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730" firstSheet="1" activeTab="5"/>
  </bookViews>
  <sheets>
    <sheet name="fedex" sheetId="1" r:id="rId1"/>
    <sheet name="Fedex-biztollc" sheetId="27" r:id="rId2"/>
    <sheet name="Fedex-GlobalProdigy" sheetId="30" r:id="rId3"/>
    <sheet name="fedex原价表" sheetId="29" state="hidden" r:id="rId4"/>
    <sheet name="UPS原价表" sheetId="33" state="hidden" r:id="rId5"/>
    <sheet name="ups" sheetId="28" r:id="rId6"/>
    <sheet name="UPS-605Y16" sheetId="32" r:id="rId7"/>
    <sheet name="UPS-6X52X3" sheetId="35" r:id="rId8"/>
    <sheet name="UPS-X0X992" sheetId="34" r:id="rId9"/>
    <sheet name="fedex老账户额外费测试" sheetId="25" state="hidden" r:id="rId10"/>
  </sheets>
  <definedNames>
    <definedName name="_xlnm.Print_Area" localSheetId="0">fedex!$A$1:$P$74</definedName>
  </definedNames>
  <calcPr calcId="144525"/>
</workbook>
</file>

<file path=xl/sharedStrings.xml><?xml version="1.0" encoding="utf-8"?>
<sst xmlns="http://schemas.openxmlformats.org/spreadsheetml/2006/main" count="944" uniqueCount="264">
  <si>
    <t>Commercial</t>
  </si>
  <si>
    <t>Service</t>
  </si>
  <si>
    <t>Weight(lb)</t>
  </si>
  <si>
    <t>Fedex-biztollc</t>
  </si>
  <si>
    <t>测试</t>
  </si>
  <si>
    <t>Fedex-GlobalProdigy(20191106-1）</t>
  </si>
  <si>
    <t>Fedex-GlobalProdigy(20191106-2）</t>
  </si>
  <si>
    <t>账户规则</t>
  </si>
  <si>
    <t>折扣</t>
  </si>
  <si>
    <t>Min Charge</t>
  </si>
  <si>
    <t>fedex</t>
  </si>
  <si>
    <t>Ground</t>
  </si>
  <si>
    <t>1--5</t>
  </si>
  <si>
    <t>6--10</t>
  </si>
  <si>
    <t>11--20</t>
  </si>
  <si>
    <t>21--30</t>
  </si>
  <si>
    <t>31--50</t>
  </si>
  <si>
    <t>51--150</t>
  </si>
  <si>
    <t>&gt;=151</t>
  </si>
  <si>
    <t>Next Day Air/Priority Overnight</t>
  </si>
  <si>
    <t>Next Day Air Saver/Standard Overnight</t>
  </si>
  <si>
    <t>1-14lbs</t>
  </si>
  <si>
    <t>15lbs</t>
  </si>
  <si>
    <t>2nd Day air AM / 2Day AM</t>
  </si>
  <si>
    <t>2nd Day Air / 2Day</t>
  </si>
  <si>
    <t>zone2</t>
  </si>
  <si>
    <t>62%-78%</t>
  </si>
  <si>
    <t>比价</t>
  </si>
  <si>
    <t>zone2-8</t>
  </si>
  <si>
    <t>zone3</t>
  </si>
  <si>
    <t>zone4</t>
  </si>
  <si>
    <t>zone5</t>
  </si>
  <si>
    <t>zone6</t>
  </si>
  <si>
    <t>zone7</t>
  </si>
  <si>
    <t>zone8</t>
  </si>
  <si>
    <t>3 Day Select / Express Saver</t>
  </si>
  <si>
    <t>smartpost</t>
  </si>
  <si>
    <t>6--70</t>
  </si>
  <si>
    <t>MWT</t>
  </si>
  <si>
    <t>200-499lbs</t>
  </si>
  <si>
    <t>Tier1(52%-60%）</t>
  </si>
  <si>
    <t>Tier2/20%</t>
  </si>
  <si>
    <t>500Lbs以上</t>
  </si>
  <si>
    <t>体积重系数（Ground)</t>
  </si>
  <si>
    <t>有体积重时比价</t>
  </si>
  <si>
    <t>体积重系数（Express)</t>
  </si>
  <si>
    <t>体积重系数（International)</t>
  </si>
  <si>
    <t>Residential</t>
  </si>
  <si>
    <t>合同折扣</t>
  </si>
  <si>
    <t>合同Min Charge</t>
  </si>
  <si>
    <t>国家</t>
  </si>
  <si>
    <t>Fedex-GlobalProdigy(20191106）</t>
  </si>
  <si>
    <t>折扣率</t>
  </si>
  <si>
    <t>mincharge</t>
  </si>
  <si>
    <t>International Priority Export</t>
  </si>
  <si>
    <t>1.0 - 154.0 lb(s)</t>
  </si>
  <si>
    <t>HK</t>
  </si>
  <si>
    <t>155.0 + lb(s)</t>
  </si>
  <si>
    <t>UAE</t>
  </si>
  <si>
    <t>CHINA</t>
  </si>
  <si>
    <t>International Economy Export</t>
  </si>
  <si>
    <t>Import</t>
  </si>
  <si>
    <t>测试折扣：国内</t>
  </si>
  <si>
    <t>燃油费率</t>
  </si>
  <si>
    <t>https://www.fedex.com/en-us/shipping/fuel-surcharge.html</t>
  </si>
  <si>
    <t>ground</t>
  </si>
  <si>
    <t>express</t>
  </si>
  <si>
    <t>export</t>
  </si>
  <si>
    <t>import</t>
  </si>
  <si>
    <t>地址</t>
  </si>
  <si>
    <t>服务</t>
  </si>
  <si>
    <t>重量</t>
  </si>
  <si>
    <t>原价</t>
  </si>
  <si>
    <t>成本价</t>
  </si>
  <si>
    <t>base rate</t>
  </si>
  <si>
    <t>燃油费</t>
  </si>
  <si>
    <t>住宅费</t>
  </si>
  <si>
    <t>附加费</t>
  </si>
  <si>
    <t>原价合计</t>
  </si>
  <si>
    <t>成本价合计</t>
  </si>
  <si>
    <t>8C</t>
  </si>
  <si>
    <t>Priority Overnight</t>
  </si>
  <si>
    <t>Standard Overnight</t>
  </si>
  <si>
    <t>2Day AM</t>
  </si>
  <si>
    <t>2Day</t>
  </si>
  <si>
    <t>Express Saver</t>
  </si>
  <si>
    <t>体积重系数</t>
  </si>
  <si>
    <t>Ground（20*20*20，1lbs)</t>
  </si>
  <si>
    <t>Express Saver（20*20*20，1lbs)</t>
  </si>
  <si>
    <t>2C</t>
  </si>
  <si>
    <t>8R</t>
  </si>
  <si>
    <t>多包裹测试</t>
  </si>
  <si>
    <t>ground  4*50</t>
  </si>
  <si>
    <t>express saver 4*50</t>
  </si>
  <si>
    <t>额外费测试</t>
  </si>
  <si>
    <t>overpackage</t>
  </si>
  <si>
    <t>98*1*1</t>
  </si>
  <si>
    <t>addional handing fee-weight</t>
  </si>
  <si>
    <t>ground(1*1*1,73lbs)</t>
  </si>
  <si>
    <t>Express Saver(1*1*1,73lbs)</t>
  </si>
  <si>
    <t>addional handing fee-dim</t>
  </si>
  <si>
    <t>ground(40*40*1,1lbs)</t>
  </si>
  <si>
    <t>Express Saver(40*40*1,1lbs)</t>
  </si>
  <si>
    <t>DAS测试</t>
  </si>
  <si>
    <t>测试折扣：国际</t>
  </si>
  <si>
    <t>Export</t>
  </si>
  <si>
    <t>Inter-Priority</t>
  </si>
  <si>
    <t>200Lbs</t>
  </si>
  <si>
    <t>AE</t>
  </si>
  <si>
    <t>China</t>
  </si>
  <si>
    <t>Inter-Economy</t>
  </si>
  <si>
    <t>export china（20*20*20，1lbs)</t>
  </si>
  <si>
    <t>FedEx International First®</t>
  </si>
  <si>
    <t>Express saver 原价表</t>
  </si>
  <si>
    <t>FedEx 2Day  原价表</t>
  </si>
  <si>
    <t>FedEx 2Day A.M. 原价表</t>
  </si>
  <si>
    <t>Standard Overnight 原价表</t>
  </si>
  <si>
    <t>Priority Overnight 原价表</t>
  </si>
  <si>
    <r>
      <rPr>
        <b/>
        <sz val="10"/>
        <rFont val="Arial"/>
        <charset val="134"/>
      </rPr>
      <t xml:space="preserve">import </t>
    </r>
    <r>
      <rPr>
        <b/>
        <sz val="10"/>
        <rFont val="宋体"/>
        <charset val="134"/>
      </rPr>
      <t>原价表</t>
    </r>
  </si>
  <si>
    <t>FedEx International Priority®</t>
  </si>
  <si>
    <t>FedEx International Economy®</t>
  </si>
  <si>
    <r>
      <rPr>
        <b/>
        <sz val="10"/>
        <rFont val="Arial"/>
        <charset val="134"/>
      </rPr>
      <t xml:space="preserve">export </t>
    </r>
    <r>
      <rPr>
        <b/>
        <sz val="10"/>
        <rFont val="宋体"/>
        <charset val="134"/>
      </rPr>
      <t>原价表</t>
    </r>
  </si>
  <si>
    <t>Ground原价表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</si>
  <si>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martpost</t>
    </r>
  </si>
  <si>
    <t>Lbs.</t>
  </si>
  <si>
    <t>Zone 102</t>
  </si>
  <si>
    <t>Zone 103</t>
  </si>
  <si>
    <t>Zone 104</t>
  </si>
  <si>
    <t>Zone 105</t>
  </si>
  <si>
    <t>Zone 106</t>
  </si>
  <si>
    <t>Zone 107</t>
  </si>
  <si>
    <t>Zone 108</t>
  </si>
  <si>
    <t>Arab Emirates</t>
  </si>
  <si>
    <t>Envelope</t>
  </si>
  <si>
    <t xml:space="preserve">Pak 1 lb. </t>
  </si>
  <si>
    <t xml:space="preserve">Pak 2lbs. </t>
  </si>
  <si>
    <t>Ground Comm List Rates</t>
  </si>
  <si>
    <t>1DA List Rates</t>
  </si>
  <si>
    <t>Saver List Rates</t>
  </si>
  <si>
    <t>2DA AM List Rates</t>
  </si>
  <si>
    <t>2DA List Rates</t>
  </si>
  <si>
    <t>3DS List Rates</t>
  </si>
  <si>
    <r>
      <rPr>
        <sz val="12"/>
        <color theme="1"/>
        <rFont val="宋体"/>
        <charset val="134"/>
        <scheme val="minor"/>
      </rPr>
      <t>e</t>
    </r>
    <r>
      <rPr>
        <sz val="12"/>
        <color theme="1"/>
        <rFont val="宋体"/>
        <charset val="134"/>
        <scheme val="minor"/>
      </rPr>
      <t>xport原价表</t>
    </r>
  </si>
  <si>
    <t>ZONE 2</t>
  </si>
  <si>
    <t>ZONE 3</t>
  </si>
  <si>
    <t>ZONE 4</t>
  </si>
  <si>
    <t>ZONE 5</t>
  </si>
  <si>
    <t>ZONE 6</t>
  </si>
  <si>
    <t>ZONE 7</t>
  </si>
  <si>
    <t>ZONE 8</t>
  </si>
  <si>
    <t>ZONE 44</t>
  </si>
  <si>
    <t>ZONE 45</t>
  </si>
  <si>
    <t>ZONE 46</t>
  </si>
  <si>
    <t>ZONE 102</t>
  </si>
  <si>
    <t>ZONE 103</t>
  </si>
  <si>
    <t>ZONE 104</t>
  </si>
  <si>
    <t>ZONE 105</t>
  </si>
  <si>
    <t>ZONE 106</t>
  </si>
  <si>
    <t>ZONE 107</t>
  </si>
  <si>
    <t>ZONE 108</t>
  </si>
  <si>
    <t>ZONE 124</t>
  </si>
  <si>
    <t>ZONE 125</t>
  </si>
  <si>
    <t>ZONE 126</t>
  </si>
  <si>
    <t>ZONE 132</t>
  </si>
  <si>
    <t>ZONE 133</t>
  </si>
  <si>
    <t>ZONE 134</t>
  </si>
  <si>
    <t>ZONE 135</t>
  </si>
  <si>
    <t>ZONE 136</t>
  </si>
  <si>
    <t>ZONE 137</t>
  </si>
  <si>
    <t>ZONE 138</t>
  </si>
  <si>
    <t>ZONE 242</t>
  </si>
  <si>
    <t>ZONE 243</t>
  </si>
  <si>
    <t>ZONE 244</t>
  </si>
  <si>
    <t>ZONE 245</t>
  </si>
  <si>
    <t>ZONE 246</t>
  </si>
  <si>
    <t>ZONE 247</t>
  </si>
  <si>
    <t>ZONE 248</t>
  </si>
  <si>
    <t>ZONE 202</t>
  </si>
  <si>
    <t>ZONE 203</t>
  </si>
  <si>
    <t>ZONE 204</t>
  </si>
  <si>
    <t>ZONE 205</t>
  </si>
  <si>
    <t>ZONE 206</t>
  </si>
  <si>
    <t>ZONE 207</t>
  </si>
  <si>
    <t>ZONE 208</t>
  </si>
  <si>
    <t>ZONE 224</t>
  </si>
  <si>
    <t>ZONE 225</t>
  </si>
  <si>
    <t>ZONE 226</t>
  </si>
  <si>
    <t>ZONE 302</t>
  </si>
  <si>
    <t>ZONE 303</t>
  </si>
  <si>
    <t>ZONE 304</t>
  </si>
  <si>
    <t>ZONE 305</t>
  </si>
  <si>
    <t>ZONE 306</t>
  </si>
  <si>
    <t>ZONE 307</t>
  </si>
  <si>
    <t>ZONE 308</t>
  </si>
  <si>
    <t>Worldwide Expedited export</t>
  </si>
  <si>
    <t>Worldwide Saver Export</t>
  </si>
  <si>
    <t> Worldwide Express Export</t>
  </si>
  <si>
    <t>LTR</t>
  </si>
  <si>
    <t>Multiplier</t>
  </si>
  <si>
    <t>UPS-605Y16-GlobalProdigy</t>
  </si>
  <si>
    <t>UPS-X0X992-liquidla</t>
  </si>
  <si>
    <t>UPS-6X52X3-goldwaterbusi</t>
  </si>
  <si>
    <t>旧折扣</t>
  </si>
  <si>
    <t>账号选取规则</t>
  </si>
  <si>
    <t>Minimum Charge</t>
  </si>
  <si>
    <t>新折扣</t>
  </si>
  <si>
    <t>UPS</t>
  </si>
  <si>
    <t>每个账户都有不同的优势，所以采取比价原则</t>
  </si>
  <si>
    <t>UPS-X0X992-LiquidCollection</t>
  </si>
  <si>
    <t>/</t>
  </si>
  <si>
    <t>Worldwide Express export</t>
  </si>
  <si>
    <t>Worldwide Expedited Export</t>
  </si>
  <si>
    <t> Worldwide Saver Export</t>
  </si>
  <si>
    <t>https://www.ups.com/bridge/fuelsurcharge.html</t>
  </si>
  <si>
    <t>Next Day Air</t>
  </si>
  <si>
    <t>Next Day Air Saver</t>
  </si>
  <si>
    <t>2nd Day air AM</t>
  </si>
  <si>
    <t>2nd Day Air</t>
  </si>
  <si>
    <t>3 Day Select</t>
  </si>
  <si>
    <t>3 Day Select（20*20*20，1lbs)</t>
  </si>
  <si>
    <t>8c-多包裹测试</t>
  </si>
  <si>
    <t>3 Day Select 4*50</t>
  </si>
  <si>
    <t>3 Day Select 98*1*1</t>
  </si>
  <si>
    <t>3 Day Select(1*1*1,73lbs)</t>
  </si>
  <si>
    <t>3 Day Select(40*40*1,1lbs)</t>
  </si>
  <si>
    <t>Inter-Worldwide Express</t>
  </si>
  <si>
    <t>Inter-Worldwide Expedited</t>
  </si>
  <si>
    <t xml:space="preserve">Inter- Worldwide Saver </t>
  </si>
  <si>
    <t>Worldwide Express-china（20*20*20，1lbs)</t>
  </si>
  <si>
    <t>原价没有按公式计算</t>
  </si>
  <si>
    <t>ground 98*1*1</t>
  </si>
  <si>
    <t xml:space="preserve">Inter-Worldwide Saver </t>
  </si>
  <si>
    <t xml:space="preserve"> </t>
  </si>
  <si>
    <t>FedEx Old Account
734730084</t>
  </si>
  <si>
    <t>Type</t>
  </si>
  <si>
    <t>FedEx 原价</t>
  </si>
  <si>
    <t>Our Cost</t>
  </si>
  <si>
    <t>Discount</t>
  </si>
  <si>
    <t>Additional Handling Charge - Dimensions
/Ground&amp;Home&amp;Express</t>
  </si>
  <si>
    <t>Additional Handling Charge - Weight/
Ground&amp;Home</t>
  </si>
  <si>
    <t>Additional Handling Charge - Weight/Express</t>
  </si>
  <si>
    <t>Additional Handling Charge - Packaging/
Home&amp;Ground&amp;Express</t>
  </si>
  <si>
    <t>Address Correction</t>
  </si>
  <si>
    <t xml:space="preserve">Oversize Surcharge </t>
  </si>
  <si>
    <t>Extended Area surcharge-Express Comm</t>
  </si>
  <si>
    <t>Extended Area surcharge-Express Resi</t>
  </si>
  <si>
    <t>Extended Area surcharge-Ground Comm</t>
  </si>
  <si>
    <t>Extended Area surcharge-Ground Resi</t>
  </si>
  <si>
    <t>DAS-Express Comm</t>
  </si>
  <si>
    <t>DAS -Express Resi</t>
  </si>
  <si>
    <t>DAS-Ground Comm</t>
  </si>
  <si>
    <t>DAS -Ground Resi</t>
  </si>
  <si>
    <t>Residential-Express</t>
  </si>
  <si>
    <t>Adult Signature-Express</t>
  </si>
  <si>
    <t>Direct Signature-Express</t>
  </si>
  <si>
    <t>Direct Signature</t>
  </si>
  <si>
    <t>Indirect Signature-Ground</t>
  </si>
  <si>
    <t>Indirect Signature-Express</t>
  </si>
  <si>
    <t>Saturday Pickup</t>
  </si>
  <si>
    <t>Saturday Delivery</t>
  </si>
  <si>
    <t>DIM-Ground</t>
  </si>
  <si>
    <t>DIM-Domestic Express</t>
  </si>
  <si>
    <t>DIM-Intl Export</t>
  </si>
  <si>
    <t>DIM-Intl Import</t>
  </si>
</sst>
</file>

<file path=xl/styles.xml><?xml version="1.0" encoding="utf-8"?>
<styleSheet xmlns="http://schemas.openxmlformats.org/spreadsheetml/2006/main">
  <numFmts count="10">
    <numFmt numFmtId="176" formatCode="0.00_ "/>
    <numFmt numFmtId="177" formatCode="0.00_);[Red]\(0.00\)"/>
    <numFmt numFmtId="178" formatCode="_(&quot;$&quot;\ * #,##0.00_);_(&quot;$&quot;\ * \(#,##0.00\);_(&quot;$&quot;\ * &quot;-&quot;??_);_(@_)"/>
    <numFmt numFmtId="41" formatCode="_ * #,##0_ ;_ * \-#,##0_ ;_ * &quot;-&quot;_ ;_ @_ "/>
    <numFmt numFmtId="42" formatCode="_ &quot;￥&quot;* #,##0_ ;_ &quot;￥&quot;* \-#,##0_ ;_ &quot;￥&quot;* &quot;-&quot;_ ;_ @_ "/>
    <numFmt numFmtId="179" formatCode="_ \¥* #,##0.00_ ;_ \¥* \-#,##0.00_ ;_ \¥* &quot;-&quot;??_ ;_ @_ "/>
    <numFmt numFmtId="180" formatCode="&quot;$&quot;#,##0.00_);\(&quot;$&quot;#,##0.00\)"/>
    <numFmt numFmtId="181" formatCode="&quot;$&quot;#,##0.00"/>
    <numFmt numFmtId="43" formatCode="_ * #,##0.00_ ;_ * \-#,##0.00_ ;_ * &quot;-&quot;??_ ;_ @_ "/>
    <numFmt numFmtId="182" formatCode="\$#,##0.00;\-\$#,##0.00"/>
  </numFmts>
  <fonts count="48">
    <font>
      <sz val="12"/>
      <color theme="1"/>
      <name val="宋体"/>
      <charset val="134"/>
      <scheme val="minor"/>
    </font>
    <font>
      <sz val="10"/>
      <color theme="1"/>
      <name val="Microsoft YaHei"/>
      <charset val="134"/>
    </font>
    <font>
      <b/>
      <sz val="10"/>
      <color theme="1"/>
      <name val="Microsoft YaHei"/>
      <charset val="134"/>
    </font>
    <font>
      <sz val="10"/>
      <name val="Microsoft YaHei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0.5"/>
      <color rgb="FF333333"/>
      <name val="Helvetica"/>
      <charset val="134"/>
    </font>
    <font>
      <b/>
      <sz val="9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b/>
      <sz val="10"/>
      <name val="宋体"/>
      <charset val="134"/>
      <scheme val="minor"/>
    </font>
    <font>
      <b/>
      <sz val="9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sz val="9"/>
      <name val="Arial"/>
      <charset val="134"/>
    </font>
    <font>
      <b/>
      <sz val="10"/>
      <name val="Arial"/>
      <charset val="134"/>
    </font>
    <font>
      <sz val="10"/>
      <color rgb="FFFF0000"/>
      <name val="宋体"/>
      <charset val="134"/>
      <scheme val="minor"/>
    </font>
    <font>
      <sz val="10"/>
      <name val="Times New Roman"/>
      <charset val="134"/>
    </font>
    <font>
      <b/>
      <sz val="10"/>
      <name val="Times New Roman"/>
      <charset val="134"/>
    </font>
    <font>
      <sz val="10"/>
      <name val="Arial Narrow"/>
      <charset val="134"/>
    </font>
    <font>
      <sz val="10"/>
      <color indexed="8"/>
      <name val="Arial Narrow"/>
      <charset val="134"/>
    </font>
    <font>
      <sz val="11"/>
      <color theme="1"/>
      <name val="宋体"/>
      <charset val="134"/>
      <scheme val="minor"/>
    </font>
    <font>
      <b/>
      <i/>
      <sz val="10"/>
      <name val="Times New Roman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8"/>
      <name val="Arial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/>
    <xf numFmtId="42" fontId="25" fillId="0" borderId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4" fillId="36" borderId="4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50" borderId="46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7" fillId="0" borderId="42" applyNumberFormat="0" applyFill="0" applyAlignment="0" applyProtection="0">
      <alignment vertical="center"/>
    </xf>
    <xf numFmtId="0" fontId="35" fillId="0" borderId="42" applyNumberFormat="0" applyFill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40" fillId="0" borderId="44" applyNumberFormat="0" applyFill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33" fillId="31" borderId="40" applyNumberFormat="0" applyAlignment="0" applyProtection="0">
      <alignment vertical="center"/>
    </xf>
    <xf numFmtId="0" fontId="39" fillId="31" borderId="41" applyNumberFormat="0" applyAlignment="0" applyProtection="0">
      <alignment vertical="center"/>
    </xf>
    <xf numFmtId="0" fontId="38" fillId="42" borderId="43" applyNumberFormat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43" fillId="0" borderId="45" applyNumberFormat="0" applyFill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178" fontId="37" fillId="0" borderId="0" applyFont="0" applyFill="0" applyBorder="0" applyAlignment="0" applyProtection="0"/>
    <xf numFmtId="0" fontId="31" fillId="48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0" fillId="0" borderId="0"/>
    <xf numFmtId="0" fontId="31" fillId="3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0" fillId="0" borderId="0"/>
    <xf numFmtId="43" fontId="25" fillId="0" borderId="0" applyFont="0" applyFill="0" applyBorder="0" applyAlignment="0" applyProtection="0">
      <alignment vertical="center"/>
    </xf>
  </cellStyleXfs>
  <cellXfs count="45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9" fontId="2" fillId="2" borderId="3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52" applyFont="1"/>
    <xf numFmtId="0" fontId="0" fillId="0" borderId="0" xfId="52"/>
    <xf numFmtId="9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52" applyFont="1" applyAlignment="1">
      <alignment vertical="center" wrapText="1"/>
    </xf>
    <xf numFmtId="0" fontId="4" fillId="4" borderId="0" xfId="52" applyFont="1" applyFill="1" applyAlignment="1">
      <alignment vertical="center" wrapText="1"/>
    </xf>
    <xf numFmtId="0" fontId="4" fillId="0" borderId="0" xfId="52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176" fontId="6" fillId="0" borderId="0" xfId="0" applyNumberFormat="1" applyFont="1" applyFill="1" applyAlignment="1">
      <alignment horizontal="center" vertical="center" wrapText="1"/>
    </xf>
    <xf numFmtId="176" fontId="6" fillId="0" borderId="0" xfId="0" applyNumberFormat="1" applyFont="1" applyFill="1" applyAlignment="1">
      <alignment vertical="center" wrapText="1"/>
    </xf>
    <xf numFmtId="10" fontId="4" fillId="0" borderId="0" xfId="0" applyNumberFormat="1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5" xfId="0" applyFont="1" applyBorder="1" applyAlignment="1">
      <alignment vertical="center" wrapText="1"/>
    </xf>
    <xf numFmtId="10" fontId="4" fillId="0" borderId="6" xfId="11" applyNumberFormat="1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10" fontId="4" fillId="0" borderId="8" xfId="11" applyNumberFormat="1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4" fillId="0" borderId="9" xfId="0" applyFont="1" applyBorder="1" applyAlignment="1">
      <alignment vertical="center" wrapText="1"/>
    </xf>
    <xf numFmtId="10" fontId="4" fillId="0" borderId="10" xfId="11" applyNumberFormat="1" applyFont="1" applyBorder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Fill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176" fontId="9" fillId="6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9" fillId="7" borderId="1" xfId="0" applyNumberFormat="1" applyFont="1" applyFill="1" applyBorder="1" applyAlignment="1">
      <alignment horizontal="center" vertical="center" wrapText="1"/>
    </xf>
    <xf numFmtId="176" fontId="9" fillId="5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176" fontId="6" fillId="7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4" fillId="8" borderId="1" xfId="0" applyFont="1" applyFill="1" applyBorder="1" applyAlignment="1">
      <alignment horizontal="center" vertical="center" wrapText="1"/>
    </xf>
    <xf numFmtId="176" fontId="6" fillId="8" borderId="1" xfId="0" applyNumberFormat="1" applyFont="1" applyFill="1" applyBorder="1" applyAlignment="1">
      <alignment horizontal="center" vertical="center" wrapText="1"/>
    </xf>
    <xf numFmtId="0" fontId="5" fillId="0" borderId="0" xfId="52" applyFont="1" applyAlignment="1">
      <alignment vertical="center" wrapText="1"/>
    </xf>
    <xf numFmtId="0" fontId="4" fillId="8" borderId="1" xfId="52" applyFont="1" applyFill="1" applyBorder="1" applyAlignment="1">
      <alignment horizontal="center" vertical="center" wrapText="1"/>
    </xf>
    <xf numFmtId="0" fontId="4" fillId="7" borderId="1" xfId="52" applyFont="1" applyFill="1" applyBorder="1" applyAlignment="1">
      <alignment horizontal="center" vertical="center" wrapText="1"/>
    </xf>
    <xf numFmtId="0" fontId="4" fillId="0" borderId="1" xfId="52" applyFont="1" applyFill="1" applyBorder="1" applyAlignment="1">
      <alignment horizontal="center" vertical="center" wrapText="1"/>
    </xf>
    <xf numFmtId="176" fontId="4" fillId="0" borderId="1" xfId="52" applyNumberFormat="1" applyFont="1" applyFill="1" applyBorder="1" applyAlignment="1">
      <alignment horizontal="right" vertical="center" wrapText="1"/>
    </xf>
    <xf numFmtId="0" fontId="4" fillId="4" borderId="1" xfId="52" applyFont="1" applyFill="1" applyBorder="1" applyAlignment="1">
      <alignment horizontal="center" vertical="center" wrapText="1"/>
    </xf>
    <xf numFmtId="176" fontId="6" fillId="4" borderId="1" xfId="0" applyNumberFormat="1" applyFont="1" applyFill="1" applyBorder="1" applyAlignment="1">
      <alignment horizontal="center" vertical="center" wrapText="1"/>
    </xf>
    <xf numFmtId="176" fontId="4" fillId="4" borderId="1" xfId="52" applyNumberFormat="1" applyFont="1" applyFill="1" applyBorder="1" applyAlignment="1">
      <alignment horizontal="right" vertical="center" wrapText="1"/>
    </xf>
    <xf numFmtId="176" fontId="4" fillId="0" borderId="1" xfId="52" applyNumberFormat="1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left" vertical="center" wrapText="1"/>
    </xf>
    <xf numFmtId="176" fontId="10" fillId="0" borderId="0" xfId="0" applyNumberFormat="1" applyFont="1" applyFill="1" applyAlignment="1">
      <alignment horizontal="center" vertical="center"/>
    </xf>
    <xf numFmtId="176" fontId="9" fillId="10" borderId="1" xfId="0" applyNumberFormat="1" applyFont="1" applyFill="1" applyBorder="1" applyAlignment="1">
      <alignment horizontal="center" vertical="center" wrapText="1"/>
    </xf>
    <xf numFmtId="10" fontId="5" fillId="11" borderId="1" xfId="0" applyNumberFormat="1" applyFont="1" applyFill="1" applyBorder="1" applyAlignment="1">
      <alignment vertical="center" wrapText="1"/>
    </xf>
    <xf numFmtId="10" fontId="5" fillId="11" borderId="1" xfId="0" applyNumberFormat="1" applyFont="1" applyFill="1" applyBorder="1" applyAlignment="1">
      <alignment horizontal="center" vertical="center" wrapText="1"/>
    </xf>
    <xf numFmtId="176" fontId="9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76" fontId="6" fillId="5" borderId="1" xfId="0" applyNumberFormat="1" applyFont="1" applyFill="1" applyBorder="1" applyAlignment="1">
      <alignment vertical="center" wrapText="1"/>
    </xf>
    <xf numFmtId="176" fontId="6" fillId="7" borderId="1" xfId="0" applyNumberFormat="1" applyFont="1" applyFill="1" applyBorder="1" applyAlignment="1">
      <alignment vertical="center" wrapText="1"/>
    </xf>
    <xf numFmtId="176" fontId="6" fillId="3" borderId="1" xfId="0" applyNumberFormat="1" applyFont="1" applyFill="1" applyBorder="1" applyAlignment="1">
      <alignment vertical="center" wrapText="1"/>
    </xf>
    <xf numFmtId="10" fontId="4" fillId="11" borderId="1" xfId="0" applyNumberFormat="1" applyFont="1" applyFill="1" applyBorder="1" applyAlignment="1">
      <alignment vertical="center" wrapText="1"/>
    </xf>
    <xf numFmtId="176" fontId="4" fillId="0" borderId="0" xfId="0" applyNumberFormat="1" applyFont="1" applyFill="1" applyAlignment="1">
      <alignment vertical="center" wrapText="1"/>
    </xf>
    <xf numFmtId="10" fontId="4" fillId="3" borderId="1" xfId="0" applyNumberFormat="1" applyFont="1" applyFill="1" applyBorder="1" applyAlignment="1">
      <alignment vertical="center" wrapText="1"/>
    </xf>
    <xf numFmtId="176" fontId="6" fillId="3" borderId="0" xfId="0" applyNumberFormat="1" applyFont="1" applyFill="1" applyAlignment="1">
      <alignment vertical="center" wrapText="1"/>
    </xf>
    <xf numFmtId="176" fontId="4" fillId="3" borderId="0" xfId="0" applyNumberFormat="1" applyFont="1" applyFill="1" applyAlignment="1">
      <alignment vertical="center" wrapText="1"/>
    </xf>
    <xf numFmtId="10" fontId="4" fillId="0" borderId="1" xfId="0" applyNumberFormat="1" applyFont="1" applyFill="1" applyBorder="1" applyAlignment="1">
      <alignment vertical="center" wrapText="1"/>
    </xf>
    <xf numFmtId="176" fontId="6" fillId="8" borderId="1" xfId="0" applyNumberFormat="1" applyFont="1" applyFill="1" applyBorder="1" applyAlignment="1">
      <alignment vertical="center" wrapText="1"/>
    </xf>
    <xf numFmtId="10" fontId="4" fillId="12" borderId="1" xfId="0" applyNumberFormat="1" applyFont="1" applyFill="1" applyBorder="1" applyAlignment="1">
      <alignment vertical="center" wrapText="1"/>
    </xf>
    <xf numFmtId="176" fontId="4" fillId="0" borderId="0" xfId="52" applyNumberFormat="1" applyFont="1" applyFill="1" applyAlignment="1">
      <alignment vertical="center" wrapText="1"/>
    </xf>
    <xf numFmtId="10" fontId="4" fillId="4" borderId="1" xfId="0" applyNumberFormat="1" applyFont="1" applyFill="1" applyBorder="1" applyAlignment="1">
      <alignment vertical="center" wrapText="1"/>
    </xf>
    <xf numFmtId="176" fontId="4" fillId="4" borderId="0" xfId="52" applyNumberFormat="1" applyFont="1" applyFill="1" applyAlignment="1">
      <alignment vertical="center" wrapText="1"/>
    </xf>
    <xf numFmtId="10" fontId="4" fillId="0" borderId="0" xfId="13" applyNumberFormat="1" applyFont="1" applyFill="1" applyAlignment="1">
      <alignment vertical="center" wrapText="1"/>
    </xf>
    <xf numFmtId="10" fontId="4" fillId="0" borderId="0" xfId="52" applyNumberFormat="1" applyFont="1" applyFill="1" applyAlignment="1">
      <alignment vertical="center" wrapText="1"/>
    </xf>
    <xf numFmtId="10" fontId="4" fillId="4" borderId="0" xfId="13" applyNumberFormat="1" applyFont="1" applyFill="1" applyAlignment="1">
      <alignment vertical="center" wrapText="1"/>
    </xf>
    <xf numFmtId="10" fontId="4" fillId="4" borderId="0" xfId="52" applyNumberFormat="1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12" borderId="1" xfId="52" applyFont="1" applyFill="1" applyBorder="1" applyAlignment="1">
      <alignment horizontal="center" vertical="center" wrapText="1"/>
    </xf>
    <xf numFmtId="176" fontId="6" fillId="12" borderId="1" xfId="0" applyNumberFormat="1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176" fontId="6" fillId="12" borderId="1" xfId="0" applyNumberFormat="1" applyFont="1" applyFill="1" applyBorder="1" applyAlignment="1">
      <alignment vertical="center" wrapText="1"/>
    </xf>
    <xf numFmtId="176" fontId="4" fillId="7" borderId="1" xfId="52" applyNumberFormat="1" applyFont="1" applyFill="1" applyBorder="1" applyAlignment="1">
      <alignment vertical="center" wrapText="1"/>
    </xf>
    <xf numFmtId="0" fontId="11" fillId="0" borderId="0" xfId="0" applyFont="1"/>
    <xf numFmtId="0" fontId="12" fillId="9" borderId="0" xfId="0" applyFont="1" applyFill="1" applyAlignment="1">
      <alignment wrapText="1"/>
    </xf>
    <xf numFmtId="0" fontId="12" fillId="9" borderId="0" xfId="0" applyFont="1" applyFill="1" applyAlignment="1">
      <alignment horizontal="center" vertical="center" wrapText="1"/>
    </xf>
    <xf numFmtId="0" fontId="11" fillId="0" borderId="0" xfId="0" applyFont="1" applyFill="1"/>
    <xf numFmtId="0" fontId="0" fillId="0" borderId="0" xfId="0" applyFill="1"/>
    <xf numFmtId="0" fontId="11" fillId="9" borderId="0" xfId="0" applyFont="1" applyFill="1"/>
    <xf numFmtId="0" fontId="13" fillId="0" borderId="0" xfId="0" applyFont="1" applyFill="1" applyBorder="1" applyAlignment="1">
      <alignment vertical="center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>
      <alignment horizontal="center"/>
    </xf>
    <xf numFmtId="10" fontId="11" fillId="0" borderId="0" xfId="11" applyNumberFormat="1" applyFont="1" applyFill="1" applyAlignment="1"/>
    <xf numFmtId="0" fontId="11" fillId="7" borderId="0" xfId="0" applyFont="1" applyFill="1"/>
    <xf numFmtId="0" fontId="14" fillId="0" borderId="0" xfId="0" applyFont="1" applyAlignment="1">
      <alignment horizontal="left"/>
    </xf>
    <xf numFmtId="10" fontId="11" fillId="0" borderId="0" xfId="11" applyNumberFormat="1" applyFont="1" applyAlignment="1"/>
    <xf numFmtId="0" fontId="11" fillId="0" borderId="0" xfId="0" applyFont="1" applyAlignment="1">
      <alignment horizontal="center"/>
    </xf>
    <xf numFmtId="0" fontId="15" fillId="9" borderId="5" xfId="0" applyFont="1" applyFill="1" applyBorder="1" applyAlignment="1">
      <alignment horizontal="left" vertical="center" wrapText="1"/>
    </xf>
    <xf numFmtId="0" fontId="15" fillId="9" borderId="11" xfId="0" applyFont="1" applyFill="1" applyBorder="1" applyAlignment="1">
      <alignment horizontal="center" vertical="center" wrapText="1"/>
    </xf>
    <xf numFmtId="0" fontId="15" fillId="9" borderId="12" xfId="0" applyFont="1" applyFill="1" applyBorder="1" applyAlignment="1">
      <alignment horizontal="center" vertical="center" wrapText="1"/>
    </xf>
    <xf numFmtId="0" fontId="15" fillId="9" borderId="13" xfId="0" applyFont="1" applyFill="1" applyBorder="1" applyAlignment="1">
      <alignment horizontal="center" vertical="center" wrapText="1"/>
    </xf>
    <xf numFmtId="0" fontId="15" fillId="9" borderId="14" xfId="0" applyFont="1" applyFill="1" applyBorder="1" applyAlignment="1">
      <alignment horizontal="center" vertical="center" wrapText="1"/>
    </xf>
    <xf numFmtId="0" fontId="15" fillId="9" borderId="7" xfId="0" applyFont="1" applyFill="1" applyBorder="1" applyAlignment="1">
      <alignment horizontal="left" vertical="center" wrapText="1"/>
    </xf>
    <xf numFmtId="0" fontId="15" fillId="9" borderId="2" xfId="0" applyFont="1" applyFill="1" applyBorder="1" applyAlignment="1">
      <alignment horizontal="center" vertical="center" wrapText="1"/>
    </xf>
    <xf numFmtId="0" fontId="15" fillId="9" borderId="7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10" fontId="15" fillId="9" borderId="1" xfId="11" applyNumberFormat="1" applyFont="1" applyFill="1" applyBorder="1" applyAlignment="1">
      <alignment horizontal="center" vertical="center" wrapText="1"/>
    </xf>
    <xf numFmtId="0" fontId="15" fillId="9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/>
    </xf>
    <xf numFmtId="16" fontId="11" fillId="0" borderId="2" xfId="0" applyNumberFormat="1" applyFont="1" applyFill="1" applyBorder="1" applyAlignment="1">
      <alignment horizontal="center"/>
    </xf>
    <xf numFmtId="10" fontId="11" fillId="3" borderId="7" xfId="11" applyNumberFormat="1" applyFont="1" applyFill="1" applyBorder="1" applyAlignment="1">
      <alignment horizontal="center" vertical="center"/>
    </xf>
    <xf numFmtId="2" fontId="11" fillId="13" borderId="1" xfId="0" applyNumberFormat="1" applyFont="1" applyFill="1" applyBorder="1" applyAlignment="1">
      <alignment horizontal="center" vertical="center"/>
    </xf>
    <xf numFmtId="10" fontId="11" fillId="0" borderId="7" xfId="11" applyNumberFormat="1" applyFont="1" applyFill="1" applyBorder="1" applyAlignment="1">
      <alignment horizontal="center" vertical="center"/>
    </xf>
    <xf numFmtId="2" fontId="11" fillId="0" borderId="10" xfId="0" applyNumberFormat="1" applyFont="1" applyFill="1" applyBorder="1" applyAlignment="1">
      <alignment horizontal="center" vertical="center"/>
    </xf>
    <xf numFmtId="10" fontId="11" fillId="13" borderId="7" xfId="0" applyNumberFormat="1" applyFont="1" applyFill="1" applyBorder="1" applyAlignment="1">
      <alignment horizontal="center" vertical="center"/>
    </xf>
    <xf numFmtId="2" fontId="11" fillId="0" borderId="15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/>
    </xf>
    <xf numFmtId="2" fontId="11" fillId="0" borderId="16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wrapText="1"/>
    </xf>
    <xf numFmtId="0" fontId="11" fillId="3" borderId="1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77" fontId="11" fillId="13" borderId="1" xfId="8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center" wrapText="1"/>
    </xf>
    <xf numFmtId="177" fontId="11" fillId="3" borderId="1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177" fontId="11" fillId="13" borderId="1" xfId="0" applyNumberFormat="1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left" vertical="center"/>
    </xf>
    <xf numFmtId="58" fontId="11" fillId="0" borderId="2" xfId="0" applyNumberFormat="1" applyFont="1" applyFill="1" applyBorder="1" applyAlignment="1">
      <alignment horizontal="center"/>
    </xf>
    <xf numFmtId="0" fontId="11" fillId="13" borderId="7" xfId="0" applyFont="1" applyFill="1" applyBorder="1"/>
    <xf numFmtId="0" fontId="11" fillId="13" borderId="1" xfId="0" applyFont="1" applyFill="1" applyBorder="1"/>
    <xf numFmtId="10" fontId="11" fillId="0" borderId="1" xfId="11" applyNumberFormat="1" applyFont="1" applyFill="1" applyBorder="1" applyAlignment="1"/>
    <xf numFmtId="0" fontId="11" fillId="0" borderId="8" xfId="0" applyFont="1" applyFill="1" applyBorder="1"/>
    <xf numFmtId="0" fontId="11" fillId="13" borderId="7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10" fontId="11" fillId="13" borderId="7" xfId="11" applyNumberFormat="1" applyFont="1" applyFill="1" applyBorder="1" applyAlignment="1">
      <alignment horizontal="center" vertical="center"/>
    </xf>
    <xf numFmtId="10" fontId="11" fillId="0" borderId="1" xfId="11" applyNumberFormat="1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left" vertical="center"/>
    </xf>
    <xf numFmtId="10" fontId="11" fillId="0" borderId="2" xfId="11" applyNumberFormat="1" applyFont="1" applyFill="1" applyBorder="1" applyAlignment="1">
      <alignment horizontal="center" vertical="center"/>
    </xf>
    <xf numFmtId="0" fontId="11" fillId="13" borderId="19" xfId="0" applyFont="1" applyFill="1" applyBorder="1"/>
    <xf numFmtId="0" fontId="11" fillId="0" borderId="20" xfId="0" applyFont="1" applyFill="1" applyBorder="1" applyAlignment="1">
      <alignment horizontal="left" vertical="center"/>
    </xf>
    <xf numFmtId="0" fontId="11" fillId="0" borderId="7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left"/>
    </xf>
    <xf numFmtId="43" fontId="11" fillId="13" borderId="7" xfId="8" applyFont="1" applyFill="1" applyBorder="1" applyAlignment="1">
      <alignment horizontal="left" vertical="center"/>
    </xf>
    <xf numFmtId="0" fontId="11" fillId="13" borderId="1" xfId="0" applyFont="1" applyFill="1" applyBorder="1" applyAlignment="1"/>
    <xf numFmtId="0" fontId="11" fillId="0" borderId="8" xfId="0" applyFont="1" applyFill="1" applyBorder="1" applyAlignment="1"/>
    <xf numFmtId="0" fontId="11" fillId="13" borderId="7" xfId="0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left"/>
    </xf>
    <xf numFmtId="0" fontId="11" fillId="0" borderId="22" xfId="0" applyFont="1" applyFill="1" applyBorder="1" applyAlignment="1">
      <alignment horizontal="left"/>
    </xf>
    <xf numFmtId="43" fontId="11" fillId="13" borderId="21" xfId="8" applyFont="1" applyFill="1" applyBorder="1" applyAlignment="1">
      <alignment horizontal="left" vertical="center"/>
    </xf>
    <xf numFmtId="0" fontId="11" fillId="13" borderId="23" xfId="0" applyFont="1" applyFill="1" applyBorder="1" applyAlignment="1"/>
    <xf numFmtId="10" fontId="11" fillId="0" borderId="23" xfId="11" applyNumberFormat="1" applyFont="1" applyFill="1" applyBorder="1" applyAlignment="1"/>
    <xf numFmtId="0" fontId="11" fillId="0" borderId="24" xfId="0" applyFont="1" applyFill="1" applyBorder="1" applyAlignment="1"/>
    <xf numFmtId="0" fontId="11" fillId="13" borderId="21" xfId="0" applyFont="1" applyFill="1" applyBorder="1" applyAlignment="1">
      <alignment horizontal="center" vertical="center"/>
    </xf>
    <xf numFmtId="0" fontId="11" fillId="13" borderId="23" xfId="0" applyFont="1" applyFill="1" applyBorder="1" applyAlignment="1">
      <alignment horizontal="center" vertical="center"/>
    </xf>
    <xf numFmtId="43" fontId="11" fillId="0" borderId="0" xfId="8" applyFont="1" applyFill="1" applyAlignment="1">
      <alignment horizontal="left" vertical="center"/>
    </xf>
    <xf numFmtId="0" fontId="11" fillId="0" borderId="0" xfId="0" applyFont="1" applyFill="1" applyAlignment="1"/>
    <xf numFmtId="0" fontId="11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left"/>
    </xf>
    <xf numFmtId="0" fontId="14" fillId="9" borderId="5" xfId="0" applyFont="1" applyFill="1" applyBorder="1" applyAlignment="1">
      <alignment horizontal="left" vertical="center"/>
    </xf>
    <xf numFmtId="0" fontId="14" fillId="9" borderId="25" xfId="0" applyFont="1" applyFill="1" applyBorder="1" applyAlignment="1">
      <alignment horizontal="center" vertical="center"/>
    </xf>
    <xf numFmtId="0" fontId="14" fillId="9" borderId="11" xfId="0" applyFont="1" applyFill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left" vertical="center"/>
    </xf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/>
    <xf numFmtId="10" fontId="14" fillId="9" borderId="1" xfId="11" applyNumberFormat="1" applyFont="1" applyFill="1" applyBorder="1" applyAlignment="1"/>
    <xf numFmtId="0" fontId="14" fillId="9" borderId="1" xfId="0" applyFont="1" applyFill="1" applyBorder="1" applyAlignment="1">
      <alignment horizontal="center"/>
    </xf>
    <xf numFmtId="16" fontId="11" fillId="0" borderId="1" xfId="0" applyNumberFormat="1" applyFont="1" applyFill="1" applyBorder="1" applyAlignment="1">
      <alignment horizontal="center"/>
    </xf>
    <xf numFmtId="10" fontId="11" fillId="3" borderId="1" xfId="11" applyNumberFormat="1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 vertical="center"/>
    </xf>
    <xf numFmtId="10" fontId="11" fillId="0" borderId="1" xfId="11" applyNumberFormat="1" applyFont="1" applyFill="1" applyBorder="1" applyAlignment="1">
      <alignment horizontal="center"/>
    </xf>
    <xf numFmtId="10" fontId="11" fillId="0" borderId="1" xfId="13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10" fontId="11" fillId="0" borderId="1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10" fontId="11" fillId="3" borderId="1" xfId="11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7" fontId="11" fillId="0" borderId="1" xfId="0" applyNumberFormat="1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10" fontId="11" fillId="3" borderId="23" xfId="11" applyNumberFormat="1" applyFont="1" applyFill="1" applyBorder="1" applyAlignment="1">
      <alignment horizontal="center" vertical="center"/>
    </xf>
    <xf numFmtId="10" fontId="11" fillId="0" borderId="23" xfId="11" applyNumberFormat="1" applyFont="1" applyFill="1" applyBorder="1" applyAlignment="1">
      <alignment horizontal="center" vertical="center"/>
    </xf>
    <xf numFmtId="10" fontId="11" fillId="0" borderId="23" xfId="0" applyNumberFormat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25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10" fontId="14" fillId="0" borderId="1" xfId="11" applyNumberFormat="1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7" fillId="0" borderId="7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vertical="center"/>
    </xf>
    <xf numFmtId="10" fontId="16" fillId="0" borderId="1" xfId="11" applyNumberFormat="1" applyFont="1" applyFill="1" applyBorder="1" applyAlignment="1">
      <alignment vertical="center"/>
    </xf>
    <xf numFmtId="0" fontId="18" fillId="0" borderId="7" xfId="0" applyFont="1" applyFill="1" applyBorder="1" applyAlignment="1">
      <alignment horizontal="left" vertical="top" wrapText="1"/>
    </xf>
    <xf numFmtId="10" fontId="16" fillId="0" borderId="1" xfId="0" applyNumberFormat="1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176" fontId="11" fillId="0" borderId="4" xfId="11" applyNumberFormat="1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left" vertical="center" wrapText="1"/>
    </xf>
    <xf numFmtId="0" fontId="16" fillId="14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5" fillId="15" borderId="11" xfId="0" applyFont="1" applyFill="1" applyBorder="1" applyAlignment="1">
      <alignment horizontal="center" vertical="center"/>
    </xf>
    <xf numFmtId="0" fontId="15" fillId="15" borderId="13" xfId="0" applyFont="1" applyFill="1" applyBorder="1" applyAlignment="1">
      <alignment horizontal="center" vertical="center"/>
    </xf>
    <xf numFmtId="0" fontId="15" fillId="9" borderId="25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vertical="center"/>
    </xf>
    <xf numFmtId="0" fontId="15" fillId="9" borderId="3" xfId="0" applyFont="1" applyFill="1" applyBorder="1" applyAlignment="1">
      <alignment horizontal="center" vertical="center" wrapText="1"/>
    </xf>
    <xf numFmtId="10" fontId="11" fillId="6" borderId="1" xfId="0" applyNumberFormat="1" applyFont="1" applyFill="1" applyBorder="1" applyAlignment="1">
      <alignment horizontal="center" vertical="center"/>
    </xf>
    <xf numFmtId="2" fontId="11" fillId="6" borderId="4" xfId="0" applyNumberFormat="1" applyFont="1" applyFill="1" applyBorder="1" applyAlignment="1">
      <alignment horizontal="center" vertical="center"/>
    </xf>
    <xf numFmtId="176" fontId="11" fillId="0" borderId="10" xfId="0" applyNumberFormat="1" applyFont="1" applyFill="1" applyBorder="1" applyAlignment="1">
      <alignment horizontal="center" vertical="center"/>
    </xf>
    <xf numFmtId="10" fontId="11" fillId="0" borderId="3" xfId="0" applyNumberFormat="1" applyFont="1" applyFill="1" applyBorder="1" applyAlignment="1">
      <alignment horizontal="center" vertical="center"/>
    </xf>
    <xf numFmtId="2" fontId="11" fillId="6" borderId="26" xfId="0" applyNumberFormat="1" applyFont="1" applyFill="1" applyBorder="1" applyAlignment="1">
      <alignment horizontal="center" vertical="center"/>
    </xf>
    <xf numFmtId="176" fontId="11" fillId="0" borderId="15" xfId="0" applyNumberFormat="1" applyFont="1" applyFill="1" applyBorder="1" applyAlignment="1">
      <alignment horizontal="center" vertical="center"/>
    </xf>
    <xf numFmtId="2" fontId="11" fillId="6" borderId="27" xfId="0" applyNumberFormat="1" applyFont="1" applyFill="1" applyBorder="1" applyAlignment="1">
      <alignment horizontal="center" vertical="center"/>
    </xf>
    <xf numFmtId="176" fontId="11" fillId="0" borderId="16" xfId="0" applyNumberFormat="1" applyFont="1" applyFill="1" applyBorder="1" applyAlignment="1">
      <alignment horizontal="center" vertical="center"/>
    </xf>
    <xf numFmtId="177" fontId="11" fillId="0" borderId="8" xfId="8" applyNumberFormat="1" applyFont="1" applyFill="1" applyBorder="1" applyAlignment="1">
      <alignment horizontal="center" vertical="center"/>
    </xf>
    <xf numFmtId="177" fontId="11" fillId="6" borderId="1" xfId="8" applyNumberFormat="1" applyFont="1" applyFill="1" applyBorder="1" applyAlignment="1">
      <alignment horizontal="center" vertical="center"/>
    </xf>
    <xf numFmtId="176" fontId="11" fillId="0" borderId="8" xfId="8" applyNumberFormat="1" applyFont="1" applyFill="1" applyBorder="1" applyAlignment="1">
      <alignment horizontal="center" vertical="center"/>
    </xf>
    <xf numFmtId="177" fontId="11" fillId="0" borderId="10" xfId="8" applyNumberFormat="1" applyFont="1" applyFill="1" applyBorder="1" applyAlignment="1">
      <alignment horizontal="center" vertical="center"/>
    </xf>
    <xf numFmtId="176" fontId="11" fillId="6" borderId="1" xfId="8" applyNumberFormat="1" applyFont="1" applyFill="1" applyBorder="1" applyAlignment="1">
      <alignment horizontal="center" vertical="center"/>
    </xf>
    <xf numFmtId="176" fontId="11" fillId="0" borderId="10" xfId="8" applyNumberFormat="1" applyFont="1" applyFill="1" applyBorder="1" applyAlignment="1">
      <alignment horizontal="center" vertical="center"/>
    </xf>
    <xf numFmtId="177" fontId="11" fillId="0" borderId="16" xfId="8" applyNumberFormat="1" applyFont="1" applyFill="1" applyBorder="1" applyAlignment="1">
      <alignment horizontal="center" vertical="center"/>
    </xf>
    <xf numFmtId="176" fontId="11" fillId="0" borderId="16" xfId="8" applyNumberFormat="1" applyFont="1" applyFill="1" applyBorder="1" applyAlignment="1">
      <alignment horizontal="center" vertical="center"/>
    </xf>
    <xf numFmtId="176" fontId="11" fillId="6" borderId="1" xfId="0" applyNumberFormat="1" applyFont="1" applyFill="1" applyBorder="1" applyAlignment="1">
      <alignment horizontal="center" vertical="center"/>
    </xf>
    <xf numFmtId="176" fontId="11" fillId="0" borderId="8" xfId="0" applyNumberFormat="1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/>
    </xf>
    <xf numFmtId="176" fontId="11" fillId="0" borderId="1" xfId="0" applyNumberFormat="1" applyFont="1" applyFill="1" applyBorder="1" applyAlignment="1"/>
    <xf numFmtId="177" fontId="11" fillId="0" borderId="8" xfId="0" applyNumberFormat="1" applyFont="1" applyFill="1" applyBorder="1" applyAlignment="1">
      <alignment horizontal="center" vertical="center"/>
    </xf>
    <xf numFmtId="176" fontId="11" fillId="0" borderId="1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9" fontId="11" fillId="0" borderId="3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/>
    </xf>
    <xf numFmtId="0" fontId="11" fillId="0" borderId="24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/>
    </xf>
    <xf numFmtId="10" fontId="11" fillId="0" borderId="0" xfId="0" applyNumberFormat="1" applyFont="1" applyFill="1" applyAlignment="1">
      <alignment horizontal="center" vertical="center"/>
    </xf>
    <xf numFmtId="2" fontId="11" fillId="0" borderId="4" xfId="0" applyNumberFormat="1" applyFont="1" applyFill="1" applyBorder="1" applyAlignment="1">
      <alignment horizontal="center" vertical="center"/>
    </xf>
    <xf numFmtId="2" fontId="11" fillId="0" borderId="26" xfId="0" applyNumberFormat="1" applyFont="1" applyFill="1" applyBorder="1" applyAlignment="1">
      <alignment horizontal="center" vertical="center"/>
    </xf>
    <xf numFmtId="2" fontId="11" fillId="0" borderId="27" xfId="0" applyNumberFormat="1" applyFont="1" applyFill="1" applyBorder="1" applyAlignment="1">
      <alignment horizontal="center" vertical="center"/>
    </xf>
    <xf numFmtId="177" fontId="11" fillId="0" borderId="1" xfId="8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2" fontId="11" fillId="0" borderId="23" xfId="0" applyNumberFormat="1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15" fillId="9" borderId="25" xfId="0" applyFont="1" applyFill="1" applyBorder="1" applyAlignment="1">
      <alignment horizontal="center" wrapText="1"/>
    </xf>
    <xf numFmtId="0" fontId="15" fillId="0" borderId="11" xfId="0" applyFont="1" applyFill="1" applyBorder="1" applyAlignment="1">
      <alignment horizontal="center" wrapText="1"/>
    </xf>
    <xf numFmtId="0" fontId="15" fillId="0" borderId="14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10" fontId="11" fillId="0" borderId="8" xfId="0" applyNumberFormat="1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 wrapText="1"/>
    </xf>
    <xf numFmtId="0" fontId="20" fillId="0" borderId="0" xfId="0" applyFont="1" applyFill="1"/>
    <xf numFmtId="0" fontId="11" fillId="0" borderId="27" xfId="0" applyFont="1" applyFill="1" applyBorder="1" applyAlignment="1">
      <alignment horizontal="center" vertical="center" wrapText="1"/>
    </xf>
    <xf numFmtId="0" fontId="11" fillId="0" borderId="1" xfId="0" applyFont="1" applyFill="1" applyBorder="1"/>
    <xf numFmtId="9" fontId="11" fillId="0" borderId="1" xfId="0" applyNumberFormat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/>
    </xf>
    <xf numFmtId="0" fontId="11" fillId="0" borderId="23" xfId="0" applyFont="1" applyFill="1" applyBorder="1"/>
    <xf numFmtId="0" fontId="11" fillId="0" borderId="24" xfId="0" applyFont="1" applyFill="1" applyBorder="1"/>
    <xf numFmtId="0" fontId="14" fillId="9" borderId="25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0" fontId="14" fillId="0" borderId="14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11" fillId="0" borderId="29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vertical="center"/>
    </xf>
    <xf numFmtId="0" fontId="13" fillId="0" borderId="8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12" fillId="0" borderId="0" xfId="0" applyFont="1" applyFill="1" applyAlignment="1">
      <alignment wrapText="1"/>
    </xf>
    <xf numFmtId="0" fontId="12" fillId="0" borderId="0" xfId="0" applyFont="1" applyFill="1" applyAlignment="1">
      <alignment horizontal="center" vertical="center" wrapText="1"/>
    </xf>
    <xf numFmtId="0" fontId="14" fillId="0" borderId="0" xfId="0" applyFont="1" applyFill="1"/>
    <xf numFmtId="0" fontId="0" fillId="0" borderId="0" xfId="0" applyFont="1" applyFill="1"/>
    <xf numFmtId="0" fontId="21" fillId="0" borderId="0" xfId="0" applyFont="1"/>
    <xf numFmtId="0" fontId="22" fillId="16" borderId="1" xfId="0" applyFont="1" applyFill="1" applyBorder="1"/>
    <xf numFmtId="0" fontId="22" fillId="0" borderId="0" xfId="0" applyFont="1" applyAlignment="1">
      <alignment horizontal="right"/>
    </xf>
    <xf numFmtId="178" fontId="23" fillId="0" borderId="1" xfId="34" applyFont="1" applyFill="1" applyBorder="1" applyAlignment="1">
      <alignment horizontal="center" vertical="center"/>
    </xf>
    <xf numFmtId="178" fontId="23" fillId="17" borderId="1" xfId="34" applyFont="1" applyFill="1" applyBorder="1" applyAlignment="1">
      <alignment horizontal="center" vertical="center"/>
    </xf>
    <xf numFmtId="0" fontId="22" fillId="0" borderId="0" xfId="0" applyFont="1"/>
    <xf numFmtId="182" fontId="24" fillId="0" borderId="1" xfId="4" applyNumberFormat="1" applyFont="1" applyFill="1" applyBorder="1" applyAlignment="1">
      <alignment horizontal="center" vertical="center"/>
    </xf>
    <xf numFmtId="182" fontId="24" fillId="17" borderId="1" xfId="4" applyNumberFormat="1" applyFont="1" applyFill="1" applyBorder="1" applyAlignment="1">
      <alignment horizontal="center" vertical="center"/>
    </xf>
    <xf numFmtId="178" fontId="21" fillId="0" borderId="0" xfId="0" applyNumberFormat="1" applyFont="1"/>
    <xf numFmtId="0" fontId="22" fillId="16" borderId="2" xfId="0" applyFont="1" applyFill="1" applyBorder="1"/>
    <xf numFmtId="0" fontId="22" fillId="16" borderId="3" xfId="0" applyFont="1" applyFill="1" applyBorder="1"/>
    <xf numFmtId="181" fontId="0" fillId="0" borderId="0" xfId="0" applyNumberFormat="1"/>
    <xf numFmtId="0" fontId="25" fillId="0" borderId="0" xfId="0" applyFont="1" applyFill="1" applyAlignment="1">
      <alignment vertical="center"/>
    </xf>
    <xf numFmtId="0" fontId="22" fillId="18" borderId="30" xfId="0" applyFont="1" applyFill="1" applyBorder="1" applyAlignment="1">
      <alignment horizontal="center"/>
    </xf>
    <xf numFmtId="2" fontId="22" fillId="19" borderId="1" xfId="0" applyNumberFormat="1" applyFont="1" applyFill="1" applyBorder="1" applyAlignment="1">
      <alignment horizontal="center"/>
    </xf>
    <xf numFmtId="2" fontId="22" fillId="19" borderId="4" xfId="0" applyNumberFormat="1" applyFont="1" applyFill="1" applyBorder="1" applyAlignment="1">
      <alignment horizontal="center"/>
    </xf>
    <xf numFmtId="2" fontId="22" fillId="19" borderId="0" xfId="0" applyNumberFormat="1" applyFont="1" applyFill="1" applyBorder="1" applyAlignment="1">
      <alignment horizontal="center"/>
    </xf>
    <xf numFmtId="181" fontId="21" fillId="19" borderId="4" xfId="0" applyNumberFormat="1" applyFont="1" applyFill="1" applyBorder="1" applyAlignment="1"/>
    <xf numFmtId="181" fontId="21" fillId="0" borderId="0" xfId="0" applyNumberFormat="1" applyFont="1" applyFill="1" applyBorder="1" applyAlignment="1"/>
    <xf numFmtId="0" fontId="22" fillId="18" borderId="31" xfId="0" applyFont="1" applyFill="1" applyBorder="1" applyAlignment="1">
      <alignment horizontal="center"/>
    </xf>
    <xf numFmtId="181" fontId="21" fillId="19" borderId="26" xfId="0" applyNumberFormat="1" applyFont="1" applyFill="1" applyBorder="1" applyAlignment="1"/>
    <xf numFmtId="0" fontId="22" fillId="18" borderId="32" xfId="0" applyFont="1" applyFill="1" applyBorder="1" applyAlignment="1">
      <alignment horizontal="center"/>
    </xf>
    <xf numFmtId="181" fontId="21" fillId="0" borderId="33" xfId="0" applyNumberFormat="1" applyFont="1" applyFill="1" applyBorder="1" applyAlignment="1"/>
    <xf numFmtId="181" fontId="21" fillId="19" borderId="27" xfId="0" applyNumberFormat="1" applyFont="1" applyFill="1" applyBorder="1" applyAlignment="1"/>
    <xf numFmtId="181" fontId="21" fillId="0" borderId="34" xfId="0" applyNumberFormat="1" applyFont="1" applyFill="1" applyBorder="1" applyAlignment="1"/>
    <xf numFmtId="0" fontId="19" fillId="20" borderId="31" xfId="0" applyFont="1" applyFill="1" applyBorder="1" applyAlignment="1" applyProtection="1">
      <alignment horizontal="center"/>
    </xf>
    <xf numFmtId="0" fontId="22" fillId="18" borderId="1" xfId="0" applyFont="1" applyFill="1" applyBorder="1" applyAlignment="1">
      <alignment horizontal="center"/>
    </xf>
    <xf numFmtId="180" fontId="19" fillId="18" borderId="30" xfId="0" applyNumberFormat="1" applyFont="1" applyFill="1" applyBorder="1" applyAlignment="1" applyProtection="1">
      <alignment horizontal="center"/>
    </xf>
    <xf numFmtId="180" fontId="19" fillId="18" borderId="33" xfId="0" applyNumberFormat="1" applyFont="1" applyFill="1" applyBorder="1" applyAlignment="1" applyProtection="1">
      <alignment horizontal="center"/>
    </xf>
    <xf numFmtId="180" fontId="19" fillId="18" borderId="33" xfId="0" applyNumberFormat="1" applyFont="1" applyFill="1" applyBorder="1" applyAlignment="1" applyProtection="1"/>
    <xf numFmtId="0" fontId="26" fillId="18" borderId="33" xfId="0" applyFont="1" applyFill="1" applyBorder="1" applyAlignment="1"/>
    <xf numFmtId="0" fontId="26" fillId="18" borderId="35" xfId="0" applyFont="1" applyFill="1" applyBorder="1" applyAlignment="1"/>
    <xf numFmtId="0" fontId="26" fillId="18" borderId="0" xfId="0" applyFont="1" applyFill="1" applyBorder="1" applyAlignment="1"/>
    <xf numFmtId="180" fontId="19" fillId="18" borderId="31" xfId="0" applyNumberFormat="1" applyFont="1" applyFill="1" applyBorder="1" applyAlignment="1" applyProtection="1">
      <alignment horizontal="center"/>
    </xf>
    <xf numFmtId="180" fontId="19" fillId="18" borderId="0" xfId="0" applyNumberFormat="1" applyFont="1" applyFill="1" applyBorder="1" applyAlignment="1" applyProtection="1">
      <alignment horizontal="center"/>
    </xf>
    <xf numFmtId="181" fontId="21" fillId="0" borderId="1" xfId="0" applyNumberFormat="1" applyFont="1" applyFill="1" applyBorder="1" applyAlignment="1">
      <alignment horizontal="center"/>
    </xf>
    <xf numFmtId="0" fontId="22" fillId="18" borderId="2" xfId="0" applyFont="1" applyFill="1" applyBorder="1" applyAlignment="1">
      <alignment horizontal="center"/>
    </xf>
    <xf numFmtId="2" fontId="22" fillId="19" borderId="32" xfId="0" applyNumberFormat="1" applyFont="1" applyFill="1" applyBorder="1" applyAlignment="1">
      <alignment horizontal="center"/>
    </xf>
    <xf numFmtId="2" fontId="22" fillId="19" borderId="34" xfId="0" applyNumberFormat="1" applyFont="1" applyFill="1" applyBorder="1" applyAlignment="1">
      <alignment horizontal="center"/>
    </xf>
    <xf numFmtId="180" fontId="19" fillId="18" borderId="36" xfId="0" applyNumberFormat="1" applyFont="1" applyFill="1" applyBorder="1" applyAlignment="1" applyProtection="1">
      <alignment horizontal="center"/>
    </xf>
    <xf numFmtId="2" fontId="22" fillId="19" borderId="37" xfId="0" applyNumberFormat="1" applyFont="1" applyFill="1" applyBorder="1" applyAlignment="1">
      <alignment horizontal="center"/>
    </xf>
    <xf numFmtId="181" fontId="21" fillId="0" borderId="0" xfId="0" applyNumberFormat="1" applyFont="1" applyFill="1" applyBorder="1" applyAlignment="1">
      <alignment horizontal="center"/>
    </xf>
    <xf numFmtId="181" fontId="21" fillId="0" borderId="4" xfId="0" applyNumberFormat="1" applyFont="1" applyFill="1" applyBorder="1" applyAlignment="1"/>
    <xf numFmtId="0" fontId="22" fillId="18" borderId="4" xfId="0" applyFont="1" applyFill="1" applyBorder="1" applyAlignment="1">
      <alignment horizontal="center"/>
    </xf>
    <xf numFmtId="0" fontId="22" fillId="18" borderId="26" xfId="0" applyFont="1" applyFill="1" applyBorder="1" applyAlignment="1">
      <alignment horizontal="center"/>
    </xf>
    <xf numFmtId="0" fontId="22" fillId="18" borderId="27" xfId="0" applyFont="1" applyFill="1" applyBorder="1" applyAlignment="1">
      <alignment horizontal="center"/>
    </xf>
    <xf numFmtId="181" fontId="21" fillId="0" borderId="1" xfId="0" applyNumberFormat="1" applyFont="1" applyFill="1" applyBorder="1" applyAlignment="1"/>
    <xf numFmtId="0" fontId="4" fillId="0" borderId="0" xfId="0" applyFont="1" applyAlignment="1">
      <alignment horizontal="center"/>
    </xf>
    <xf numFmtId="0" fontId="4" fillId="9" borderId="0" xfId="0" applyFont="1" applyFill="1"/>
    <xf numFmtId="0" fontId="4" fillId="0" borderId="0" xfId="52" applyFont="1" applyAlignment="1">
      <alignment vertical="center"/>
    </xf>
    <xf numFmtId="0" fontId="4" fillId="0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4" fillId="5" borderId="0" xfId="0" applyFont="1" applyFill="1" applyAlignment="1">
      <alignment horizontal="center"/>
    </xf>
    <xf numFmtId="176" fontId="6" fillId="7" borderId="0" xfId="0" applyNumberFormat="1" applyFont="1" applyFill="1" applyAlignment="1">
      <alignment horizontal="center"/>
    </xf>
    <xf numFmtId="176" fontId="6" fillId="7" borderId="0" xfId="0" applyNumberFormat="1" applyFont="1" applyFill="1"/>
    <xf numFmtId="176" fontId="6" fillId="5" borderId="0" xfId="0" applyNumberFormat="1" applyFont="1" applyFill="1"/>
    <xf numFmtId="10" fontId="4" fillId="11" borderId="0" xfId="0" applyNumberFormat="1" applyFont="1" applyFill="1"/>
    <xf numFmtId="176" fontId="6" fillId="0" borderId="0" xfId="0" applyNumberFormat="1" applyFont="1" applyFill="1"/>
    <xf numFmtId="0" fontId="7" fillId="0" borderId="0" xfId="0" applyFont="1"/>
    <xf numFmtId="0" fontId="4" fillId="0" borderId="5" xfId="0" applyFont="1" applyBorder="1"/>
    <xf numFmtId="10" fontId="4" fillId="0" borderId="6" xfId="11" applyNumberFormat="1" applyFont="1" applyBorder="1" applyAlignment="1"/>
    <xf numFmtId="0" fontId="4" fillId="0" borderId="7" xfId="0" applyFont="1" applyBorder="1"/>
    <xf numFmtId="10" fontId="4" fillId="0" borderId="8" xfId="11" applyNumberFormat="1" applyFont="1" applyBorder="1" applyAlignment="1"/>
    <xf numFmtId="0" fontId="8" fillId="0" borderId="0" xfId="0" applyFont="1"/>
    <xf numFmtId="0" fontId="4" fillId="0" borderId="21" xfId="0" applyFont="1" applyBorder="1"/>
    <xf numFmtId="10" fontId="4" fillId="0" borderId="24" xfId="11" applyNumberFormat="1" applyFont="1" applyBorder="1" applyAlignment="1"/>
    <xf numFmtId="176" fontId="6" fillId="6" borderId="0" xfId="0" applyNumberFormat="1" applyFont="1" applyFill="1" applyAlignment="1">
      <alignment horizontal="center"/>
    </xf>
    <xf numFmtId="176" fontId="6" fillId="5" borderId="0" xfId="0" applyNumberFormat="1" applyFont="1" applyFill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5" fillId="9" borderId="0" xfId="0" applyFont="1" applyFill="1"/>
    <xf numFmtId="0" fontId="4" fillId="9" borderId="0" xfId="0" applyFont="1" applyFill="1" applyAlignment="1">
      <alignment horizontal="left" vertical="center"/>
    </xf>
    <xf numFmtId="0" fontId="4" fillId="9" borderId="0" xfId="0" applyFont="1" applyFill="1" applyAlignment="1">
      <alignment horizontal="center" vertical="center"/>
    </xf>
    <xf numFmtId="176" fontId="6" fillId="9" borderId="0" xfId="0" applyNumberFormat="1" applyFont="1" applyFill="1" applyAlignment="1">
      <alignment horizontal="center"/>
    </xf>
    <xf numFmtId="0" fontId="5" fillId="0" borderId="0" xfId="52" applyFont="1" applyAlignment="1">
      <alignment vertical="center"/>
    </xf>
    <xf numFmtId="0" fontId="4" fillId="5" borderId="0" xfId="52" applyFont="1" applyFill="1" applyAlignment="1">
      <alignment horizontal="center" vertical="center" wrapText="1"/>
    </xf>
    <xf numFmtId="0" fontId="4" fillId="7" borderId="0" xfId="52" applyFont="1" applyFill="1" applyAlignment="1">
      <alignment horizontal="center" vertical="center"/>
    </xf>
    <xf numFmtId="176" fontId="4" fillId="7" borderId="0" xfId="52" applyNumberFormat="1" applyFont="1" applyFill="1" applyAlignment="1">
      <alignment horizontal="right" vertical="center"/>
    </xf>
    <xf numFmtId="0" fontId="5" fillId="0" borderId="0" xfId="0" applyFont="1" applyFill="1"/>
    <xf numFmtId="176" fontId="6" fillId="0" borderId="0" xfId="0" applyNumberFormat="1" applyFont="1" applyFill="1" applyAlignment="1">
      <alignment horizontal="center"/>
    </xf>
    <xf numFmtId="176" fontId="6" fillId="10" borderId="0" xfId="0" applyNumberFormat="1" applyFont="1" applyFill="1" applyAlignment="1">
      <alignment horizontal="center"/>
    </xf>
    <xf numFmtId="10" fontId="4" fillId="11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76" fontId="4" fillId="0" borderId="0" xfId="0" applyNumberFormat="1" applyFont="1" applyFill="1"/>
    <xf numFmtId="176" fontId="6" fillId="9" borderId="0" xfId="0" applyNumberFormat="1" applyFont="1" applyFill="1"/>
    <xf numFmtId="10" fontId="4" fillId="9" borderId="0" xfId="0" applyNumberFormat="1" applyFont="1" applyFill="1"/>
    <xf numFmtId="176" fontId="4" fillId="9" borderId="0" xfId="0" applyNumberFormat="1" applyFont="1" applyFill="1"/>
    <xf numFmtId="176" fontId="4" fillId="0" borderId="0" xfId="52" applyNumberFormat="1" applyFont="1" applyFill="1" applyAlignment="1">
      <alignment vertical="center"/>
    </xf>
    <xf numFmtId="176" fontId="4" fillId="7" borderId="0" xfId="52" applyNumberFormat="1" applyFont="1" applyFill="1" applyAlignment="1">
      <alignment vertical="center"/>
    </xf>
    <xf numFmtId="10" fontId="4" fillId="0" borderId="0" xfId="0" applyNumberFormat="1" applyFont="1" applyFill="1"/>
    <xf numFmtId="10" fontId="4" fillId="0" borderId="0" xfId="13" applyNumberFormat="1" applyFont="1" applyFill="1" applyAlignment="1">
      <alignment vertical="center"/>
    </xf>
    <xf numFmtId="10" fontId="4" fillId="0" borderId="0" xfId="52" applyNumberFormat="1" applyFont="1" applyFill="1" applyAlignment="1">
      <alignment vertical="center"/>
    </xf>
    <xf numFmtId="0" fontId="4" fillId="0" borderId="0" xfId="52" applyFont="1" applyFill="1" applyAlignment="1">
      <alignment vertical="center"/>
    </xf>
    <xf numFmtId="0" fontId="4" fillId="0" borderId="0" xfId="0" applyFont="1" applyFill="1" applyAlignment="1">
      <alignment horizontal="left"/>
    </xf>
    <xf numFmtId="176" fontId="16" fillId="0" borderId="0" xfId="0" applyNumberFormat="1" applyFont="1" applyAlignment="1">
      <alignment vertical="center"/>
    </xf>
    <xf numFmtId="0" fontId="17" fillId="5" borderId="0" xfId="0" applyFont="1" applyFill="1" applyAlignment="1">
      <alignment horizontal="center" vertical="center"/>
    </xf>
    <xf numFmtId="0" fontId="14" fillId="0" borderId="0" xfId="0" applyFont="1"/>
    <xf numFmtId="0" fontId="14" fillId="9" borderId="5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27" xfId="0" applyNumberFormat="1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4" fillId="0" borderId="17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58" fontId="11" fillId="0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9" fontId="11" fillId="6" borderId="1" xfId="0" applyNumberFormat="1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/>
    </xf>
    <xf numFmtId="0" fontId="11" fillId="6" borderId="1" xfId="0" applyFont="1" applyFill="1" applyBorder="1"/>
    <xf numFmtId="0" fontId="11" fillId="0" borderId="21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vertical="center"/>
    </xf>
    <xf numFmtId="0" fontId="11" fillId="21" borderId="25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10" fontId="16" fillId="9" borderId="1" xfId="0" applyNumberFormat="1" applyFont="1" applyFill="1" applyBorder="1" applyAlignment="1">
      <alignment horizontal="center" vertical="center"/>
    </xf>
    <xf numFmtId="2" fontId="11" fillId="0" borderId="2" xfId="0" applyNumberFormat="1" applyFont="1" applyFill="1" applyBorder="1" applyAlignment="1">
      <alignment horizontal="center" vertical="center"/>
    </xf>
    <xf numFmtId="2" fontId="11" fillId="6" borderId="1" xfId="0" applyNumberFormat="1" applyFont="1" applyFill="1" applyBorder="1" applyAlignment="1">
      <alignment horizontal="center" vertical="center"/>
    </xf>
    <xf numFmtId="2" fontId="11" fillId="6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10" fontId="11" fillId="0" borderId="2" xfId="0" applyNumberFormat="1" applyFont="1" applyFill="1" applyBorder="1" applyAlignment="1">
      <alignment horizontal="center" vertical="center"/>
    </xf>
    <xf numFmtId="10" fontId="11" fillId="0" borderId="22" xfId="0" applyNumberFormat="1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 wrapText="1"/>
    </xf>
    <xf numFmtId="0" fontId="27" fillId="0" borderId="21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vertical="center"/>
    </xf>
    <xf numFmtId="10" fontId="16" fillId="0" borderId="23" xfId="0" applyNumberFormat="1" applyFont="1" applyFill="1" applyBorder="1" applyAlignment="1">
      <alignment horizontal="center" vertical="center"/>
    </xf>
    <xf numFmtId="0" fontId="0" fillId="0" borderId="0" xfId="0" applyFont="1"/>
    <xf numFmtId="9" fontId="1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10" fontId="16" fillId="6" borderId="23" xfId="0" applyNumberFormat="1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vertical="center"/>
    </xf>
    <xf numFmtId="0" fontId="13" fillId="0" borderId="24" xfId="0" applyFont="1" applyFill="1" applyBorder="1" applyAlignment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Currency_01rtedom" xfId="34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Normal 2" xfId="44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千位分隔 2" xfId="53"/>
  </cellStyles>
  <tableStyles count="0" defaultTableStyle="TableStyleMedium9" defaultPivotStyle="PivotStyleMedium7"/>
  <colors>
    <mruColors>
      <color rgb="00FFC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ps.com/bridge/fuelsurcharge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ps.com/bridge/fuelsurcharge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ps.com/bridge/fuelsurchar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6"/>
  <sheetViews>
    <sheetView view="pageBreakPreview" zoomScaleNormal="100" zoomScaleSheetLayoutView="100" topLeftCell="A19" workbookViewId="0">
      <selection activeCell="B20" sqref="B20"/>
    </sheetView>
  </sheetViews>
  <sheetFormatPr defaultColWidth="11" defaultRowHeight="14.25"/>
  <cols>
    <col min="1" max="1" width="14.625" style="117" customWidth="1"/>
    <col min="2" max="2" width="13" style="117" customWidth="1"/>
    <col min="3" max="3" width="14.25" style="117" customWidth="1"/>
    <col min="4" max="4" width="9.125" style="117" customWidth="1"/>
    <col min="5" max="5" width="12.125" style="117" customWidth="1"/>
    <col min="6" max="6" width="12.5" style="117" customWidth="1"/>
    <col min="7" max="7" width="16.75" style="124" customWidth="1"/>
    <col min="8" max="8" width="13" style="117" customWidth="1"/>
    <col min="9" max="9" width="7.5" style="117" customWidth="1"/>
    <col min="10" max="10" width="7.25" style="117" customWidth="1"/>
    <col min="11" max="11" width="11.5" style="124" customWidth="1"/>
    <col min="12" max="14" width="10.75" style="124" customWidth="1"/>
    <col min="15" max="15" width="15.375" style="117" customWidth="1"/>
    <col min="16" max="16367" width="11" style="117"/>
    <col min="16376" max="16384" width="11" style="117"/>
  </cols>
  <sheetData>
    <row r="1" s="114" customFormat="1" ht="14.1" customHeight="1" spans="1:16">
      <c r="A1" s="409" t="s">
        <v>0</v>
      </c>
      <c r="B1" s="117"/>
      <c r="G1" s="117"/>
      <c r="H1" s="117"/>
      <c r="I1" s="117"/>
      <c r="J1" s="117"/>
      <c r="K1" s="117"/>
      <c r="L1" s="117"/>
      <c r="M1" s="117"/>
      <c r="N1" s="117"/>
      <c r="O1" s="117"/>
      <c r="P1" s="117"/>
    </row>
    <row r="2" s="119" customFormat="1" customHeight="1" spans="1:16">
      <c r="A2" s="410" t="s">
        <v>1</v>
      </c>
      <c r="B2" s="195" t="s">
        <v>2</v>
      </c>
      <c r="C2" s="195" t="s">
        <v>3</v>
      </c>
      <c r="D2" s="195"/>
      <c r="E2" s="196" t="s">
        <v>4</v>
      </c>
      <c r="F2" s="197"/>
      <c r="G2" s="298" t="s">
        <v>5</v>
      </c>
      <c r="H2" s="298"/>
      <c r="I2" s="196" t="s">
        <v>4</v>
      </c>
      <c r="J2" s="197"/>
      <c r="K2" s="298" t="s">
        <v>6</v>
      </c>
      <c r="L2" s="298"/>
      <c r="M2" s="196" t="s">
        <v>4</v>
      </c>
      <c r="N2" s="197"/>
      <c r="O2" s="300" t="s">
        <v>7</v>
      </c>
      <c r="P2" s="117"/>
    </row>
    <row r="3" s="119" customFormat="1" ht="12" spans="1:16">
      <c r="A3" s="411"/>
      <c r="B3" s="199"/>
      <c r="C3" s="202" t="s">
        <v>8</v>
      </c>
      <c r="D3" s="202" t="s">
        <v>9</v>
      </c>
      <c r="E3" s="202" t="s">
        <v>8</v>
      </c>
      <c r="F3" s="202" t="s">
        <v>9</v>
      </c>
      <c r="G3" s="202" t="s">
        <v>8</v>
      </c>
      <c r="H3" s="202" t="s">
        <v>9</v>
      </c>
      <c r="I3" s="202" t="s">
        <v>8</v>
      </c>
      <c r="J3" s="202" t="s">
        <v>9</v>
      </c>
      <c r="K3" s="202" t="s">
        <v>8</v>
      </c>
      <c r="L3" s="202" t="s">
        <v>9</v>
      </c>
      <c r="M3" s="202" t="s">
        <v>8</v>
      </c>
      <c r="N3" s="202" t="s">
        <v>9</v>
      </c>
      <c r="O3" s="301" t="s">
        <v>10</v>
      </c>
      <c r="P3" s="117"/>
    </row>
    <row r="4" s="114" customFormat="1" ht="12" spans="1:16">
      <c r="A4" s="412" t="s">
        <v>11</v>
      </c>
      <c r="B4" s="203" t="s">
        <v>12</v>
      </c>
      <c r="C4" s="245">
        <v>0.57</v>
      </c>
      <c r="D4" s="413">
        <v>6.85</v>
      </c>
      <c r="E4" s="209">
        <f>'Fedex-biztollc'!N8</f>
        <v>0.518284106891702</v>
      </c>
      <c r="F4" s="414">
        <f>'Fedex-biztollc'!I22</f>
        <v>6.85</v>
      </c>
      <c r="G4" s="209">
        <v>0.5</v>
      </c>
      <c r="H4" s="205">
        <v>6.85</v>
      </c>
      <c r="I4" s="205"/>
      <c r="J4" s="205"/>
      <c r="K4" s="209">
        <v>0.32</v>
      </c>
      <c r="L4" s="205">
        <v>7</v>
      </c>
      <c r="M4" s="438"/>
      <c r="N4" s="438"/>
      <c r="O4" s="289">
        <v>0.57</v>
      </c>
      <c r="P4" s="117"/>
    </row>
    <row r="5" s="114" customFormat="1" ht="12" spans="1:16">
      <c r="A5" s="412"/>
      <c r="B5" s="203" t="s">
        <v>13</v>
      </c>
      <c r="C5" s="245">
        <v>0.57</v>
      </c>
      <c r="D5" s="413"/>
      <c r="E5" s="209">
        <f>'Fedex-biztollc'!N9</f>
        <v>0.570217917675545</v>
      </c>
      <c r="F5" s="415"/>
      <c r="G5" s="209">
        <v>0.5</v>
      </c>
      <c r="H5" s="205"/>
      <c r="I5" s="205"/>
      <c r="J5" s="205"/>
      <c r="K5" s="209">
        <v>0.32</v>
      </c>
      <c r="L5" s="205"/>
      <c r="M5" s="438"/>
      <c r="N5" s="438"/>
      <c r="O5" s="289">
        <v>0.57</v>
      </c>
      <c r="P5" s="117"/>
    </row>
    <row r="6" s="114" customFormat="1" ht="12" spans="1:16">
      <c r="A6" s="412"/>
      <c r="B6" s="203" t="s">
        <v>14</v>
      </c>
      <c r="C6" s="245">
        <v>0.58</v>
      </c>
      <c r="D6" s="413"/>
      <c r="E6" s="209">
        <f>'Fedex-biztollc'!N10</f>
        <v>0.579872204472843</v>
      </c>
      <c r="F6" s="415"/>
      <c r="G6" s="209">
        <v>0.54</v>
      </c>
      <c r="H6" s="205"/>
      <c r="I6" s="205"/>
      <c r="J6" s="205"/>
      <c r="K6" s="209">
        <v>0.32</v>
      </c>
      <c r="L6" s="205"/>
      <c r="M6" s="438"/>
      <c r="N6" s="438"/>
      <c r="O6" s="289">
        <v>0.58</v>
      </c>
      <c r="P6" s="117"/>
    </row>
    <row r="7" s="114" customFormat="1" ht="12" spans="1:16">
      <c r="A7" s="412"/>
      <c r="B7" s="208" t="s">
        <v>15</v>
      </c>
      <c r="C7" s="209">
        <v>0.59</v>
      </c>
      <c r="D7" s="413"/>
      <c r="E7" s="209">
        <f>'Fedex-biztollc'!N11</f>
        <v>0.590049751243781</v>
      </c>
      <c r="F7" s="415"/>
      <c r="G7" s="245">
        <v>0.61</v>
      </c>
      <c r="H7" s="205"/>
      <c r="I7" s="205"/>
      <c r="J7" s="205"/>
      <c r="K7" s="209">
        <v>0.32</v>
      </c>
      <c r="L7" s="205"/>
      <c r="M7" s="205"/>
      <c r="N7" s="205"/>
      <c r="O7" s="209">
        <v>0.61</v>
      </c>
      <c r="P7" s="117"/>
    </row>
    <row r="8" s="114" customFormat="1" ht="12" spans="1:16">
      <c r="A8" s="412"/>
      <c r="B8" s="208" t="s">
        <v>16</v>
      </c>
      <c r="C8" s="209">
        <v>0.59</v>
      </c>
      <c r="D8" s="413"/>
      <c r="E8" s="209">
        <f>'Fedex-biztollc'!N12</f>
        <v>0.590070921985816</v>
      </c>
      <c r="F8" s="415"/>
      <c r="G8" s="245">
        <v>0.63</v>
      </c>
      <c r="H8" s="205"/>
      <c r="I8" s="205"/>
      <c r="J8" s="205"/>
      <c r="K8" s="209">
        <v>0.32</v>
      </c>
      <c r="L8" s="205"/>
      <c r="M8" s="205"/>
      <c r="N8" s="205"/>
      <c r="O8" s="209">
        <v>0.63</v>
      </c>
      <c r="P8" s="117"/>
    </row>
    <row r="9" s="114" customFormat="1" ht="12" spans="1:16">
      <c r="A9" s="412"/>
      <c r="B9" s="208" t="s">
        <v>17</v>
      </c>
      <c r="C9" s="209">
        <v>0.59</v>
      </c>
      <c r="D9" s="413"/>
      <c r="E9" s="209">
        <f>'Fedex-biztollc'!N13</f>
        <v>0.590078766549355</v>
      </c>
      <c r="F9" s="415"/>
      <c r="G9" s="245">
        <v>0.65</v>
      </c>
      <c r="H9" s="205"/>
      <c r="I9" s="205"/>
      <c r="J9" s="205"/>
      <c r="K9" s="209">
        <v>0.32</v>
      </c>
      <c r="L9" s="205"/>
      <c r="M9" s="205"/>
      <c r="N9" s="205"/>
      <c r="O9" s="209">
        <v>0.65</v>
      </c>
      <c r="P9" s="117"/>
    </row>
    <row r="10" s="114" customFormat="1" ht="12" spans="1:16">
      <c r="A10" s="412"/>
      <c r="B10" s="208" t="s">
        <v>18</v>
      </c>
      <c r="C10" s="209">
        <v>0.59</v>
      </c>
      <c r="D10" s="413"/>
      <c r="E10" s="209">
        <f>E9</f>
        <v>0.590078766549355</v>
      </c>
      <c r="F10" s="416"/>
      <c r="G10" s="245">
        <v>0.65</v>
      </c>
      <c r="H10" s="205"/>
      <c r="I10" s="205"/>
      <c r="J10" s="205"/>
      <c r="K10" s="209">
        <v>0.32</v>
      </c>
      <c r="L10" s="205"/>
      <c r="M10" s="205"/>
      <c r="N10" s="205"/>
      <c r="O10" s="209">
        <v>0.65</v>
      </c>
      <c r="P10" s="117"/>
    </row>
    <row r="11" s="114" customFormat="1" ht="27" customHeight="1" spans="1:16">
      <c r="A11" s="210" t="s">
        <v>19</v>
      </c>
      <c r="B11" s="211"/>
      <c r="C11" s="245">
        <v>0.73</v>
      </c>
      <c r="D11" s="413">
        <v>15.43</v>
      </c>
      <c r="E11" s="209">
        <f>'Fedex-biztollc'!N14</f>
        <v>0.72999043062201</v>
      </c>
      <c r="F11" s="413">
        <f>'Fedex-biztollc'!I23</f>
        <v>15.43</v>
      </c>
      <c r="G11" s="209">
        <v>0.62</v>
      </c>
      <c r="H11" s="205">
        <v>15.43</v>
      </c>
      <c r="I11" s="205"/>
      <c r="J11" s="205"/>
      <c r="K11" s="205"/>
      <c r="L11" s="205">
        <v>15.43</v>
      </c>
      <c r="M11" s="205"/>
      <c r="N11" s="205"/>
      <c r="O11" s="209">
        <v>0.73</v>
      </c>
      <c r="P11" s="117"/>
    </row>
    <row r="12" s="114" customFormat="1" ht="35.1" customHeight="1" spans="1:16">
      <c r="A12" s="417" t="s">
        <v>20</v>
      </c>
      <c r="B12" s="418" t="s">
        <v>21</v>
      </c>
      <c r="C12" s="245">
        <v>0.73</v>
      </c>
      <c r="D12" s="413">
        <v>15.28</v>
      </c>
      <c r="E12" s="209">
        <f>'Fedex-biztollc'!N15</f>
        <v>0.729993815708101</v>
      </c>
      <c r="F12" s="413">
        <f>'Fedex-biztollc'!I24</f>
        <v>15.28</v>
      </c>
      <c r="G12" s="209">
        <v>0.62</v>
      </c>
      <c r="H12" s="205">
        <v>15.28</v>
      </c>
      <c r="I12" s="205"/>
      <c r="J12" s="205"/>
      <c r="K12" s="205"/>
      <c r="L12" s="205">
        <v>15.28</v>
      </c>
      <c r="M12" s="205"/>
      <c r="N12" s="205"/>
      <c r="O12" s="209">
        <v>0.73</v>
      </c>
      <c r="P12" s="117"/>
    </row>
    <row r="13" s="114" customFormat="1" ht="32.1" customHeight="1" spans="1:16">
      <c r="A13" s="419"/>
      <c r="B13" s="211" t="s">
        <v>22</v>
      </c>
      <c r="C13" s="209">
        <v>0.73</v>
      </c>
      <c r="D13" s="413">
        <v>15.28</v>
      </c>
      <c r="E13" s="209">
        <f>'Fedex-biztollc'!N16</f>
        <v>0.730014903129657</v>
      </c>
      <c r="F13" s="413">
        <f>'Fedex-biztollc'!I24</f>
        <v>15.28</v>
      </c>
      <c r="G13" s="245">
        <v>0.74</v>
      </c>
      <c r="H13" s="205">
        <v>15.28</v>
      </c>
      <c r="I13" s="205"/>
      <c r="J13" s="205"/>
      <c r="K13" s="205"/>
      <c r="L13" s="205">
        <v>15.28</v>
      </c>
      <c r="M13" s="205"/>
      <c r="N13" s="205"/>
      <c r="O13" s="209">
        <v>0.74</v>
      </c>
      <c r="P13" s="117"/>
    </row>
    <row r="14" s="114" customFormat="1" ht="12" spans="1:15">
      <c r="A14" s="210" t="s">
        <v>23</v>
      </c>
      <c r="B14" s="211"/>
      <c r="C14" s="209">
        <v>0.5</v>
      </c>
      <c r="D14" s="413">
        <v>13.41</v>
      </c>
      <c r="E14" s="209">
        <f>'Fedex-biztollc'!N17</f>
        <v>0.499976451749635</v>
      </c>
      <c r="F14" s="413">
        <f>'Fedex-biztollc'!I25</f>
        <v>13.41</v>
      </c>
      <c r="G14" s="209">
        <v>0.5</v>
      </c>
      <c r="H14" s="205">
        <v>13.41</v>
      </c>
      <c r="I14" s="205"/>
      <c r="J14" s="205"/>
      <c r="K14" s="205"/>
      <c r="L14" s="205">
        <v>13.41</v>
      </c>
      <c r="M14" s="438"/>
      <c r="N14" s="438"/>
      <c r="O14" s="289">
        <v>0.5</v>
      </c>
    </row>
    <row r="15" s="124" customFormat="1" ht="12" spans="1:16">
      <c r="A15" s="420" t="s">
        <v>24</v>
      </c>
      <c r="B15" s="418" t="s">
        <v>25</v>
      </c>
      <c r="C15" s="245">
        <v>0.73</v>
      </c>
      <c r="D15" s="274">
        <v>12.77</v>
      </c>
      <c r="E15" s="209">
        <f>'Fedex-biztollc'!N18</f>
        <v>0.729995810640972</v>
      </c>
      <c r="F15" s="274">
        <f>'Fedex-biztollc'!I26</f>
        <v>12.77</v>
      </c>
      <c r="G15" s="209">
        <v>0.52</v>
      </c>
      <c r="H15" s="205">
        <v>12.77</v>
      </c>
      <c r="I15" s="205"/>
      <c r="J15" s="205"/>
      <c r="K15" s="439" t="s">
        <v>26</v>
      </c>
      <c r="L15" s="439">
        <v>8.5</v>
      </c>
      <c r="M15" s="440"/>
      <c r="N15" s="440"/>
      <c r="O15" s="289" t="s">
        <v>27</v>
      </c>
      <c r="P15" s="124" t="s">
        <v>28</v>
      </c>
    </row>
    <row r="16" s="124" customFormat="1" ht="12" spans="1:15">
      <c r="A16" s="421"/>
      <c r="B16" s="418" t="s">
        <v>29</v>
      </c>
      <c r="C16" s="245">
        <v>0.73</v>
      </c>
      <c r="D16" s="275"/>
      <c r="E16" s="209">
        <f t="shared" ref="E16:E21" si="0">E15</f>
        <v>0.729995810640972</v>
      </c>
      <c r="F16" s="275"/>
      <c r="G16" s="209">
        <v>0.52</v>
      </c>
      <c r="H16" s="205">
        <v>12.77</v>
      </c>
      <c r="I16" s="205"/>
      <c r="J16" s="205"/>
      <c r="K16" s="439"/>
      <c r="L16" s="439"/>
      <c r="M16" s="440"/>
      <c r="N16" s="440"/>
      <c r="O16" s="289"/>
    </row>
    <row r="17" s="124" customFormat="1" ht="12" spans="1:15">
      <c r="A17" s="421"/>
      <c r="B17" s="418" t="s">
        <v>30</v>
      </c>
      <c r="C17" s="245">
        <v>0.73</v>
      </c>
      <c r="D17" s="275"/>
      <c r="E17" s="209">
        <f t="shared" si="0"/>
        <v>0.729995810640972</v>
      </c>
      <c r="F17" s="275"/>
      <c r="G17" s="209">
        <v>0.52</v>
      </c>
      <c r="H17" s="205">
        <v>12.77</v>
      </c>
      <c r="I17" s="205"/>
      <c r="J17" s="205"/>
      <c r="K17" s="439"/>
      <c r="L17" s="439"/>
      <c r="M17" s="440"/>
      <c r="N17" s="440"/>
      <c r="O17" s="289"/>
    </row>
    <row r="18" s="124" customFormat="1" ht="12" spans="1:15">
      <c r="A18" s="421"/>
      <c r="B18" s="418" t="s">
        <v>31</v>
      </c>
      <c r="C18" s="245">
        <v>0.73</v>
      </c>
      <c r="D18" s="275"/>
      <c r="E18" s="209">
        <f t="shared" si="0"/>
        <v>0.729995810640972</v>
      </c>
      <c r="F18" s="275"/>
      <c r="G18" s="209">
        <v>0.52</v>
      </c>
      <c r="H18" s="205">
        <v>12.77</v>
      </c>
      <c r="I18" s="205"/>
      <c r="J18" s="205"/>
      <c r="K18" s="439"/>
      <c r="L18" s="439"/>
      <c r="M18" s="440"/>
      <c r="N18" s="440"/>
      <c r="O18" s="289"/>
    </row>
    <row r="19" s="124" customFormat="1" ht="12" spans="1:15">
      <c r="A19" s="421"/>
      <c r="B19" s="418" t="s">
        <v>32</v>
      </c>
      <c r="C19" s="245">
        <v>0.73</v>
      </c>
      <c r="D19" s="275"/>
      <c r="E19" s="209">
        <f t="shared" si="0"/>
        <v>0.729995810640972</v>
      </c>
      <c r="F19" s="275"/>
      <c r="G19" s="209">
        <v>0.52</v>
      </c>
      <c r="H19" s="205">
        <v>12.77</v>
      </c>
      <c r="I19" s="205"/>
      <c r="J19" s="205"/>
      <c r="K19" s="439"/>
      <c r="L19" s="439"/>
      <c r="M19" s="440"/>
      <c r="N19" s="440"/>
      <c r="O19" s="289"/>
    </row>
    <row r="20" s="124" customFormat="1" ht="12" spans="1:15">
      <c r="A20" s="421"/>
      <c r="B20" s="418" t="s">
        <v>33</v>
      </c>
      <c r="C20" s="245">
        <v>0.73</v>
      </c>
      <c r="D20" s="275"/>
      <c r="E20" s="209">
        <f t="shared" si="0"/>
        <v>0.729995810640972</v>
      </c>
      <c r="F20" s="275"/>
      <c r="G20" s="209">
        <v>0.52</v>
      </c>
      <c r="H20" s="205">
        <v>12.77</v>
      </c>
      <c r="I20" s="205"/>
      <c r="J20" s="205"/>
      <c r="K20" s="439"/>
      <c r="L20" s="439"/>
      <c r="M20" s="440"/>
      <c r="N20" s="440"/>
      <c r="O20" s="289"/>
    </row>
    <row r="21" s="124" customFormat="1" ht="12" spans="1:15">
      <c r="A21" s="421"/>
      <c r="B21" s="418" t="s">
        <v>34</v>
      </c>
      <c r="C21" s="245">
        <v>0.73</v>
      </c>
      <c r="D21" s="276"/>
      <c r="E21" s="209">
        <f t="shared" si="0"/>
        <v>0.729995810640972</v>
      </c>
      <c r="F21" s="276"/>
      <c r="G21" s="209">
        <v>0.52</v>
      </c>
      <c r="H21" s="205">
        <v>12.77</v>
      </c>
      <c r="I21" s="205"/>
      <c r="J21" s="205"/>
      <c r="K21" s="439"/>
      <c r="L21" s="439"/>
      <c r="M21" s="440"/>
      <c r="N21" s="440"/>
      <c r="O21" s="289"/>
    </row>
    <row r="22" s="114" customFormat="1" ht="12" spans="1:15">
      <c r="A22" s="210" t="s">
        <v>35</v>
      </c>
      <c r="B22" s="211"/>
      <c r="C22" s="245">
        <v>0.73</v>
      </c>
      <c r="D22" s="413">
        <v>11.27</v>
      </c>
      <c r="E22" s="209">
        <f>'Fedex-biztollc'!N19</f>
        <v>0.730033510192684</v>
      </c>
      <c r="F22" s="413">
        <f>'Fedex-biztollc'!I27</f>
        <v>11.27</v>
      </c>
      <c r="G22" s="209">
        <v>0.52</v>
      </c>
      <c r="H22" s="205">
        <v>11.27</v>
      </c>
      <c r="I22" s="205"/>
      <c r="J22" s="205"/>
      <c r="K22" s="205"/>
      <c r="L22" s="205">
        <v>11.27</v>
      </c>
      <c r="M22" s="438"/>
      <c r="N22" s="438"/>
      <c r="O22" s="289">
        <v>0.73</v>
      </c>
    </row>
    <row r="23" s="114" customFormat="1" ht="12" spans="1:15">
      <c r="A23" s="422" t="s">
        <v>36</v>
      </c>
      <c r="B23" s="423" t="s">
        <v>12</v>
      </c>
      <c r="C23" s="245">
        <v>0.59</v>
      </c>
      <c r="D23" s="424">
        <v>4.5</v>
      </c>
      <c r="E23" s="209"/>
      <c r="F23" s="424"/>
      <c r="G23" s="213"/>
      <c r="H23" s="213"/>
      <c r="I23" s="213"/>
      <c r="J23" s="213"/>
      <c r="K23" s="213"/>
      <c r="L23" s="213"/>
      <c r="M23" s="441"/>
      <c r="N23" s="441"/>
      <c r="O23" s="289">
        <v>0.59</v>
      </c>
    </row>
    <row r="24" s="114" customFormat="1" ht="12" spans="1:15">
      <c r="A24" s="422"/>
      <c r="B24" s="208" t="s">
        <v>37</v>
      </c>
      <c r="C24" s="245">
        <v>0.6</v>
      </c>
      <c r="D24" s="424"/>
      <c r="E24" s="209"/>
      <c r="F24" s="424"/>
      <c r="G24" s="213"/>
      <c r="H24" s="213"/>
      <c r="I24" s="213"/>
      <c r="J24" s="213"/>
      <c r="K24" s="213"/>
      <c r="L24" s="213"/>
      <c r="M24" s="441"/>
      <c r="N24" s="441"/>
      <c r="O24" s="289">
        <v>0.6</v>
      </c>
    </row>
    <row r="25" s="114" customFormat="1" ht="12" spans="1:15">
      <c r="A25" s="425" t="s">
        <v>38</v>
      </c>
      <c r="B25" s="171" t="s">
        <v>39</v>
      </c>
      <c r="C25" s="269" t="s">
        <v>40</v>
      </c>
      <c r="D25" s="424"/>
      <c r="E25" s="209"/>
      <c r="F25" s="424"/>
      <c r="G25" s="213" t="s">
        <v>41</v>
      </c>
      <c r="H25" s="213"/>
      <c r="I25" s="213"/>
      <c r="J25" s="213"/>
      <c r="K25" s="213"/>
      <c r="L25" s="213"/>
      <c r="M25" s="213"/>
      <c r="N25" s="213"/>
      <c r="O25" s="213" t="s">
        <v>40</v>
      </c>
    </row>
    <row r="26" s="114" customFormat="1" ht="12" spans="1:15">
      <c r="A26" s="426"/>
      <c r="B26" s="171" t="s">
        <v>42</v>
      </c>
      <c r="C26" s="427">
        <v>0.4</v>
      </c>
      <c r="D26" s="424"/>
      <c r="E26" s="209"/>
      <c r="F26" s="424"/>
      <c r="G26" s="294">
        <v>0.2</v>
      </c>
      <c r="H26" s="213"/>
      <c r="I26" s="213"/>
      <c r="J26" s="213"/>
      <c r="K26" s="213"/>
      <c r="L26" s="213"/>
      <c r="M26" s="213"/>
      <c r="N26" s="213"/>
      <c r="O26" s="294">
        <v>0.4</v>
      </c>
    </row>
    <row r="27" s="117" customFormat="1" ht="12" spans="1:15">
      <c r="A27" s="428" t="s">
        <v>43</v>
      </c>
      <c r="B27" s="208"/>
      <c r="C27" s="228">
        <v>225</v>
      </c>
      <c r="D27" s="209"/>
      <c r="E27" s="209"/>
      <c r="F27" s="209"/>
      <c r="G27" s="429">
        <v>250</v>
      </c>
      <c r="H27" s="209"/>
      <c r="I27" s="209"/>
      <c r="J27" s="209"/>
      <c r="K27" s="429">
        <v>139</v>
      </c>
      <c r="L27" s="209"/>
      <c r="M27" s="442"/>
      <c r="N27" s="442"/>
      <c r="O27" s="167" t="s">
        <v>44</v>
      </c>
    </row>
    <row r="28" s="117" customFormat="1" ht="12" spans="1:15">
      <c r="A28" s="428" t="s">
        <v>45</v>
      </c>
      <c r="B28" s="208"/>
      <c r="C28" s="228">
        <v>194</v>
      </c>
      <c r="D28" s="209"/>
      <c r="E28" s="209"/>
      <c r="F28" s="209"/>
      <c r="G28" s="429">
        <v>250</v>
      </c>
      <c r="H28" s="209"/>
      <c r="I28" s="209"/>
      <c r="J28" s="209"/>
      <c r="K28" s="429">
        <v>139</v>
      </c>
      <c r="L28" s="209"/>
      <c r="M28" s="442"/>
      <c r="N28" s="442"/>
      <c r="O28" s="167"/>
    </row>
    <row r="29" s="117" customFormat="1" ht="12.75" spans="1:15">
      <c r="A29" s="430" t="s">
        <v>46</v>
      </c>
      <c r="B29" s="295"/>
      <c r="C29" s="295">
        <v>139</v>
      </c>
      <c r="D29" s="219"/>
      <c r="E29" s="219"/>
      <c r="F29" s="219"/>
      <c r="G29" s="295"/>
      <c r="H29" s="295"/>
      <c r="I29" s="295"/>
      <c r="J29" s="295"/>
      <c r="K29" s="295"/>
      <c r="L29" s="219"/>
      <c r="M29" s="443"/>
      <c r="N29" s="443"/>
      <c r="O29" s="297"/>
    </row>
    <row r="30" s="117" customFormat="1" ht="12" spans="1:14">
      <c r="A30" s="122"/>
      <c r="B30" s="122"/>
      <c r="C30" s="122"/>
      <c r="D30" s="273"/>
      <c r="E30" s="273"/>
      <c r="F30" s="273"/>
      <c r="H30" s="273"/>
      <c r="I30" s="273"/>
      <c r="J30" s="273"/>
      <c r="L30" s="273"/>
      <c r="M30" s="273"/>
      <c r="N30" s="273"/>
    </row>
    <row r="31" s="118" customFormat="1" spans="1:16368">
      <c r="A31" s="117"/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17"/>
      <c r="BN31" s="117"/>
      <c r="BO31" s="117"/>
      <c r="BP31" s="117"/>
      <c r="BQ31" s="117"/>
      <c r="BR31" s="117"/>
      <c r="BS31" s="117"/>
      <c r="BT31" s="117"/>
      <c r="BU31" s="117"/>
      <c r="BV31" s="117"/>
      <c r="BW31" s="117"/>
      <c r="BX31" s="117"/>
      <c r="BY31" s="117"/>
      <c r="BZ31" s="117"/>
      <c r="CA31" s="117"/>
      <c r="CB31" s="117"/>
      <c r="CC31" s="117"/>
      <c r="CD31" s="117"/>
      <c r="CE31" s="117"/>
      <c r="CF31" s="117"/>
      <c r="CG31" s="117"/>
      <c r="CH31" s="117"/>
      <c r="CI31" s="117"/>
      <c r="CJ31" s="117"/>
      <c r="CK31" s="117"/>
      <c r="CL31" s="117"/>
      <c r="CM31" s="117"/>
      <c r="CN31" s="117"/>
      <c r="CO31" s="117"/>
      <c r="CP31" s="117"/>
      <c r="CQ31" s="117"/>
      <c r="CR31" s="117"/>
      <c r="CS31" s="117"/>
      <c r="CT31" s="117"/>
      <c r="CU31" s="117"/>
      <c r="CV31" s="117"/>
      <c r="CW31" s="117"/>
      <c r="CX31" s="117"/>
      <c r="CY31" s="117"/>
      <c r="CZ31" s="117"/>
      <c r="DA31" s="117"/>
      <c r="DB31" s="117"/>
      <c r="DC31" s="117"/>
      <c r="DD31" s="117"/>
      <c r="DE31" s="117"/>
      <c r="DF31" s="117"/>
      <c r="DG31" s="117"/>
      <c r="DH31" s="117"/>
      <c r="DI31" s="117"/>
      <c r="DJ31" s="117"/>
      <c r="DK31" s="117"/>
      <c r="DL31" s="117"/>
      <c r="DM31" s="117"/>
      <c r="DN31" s="117"/>
      <c r="DO31" s="117"/>
      <c r="DP31" s="117"/>
      <c r="DQ31" s="117"/>
      <c r="DR31" s="117"/>
      <c r="DS31" s="117"/>
      <c r="DT31" s="117"/>
      <c r="DU31" s="117"/>
      <c r="DV31" s="117"/>
      <c r="DW31" s="117"/>
      <c r="DX31" s="117"/>
      <c r="DY31" s="117"/>
      <c r="DZ31" s="117"/>
      <c r="EA31" s="117"/>
      <c r="EB31" s="117"/>
      <c r="EC31" s="117"/>
      <c r="ED31" s="117"/>
      <c r="EE31" s="117"/>
      <c r="EF31" s="117"/>
      <c r="EG31" s="117"/>
      <c r="EH31" s="117"/>
      <c r="EI31" s="117"/>
      <c r="EJ31" s="117"/>
      <c r="EK31" s="117"/>
      <c r="EL31" s="117"/>
      <c r="EM31" s="117"/>
      <c r="EN31" s="117"/>
      <c r="EO31" s="117"/>
      <c r="EP31" s="117"/>
      <c r="EQ31" s="117"/>
      <c r="ER31" s="117"/>
      <c r="ES31" s="117"/>
      <c r="ET31" s="117"/>
      <c r="EU31" s="117"/>
      <c r="EV31" s="117"/>
      <c r="EW31" s="117"/>
      <c r="EX31" s="117"/>
      <c r="EY31" s="117"/>
      <c r="EZ31" s="117"/>
      <c r="FA31" s="117"/>
      <c r="FB31" s="117"/>
      <c r="FC31" s="117"/>
      <c r="FD31" s="117"/>
      <c r="FE31" s="117"/>
      <c r="FF31" s="117"/>
      <c r="FG31" s="117"/>
      <c r="FH31" s="117"/>
      <c r="FI31" s="117"/>
      <c r="FJ31" s="117"/>
      <c r="FK31" s="117"/>
      <c r="FL31" s="117"/>
      <c r="FM31" s="117"/>
      <c r="FN31" s="117"/>
      <c r="FO31" s="117"/>
      <c r="FP31" s="117"/>
      <c r="FQ31" s="117"/>
      <c r="FR31" s="117"/>
      <c r="FS31" s="117"/>
      <c r="FT31" s="117"/>
      <c r="FU31" s="117"/>
      <c r="FV31" s="117"/>
      <c r="FW31" s="117"/>
      <c r="FX31" s="117"/>
      <c r="FY31" s="117"/>
      <c r="FZ31" s="117"/>
      <c r="GA31" s="117"/>
      <c r="GB31" s="117"/>
      <c r="GC31" s="117"/>
      <c r="GD31" s="117"/>
      <c r="GE31" s="117"/>
      <c r="GF31" s="117"/>
      <c r="GG31" s="117"/>
      <c r="GH31" s="117"/>
      <c r="GI31" s="117"/>
      <c r="GJ31" s="117"/>
      <c r="GK31" s="117"/>
      <c r="GL31" s="117"/>
      <c r="GM31" s="117"/>
      <c r="GN31" s="117"/>
      <c r="GO31" s="117"/>
      <c r="GP31" s="117"/>
      <c r="GQ31" s="117"/>
      <c r="GR31" s="117"/>
      <c r="GS31" s="117"/>
      <c r="GT31" s="117"/>
      <c r="GU31" s="117"/>
      <c r="GV31" s="117"/>
      <c r="GW31" s="117"/>
      <c r="GX31" s="117"/>
      <c r="GY31" s="117"/>
      <c r="GZ31" s="117"/>
      <c r="HA31" s="117"/>
      <c r="HB31" s="117"/>
      <c r="HC31" s="117"/>
      <c r="HD31" s="117"/>
      <c r="HE31" s="117"/>
      <c r="HF31" s="117"/>
      <c r="HG31" s="117"/>
      <c r="HH31" s="117"/>
      <c r="HI31" s="117"/>
      <c r="HJ31" s="117"/>
      <c r="HK31" s="117"/>
      <c r="HL31" s="117"/>
      <c r="HM31" s="117"/>
      <c r="HN31" s="117"/>
      <c r="HO31" s="117"/>
      <c r="HP31" s="117"/>
      <c r="HQ31" s="117"/>
      <c r="HR31" s="117"/>
      <c r="HS31" s="117"/>
      <c r="HT31" s="117"/>
      <c r="HU31" s="117"/>
      <c r="HV31" s="117"/>
      <c r="HW31" s="117"/>
      <c r="HX31" s="117"/>
      <c r="HY31" s="117"/>
      <c r="HZ31" s="117"/>
      <c r="IA31" s="117"/>
      <c r="IB31" s="117"/>
      <c r="IC31" s="117"/>
      <c r="ID31" s="117"/>
      <c r="IE31" s="117"/>
      <c r="IF31" s="117"/>
      <c r="IG31" s="117"/>
      <c r="IH31" s="117"/>
      <c r="II31" s="117"/>
      <c r="IJ31" s="117"/>
      <c r="IK31" s="117"/>
      <c r="IL31" s="117"/>
      <c r="IM31" s="117"/>
      <c r="IN31" s="117"/>
      <c r="IO31" s="117"/>
      <c r="IP31" s="117"/>
      <c r="IQ31" s="117"/>
      <c r="IR31" s="117"/>
      <c r="IS31" s="117"/>
      <c r="IT31" s="117"/>
      <c r="IU31" s="117"/>
      <c r="IV31" s="117"/>
      <c r="IW31" s="117"/>
      <c r="IX31" s="117"/>
      <c r="IY31" s="117"/>
      <c r="IZ31" s="117"/>
      <c r="JA31" s="117"/>
      <c r="JB31" s="117"/>
      <c r="JC31" s="117"/>
      <c r="JD31" s="117"/>
      <c r="JE31" s="117"/>
      <c r="JF31" s="117"/>
      <c r="JG31" s="117"/>
      <c r="JH31" s="117"/>
      <c r="JI31" s="117"/>
      <c r="JJ31" s="117"/>
      <c r="JK31" s="117"/>
      <c r="JL31" s="117"/>
      <c r="JM31" s="117"/>
      <c r="JN31" s="117"/>
      <c r="JO31" s="117"/>
      <c r="JP31" s="117"/>
      <c r="JQ31" s="117"/>
      <c r="JR31" s="117"/>
      <c r="JS31" s="117"/>
      <c r="JT31" s="117"/>
      <c r="JU31" s="117"/>
      <c r="JV31" s="117"/>
      <c r="JW31" s="117"/>
      <c r="JX31" s="117"/>
      <c r="JY31" s="117"/>
      <c r="JZ31" s="117"/>
      <c r="KA31" s="117"/>
      <c r="KB31" s="117"/>
      <c r="KC31" s="117"/>
      <c r="KD31" s="117"/>
      <c r="KE31" s="117"/>
      <c r="KF31" s="117"/>
      <c r="KG31" s="117"/>
      <c r="KH31" s="117"/>
      <c r="KI31" s="117"/>
      <c r="KJ31" s="117"/>
      <c r="KK31" s="117"/>
      <c r="KL31" s="117"/>
      <c r="KM31" s="117"/>
      <c r="KN31" s="117"/>
      <c r="KO31" s="117"/>
      <c r="KP31" s="117"/>
      <c r="KQ31" s="117"/>
      <c r="KR31" s="117"/>
      <c r="KS31" s="117"/>
      <c r="KT31" s="117"/>
      <c r="KU31" s="117"/>
      <c r="KV31" s="117"/>
      <c r="KW31" s="117"/>
      <c r="KX31" s="117"/>
      <c r="KY31" s="117"/>
      <c r="KZ31" s="117"/>
      <c r="LA31" s="117"/>
      <c r="LB31" s="117"/>
      <c r="LC31" s="117"/>
      <c r="LD31" s="117"/>
      <c r="LE31" s="117"/>
      <c r="LF31" s="117"/>
      <c r="LG31" s="117"/>
      <c r="LH31" s="117"/>
      <c r="LI31" s="117"/>
      <c r="LJ31" s="117"/>
      <c r="LK31" s="117"/>
      <c r="LL31" s="117"/>
      <c r="LM31" s="117"/>
      <c r="LN31" s="117"/>
      <c r="LO31" s="117"/>
      <c r="LP31" s="117"/>
      <c r="LQ31" s="117"/>
      <c r="LR31" s="117"/>
      <c r="LS31" s="117"/>
      <c r="LT31" s="117"/>
      <c r="LU31" s="117"/>
      <c r="LV31" s="117"/>
      <c r="LW31" s="117"/>
      <c r="LX31" s="117"/>
      <c r="LY31" s="117"/>
      <c r="LZ31" s="117"/>
      <c r="MA31" s="117"/>
      <c r="MB31" s="117"/>
      <c r="MC31" s="117"/>
      <c r="MD31" s="117"/>
      <c r="ME31" s="117"/>
      <c r="MF31" s="117"/>
      <c r="MG31" s="117"/>
      <c r="MH31" s="117"/>
      <c r="MI31" s="117"/>
      <c r="MJ31" s="117"/>
      <c r="MK31" s="117"/>
      <c r="ML31" s="117"/>
      <c r="MM31" s="117"/>
      <c r="MN31" s="117"/>
      <c r="MO31" s="117"/>
      <c r="MP31" s="117"/>
      <c r="MQ31" s="117"/>
      <c r="MR31" s="117"/>
      <c r="MS31" s="117"/>
      <c r="MT31" s="117"/>
      <c r="MU31" s="117"/>
      <c r="MV31" s="117"/>
      <c r="MW31" s="117"/>
      <c r="MX31" s="117"/>
      <c r="MY31" s="117"/>
      <c r="MZ31" s="117"/>
      <c r="NA31" s="117"/>
      <c r="NB31" s="117"/>
      <c r="NC31" s="117"/>
      <c r="ND31" s="117"/>
      <c r="NE31" s="117"/>
      <c r="NF31" s="117"/>
      <c r="NG31" s="117"/>
      <c r="NH31" s="117"/>
      <c r="NI31" s="117"/>
      <c r="NJ31" s="117"/>
      <c r="NK31" s="117"/>
      <c r="NL31" s="117"/>
      <c r="NM31" s="117"/>
      <c r="NN31" s="117"/>
      <c r="NO31" s="117"/>
      <c r="NP31" s="117"/>
      <c r="NQ31" s="117"/>
      <c r="NR31" s="117"/>
      <c r="NS31" s="117"/>
      <c r="NT31" s="117"/>
      <c r="NU31" s="117"/>
      <c r="NV31" s="117"/>
      <c r="NW31" s="117"/>
      <c r="NX31" s="117"/>
      <c r="NY31" s="117"/>
      <c r="NZ31" s="117"/>
      <c r="OA31" s="117"/>
      <c r="OB31" s="117"/>
      <c r="OC31" s="117"/>
      <c r="OD31" s="117"/>
      <c r="OE31" s="117"/>
      <c r="OF31" s="117"/>
      <c r="OG31" s="117"/>
      <c r="OH31" s="117"/>
      <c r="OI31" s="117"/>
      <c r="OJ31" s="117"/>
      <c r="OK31" s="117"/>
      <c r="OL31" s="117"/>
      <c r="OM31" s="117"/>
      <c r="ON31" s="117"/>
      <c r="OO31" s="117"/>
      <c r="OP31" s="117"/>
      <c r="OQ31" s="117"/>
      <c r="OR31" s="117"/>
      <c r="OS31" s="117"/>
      <c r="OT31" s="117"/>
      <c r="OU31" s="117"/>
      <c r="OV31" s="117"/>
      <c r="OW31" s="117"/>
      <c r="OX31" s="117"/>
      <c r="OY31" s="117"/>
      <c r="OZ31" s="117"/>
      <c r="PA31" s="117"/>
      <c r="PB31" s="117"/>
      <c r="PC31" s="117"/>
      <c r="PD31" s="117"/>
      <c r="PE31" s="117"/>
      <c r="PF31" s="117"/>
      <c r="PG31" s="117"/>
      <c r="PH31" s="117"/>
      <c r="PI31" s="117"/>
      <c r="PJ31" s="117"/>
      <c r="PK31" s="117"/>
      <c r="PL31" s="117"/>
      <c r="PM31" s="117"/>
      <c r="PN31" s="117"/>
      <c r="PO31" s="117"/>
      <c r="PP31" s="117"/>
      <c r="PQ31" s="117"/>
      <c r="PR31" s="117"/>
      <c r="PS31" s="117"/>
      <c r="PT31" s="117"/>
      <c r="PU31" s="117"/>
      <c r="PV31" s="117"/>
      <c r="PW31" s="117"/>
      <c r="PX31" s="117"/>
      <c r="PY31" s="117"/>
      <c r="PZ31" s="117"/>
      <c r="QA31" s="117"/>
      <c r="QB31" s="117"/>
      <c r="QC31" s="117"/>
      <c r="QD31" s="117"/>
      <c r="QE31" s="117"/>
      <c r="QF31" s="117"/>
      <c r="QG31" s="117"/>
      <c r="QH31" s="117"/>
      <c r="QI31" s="117"/>
      <c r="QJ31" s="117"/>
      <c r="QK31" s="117"/>
      <c r="QL31" s="117"/>
      <c r="QM31" s="117"/>
      <c r="QN31" s="117"/>
      <c r="QO31" s="117"/>
      <c r="QP31" s="117"/>
      <c r="QQ31" s="117"/>
      <c r="QR31" s="117"/>
      <c r="QS31" s="117"/>
      <c r="QT31" s="117"/>
      <c r="QU31" s="117"/>
      <c r="QV31" s="117"/>
      <c r="QW31" s="117"/>
      <c r="QX31" s="117"/>
      <c r="QY31" s="117"/>
      <c r="QZ31" s="117"/>
      <c r="RA31" s="117"/>
      <c r="RB31" s="117"/>
      <c r="RC31" s="117"/>
      <c r="RD31" s="117"/>
      <c r="RE31" s="117"/>
      <c r="RF31" s="117"/>
      <c r="RG31" s="117"/>
      <c r="RH31" s="117"/>
      <c r="RI31" s="117"/>
      <c r="RJ31" s="117"/>
      <c r="RK31" s="117"/>
      <c r="RL31" s="117"/>
      <c r="RM31" s="117"/>
      <c r="RN31" s="117"/>
      <c r="RO31" s="117"/>
      <c r="RP31" s="117"/>
      <c r="RQ31" s="117"/>
      <c r="RR31" s="117"/>
      <c r="RS31" s="117"/>
      <c r="RT31" s="117"/>
      <c r="RU31" s="117"/>
      <c r="RV31" s="117"/>
      <c r="RW31" s="117"/>
      <c r="RX31" s="117"/>
      <c r="RY31" s="117"/>
      <c r="RZ31" s="117"/>
      <c r="SA31" s="117"/>
      <c r="SB31" s="117"/>
      <c r="SC31" s="117"/>
      <c r="SD31" s="117"/>
      <c r="SE31" s="117"/>
      <c r="SF31" s="117"/>
      <c r="SG31" s="117"/>
      <c r="SH31" s="117"/>
      <c r="SI31" s="117"/>
      <c r="SJ31" s="117"/>
      <c r="SK31" s="117"/>
      <c r="SL31" s="117"/>
      <c r="SM31" s="117"/>
      <c r="SN31" s="117"/>
      <c r="SO31" s="117"/>
      <c r="SP31" s="117"/>
      <c r="SQ31" s="117"/>
      <c r="SR31" s="117"/>
      <c r="SS31" s="117"/>
      <c r="ST31" s="117"/>
      <c r="SU31" s="117"/>
      <c r="SV31" s="117"/>
      <c r="SW31" s="117"/>
      <c r="SX31" s="117"/>
      <c r="SY31" s="117"/>
      <c r="SZ31" s="117"/>
      <c r="TA31" s="117"/>
      <c r="TB31" s="117"/>
      <c r="TC31" s="117"/>
      <c r="TD31" s="117"/>
      <c r="TE31" s="117"/>
      <c r="TF31" s="117"/>
      <c r="TG31" s="117"/>
      <c r="TH31" s="117"/>
      <c r="TI31" s="117"/>
      <c r="TJ31" s="117"/>
      <c r="TK31" s="117"/>
      <c r="TL31" s="117"/>
      <c r="TM31" s="117"/>
      <c r="TN31" s="117"/>
      <c r="TO31" s="117"/>
      <c r="TP31" s="117"/>
      <c r="TQ31" s="117"/>
      <c r="TR31" s="117"/>
      <c r="TS31" s="117"/>
      <c r="TT31" s="117"/>
      <c r="TU31" s="117"/>
      <c r="TV31" s="117"/>
      <c r="TW31" s="117"/>
      <c r="TX31" s="117"/>
      <c r="TY31" s="117"/>
      <c r="TZ31" s="117"/>
      <c r="UA31" s="117"/>
      <c r="UB31" s="117"/>
      <c r="UC31" s="117"/>
      <c r="UD31" s="117"/>
      <c r="UE31" s="117"/>
      <c r="UF31" s="117"/>
      <c r="UG31" s="117"/>
      <c r="UH31" s="117"/>
      <c r="UI31" s="117"/>
      <c r="UJ31" s="117"/>
      <c r="UK31" s="117"/>
      <c r="UL31" s="117"/>
      <c r="UM31" s="117"/>
      <c r="UN31" s="117"/>
      <c r="UO31" s="117"/>
      <c r="UP31" s="117"/>
      <c r="UQ31" s="117"/>
      <c r="UR31" s="117"/>
      <c r="US31" s="117"/>
      <c r="UT31" s="117"/>
      <c r="UU31" s="117"/>
      <c r="UV31" s="117"/>
      <c r="UW31" s="117"/>
      <c r="UX31" s="117"/>
      <c r="UY31" s="117"/>
      <c r="UZ31" s="117"/>
      <c r="VA31" s="117"/>
      <c r="VB31" s="117"/>
      <c r="VC31" s="117"/>
      <c r="VD31" s="117"/>
      <c r="VE31" s="117"/>
      <c r="VF31" s="117"/>
      <c r="VG31" s="117"/>
      <c r="VH31" s="117"/>
      <c r="VI31" s="117"/>
      <c r="VJ31" s="117"/>
      <c r="VK31" s="117"/>
      <c r="VL31" s="117"/>
      <c r="VM31" s="117"/>
      <c r="VN31" s="117"/>
      <c r="VO31" s="117"/>
      <c r="VP31" s="117"/>
      <c r="VQ31" s="117"/>
      <c r="VR31" s="117"/>
      <c r="VS31" s="117"/>
      <c r="VT31" s="117"/>
      <c r="VU31" s="117"/>
      <c r="VV31" s="117"/>
      <c r="VW31" s="117"/>
      <c r="VX31" s="117"/>
      <c r="VY31" s="117"/>
      <c r="VZ31" s="117"/>
      <c r="WA31" s="117"/>
      <c r="WB31" s="117"/>
      <c r="WC31" s="117"/>
      <c r="WD31" s="117"/>
      <c r="WE31" s="117"/>
      <c r="WF31" s="117"/>
      <c r="WG31" s="117"/>
      <c r="WH31" s="117"/>
      <c r="WI31" s="117"/>
      <c r="WJ31" s="117"/>
      <c r="WK31" s="117"/>
      <c r="WL31" s="117"/>
      <c r="WM31" s="117"/>
      <c r="WN31" s="117"/>
      <c r="WO31" s="117"/>
      <c r="WP31" s="117"/>
      <c r="WQ31" s="117"/>
      <c r="WR31" s="117"/>
      <c r="WS31" s="117"/>
      <c r="WT31" s="117"/>
      <c r="WU31" s="117"/>
      <c r="WV31" s="117"/>
      <c r="WW31" s="117"/>
      <c r="WX31" s="117"/>
      <c r="WY31" s="117"/>
      <c r="WZ31" s="117"/>
      <c r="XA31" s="117"/>
      <c r="XB31" s="117"/>
      <c r="XC31" s="117"/>
      <c r="XD31" s="117"/>
      <c r="XE31" s="117"/>
      <c r="XF31" s="117"/>
      <c r="XG31" s="117"/>
      <c r="XH31" s="117"/>
      <c r="XI31" s="117"/>
      <c r="XJ31" s="117"/>
      <c r="XK31" s="117"/>
      <c r="XL31" s="117"/>
      <c r="XM31" s="117"/>
      <c r="XN31" s="117"/>
      <c r="XO31" s="117"/>
      <c r="XP31" s="117"/>
      <c r="XQ31" s="117"/>
      <c r="XR31" s="117"/>
      <c r="XS31" s="117"/>
      <c r="XT31" s="117"/>
      <c r="XU31" s="117"/>
      <c r="XV31" s="117"/>
      <c r="XW31" s="117"/>
      <c r="XX31" s="117"/>
      <c r="XY31" s="117"/>
      <c r="XZ31" s="117"/>
      <c r="YA31" s="117"/>
      <c r="YB31" s="117"/>
      <c r="YC31" s="117"/>
      <c r="YD31" s="117"/>
      <c r="YE31" s="117"/>
      <c r="YF31" s="117"/>
      <c r="YG31" s="117"/>
      <c r="YH31" s="117"/>
      <c r="YI31" s="117"/>
      <c r="YJ31" s="117"/>
      <c r="YK31" s="117"/>
      <c r="YL31" s="117"/>
      <c r="YM31" s="117"/>
      <c r="YN31" s="117"/>
      <c r="YO31" s="117"/>
      <c r="YP31" s="117"/>
      <c r="YQ31" s="117"/>
      <c r="YR31" s="117"/>
      <c r="YS31" s="117"/>
      <c r="YT31" s="117"/>
      <c r="YU31" s="117"/>
      <c r="YV31" s="117"/>
      <c r="YW31" s="117"/>
      <c r="YX31" s="117"/>
      <c r="YY31" s="117"/>
      <c r="YZ31" s="117"/>
      <c r="ZA31" s="117"/>
      <c r="ZB31" s="117"/>
      <c r="ZC31" s="117"/>
      <c r="ZD31" s="117"/>
      <c r="ZE31" s="117"/>
      <c r="ZF31" s="117"/>
      <c r="ZG31" s="117"/>
      <c r="ZH31" s="117"/>
      <c r="ZI31" s="117"/>
      <c r="ZJ31" s="117"/>
      <c r="ZK31" s="117"/>
      <c r="ZL31" s="117"/>
      <c r="ZM31" s="117"/>
      <c r="ZN31" s="117"/>
      <c r="ZO31" s="117"/>
      <c r="ZP31" s="117"/>
      <c r="ZQ31" s="117"/>
      <c r="ZR31" s="117"/>
      <c r="ZS31" s="117"/>
      <c r="ZT31" s="117"/>
      <c r="ZU31" s="117"/>
      <c r="ZV31" s="117"/>
      <c r="ZW31" s="117"/>
      <c r="ZX31" s="117"/>
      <c r="ZY31" s="117"/>
      <c r="ZZ31" s="117"/>
      <c r="AAA31" s="117"/>
      <c r="AAB31" s="117"/>
      <c r="AAC31" s="117"/>
      <c r="AAD31" s="117"/>
      <c r="AAE31" s="117"/>
      <c r="AAF31" s="117"/>
      <c r="AAG31" s="117"/>
      <c r="AAH31" s="117"/>
      <c r="AAI31" s="117"/>
      <c r="AAJ31" s="117"/>
      <c r="AAK31" s="117"/>
      <c r="AAL31" s="117"/>
      <c r="AAM31" s="117"/>
      <c r="AAN31" s="117"/>
      <c r="AAO31" s="117"/>
      <c r="AAP31" s="117"/>
      <c r="AAQ31" s="117"/>
      <c r="AAR31" s="117"/>
      <c r="AAS31" s="117"/>
      <c r="AAT31" s="117"/>
      <c r="AAU31" s="117"/>
      <c r="AAV31" s="117"/>
      <c r="AAW31" s="117"/>
      <c r="AAX31" s="117"/>
      <c r="AAY31" s="117"/>
      <c r="AAZ31" s="117"/>
      <c r="ABA31" s="117"/>
      <c r="ABB31" s="117"/>
      <c r="ABC31" s="117"/>
      <c r="ABD31" s="117"/>
      <c r="ABE31" s="117"/>
      <c r="ABF31" s="117"/>
      <c r="ABG31" s="117"/>
      <c r="ABH31" s="117"/>
      <c r="ABI31" s="117"/>
      <c r="ABJ31" s="117"/>
      <c r="ABK31" s="117"/>
      <c r="ABL31" s="117"/>
      <c r="ABM31" s="117"/>
      <c r="ABN31" s="117"/>
      <c r="ABO31" s="117"/>
      <c r="ABP31" s="117"/>
      <c r="ABQ31" s="117"/>
      <c r="ABR31" s="117"/>
      <c r="ABS31" s="117"/>
      <c r="ABT31" s="117"/>
      <c r="ABU31" s="117"/>
      <c r="ABV31" s="117"/>
      <c r="ABW31" s="117"/>
      <c r="ABX31" s="117"/>
      <c r="ABY31" s="117"/>
      <c r="ABZ31" s="117"/>
      <c r="ACA31" s="117"/>
      <c r="ACB31" s="117"/>
      <c r="ACC31" s="117"/>
      <c r="ACD31" s="117"/>
      <c r="ACE31" s="117"/>
      <c r="ACF31" s="117"/>
      <c r="ACG31" s="117"/>
      <c r="ACH31" s="117"/>
      <c r="ACI31" s="117"/>
      <c r="ACJ31" s="117"/>
      <c r="ACK31" s="117"/>
      <c r="ACL31" s="117"/>
      <c r="ACM31" s="117"/>
      <c r="ACN31" s="117"/>
      <c r="ACO31" s="117"/>
      <c r="ACP31" s="117"/>
      <c r="ACQ31" s="117"/>
      <c r="ACR31" s="117"/>
      <c r="ACS31" s="117"/>
      <c r="ACT31" s="117"/>
      <c r="ACU31" s="117"/>
      <c r="ACV31" s="117"/>
      <c r="ACW31" s="117"/>
      <c r="ACX31" s="117"/>
      <c r="ACY31" s="117"/>
      <c r="ACZ31" s="117"/>
      <c r="ADA31" s="117"/>
      <c r="ADB31" s="117"/>
      <c r="ADC31" s="117"/>
      <c r="ADD31" s="117"/>
      <c r="ADE31" s="117"/>
      <c r="ADF31" s="117"/>
      <c r="ADG31" s="117"/>
      <c r="ADH31" s="117"/>
      <c r="ADI31" s="117"/>
      <c r="ADJ31" s="117"/>
      <c r="ADK31" s="117"/>
      <c r="ADL31" s="117"/>
      <c r="ADM31" s="117"/>
      <c r="ADN31" s="117"/>
      <c r="ADO31" s="117"/>
      <c r="ADP31" s="117"/>
      <c r="ADQ31" s="117"/>
      <c r="ADR31" s="117"/>
      <c r="ADS31" s="117"/>
      <c r="ADT31" s="117"/>
      <c r="ADU31" s="117"/>
      <c r="ADV31" s="117"/>
      <c r="ADW31" s="117"/>
      <c r="ADX31" s="117"/>
      <c r="ADY31" s="117"/>
      <c r="ADZ31" s="117"/>
      <c r="AEA31" s="117"/>
      <c r="AEB31" s="117"/>
      <c r="AEC31" s="117"/>
      <c r="AED31" s="117"/>
      <c r="AEE31" s="117"/>
      <c r="AEF31" s="117"/>
      <c r="AEG31" s="117"/>
      <c r="AEH31" s="117"/>
      <c r="AEI31" s="117"/>
      <c r="AEJ31" s="117"/>
      <c r="AEK31" s="117"/>
      <c r="AEL31" s="117"/>
      <c r="AEM31" s="117"/>
      <c r="AEN31" s="117"/>
      <c r="AEO31" s="117"/>
      <c r="AEP31" s="117"/>
      <c r="AEQ31" s="117"/>
      <c r="AER31" s="117"/>
      <c r="AES31" s="117"/>
      <c r="AET31" s="117"/>
      <c r="AEU31" s="117"/>
      <c r="AEV31" s="117"/>
      <c r="AEW31" s="117"/>
      <c r="AEX31" s="117"/>
      <c r="AEY31" s="117"/>
      <c r="AEZ31" s="117"/>
      <c r="AFA31" s="117"/>
      <c r="AFB31" s="117"/>
      <c r="AFC31" s="117"/>
      <c r="AFD31" s="117"/>
      <c r="AFE31" s="117"/>
      <c r="AFF31" s="117"/>
      <c r="AFG31" s="117"/>
      <c r="AFH31" s="117"/>
      <c r="AFI31" s="117"/>
      <c r="AFJ31" s="117"/>
      <c r="AFK31" s="117"/>
      <c r="AFL31" s="117"/>
      <c r="AFM31" s="117"/>
      <c r="AFN31" s="117"/>
      <c r="AFO31" s="117"/>
      <c r="AFP31" s="117"/>
      <c r="AFQ31" s="117"/>
      <c r="AFR31" s="117"/>
      <c r="AFS31" s="117"/>
      <c r="AFT31" s="117"/>
      <c r="AFU31" s="117"/>
      <c r="AFV31" s="117"/>
      <c r="AFW31" s="117"/>
      <c r="AFX31" s="117"/>
      <c r="AFY31" s="117"/>
      <c r="AFZ31" s="117"/>
      <c r="AGA31" s="117"/>
      <c r="AGB31" s="117"/>
      <c r="AGC31" s="117"/>
      <c r="AGD31" s="117"/>
      <c r="AGE31" s="117"/>
      <c r="AGF31" s="117"/>
      <c r="AGG31" s="117"/>
      <c r="AGH31" s="117"/>
      <c r="AGI31" s="117"/>
      <c r="AGJ31" s="117"/>
      <c r="AGK31" s="117"/>
      <c r="AGL31" s="117"/>
      <c r="AGM31" s="117"/>
      <c r="AGN31" s="117"/>
      <c r="AGO31" s="117"/>
      <c r="AGP31" s="117"/>
      <c r="AGQ31" s="117"/>
      <c r="AGR31" s="117"/>
      <c r="AGS31" s="117"/>
      <c r="AGT31" s="117"/>
      <c r="AGU31" s="117"/>
      <c r="AGV31" s="117"/>
      <c r="AGW31" s="117"/>
      <c r="AGX31" s="117"/>
      <c r="AGY31" s="117"/>
      <c r="AGZ31" s="117"/>
      <c r="AHA31" s="117"/>
      <c r="AHB31" s="117"/>
      <c r="AHC31" s="117"/>
      <c r="AHD31" s="117"/>
      <c r="AHE31" s="117"/>
      <c r="AHF31" s="117"/>
      <c r="AHG31" s="117"/>
      <c r="AHH31" s="117"/>
      <c r="AHI31" s="117"/>
      <c r="AHJ31" s="117"/>
      <c r="AHK31" s="117"/>
      <c r="AHL31" s="117"/>
      <c r="AHM31" s="117"/>
      <c r="AHN31" s="117"/>
      <c r="AHO31" s="117"/>
      <c r="AHP31" s="117"/>
      <c r="AHQ31" s="117"/>
      <c r="AHR31" s="117"/>
      <c r="AHS31" s="117"/>
      <c r="AHT31" s="117"/>
      <c r="AHU31" s="117"/>
      <c r="AHV31" s="117"/>
      <c r="AHW31" s="117"/>
      <c r="AHX31" s="117"/>
      <c r="AHY31" s="117"/>
      <c r="AHZ31" s="117"/>
      <c r="AIA31" s="117"/>
      <c r="AIB31" s="117"/>
      <c r="AIC31" s="117"/>
      <c r="AID31" s="117"/>
      <c r="AIE31" s="117"/>
      <c r="AIF31" s="117"/>
      <c r="AIG31" s="117"/>
      <c r="AIH31" s="117"/>
      <c r="AII31" s="117"/>
      <c r="AIJ31" s="117"/>
      <c r="AIK31" s="117"/>
      <c r="AIL31" s="117"/>
      <c r="AIM31" s="117"/>
      <c r="AIN31" s="117"/>
      <c r="AIO31" s="117"/>
      <c r="AIP31" s="117"/>
      <c r="AIQ31" s="117"/>
      <c r="AIR31" s="117"/>
      <c r="AIS31" s="117"/>
      <c r="AIT31" s="117"/>
      <c r="AIU31" s="117"/>
      <c r="AIV31" s="117"/>
      <c r="AIW31" s="117"/>
      <c r="AIX31" s="117"/>
      <c r="AIY31" s="117"/>
      <c r="AIZ31" s="117"/>
      <c r="AJA31" s="117"/>
      <c r="AJB31" s="117"/>
      <c r="AJC31" s="117"/>
      <c r="AJD31" s="117"/>
      <c r="AJE31" s="117"/>
      <c r="AJF31" s="117"/>
      <c r="AJG31" s="117"/>
      <c r="AJH31" s="117"/>
      <c r="AJI31" s="117"/>
      <c r="AJJ31" s="117"/>
      <c r="AJK31" s="117"/>
      <c r="AJL31" s="117"/>
      <c r="AJM31" s="117"/>
      <c r="AJN31" s="117"/>
      <c r="AJO31" s="117"/>
      <c r="AJP31" s="117"/>
      <c r="AJQ31" s="117"/>
      <c r="AJR31" s="117"/>
      <c r="AJS31" s="117"/>
      <c r="AJT31" s="117"/>
      <c r="AJU31" s="117"/>
      <c r="AJV31" s="117"/>
      <c r="AJW31" s="117"/>
      <c r="AJX31" s="117"/>
      <c r="AJY31" s="117"/>
      <c r="AJZ31" s="117"/>
      <c r="AKA31" s="117"/>
      <c r="AKB31" s="117"/>
      <c r="AKC31" s="117"/>
      <c r="AKD31" s="117"/>
      <c r="AKE31" s="117"/>
      <c r="AKF31" s="117"/>
      <c r="AKG31" s="117"/>
      <c r="AKH31" s="117"/>
      <c r="AKI31" s="117"/>
      <c r="AKJ31" s="117"/>
      <c r="AKK31" s="117"/>
      <c r="AKL31" s="117"/>
      <c r="AKM31" s="117"/>
      <c r="AKN31" s="117"/>
      <c r="AKO31" s="117"/>
      <c r="AKP31" s="117"/>
      <c r="AKQ31" s="117"/>
      <c r="AKR31" s="117"/>
      <c r="AKS31" s="117"/>
      <c r="AKT31" s="117"/>
      <c r="AKU31" s="117"/>
      <c r="AKV31" s="117"/>
      <c r="AKW31" s="117"/>
      <c r="AKX31" s="117"/>
      <c r="AKY31" s="117"/>
      <c r="AKZ31" s="117"/>
      <c r="ALA31" s="117"/>
      <c r="ALB31" s="117"/>
      <c r="ALC31" s="117"/>
      <c r="ALD31" s="117"/>
      <c r="ALE31" s="117"/>
      <c r="ALF31" s="117"/>
      <c r="ALG31" s="117"/>
      <c r="ALH31" s="117"/>
      <c r="ALI31" s="117"/>
      <c r="ALJ31" s="117"/>
      <c r="ALK31" s="117"/>
      <c r="ALL31" s="117"/>
      <c r="ALM31" s="117"/>
      <c r="ALN31" s="117"/>
      <c r="ALO31" s="117"/>
      <c r="ALP31" s="117"/>
      <c r="ALQ31" s="117"/>
      <c r="ALR31" s="117"/>
      <c r="ALS31" s="117"/>
      <c r="ALT31" s="117"/>
      <c r="ALU31" s="117"/>
      <c r="ALV31" s="117"/>
      <c r="ALW31" s="117"/>
      <c r="ALX31" s="117"/>
      <c r="ALY31" s="117"/>
      <c r="ALZ31" s="117"/>
      <c r="AMA31" s="117"/>
      <c r="AMB31" s="117"/>
      <c r="AMC31" s="117"/>
      <c r="AMD31" s="117"/>
      <c r="AME31" s="117"/>
      <c r="AMF31" s="117"/>
      <c r="AMG31" s="117"/>
      <c r="AMH31" s="117"/>
      <c r="AMI31" s="117"/>
      <c r="AMJ31" s="117"/>
      <c r="AMK31" s="117"/>
      <c r="AML31" s="117"/>
      <c r="AMM31" s="117"/>
      <c r="AMN31" s="117"/>
      <c r="AMO31" s="117"/>
      <c r="AMP31" s="117"/>
      <c r="AMQ31" s="117"/>
      <c r="AMR31" s="117"/>
      <c r="AMS31" s="117"/>
      <c r="AMT31" s="117"/>
      <c r="AMU31" s="117"/>
      <c r="AMV31" s="117"/>
      <c r="AMW31" s="117"/>
      <c r="AMX31" s="117"/>
      <c r="AMY31" s="117"/>
      <c r="AMZ31" s="117"/>
      <c r="ANA31" s="117"/>
      <c r="ANB31" s="117"/>
      <c r="ANC31" s="117"/>
      <c r="AND31" s="117"/>
      <c r="ANE31" s="117"/>
      <c r="ANF31" s="117"/>
      <c r="ANG31" s="117"/>
      <c r="ANH31" s="117"/>
      <c r="ANI31" s="117"/>
      <c r="ANJ31" s="117"/>
      <c r="ANK31" s="117"/>
      <c r="ANL31" s="117"/>
      <c r="ANM31" s="117"/>
      <c r="ANN31" s="117"/>
      <c r="ANO31" s="117"/>
      <c r="ANP31" s="117"/>
      <c r="ANQ31" s="117"/>
      <c r="ANR31" s="117"/>
      <c r="ANS31" s="117"/>
      <c r="ANT31" s="117"/>
      <c r="ANU31" s="117"/>
      <c r="ANV31" s="117"/>
      <c r="ANW31" s="117"/>
      <c r="ANX31" s="117"/>
      <c r="ANY31" s="117"/>
      <c r="ANZ31" s="117"/>
      <c r="AOA31" s="117"/>
      <c r="AOB31" s="117"/>
      <c r="AOC31" s="117"/>
      <c r="AOD31" s="117"/>
      <c r="AOE31" s="117"/>
      <c r="AOF31" s="117"/>
      <c r="AOG31" s="117"/>
      <c r="AOH31" s="117"/>
      <c r="AOI31" s="117"/>
      <c r="AOJ31" s="117"/>
      <c r="AOK31" s="117"/>
      <c r="AOL31" s="117"/>
      <c r="AOM31" s="117"/>
      <c r="AON31" s="117"/>
      <c r="AOO31" s="117"/>
      <c r="AOP31" s="117"/>
      <c r="AOQ31" s="117"/>
      <c r="AOR31" s="117"/>
      <c r="AOS31" s="117"/>
      <c r="AOT31" s="117"/>
      <c r="AOU31" s="117"/>
      <c r="AOV31" s="117"/>
      <c r="AOW31" s="117"/>
      <c r="AOX31" s="117"/>
      <c r="AOY31" s="117"/>
      <c r="AOZ31" s="117"/>
      <c r="APA31" s="117"/>
      <c r="APB31" s="117"/>
      <c r="APC31" s="117"/>
      <c r="APD31" s="117"/>
      <c r="APE31" s="117"/>
      <c r="APF31" s="117"/>
      <c r="APG31" s="117"/>
      <c r="APH31" s="117"/>
      <c r="API31" s="117"/>
      <c r="APJ31" s="117"/>
      <c r="APK31" s="117"/>
      <c r="APL31" s="117"/>
      <c r="APM31" s="117"/>
      <c r="APN31" s="117"/>
      <c r="APO31" s="117"/>
      <c r="APP31" s="117"/>
      <c r="APQ31" s="117"/>
      <c r="APR31" s="117"/>
      <c r="APS31" s="117"/>
      <c r="APT31" s="117"/>
      <c r="APU31" s="117"/>
      <c r="APV31" s="117"/>
      <c r="APW31" s="117"/>
      <c r="APX31" s="117"/>
      <c r="APY31" s="117"/>
      <c r="APZ31" s="117"/>
      <c r="AQA31" s="117"/>
      <c r="AQB31" s="117"/>
      <c r="AQC31" s="117"/>
      <c r="AQD31" s="117"/>
      <c r="AQE31" s="117"/>
      <c r="AQF31" s="117"/>
      <c r="AQG31" s="117"/>
      <c r="AQH31" s="117"/>
      <c r="AQI31" s="117"/>
      <c r="AQJ31" s="117"/>
      <c r="AQK31" s="117"/>
      <c r="AQL31" s="117"/>
      <c r="AQM31" s="117"/>
      <c r="AQN31" s="117"/>
      <c r="AQO31" s="117"/>
      <c r="AQP31" s="117"/>
      <c r="AQQ31" s="117"/>
      <c r="AQR31" s="117"/>
      <c r="AQS31" s="117"/>
      <c r="AQT31" s="117"/>
      <c r="AQU31" s="117"/>
      <c r="AQV31" s="117"/>
      <c r="AQW31" s="117"/>
      <c r="AQX31" s="117"/>
      <c r="AQY31" s="117"/>
      <c r="AQZ31" s="117"/>
      <c r="ARA31" s="117"/>
      <c r="ARB31" s="117"/>
      <c r="ARC31" s="117"/>
      <c r="ARD31" s="117"/>
      <c r="ARE31" s="117"/>
      <c r="ARF31" s="117"/>
      <c r="ARG31" s="117"/>
      <c r="ARH31" s="117"/>
      <c r="ARI31" s="117"/>
      <c r="ARJ31" s="117"/>
      <c r="ARK31" s="117"/>
      <c r="ARL31" s="117"/>
      <c r="ARM31" s="117"/>
      <c r="ARN31" s="117"/>
      <c r="ARO31" s="117"/>
      <c r="ARP31" s="117"/>
      <c r="ARQ31" s="117"/>
      <c r="ARR31" s="117"/>
      <c r="ARS31" s="117"/>
      <c r="ART31" s="117"/>
      <c r="ARU31" s="117"/>
      <c r="ARV31" s="117"/>
      <c r="ARW31" s="117"/>
      <c r="ARX31" s="117"/>
      <c r="ARY31" s="117"/>
      <c r="ARZ31" s="117"/>
      <c r="ASA31" s="117"/>
      <c r="ASB31" s="117"/>
      <c r="ASC31" s="117"/>
      <c r="ASD31" s="117"/>
      <c r="ASE31" s="117"/>
      <c r="ASF31" s="117"/>
      <c r="ASG31" s="117"/>
      <c r="ASH31" s="117"/>
      <c r="ASI31" s="117"/>
      <c r="ASJ31" s="117"/>
      <c r="ASK31" s="117"/>
      <c r="ASL31" s="117"/>
      <c r="ASM31" s="117"/>
      <c r="ASN31" s="117"/>
      <c r="ASO31" s="117"/>
      <c r="ASP31" s="117"/>
      <c r="ASQ31" s="117"/>
      <c r="ASR31" s="117"/>
      <c r="ASS31" s="117"/>
      <c r="AST31" s="117"/>
      <c r="ASU31" s="117"/>
      <c r="ASV31" s="117"/>
      <c r="ASW31" s="117"/>
      <c r="ASX31" s="117"/>
      <c r="ASY31" s="117"/>
      <c r="ASZ31" s="117"/>
      <c r="ATA31" s="117"/>
      <c r="ATB31" s="117"/>
      <c r="ATC31" s="117"/>
      <c r="ATD31" s="117"/>
      <c r="ATE31" s="117"/>
      <c r="ATF31" s="117"/>
      <c r="ATG31" s="117"/>
      <c r="ATH31" s="117"/>
      <c r="ATI31" s="117"/>
      <c r="ATJ31" s="117"/>
      <c r="ATK31" s="117"/>
      <c r="ATL31" s="117"/>
      <c r="ATM31" s="117"/>
      <c r="ATN31" s="117"/>
      <c r="ATO31" s="117"/>
      <c r="ATP31" s="117"/>
      <c r="ATQ31" s="117"/>
      <c r="ATR31" s="117"/>
      <c r="ATS31" s="117"/>
      <c r="ATT31" s="117"/>
      <c r="ATU31" s="117"/>
      <c r="ATV31" s="117"/>
      <c r="ATW31" s="117"/>
      <c r="ATX31" s="117"/>
      <c r="ATY31" s="117"/>
      <c r="ATZ31" s="117"/>
      <c r="AUA31" s="117"/>
      <c r="AUB31" s="117"/>
      <c r="AUC31" s="117"/>
      <c r="AUD31" s="117"/>
      <c r="AUE31" s="117"/>
      <c r="AUF31" s="117"/>
      <c r="AUG31" s="117"/>
      <c r="AUH31" s="117"/>
      <c r="AUI31" s="117"/>
      <c r="AUJ31" s="117"/>
      <c r="AUK31" s="117"/>
      <c r="AUL31" s="117"/>
      <c r="AUM31" s="117"/>
      <c r="AUN31" s="117"/>
      <c r="AUO31" s="117"/>
      <c r="AUP31" s="117"/>
      <c r="AUQ31" s="117"/>
      <c r="AUR31" s="117"/>
      <c r="AUS31" s="117"/>
      <c r="AUT31" s="117"/>
      <c r="AUU31" s="117"/>
      <c r="AUV31" s="117"/>
      <c r="AUW31" s="117"/>
      <c r="AUX31" s="117"/>
      <c r="AUY31" s="117"/>
      <c r="AUZ31" s="117"/>
      <c r="AVA31" s="117"/>
      <c r="AVB31" s="117"/>
      <c r="AVC31" s="117"/>
      <c r="AVD31" s="117"/>
      <c r="AVE31" s="117"/>
      <c r="AVF31" s="117"/>
      <c r="AVG31" s="117"/>
      <c r="AVH31" s="117"/>
      <c r="AVI31" s="117"/>
      <c r="AVJ31" s="117"/>
      <c r="AVK31" s="117"/>
      <c r="AVL31" s="117"/>
      <c r="AVM31" s="117"/>
      <c r="AVN31" s="117"/>
      <c r="AVO31" s="117"/>
      <c r="AVP31" s="117"/>
      <c r="AVQ31" s="117"/>
      <c r="AVR31" s="117"/>
      <c r="AVS31" s="117"/>
      <c r="AVT31" s="117"/>
      <c r="AVU31" s="117"/>
      <c r="AVV31" s="117"/>
      <c r="AVW31" s="117"/>
      <c r="AVX31" s="117"/>
      <c r="AVY31" s="117"/>
      <c r="AVZ31" s="117"/>
      <c r="AWA31" s="117"/>
      <c r="AWB31" s="117"/>
      <c r="AWC31" s="117"/>
      <c r="AWD31" s="117"/>
      <c r="AWE31" s="117"/>
      <c r="AWF31" s="117"/>
      <c r="AWG31" s="117"/>
      <c r="AWH31" s="117"/>
      <c r="AWI31" s="117"/>
      <c r="AWJ31" s="117"/>
      <c r="AWK31" s="117"/>
      <c r="AWL31" s="117"/>
      <c r="AWM31" s="117"/>
      <c r="AWN31" s="117"/>
      <c r="AWO31" s="117"/>
      <c r="AWP31" s="117"/>
      <c r="AWQ31" s="117"/>
      <c r="AWR31" s="117"/>
      <c r="AWS31" s="117"/>
      <c r="AWT31" s="117"/>
      <c r="AWU31" s="117"/>
      <c r="AWV31" s="117"/>
      <c r="AWW31" s="117"/>
      <c r="AWX31" s="117"/>
      <c r="AWY31" s="117"/>
      <c r="AWZ31" s="117"/>
      <c r="AXA31" s="117"/>
      <c r="AXB31" s="117"/>
      <c r="AXC31" s="117"/>
      <c r="AXD31" s="117"/>
      <c r="AXE31" s="117"/>
      <c r="AXF31" s="117"/>
      <c r="AXG31" s="117"/>
      <c r="AXH31" s="117"/>
      <c r="AXI31" s="117"/>
      <c r="AXJ31" s="117"/>
      <c r="AXK31" s="117"/>
      <c r="AXL31" s="117"/>
      <c r="AXM31" s="117"/>
      <c r="AXN31" s="117"/>
      <c r="AXO31" s="117"/>
      <c r="AXP31" s="117"/>
      <c r="AXQ31" s="117"/>
      <c r="AXR31" s="117"/>
      <c r="AXS31" s="117"/>
      <c r="AXT31" s="117"/>
      <c r="AXU31" s="117"/>
      <c r="AXV31" s="117"/>
      <c r="AXW31" s="117"/>
      <c r="AXX31" s="117"/>
      <c r="AXY31" s="117"/>
      <c r="AXZ31" s="117"/>
      <c r="AYA31" s="117"/>
      <c r="AYB31" s="117"/>
      <c r="AYC31" s="117"/>
      <c r="AYD31" s="117"/>
      <c r="AYE31" s="117"/>
      <c r="AYF31" s="117"/>
      <c r="AYG31" s="117"/>
      <c r="AYH31" s="117"/>
      <c r="AYI31" s="117"/>
      <c r="AYJ31" s="117"/>
      <c r="AYK31" s="117"/>
      <c r="AYL31" s="117"/>
      <c r="AYM31" s="117"/>
      <c r="AYN31" s="117"/>
      <c r="AYO31" s="117"/>
      <c r="AYP31" s="117"/>
      <c r="AYQ31" s="117"/>
      <c r="AYR31" s="117"/>
      <c r="AYS31" s="117"/>
      <c r="AYT31" s="117"/>
      <c r="AYU31" s="117"/>
      <c r="AYV31" s="117"/>
      <c r="AYW31" s="117"/>
      <c r="AYX31" s="117"/>
      <c r="AYY31" s="117"/>
      <c r="AYZ31" s="117"/>
      <c r="AZA31" s="117"/>
      <c r="AZB31" s="117"/>
      <c r="AZC31" s="117"/>
      <c r="AZD31" s="117"/>
      <c r="AZE31" s="117"/>
      <c r="AZF31" s="117"/>
      <c r="AZG31" s="117"/>
      <c r="AZH31" s="117"/>
      <c r="AZI31" s="117"/>
      <c r="AZJ31" s="117"/>
      <c r="AZK31" s="117"/>
      <c r="AZL31" s="117"/>
      <c r="AZM31" s="117"/>
      <c r="AZN31" s="117"/>
      <c r="AZO31" s="117"/>
      <c r="AZP31" s="117"/>
      <c r="AZQ31" s="117"/>
      <c r="AZR31" s="117"/>
      <c r="AZS31" s="117"/>
      <c r="AZT31" s="117"/>
      <c r="AZU31" s="117"/>
      <c r="AZV31" s="117"/>
      <c r="AZW31" s="117"/>
      <c r="AZX31" s="117"/>
      <c r="AZY31" s="117"/>
      <c r="AZZ31" s="117"/>
      <c r="BAA31" s="117"/>
      <c r="BAB31" s="117"/>
      <c r="BAC31" s="117"/>
      <c r="BAD31" s="117"/>
      <c r="BAE31" s="117"/>
      <c r="BAF31" s="117"/>
      <c r="BAG31" s="117"/>
      <c r="BAH31" s="117"/>
      <c r="BAI31" s="117"/>
      <c r="BAJ31" s="117"/>
      <c r="BAK31" s="117"/>
      <c r="BAL31" s="117"/>
      <c r="BAM31" s="117"/>
      <c r="BAN31" s="117"/>
      <c r="BAO31" s="117"/>
      <c r="BAP31" s="117"/>
      <c r="BAQ31" s="117"/>
      <c r="BAR31" s="117"/>
      <c r="BAS31" s="117"/>
      <c r="BAT31" s="117"/>
      <c r="BAU31" s="117"/>
      <c r="BAV31" s="117"/>
      <c r="BAW31" s="117"/>
      <c r="BAX31" s="117"/>
      <c r="BAY31" s="117"/>
      <c r="BAZ31" s="117"/>
      <c r="BBA31" s="117"/>
      <c r="BBB31" s="117"/>
      <c r="BBC31" s="117"/>
      <c r="BBD31" s="117"/>
      <c r="BBE31" s="117"/>
      <c r="BBF31" s="117"/>
      <c r="BBG31" s="117"/>
      <c r="BBH31" s="117"/>
      <c r="BBI31" s="117"/>
      <c r="BBJ31" s="117"/>
      <c r="BBK31" s="117"/>
      <c r="BBL31" s="117"/>
      <c r="BBM31" s="117"/>
      <c r="BBN31" s="117"/>
      <c r="BBO31" s="117"/>
      <c r="BBP31" s="117"/>
      <c r="BBQ31" s="117"/>
      <c r="BBR31" s="117"/>
      <c r="BBS31" s="117"/>
      <c r="BBT31" s="117"/>
      <c r="BBU31" s="117"/>
      <c r="BBV31" s="117"/>
      <c r="BBW31" s="117"/>
      <c r="BBX31" s="117"/>
      <c r="BBY31" s="117"/>
      <c r="BBZ31" s="117"/>
      <c r="BCA31" s="117"/>
      <c r="BCB31" s="117"/>
      <c r="BCC31" s="117"/>
      <c r="BCD31" s="117"/>
      <c r="BCE31" s="117"/>
      <c r="BCF31" s="117"/>
      <c r="BCG31" s="117"/>
      <c r="BCH31" s="117"/>
      <c r="BCI31" s="117"/>
      <c r="BCJ31" s="117"/>
      <c r="BCK31" s="117"/>
      <c r="BCL31" s="117"/>
      <c r="BCM31" s="117"/>
      <c r="BCN31" s="117"/>
      <c r="BCO31" s="117"/>
      <c r="BCP31" s="117"/>
      <c r="BCQ31" s="117"/>
      <c r="BCR31" s="117"/>
      <c r="BCS31" s="117"/>
      <c r="BCT31" s="117"/>
      <c r="BCU31" s="117"/>
      <c r="BCV31" s="117"/>
      <c r="BCW31" s="117"/>
      <c r="BCX31" s="117"/>
      <c r="BCY31" s="117"/>
      <c r="BCZ31" s="117"/>
      <c r="BDA31" s="117"/>
      <c r="BDB31" s="117"/>
      <c r="BDC31" s="117"/>
      <c r="BDD31" s="117"/>
      <c r="BDE31" s="117"/>
      <c r="BDF31" s="117"/>
      <c r="BDG31" s="117"/>
      <c r="BDH31" s="117"/>
      <c r="BDI31" s="117"/>
      <c r="BDJ31" s="117"/>
      <c r="BDK31" s="117"/>
      <c r="BDL31" s="117"/>
      <c r="BDM31" s="117"/>
      <c r="BDN31" s="117"/>
      <c r="BDO31" s="117"/>
      <c r="BDP31" s="117"/>
      <c r="BDQ31" s="117"/>
      <c r="BDR31" s="117"/>
      <c r="BDS31" s="117"/>
      <c r="BDT31" s="117"/>
      <c r="BDU31" s="117"/>
      <c r="BDV31" s="117"/>
      <c r="BDW31" s="117"/>
      <c r="BDX31" s="117"/>
      <c r="BDY31" s="117"/>
      <c r="BDZ31" s="117"/>
      <c r="BEA31" s="117"/>
      <c r="BEB31" s="117"/>
      <c r="BEC31" s="117"/>
      <c r="BED31" s="117"/>
      <c r="BEE31" s="117"/>
      <c r="BEF31" s="117"/>
      <c r="BEG31" s="117"/>
      <c r="BEH31" s="117"/>
      <c r="BEI31" s="117"/>
      <c r="BEJ31" s="117"/>
      <c r="BEK31" s="117"/>
      <c r="BEL31" s="117"/>
      <c r="BEM31" s="117"/>
      <c r="BEN31" s="117"/>
      <c r="BEO31" s="117"/>
      <c r="BEP31" s="117"/>
      <c r="BEQ31" s="117"/>
      <c r="BER31" s="117"/>
      <c r="BES31" s="117"/>
      <c r="BET31" s="117"/>
      <c r="BEU31" s="117"/>
      <c r="BEV31" s="117"/>
      <c r="BEW31" s="117"/>
      <c r="BEX31" s="117"/>
      <c r="BEY31" s="117"/>
      <c r="BEZ31" s="117"/>
      <c r="BFA31" s="117"/>
      <c r="BFB31" s="117"/>
      <c r="BFC31" s="117"/>
      <c r="BFD31" s="117"/>
      <c r="BFE31" s="117"/>
      <c r="BFF31" s="117"/>
      <c r="BFG31" s="117"/>
      <c r="BFH31" s="117"/>
      <c r="BFI31" s="117"/>
      <c r="BFJ31" s="117"/>
      <c r="BFK31" s="117"/>
      <c r="BFL31" s="117"/>
      <c r="BFM31" s="117"/>
      <c r="BFN31" s="117"/>
      <c r="BFO31" s="117"/>
      <c r="BFP31" s="117"/>
      <c r="BFQ31" s="117"/>
      <c r="BFR31" s="117"/>
      <c r="BFS31" s="117"/>
      <c r="BFT31" s="117"/>
      <c r="BFU31" s="117"/>
      <c r="BFV31" s="117"/>
      <c r="BFW31" s="117"/>
      <c r="BFX31" s="117"/>
      <c r="BFY31" s="117"/>
      <c r="BFZ31" s="117"/>
      <c r="BGA31" s="117"/>
      <c r="BGB31" s="117"/>
      <c r="BGC31" s="117"/>
      <c r="BGD31" s="117"/>
      <c r="BGE31" s="117"/>
      <c r="BGF31" s="117"/>
      <c r="BGG31" s="117"/>
      <c r="BGH31" s="117"/>
      <c r="BGI31" s="117"/>
      <c r="BGJ31" s="117"/>
      <c r="BGK31" s="117"/>
      <c r="BGL31" s="117"/>
      <c r="BGM31" s="117"/>
      <c r="BGN31" s="117"/>
      <c r="BGO31" s="117"/>
      <c r="BGP31" s="117"/>
      <c r="BGQ31" s="117"/>
      <c r="BGR31" s="117"/>
      <c r="BGS31" s="117"/>
      <c r="BGT31" s="117"/>
      <c r="BGU31" s="117"/>
      <c r="BGV31" s="117"/>
      <c r="BGW31" s="117"/>
      <c r="BGX31" s="117"/>
      <c r="BGY31" s="117"/>
      <c r="BGZ31" s="117"/>
      <c r="BHA31" s="117"/>
      <c r="BHB31" s="117"/>
      <c r="BHC31" s="117"/>
      <c r="BHD31" s="117"/>
      <c r="BHE31" s="117"/>
      <c r="BHF31" s="117"/>
      <c r="BHG31" s="117"/>
      <c r="BHH31" s="117"/>
      <c r="BHI31" s="117"/>
      <c r="BHJ31" s="117"/>
      <c r="BHK31" s="117"/>
      <c r="BHL31" s="117"/>
      <c r="BHM31" s="117"/>
      <c r="BHN31" s="117"/>
      <c r="BHO31" s="117"/>
      <c r="BHP31" s="117"/>
      <c r="BHQ31" s="117"/>
      <c r="BHR31" s="117"/>
      <c r="BHS31" s="117"/>
      <c r="BHT31" s="117"/>
      <c r="BHU31" s="117"/>
      <c r="BHV31" s="117"/>
      <c r="BHW31" s="117"/>
      <c r="BHX31" s="117"/>
      <c r="BHY31" s="117"/>
      <c r="BHZ31" s="117"/>
      <c r="BIA31" s="117"/>
      <c r="BIB31" s="117"/>
      <c r="BIC31" s="117"/>
      <c r="BID31" s="117"/>
      <c r="BIE31" s="117"/>
      <c r="BIF31" s="117"/>
      <c r="BIG31" s="117"/>
      <c r="BIH31" s="117"/>
      <c r="BII31" s="117"/>
      <c r="BIJ31" s="117"/>
      <c r="BIK31" s="117"/>
      <c r="BIL31" s="117"/>
      <c r="BIM31" s="117"/>
      <c r="BIN31" s="117"/>
      <c r="BIO31" s="117"/>
      <c r="BIP31" s="117"/>
      <c r="BIQ31" s="117"/>
      <c r="BIR31" s="117"/>
      <c r="BIS31" s="117"/>
      <c r="BIT31" s="117"/>
      <c r="BIU31" s="117"/>
      <c r="BIV31" s="117"/>
      <c r="BIW31" s="117"/>
      <c r="BIX31" s="117"/>
      <c r="BIY31" s="117"/>
      <c r="BIZ31" s="117"/>
      <c r="BJA31" s="117"/>
      <c r="BJB31" s="117"/>
      <c r="BJC31" s="117"/>
      <c r="BJD31" s="117"/>
      <c r="BJE31" s="117"/>
      <c r="BJF31" s="117"/>
      <c r="BJG31" s="117"/>
      <c r="BJH31" s="117"/>
      <c r="BJI31" s="117"/>
      <c r="BJJ31" s="117"/>
      <c r="BJK31" s="117"/>
      <c r="BJL31" s="117"/>
      <c r="BJM31" s="117"/>
      <c r="BJN31" s="117"/>
      <c r="BJO31" s="117"/>
      <c r="BJP31" s="117"/>
      <c r="BJQ31" s="117"/>
      <c r="BJR31" s="117"/>
      <c r="BJS31" s="117"/>
      <c r="BJT31" s="117"/>
      <c r="BJU31" s="117"/>
      <c r="BJV31" s="117"/>
      <c r="BJW31" s="117"/>
      <c r="BJX31" s="117"/>
      <c r="BJY31" s="117"/>
      <c r="BJZ31" s="117"/>
      <c r="BKA31" s="117"/>
      <c r="BKB31" s="117"/>
      <c r="BKC31" s="117"/>
      <c r="BKD31" s="117"/>
      <c r="BKE31" s="117"/>
      <c r="BKF31" s="117"/>
      <c r="BKG31" s="117"/>
      <c r="BKH31" s="117"/>
      <c r="BKI31" s="117"/>
      <c r="BKJ31" s="117"/>
      <c r="BKK31" s="117"/>
      <c r="BKL31" s="117"/>
      <c r="BKM31" s="117"/>
      <c r="BKN31" s="117"/>
      <c r="BKO31" s="117"/>
      <c r="BKP31" s="117"/>
      <c r="BKQ31" s="117"/>
      <c r="BKR31" s="117"/>
      <c r="BKS31" s="117"/>
      <c r="BKT31" s="117"/>
      <c r="BKU31" s="117"/>
      <c r="BKV31" s="117"/>
      <c r="BKW31" s="117"/>
      <c r="BKX31" s="117"/>
      <c r="BKY31" s="117"/>
      <c r="BKZ31" s="117"/>
      <c r="BLA31" s="117"/>
      <c r="BLB31" s="117"/>
      <c r="BLC31" s="117"/>
      <c r="BLD31" s="117"/>
      <c r="BLE31" s="117"/>
      <c r="BLF31" s="117"/>
      <c r="BLG31" s="117"/>
      <c r="BLH31" s="117"/>
      <c r="BLI31" s="117"/>
      <c r="BLJ31" s="117"/>
      <c r="BLK31" s="117"/>
      <c r="BLL31" s="117"/>
      <c r="BLM31" s="117"/>
      <c r="BLN31" s="117"/>
      <c r="BLO31" s="117"/>
      <c r="BLP31" s="117"/>
      <c r="BLQ31" s="117"/>
      <c r="BLR31" s="117"/>
      <c r="BLS31" s="117"/>
      <c r="BLT31" s="117"/>
      <c r="BLU31" s="117"/>
      <c r="BLV31" s="117"/>
      <c r="BLW31" s="117"/>
      <c r="BLX31" s="117"/>
      <c r="BLY31" s="117"/>
      <c r="BLZ31" s="117"/>
      <c r="BMA31" s="117"/>
      <c r="BMB31" s="117"/>
      <c r="BMC31" s="117"/>
      <c r="BMD31" s="117"/>
      <c r="BME31" s="117"/>
      <c r="BMF31" s="117"/>
      <c r="BMG31" s="117"/>
      <c r="BMH31" s="117"/>
      <c r="BMI31" s="117"/>
      <c r="BMJ31" s="117"/>
      <c r="BMK31" s="117"/>
      <c r="BML31" s="117"/>
      <c r="BMM31" s="117"/>
      <c r="BMN31" s="117"/>
      <c r="BMO31" s="117"/>
      <c r="BMP31" s="117"/>
      <c r="BMQ31" s="117"/>
      <c r="BMR31" s="117"/>
      <c r="BMS31" s="117"/>
      <c r="BMT31" s="117"/>
      <c r="BMU31" s="117"/>
      <c r="BMV31" s="117"/>
      <c r="BMW31" s="117"/>
      <c r="BMX31" s="117"/>
      <c r="BMY31" s="117"/>
      <c r="BMZ31" s="117"/>
      <c r="BNA31" s="117"/>
      <c r="BNB31" s="117"/>
      <c r="BNC31" s="117"/>
      <c r="BND31" s="117"/>
      <c r="BNE31" s="117"/>
      <c r="BNF31" s="117"/>
      <c r="BNG31" s="117"/>
      <c r="BNH31" s="117"/>
      <c r="BNI31" s="117"/>
      <c r="BNJ31" s="117"/>
      <c r="BNK31" s="117"/>
      <c r="BNL31" s="117"/>
      <c r="BNM31" s="117"/>
      <c r="BNN31" s="117"/>
      <c r="BNO31" s="117"/>
      <c r="BNP31" s="117"/>
      <c r="BNQ31" s="117"/>
      <c r="BNR31" s="117"/>
      <c r="BNS31" s="117"/>
      <c r="BNT31" s="117"/>
      <c r="BNU31" s="117"/>
      <c r="BNV31" s="117"/>
      <c r="BNW31" s="117"/>
      <c r="BNX31" s="117"/>
      <c r="BNY31" s="117"/>
      <c r="BNZ31" s="117"/>
      <c r="BOA31" s="117"/>
      <c r="BOB31" s="117"/>
      <c r="BOC31" s="117"/>
      <c r="BOD31" s="117"/>
      <c r="BOE31" s="117"/>
      <c r="BOF31" s="117"/>
      <c r="BOG31" s="117"/>
      <c r="BOH31" s="117"/>
      <c r="BOI31" s="117"/>
      <c r="BOJ31" s="117"/>
      <c r="BOK31" s="117"/>
      <c r="BOL31" s="117"/>
      <c r="BOM31" s="117"/>
      <c r="BON31" s="117"/>
      <c r="BOO31" s="117"/>
      <c r="BOP31" s="117"/>
      <c r="BOQ31" s="117"/>
      <c r="BOR31" s="117"/>
      <c r="BOS31" s="117"/>
      <c r="BOT31" s="117"/>
      <c r="BOU31" s="117"/>
      <c r="BOV31" s="117"/>
      <c r="BOW31" s="117"/>
      <c r="BOX31" s="117"/>
      <c r="BOY31" s="117"/>
      <c r="BOZ31" s="117"/>
      <c r="BPA31" s="117"/>
      <c r="BPB31" s="117"/>
      <c r="BPC31" s="117"/>
      <c r="BPD31" s="117"/>
      <c r="BPE31" s="117"/>
      <c r="BPF31" s="117"/>
      <c r="BPG31" s="117"/>
      <c r="BPH31" s="117"/>
      <c r="BPI31" s="117"/>
      <c r="BPJ31" s="117"/>
      <c r="BPK31" s="117"/>
      <c r="BPL31" s="117"/>
      <c r="BPM31" s="117"/>
      <c r="BPN31" s="117"/>
      <c r="BPO31" s="117"/>
      <c r="BPP31" s="117"/>
      <c r="BPQ31" s="117"/>
      <c r="BPR31" s="117"/>
      <c r="BPS31" s="117"/>
      <c r="BPT31" s="117"/>
      <c r="BPU31" s="117"/>
      <c r="BPV31" s="117"/>
      <c r="BPW31" s="117"/>
      <c r="BPX31" s="117"/>
      <c r="BPY31" s="117"/>
      <c r="BPZ31" s="117"/>
      <c r="BQA31" s="117"/>
      <c r="BQB31" s="117"/>
      <c r="BQC31" s="117"/>
      <c r="BQD31" s="117"/>
      <c r="BQE31" s="117"/>
      <c r="BQF31" s="117"/>
      <c r="BQG31" s="117"/>
      <c r="BQH31" s="117"/>
      <c r="BQI31" s="117"/>
      <c r="BQJ31" s="117"/>
      <c r="BQK31" s="117"/>
      <c r="BQL31" s="117"/>
      <c r="BQM31" s="117"/>
      <c r="BQN31" s="117"/>
      <c r="BQO31" s="117"/>
      <c r="BQP31" s="117"/>
      <c r="BQQ31" s="117"/>
      <c r="BQR31" s="117"/>
      <c r="BQS31" s="117"/>
      <c r="BQT31" s="117"/>
      <c r="BQU31" s="117"/>
      <c r="BQV31" s="117"/>
      <c r="BQW31" s="117"/>
      <c r="BQX31" s="117"/>
      <c r="BQY31" s="117"/>
      <c r="BQZ31" s="117"/>
      <c r="BRA31" s="117"/>
      <c r="BRB31" s="117"/>
      <c r="BRC31" s="117"/>
      <c r="BRD31" s="117"/>
      <c r="BRE31" s="117"/>
      <c r="BRF31" s="117"/>
      <c r="BRG31" s="117"/>
      <c r="BRH31" s="117"/>
      <c r="BRI31" s="117"/>
      <c r="BRJ31" s="117"/>
      <c r="BRK31" s="117"/>
      <c r="BRL31" s="117"/>
      <c r="BRM31" s="117"/>
      <c r="BRN31" s="117"/>
      <c r="BRO31" s="117"/>
      <c r="BRP31" s="117"/>
      <c r="BRQ31" s="117"/>
      <c r="BRR31" s="117"/>
      <c r="BRS31" s="117"/>
      <c r="BRT31" s="117"/>
      <c r="BRU31" s="117"/>
      <c r="BRV31" s="117"/>
      <c r="BRW31" s="117"/>
      <c r="BRX31" s="117"/>
      <c r="BRY31" s="117"/>
      <c r="BRZ31" s="117"/>
      <c r="BSA31" s="117"/>
      <c r="BSB31" s="117"/>
      <c r="BSC31" s="117"/>
      <c r="BSD31" s="117"/>
      <c r="BSE31" s="117"/>
      <c r="BSF31" s="117"/>
      <c r="BSG31" s="117"/>
      <c r="BSH31" s="117"/>
      <c r="BSI31" s="117"/>
      <c r="BSJ31" s="117"/>
      <c r="BSK31" s="117"/>
      <c r="BSL31" s="117"/>
      <c r="BSM31" s="117"/>
      <c r="BSN31" s="117"/>
      <c r="BSO31" s="117"/>
      <c r="BSP31" s="117"/>
      <c r="BSQ31" s="117"/>
      <c r="BSR31" s="117"/>
      <c r="BSS31" s="117"/>
      <c r="BST31" s="117"/>
      <c r="BSU31" s="117"/>
      <c r="BSV31" s="117"/>
      <c r="BSW31" s="117"/>
      <c r="BSX31" s="117"/>
      <c r="BSY31" s="117"/>
      <c r="BSZ31" s="117"/>
      <c r="BTA31" s="117"/>
      <c r="BTB31" s="117"/>
      <c r="BTC31" s="117"/>
      <c r="BTD31" s="117"/>
      <c r="BTE31" s="117"/>
      <c r="BTF31" s="117"/>
      <c r="BTG31" s="117"/>
      <c r="BTH31" s="117"/>
      <c r="BTI31" s="117"/>
      <c r="BTJ31" s="117"/>
      <c r="BTK31" s="117"/>
      <c r="BTL31" s="117"/>
      <c r="BTM31" s="117"/>
      <c r="BTN31" s="117"/>
      <c r="BTO31" s="117"/>
      <c r="BTP31" s="117"/>
      <c r="BTQ31" s="117"/>
      <c r="BTR31" s="117"/>
      <c r="BTS31" s="117"/>
      <c r="BTT31" s="117"/>
      <c r="BTU31" s="117"/>
      <c r="BTV31" s="117"/>
      <c r="BTW31" s="117"/>
      <c r="BTX31" s="117"/>
      <c r="BTY31" s="117"/>
      <c r="BTZ31" s="117"/>
      <c r="BUA31" s="117"/>
      <c r="BUB31" s="117"/>
      <c r="BUC31" s="117"/>
      <c r="BUD31" s="117"/>
      <c r="BUE31" s="117"/>
      <c r="BUF31" s="117"/>
      <c r="BUG31" s="117"/>
      <c r="BUH31" s="117"/>
      <c r="BUI31" s="117"/>
      <c r="BUJ31" s="117"/>
      <c r="BUK31" s="117"/>
      <c r="BUL31" s="117"/>
      <c r="BUM31" s="117"/>
      <c r="BUN31" s="117"/>
      <c r="BUO31" s="117"/>
      <c r="BUP31" s="117"/>
      <c r="BUQ31" s="117"/>
      <c r="BUR31" s="117"/>
      <c r="BUS31" s="117"/>
      <c r="BUT31" s="117"/>
      <c r="BUU31" s="117"/>
      <c r="BUV31" s="117"/>
      <c r="BUW31" s="117"/>
      <c r="BUX31" s="117"/>
      <c r="BUY31" s="117"/>
      <c r="BUZ31" s="117"/>
      <c r="BVA31" s="117"/>
      <c r="BVB31" s="117"/>
      <c r="BVC31" s="117"/>
      <c r="BVD31" s="117"/>
      <c r="BVE31" s="117"/>
      <c r="BVF31" s="117"/>
      <c r="BVG31" s="117"/>
      <c r="BVH31" s="117"/>
      <c r="BVI31" s="117"/>
      <c r="BVJ31" s="117"/>
      <c r="BVK31" s="117"/>
      <c r="BVL31" s="117"/>
      <c r="BVM31" s="117"/>
      <c r="BVN31" s="117"/>
      <c r="BVO31" s="117"/>
      <c r="BVP31" s="117"/>
      <c r="BVQ31" s="117"/>
      <c r="BVR31" s="117"/>
      <c r="BVS31" s="117"/>
      <c r="BVT31" s="117"/>
      <c r="BVU31" s="117"/>
      <c r="BVV31" s="117"/>
      <c r="BVW31" s="117"/>
      <c r="BVX31" s="117"/>
      <c r="BVY31" s="117"/>
      <c r="BVZ31" s="117"/>
      <c r="BWA31" s="117"/>
      <c r="BWB31" s="117"/>
      <c r="BWC31" s="117"/>
      <c r="BWD31" s="117"/>
      <c r="BWE31" s="117"/>
      <c r="BWF31" s="117"/>
      <c r="BWG31" s="117"/>
      <c r="BWH31" s="117"/>
      <c r="BWI31" s="117"/>
      <c r="BWJ31" s="117"/>
      <c r="BWK31" s="117"/>
      <c r="BWL31" s="117"/>
      <c r="BWM31" s="117"/>
      <c r="BWN31" s="117"/>
      <c r="BWO31" s="117"/>
      <c r="BWP31" s="117"/>
      <c r="BWQ31" s="117"/>
      <c r="BWR31" s="117"/>
      <c r="BWS31" s="117"/>
      <c r="BWT31" s="117"/>
      <c r="BWU31" s="117"/>
      <c r="BWV31" s="117"/>
      <c r="BWW31" s="117"/>
      <c r="BWX31" s="117"/>
      <c r="BWY31" s="117"/>
      <c r="BWZ31" s="117"/>
      <c r="BXA31" s="117"/>
      <c r="BXB31" s="117"/>
      <c r="BXC31" s="117"/>
      <c r="BXD31" s="117"/>
      <c r="BXE31" s="117"/>
      <c r="BXF31" s="117"/>
      <c r="BXG31" s="117"/>
      <c r="BXH31" s="117"/>
      <c r="BXI31" s="117"/>
      <c r="BXJ31" s="117"/>
      <c r="BXK31" s="117"/>
      <c r="BXL31" s="117"/>
      <c r="BXM31" s="117"/>
      <c r="BXN31" s="117"/>
      <c r="BXO31" s="117"/>
      <c r="BXP31" s="117"/>
      <c r="BXQ31" s="117"/>
      <c r="BXR31" s="117"/>
      <c r="BXS31" s="117"/>
      <c r="BXT31" s="117"/>
      <c r="BXU31" s="117"/>
      <c r="BXV31" s="117"/>
      <c r="BXW31" s="117"/>
      <c r="BXX31" s="117"/>
      <c r="BXY31" s="117"/>
      <c r="BXZ31" s="117"/>
      <c r="BYA31" s="117"/>
      <c r="BYB31" s="117"/>
      <c r="BYC31" s="117"/>
      <c r="BYD31" s="117"/>
      <c r="BYE31" s="117"/>
      <c r="BYF31" s="117"/>
      <c r="BYG31" s="117"/>
      <c r="BYH31" s="117"/>
      <c r="BYI31" s="117"/>
      <c r="BYJ31" s="117"/>
      <c r="BYK31" s="117"/>
      <c r="BYL31" s="117"/>
      <c r="BYM31" s="117"/>
      <c r="BYN31" s="117"/>
      <c r="BYO31" s="117"/>
      <c r="BYP31" s="117"/>
      <c r="BYQ31" s="117"/>
      <c r="BYR31" s="117"/>
      <c r="BYS31" s="117"/>
      <c r="BYT31" s="117"/>
      <c r="BYU31" s="117"/>
      <c r="BYV31" s="117"/>
      <c r="BYW31" s="117"/>
      <c r="BYX31" s="117"/>
      <c r="BYY31" s="117"/>
      <c r="BYZ31" s="117"/>
      <c r="BZA31" s="117"/>
      <c r="BZB31" s="117"/>
      <c r="BZC31" s="117"/>
      <c r="BZD31" s="117"/>
      <c r="BZE31" s="117"/>
      <c r="BZF31" s="117"/>
      <c r="BZG31" s="117"/>
      <c r="BZH31" s="117"/>
      <c r="BZI31" s="117"/>
      <c r="BZJ31" s="117"/>
      <c r="BZK31" s="117"/>
      <c r="BZL31" s="117"/>
      <c r="BZM31" s="117"/>
      <c r="BZN31" s="117"/>
      <c r="BZO31" s="117"/>
      <c r="BZP31" s="117"/>
      <c r="BZQ31" s="117"/>
      <c r="BZR31" s="117"/>
      <c r="BZS31" s="117"/>
      <c r="BZT31" s="117"/>
      <c r="BZU31" s="117"/>
      <c r="BZV31" s="117"/>
      <c r="BZW31" s="117"/>
      <c r="BZX31" s="117"/>
      <c r="BZY31" s="117"/>
      <c r="BZZ31" s="117"/>
      <c r="CAA31" s="117"/>
      <c r="CAB31" s="117"/>
      <c r="CAC31" s="117"/>
      <c r="CAD31" s="117"/>
      <c r="CAE31" s="117"/>
      <c r="CAF31" s="117"/>
      <c r="CAG31" s="117"/>
      <c r="CAH31" s="117"/>
      <c r="CAI31" s="117"/>
      <c r="CAJ31" s="117"/>
      <c r="CAK31" s="117"/>
      <c r="CAL31" s="117"/>
      <c r="CAM31" s="117"/>
      <c r="CAN31" s="117"/>
      <c r="CAO31" s="117"/>
      <c r="CAP31" s="117"/>
      <c r="CAQ31" s="117"/>
      <c r="CAR31" s="117"/>
      <c r="CAS31" s="117"/>
      <c r="CAT31" s="117"/>
      <c r="CAU31" s="117"/>
      <c r="CAV31" s="117"/>
      <c r="CAW31" s="117"/>
      <c r="CAX31" s="117"/>
      <c r="CAY31" s="117"/>
      <c r="CAZ31" s="117"/>
      <c r="CBA31" s="117"/>
      <c r="CBB31" s="117"/>
      <c r="CBC31" s="117"/>
      <c r="CBD31" s="117"/>
      <c r="CBE31" s="117"/>
      <c r="CBF31" s="117"/>
      <c r="CBG31" s="117"/>
      <c r="CBH31" s="117"/>
      <c r="CBI31" s="117"/>
      <c r="CBJ31" s="117"/>
      <c r="CBK31" s="117"/>
      <c r="CBL31" s="117"/>
      <c r="CBM31" s="117"/>
      <c r="CBN31" s="117"/>
      <c r="CBO31" s="117"/>
      <c r="CBP31" s="117"/>
      <c r="CBQ31" s="117"/>
      <c r="CBR31" s="117"/>
      <c r="CBS31" s="117"/>
      <c r="CBT31" s="117"/>
      <c r="CBU31" s="117"/>
      <c r="CBV31" s="117"/>
      <c r="CBW31" s="117"/>
      <c r="CBX31" s="117"/>
      <c r="CBY31" s="117"/>
      <c r="CBZ31" s="117"/>
      <c r="CCA31" s="117"/>
      <c r="CCB31" s="117"/>
      <c r="CCC31" s="117"/>
      <c r="CCD31" s="117"/>
      <c r="CCE31" s="117"/>
      <c r="CCF31" s="117"/>
      <c r="CCG31" s="117"/>
      <c r="CCH31" s="117"/>
      <c r="CCI31" s="117"/>
      <c r="CCJ31" s="117"/>
      <c r="CCK31" s="117"/>
      <c r="CCL31" s="117"/>
      <c r="CCM31" s="117"/>
      <c r="CCN31" s="117"/>
      <c r="CCO31" s="117"/>
      <c r="CCP31" s="117"/>
      <c r="CCQ31" s="117"/>
      <c r="CCR31" s="117"/>
      <c r="CCS31" s="117"/>
      <c r="CCT31" s="117"/>
      <c r="CCU31" s="117"/>
      <c r="CCV31" s="117"/>
      <c r="CCW31" s="117"/>
      <c r="CCX31" s="117"/>
      <c r="CCY31" s="117"/>
      <c r="CCZ31" s="117"/>
      <c r="CDA31" s="117"/>
      <c r="CDB31" s="117"/>
      <c r="CDC31" s="117"/>
      <c r="CDD31" s="117"/>
      <c r="CDE31" s="117"/>
      <c r="CDF31" s="117"/>
      <c r="CDG31" s="117"/>
      <c r="CDH31" s="117"/>
      <c r="CDI31" s="117"/>
      <c r="CDJ31" s="117"/>
      <c r="CDK31" s="117"/>
      <c r="CDL31" s="117"/>
      <c r="CDM31" s="117"/>
      <c r="CDN31" s="117"/>
      <c r="CDO31" s="117"/>
      <c r="CDP31" s="117"/>
      <c r="CDQ31" s="117"/>
      <c r="CDR31" s="117"/>
      <c r="CDS31" s="117"/>
      <c r="CDT31" s="117"/>
      <c r="CDU31" s="117"/>
      <c r="CDV31" s="117"/>
      <c r="CDW31" s="117"/>
      <c r="CDX31" s="117"/>
      <c r="CDY31" s="117"/>
      <c r="CDZ31" s="117"/>
      <c r="CEA31" s="117"/>
      <c r="CEB31" s="117"/>
      <c r="CEC31" s="117"/>
      <c r="CED31" s="117"/>
      <c r="CEE31" s="117"/>
      <c r="CEF31" s="117"/>
      <c r="CEG31" s="117"/>
      <c r="CEH31" s="117"/>
      <c r="CEI31" s="117"/>
      <c r="CEJ31" s="117"/>
      <c r="CEK31" s="117"/>
      <c r="CEL31" s="117"/>
      <c r="CEM31" s="117"/>
      <c r="CEN31" s="117"/>
      <c r="CEO31" s="117"/>
      <c r="CEP31" s="117"/>
      <c r="CEQ31" s="117"/>
      <c r="CER31" s="117"/>
      <c r="CES31" s="117"/>
      <c r="CET31" s="117"/>
      <c r="CEU31" s="117"/>
      <c r="CEV31" s="117"/>
      <c r="CEW31" s="117"/>
      <c r="CEX31" s="117"/>
      <c r="CEY31" s="117"/>
      <c r="CEZ31" s="117"/>
      <c r="CFA31" s="117"/>
      <c r="CFB31" s="117"/>
      <c r="CFC31" s="117"/>
      <c r="CFD31" s="117"/>
      <c r="CFE31" s="117"/>
      <c r="CFF31" s="117"/>
      <c r="CFG31" s="117"/>
      <c r="CFH31" s="117"/>
      <c r="CFI31" s="117"/>
      <c r="CFJ31" s="117"/>
      <c r="CFK31" s="117"/>
      <c r="CFL31" s="117"/>
      <c r="CFM31" s="117"/>
      <c r="CFN31" s="117"/>
      <c r="CFO31" s="117"/>
      <c r="CFP31" s="117"/>
      <c r="CFQ31" s="117"/>
      <c r="CFR31" s="117"/>
      <c r="CFS31" s="117"/>
      <c r="CFT31" s="117"/>
      <c r="CFU31" s="117"/>
      <c r="CFV31" s="117"/>
      <c r="CFW31" s="117"/>
      <c r="CFX31" s="117"/>
      <c r="CFY31" s="117"/>
      <c r="CFZ31" s="117"/>
      <c r="CGA31" s="117"/>
      <c r="CGB31" s="117"/>
      <c r="CGC31" s="117"/>
      <c r="CGD31" s="117"/>
      <c r="CGE31" s="117"/>
      <c r="CGF31" s="117"/>
      <c r="CGG31" s="117"/>
      <c r="CGH31" s="117"/>
      <c r="CGI31" s="117"/>
      <c r="CGJ31" s="117"/>
      <c r="CGK31" s="117"/>
      <c r="CGL31" s="117"/>
      <c r="CGM31" s="117"/>
      <c r="CGN31" s="117"/>
      <c r="CGO31" s="117"/>
      <c r="CGP31" s="117"/>
      <c r="CGQ31" s="117"/>
      <c r="CGR31" s="117"/>
      <c r="CGS31" s="117"/>
      <c r="CGT31" s="117"/>
      <c r="CGU31" s="117"/>
      <c r="CGV31" s="117"/>
      <c r="CGW31" s="117"/>
      <c r="CGX31" s="117"/>
      <c r="CGY31" s="117"/>
      <c r="CGZ31" s="117"/>
      <c r="CHA31" s="117"/>
      <c r="CHB31" s="117"/>
      <c r="CHC31" s="117"/>
      <c r="CHD31" s="117"/>
      <c r="CHE31" s="117"/>
      <c r="CHF31" s="117"/>
      <c r="CHG31" s="117"/>
      <c r="CHH31" s="117"/>
      <c r="CHI31" s="117"/>
      <c r="CHJ31" s="117"/>
      <c r="CHK31" s="117"/>
      <c r="CHL31" s="117"/>
      <c r="CHM31" s="117"/>
      <c r="CHN31" s="117"/>
      <c r="CHO31" s="117"/>
      <c r="CHP31" s="117"/>
      <c r="CHQ31" s="117"/>
      <c r="CHR31" s="117"/>
      <c r="CHS31" s="117"/>
      <c r="CHT31" s="117"/>
      <c r="CHU31" s="117"/>
      <c r="CHV31" s="117"/>
      <c r="CHW31" s="117"/>
      <c r="CHX31" s="117"/>
      <c r="CHY31" s="117"/>
      <c r="CHZ31" s="117"/>
      <c r="CIA31" s="117"/>
      <c r="CIB31" s="117"/>
      <c r="CIC31" s="117"/>
      <c r="CID31" s="117"/>
      <c r="CIE31" s="117"/>
      <c r="CIF31" s="117"/>
      <c r="CIG31" s="117"/>
      <c r="CIH31" s="117"/>
      <c r="CII31" s="117"/>
      <c r="CIJ31" s="117"/>
      <c r="CIK31" s="117"/>
      <c r="CIL31" s="117"/>
      <c r="CIM31" s="117"/>
      <c r="CIN31" s="117"/>
      <c r="CIO31" s="117"/>
      <c r="CIP31" s="117"/>
      <c r="CIQ31" s="117"/>
      <c r="CIR31" s="117"/>
      <c r="CIS31" s="117"/>
      <c r="CIT31" s="117"/>
      <c r="CIU31" s="117"/>
      <c r="CIV31" s="117"/>
      <c r="CIW31" s="117"/>
      <c r="CIX31" s="117"/>
      <c r="CIY31" s="117"/>
      <c r="CIZ31" s="117"/>
      <c r="CJA31" s="117"/>
      <c r="CJB31" s="117"/>
      <c r="CJC31" s="117"/>
      <c r="CJD31" s="117"/>
      <c r="CJE31" s="117"/>
      <c r="CJF31" s="117"/>
      <c r="CJG31" s="117"/>
      <c r="CJH31" s="117"/>
      <c r="CJI31" s="117"/>
      <c r="CJJ31" s="117"/>
      <c r="CJK31" s="117"/>
      <c r="CJL31" s="117"/>
      <c r="CJM31" s="117"/>
      <c r="CJN31" s="117"/>
      <c r="CJO31" s="117"/>
      <c r="CJP31" s="117"/>
      <c r="CJQ31" s="117"/>
      <c r="CJR31" s="117"/>
      <c r="CJS31" s="117"/>
      <c r="CJT31" s="117"/>
      <c r="CJU31" s="117"/>
      <c r="CJV31" s="117"/>
      <c r="CJW31" s="117"/>
      <c r="CJX31" s="117"/>
      <c r="CJY31" s="117"/>
      <c r="CJZ31" s="117"/>
      <c r="CKA31" s="117"/>
      <c r="CKB31" s="117"/>
      <c r="CKC31" s="117"/>
      <c r="CKD31" s="117"/>
      <c r="CKE31" s="117"/>
      <c r="CKF31" s="117"/>
      <c r="CKG31" s="117"/>
      <c r="CKH31" s="117"/>
      <c r="CKI31" s="117"/>
      <c r="CKJ31" s="117"/>
      <c r="CKK31" s="117"/>
      <c r="CKL31" s="117"/>
      <c r="CKM31" s="117"/>
      <c r="CKN31" s="117"/>
      <c r="CKO31" s="117"/>
      <c r="CKP31" s="117"/>
      <c r="CKQ31" s="117"/>
      <c r="CKR31" s="117"/>
      <c r="CKS31" s="117"/>
      <c r="CKT31" s="117"/>
      <c r="CKU31" s="117"/>
      <c r="CKV31" s="117"/>
      <c r="CKW31" s="117"/>
      <c r="CKX31" s="117"/>
      <c r="CKY31" s="117"/>
      <c r="CKZ31" s="117"/>
      <c r="CLA31" s="117"/>
      <c r="CLB31" s="117"/>
      <c r="CLC31" s="117"/>
      <c r="CLD31" s="117"/>
      <c r="CLE31" s="117"/>
      <c r="CLF31" s="117"/>
      <c r="CLG31" s="117"/>
      <c r="CLH31" s="117"/>
      <c r="CLI31" s="117"/>
      <c r="CLJ31" s="117"/>
      <c r="CLK31" s="117"/>
      <c r="CLL31" s="117"/>
      <c r="CLM31" s="117"/>
      <c r="CLN31" s="117"/>
      <c r="CLO31" s="117"/>
      <c r="CLP31" s="117"/>
      <c r="CLQ31" s="117"/>
      <c r="CLR31" s="117"/>
      <c r="CLS31" s="117"/>
      <c r="CLT31" s="117"/>
      <c r="CLU31" s="117"/>
      <c r="CLV31" s="117"/>
      <c r="CLW31" s="117"/>
      <c r="CLX31" s="117"/>
      <c r="CLY31" s="117"/>
      <c r="CLZ31" s="117"/>
      <c r="CMA31" s="117"/>
      <c r="CMB31" s="117"/>
      <c r="CMC31" s="117"/>
      <c r="CMD31" s="117"/>
      <c r="CME31" s="117"/>
      <c r="CMF31" s="117"/>
      <c r="CMG31" s="117"/>
      <c r="CMH31" s="117"/>
      <c r="CMI31" s="117"/>
      <c r="CMJ31" s="117"/>
      <c r="CMK31" s="117"/>
      <c r="CML31" s="117"/>
      <c r="CMM31" s="117"/>
      <c r="CMN31" s="117"/>
      <c r="CMO31" s="117"/>
      <c r="CMP31" s="117"/>
      <c r="CMQ31" s="117"/>
      <c r="CMR31" s="117"/>
      <c r="CMS31" s="117"/>
      <c r="CMT31" s="117"/>
      <c r="CMU31" s="117"/>
      <c r="CMV31" s="117"/>
      <c r="CMW31" s="117"/>
      <c r="CMX31" s="117"/>
      <c r="CMY31" s="117"/>
      <c r="CMZ31" s="117"/>
      <c r="CNA31" s="117"/>
      <c r="CNB31" s="117"/>
      <c r="CNC31" s="117"/>
      <c r="CND31" s="117"/>
      <c r="CNE31" s="117"/>
      <c r="CNF31" s="117"/>
      <c r="CNG31" s="117"/>
      <c r="CNH31" s="117"/>
      <c r="CNI31" s="117"/>
      <c r="CNJ31" s="117"/>
      <c r="CNK31" s="117"/>
      <c r="CNL31" s="117"/>
      <c r="CNM31" s="117"/>
      <c r="CNN31" s="117"/>
      <c r="CNO31" s="117"/>
      <c r="CNP31" s="117"/>
      <c r="CNQ31" s="117"/>
      <c r="CNR31" s="117"/>
      <c r="CNS31" s="117"/>
      <c r="CNT31" s="117"/>
      <c r="CNU31" s="117"/>
      <c r="CNV31" s="117"/>
      <c r="CNW31" s="117"/>
      <c r="CNX31" s="117"/>
      <c r="CNY31" s="117"/>
      <c r="CNZ31" s="117"/>
      <c r="COA31" s="117"/>
      <c r="COB31" s="117"/>
      <c r="COC31" s="117"/>
      <c r="COD31" s="117"/>
      <c r="COE31" s="117"/>
      <c r="COF31" s="117"/>
      <c r="COG31" s="117"/>
      <c r="COH31" s="117"/>
      <c r="COI31" s="117"/>
      <c r="COJ31" s="117"/>
      <c r="COK31" s="117"/>
      <c r="COL31" s="117"/>
      <c r="COM31" s="117"/>
      <c r="CON31" s="117"/>
      <c r="COO31" s="117"/>
      <c r="COP31" s="117"/>
      <c r="COQ31" s="117"/>
      <c r="COR31" s="117"/>
      <c r="COS31" s="117"/>
      <c r="COT31" s="117"/>
      <c r="COU31" s="117"/>
      <c r="COV31" s="117"/>
      <c r="COW31" s="117"/>
      <c r="COX31" s="117"/>
      <c r="COY31" s="117"/>
      <c r="COZ31" s="117"/>
      <c r="CPA31" s="117"/>
      <c r="CPB31" s="117"/>
      <c r="CPC31" s="117"/>
      <c r="CPD31" s="117"/>
      <c r="CPE31" s="117"/>
      <c r="CPF31" s="117"/>
      <c r="CPG31" s="117"/>
      <c r="CPH31" s="117"/>
      <c r="CPI31" s="117"/>
      <c r="CPJ31" s="117"/>
      <c r="CPK31" s="117"/>
      <c r="CPL31" s="117"/>
      <c r="CPM31" s="117"/>
      <c r="CPN31" s="117"/>
      <c r="CPO31" s="117"/>
      <c r="CPP31" s="117"/>
      <c r="CPQ31" s="117"/>
      <c r="CPR31" s="117"/>
      <c r="CPS31" s="117"/>
      <c r="CPT31" s="117"/>
      <c r="CPU31" s="117"/>
      <c r="CPV31" s="117"/>
      <c r="CPW31" s="117"/>
      <c r="CPX31" s="117"/>
      <c r="CPY31" s="117"/>
      <c r="CPZ31" s="117"/>
      <c r="CQA31" s="117"/>
      <c r="CQB31" s="117"/>
      <c r="CQC31" s="117"/>
      <c r="CQD31" s="117"/>
      <c r="CQE31" s="117"/>
      <c r="CQF31" s="117"/>
      <c r="CQG31" s="117"/>
      <c r="CQH31" s="117"/>
      <c r="CQI31" s="117"/>
      <c r="CQJ31" s="117"/>
      <c r="CQK31" s="117"/>
      <c r="CQL31" s="117"/>
      <c r="CQM31" s="117"/>
      <c r="CQN31" s="117"/>
      <c r="CQO31" s="117"/>
      <c r="CQP31" s="117"/>
      <c r="CQQ31" s="117"/>
      <c r="CQR31" s="117"/>
      <c r="CQS31" s="117"/>
      <c r="CQT31" s="117"/>
      <c r="CQU31" s="117"/>
      <c r="CQV31" s="117"/>
      <c r="CQW31" s="117"/>
      <c r="CQX31" s="117"/>
      <c r="CQY31" s="117"/>
      <c r="CQZ31" s="117"/>
      <c r="CRA31" s="117"/>
      <c r="CRB31" s="117"/>
      <c r="CRC31" s="117"/>
      <c r="CRD31" s="117"/>
      <c r="CRE31" s="117"/>
      <c r="CRF31" s="117"/>
      <c r="CRG31" s="117"/>
      <c r="CRH31" s="117"/>
      <c r="CRI31" s="117"/>
      <c r="CRJ31" s="117"/>
      <c r="CRK31" s="117"/>
      <c r="CRL31" s="117"/>
      <c r="CRM31" s="117"/>
      <c r="CRN31" s="117"/>
      <c r="CRO31" s="117"/>
      <c r="CRP31" s="117"/>
      <c r="CRQ31" s="117"/>
      <c r="CRR31" s="117"/>
      <c r="CRS31" s="117"/>
      <c r="CRT31" s="117"/>
      <c r="CRU31" s="117"/>
      <c r="CRV31" s="117"/>
      <c r="CRW31" s="117"/>
      <c r="CRX31" s="117"/>
      <c r="CRY31" s="117"/>
      <c r="CRZ31" s="117"/>
      <c r="CSA31" s="117"/>
      <c r="CSB31" s="117"/>
      <c r="CSC31" s="117"/>
      <c r="CSD31" s="117"/>
      <c r="CSE31" s="117"/>
      <c r="CSF31" s="117"/>
      <c r="CSG31" s="117"/>
      <c r="CSH31" s="117"/>
      <c r="CSI31" s="117"/>
      <c r="CSJ31" s="117"/>
      <c r="CSK31" s="117"/>
      <c r="CSL31" s="117"/>
      <c r="CSM31" s="117"/>
      <c r="CSN31" s="117"/>
      <c r="CSO31" s="117"/>
      <c r="CSP31" s="117"/>
      <c r="CSQ31" s="117"/>
      <c r="CSR31" s="117"/>
      <c r="CSS31" s="117"/>
      <c r="CST31" s="117"/>
      <c r="CSU31" s="117"/>
      <c r="CSV31" s="117"/>
      <c r="CSW31" s="117"/>
      <c r="CSX31" s="117"/>
      <c r="CSY31" s="117"/>
      <c r="CSZ31" s="117"/>
      <c r="CTA31" s="117"/>
      <c r="CTB31" s="117"/>
      <c r="CTC31" s="117"/>
      <c r="CTD31" s="117"/>
      <c r="CTE31" s="117"/>
      <c r="CTF31" s="117"/>
      <c r="CTG31" s="117"/>
      <c r="CTH31" s="117"/>
      <c r="CTI31" s="117"/>
      <c r="CTJ31" s="117"/>
      <c r="CTK31" s="117"/>
      <c r="CTL31" s="117"/>
      <c r="CTM31" s="117"/>
      <c r="CTN31" s="117"/>
      <c r="CTO31" s="117"/>
      <c r="CTP31" s="117"/>
      <c r="CTQ31" s="117"/>
      <c r="CTR31" s="117"/>
      <c r="CTS31" s="117"/>
      <c r="CTT31" s="117"/>
      <c r="CTU31" s="117"/>
      <c r="CTV31" s="117"/>
      <c r="CTW31" s="117"/>
      <c r="CTX31" s="117"/>
      <c r="CTY31" s="117"/>
      <c r="CTZ31" s="117"/>
      <c r="CUA31" s="117"/>
      <c r="CUB31" s="117"/>
      <c r="CUC31" s="117"/>
      <c r="CUD31" s="117"/>
      <c r="CUE31" s="117"/>
      <c r="CUF31" s="117"/>
      <c r="CUG31" s="117"/>
      <c r="CUH31" s="117"/>
      <c r="CUI31" s="117"/>
      <c r="CUJ31" s="117"/>
      <c r="CUK31" s="117"/>
      <c r="CUL31" s="117"/>
      <c r="CUM31" s="117"/>
      <c r="CUN31" s="117"/>
      <c r="CUO31" s="117"/>
      <c r="CUP31" s="117"/>
      <c r="CUQ31" s="117"/>
      <c r="CUR31" s="117"/>
      <c r="CUS31" s="117"/>
      <c r="CUT31" s="117"/>
      <c r="CUU31" s="117"/>
      <c r="CUV31" s="117"/>
      <c r="CUW31" s="117"/>
      <c r="CUX31" s="117"/>
      <c r="CUY31" s="117"/>
      <c r="CUZ31" s="117"/>
      <c r="CVA31" s="117"/>
      <c r="CVB31" s="117"/>
      <c r="CVC31" s="117"/>
      <c r="CVD31" s="117"/>
      <c r="CVE31" s="117"/>
      <c r="CVF31" s="117"/>
      <c r="CVG31" s="117"/>
      <c r="CVH31" s="117"/>
      <c r="CVI31" s="117"/>
      <c r="CVJ31" s="117"/>
      <c r="CVK31" s="117"/>
      <c r="CVL31" s="117"/>
      <c r="CVM31" s="117"/>
      <c r="CVN31" s="117"/>
      <c r="CVO31" s="117"/>
      <c r="CVP31" s="117"/>
      <c r="CVQ31" s="117"/>
      <c r="CVR31" s="117"/>
      <c r="CVS31" s="117"/>
      <c r="CVT31" s="117"/>
      <c r="CVU31" s="117"/>
      <c r="CVV31" s="117"/>
      <c r="CVW31" s="117"/>
      <c r="CVX31" s="117"/>
      <c r="CVY31" s="117"/>
      <c r="CVZ31" s="117"/>
      <c r="CWA31" s="117"/>
      <c r="CWB31" s="117"/>
      <c r="CWC31" s="117"/>
      <c r="CWD31" s="117"/>
      <c r="CWE31" s="117"/>
      <c r="CWF31" s="117"/>
      <c r="CWG31" s="117"/>
      <c r="CWH31" s="117"/>
      <c r="CWI31" s="117"/>
      <c r="CWJ31" s="117"/>
      <c r="CWK31" s="117"/>
      <c r="CWL31" s="117"/>
      <c r="CWM31" s="117"/>
      <c r="CWN31" s="117"/>
      <c r="CWO31" s="117"/>
      <c r="CWP31" s="117"/>
      <c r="CWQ31" s="117"/>
      <c r="CWR31" s="117"/>
      <c r="CWS31" s="117"/>
      <c r="CWT31" s="117"/>
      <c r="CWU31" s="117"/>
      <c r="CWV31" s="117"/>
      <c r="CWW31" s="117"/>
      <c r="CWX31" s="117"/>
      <c r="CWY31" s="117"/>
      <c r="CWZ31" s="117"/>
      <c r="CXA31" s="117"/>
      <c r="CXB31" s="117"/>
      <c r="CXC31" s="117"/>
      <c r="CXD31" s="117"/>
      <c r="CXE31" s="117"/>
      <c r="CXF31" s="117"/>
      <c r="CXG31" s="117"/>
      <c r="CXH31" s="117"/>
      <c r="CXI31" s="117"/>
      <c r="CXJ31" s="117"/>
      <c r="CXK31" s="117"/>
      <c r="CXL31" s="117"/>
      <c r="CXM31" s="117"/>
      <c r="CXN31" s="117"/>
      <c r="CXO31" s="117"/>
      <c r="CXP31" s="117"/>
      <c r="CXQ31" s="117"/>
      <c r="CXR31" s="117"/>
      <c r="CXS31" s="117"/>
      <c r="CXT31" s="117"/>
      <c r="CXU31" s="117"/>
      <c r="CXV31" s="117"/>
      <c r="CXW31" s="117"/>
      <c r="CXX31" s="117"/>
      <c r="CXY31" s="117"/>
      <c r="CXZ31" s="117"/>
      <c r="CYA31" s="117"/>
      <c r="CYB31" s="117"/>
      <c r="CYC31" s="117"/>
      <c r="CYD31" s="117"/>
      <c r="CYE31" s="117"/>
      <c r="CYF31" s="117"/>
      <c r="CYG31" s="117"/>
      <c r="CYH31" s="117"/>
      <c r="CYI31" s="117"/>
      <c r="CYJ31" s="117"/>
      <c r="CYK31" s="117"/>
      <c r="CYL31" s="117"/>
      <c r="CYM31" s="117"/>
      <c r="CYN31" s="117"/>
      <c r="CYO31" s="117"/>
      <c r="CYP31" s="117"/>
      <c r="CYQ31" s="117"/>
      <c r="CYR31" s="117"/>
      <c r="CYS31" s="117"/>
      <c r="CYT31" s="117"/>
      <c r="CYU31" s="117"/>
      <c r="CYV31" s="117"/>
      <c r="CYW31" s="117"/>
      <c r="CYX31" s="117"/>
      <c r="CYY31" s="117"/>
      <c r="CYZ31" s="117"/>
      <c r="CZA31" s="117"/>
      <c r="CZB31" s="117"/>
      <c r="CZC31" s="117"/>
      <c r="CZD31" s="117"/>
      <c r="CZE31" s="117"/>
      <c r="CZF31" s="117"/>
      <c r="CZG31" s="117"/>
      <c r="CZH31" s="117"/>
      <c r="CZI31" s="117"/>
      <c r="CZJ31" s="117"/>
      <c r="CZK31" s="117"/>
      <c r="CZL31" s="117"/>
      <c r="CZM31" s="117"/>
      <c r="CZN31" s="117"/>
      <c r="CZO31" s="117"/>
      <c r="CZP31" s="117"/>
      <c r="CZQ31" s="117"/>
      <c r="CZR31" s="117"/>
      <c r="CZS31" s="117"/>
      <c r="CZT31" s="117"/>
      <c r="CZU31" s="117"/>
      <c r="CZV31" s="117"/>
      <c r="CZW31" s="117"/>
      <c r="CZX31" s="117"/>
      <c r="CZY31" s="117"/>
      <c r="CZZ31" s="117"/>
      <c r="DAA31" s="117"/>
      <c r="DAB31" s="117"/>
      <c r="DAC31" s="117"/>
      <c r="DAD31" s="117"/>
      <c r="DAE31" s="117"/>
      <c r="DAF31" s="117"/>
      <c r="DAG31" s="117"/>
      <c r="DAH31" s="117"/>
      <c r="DAI31" s="117"/>
      <c r="DAJ31" s="117"/>
      <c r="DAK31" s="117"/>
      <c r="DAL31" s="117"/>
      <c r="DAM31" s="117"/>
      <c r="DAN31" s="117"/>
      <c r="DAO31" s="117"/>
      <c r="DAP31" s="117"/>
      <c r="DAQ31" s="117"/>
      <c r="DAR31" s="117"/>
      <c r="DAS31" s="117"/>
      <c r="DAT31" s="117"/>
      <c r="DAU31" s="117"/>
      <c r="DAV31" s="117"/>
      <c r="DAW31" s="117"/>
      <c r="DAX31" s="117"/>
      <c r="DAY31" s="117"/>
      <c r="DAZ31" s="117"/>
      <c r="DBA31" s="117"/>
      <c r="DBB31" s="117"/>
      <c r="DBC31" s="117"/>
      <c r="DBD31" s="117"/>
      <c r="DBE31" s="117"/>
      <c r="DBF31" s="117"/>
      <c r="DBG31" s="117"/>
      <c r="DBH31" s="117"/>
      <c r="DBI31" s="117"/>
      <c r="DBJ31" s="117"/>
      <c r="DBK31" s="117"/>
      <c r="DBL31" s="117"/>
      <c r="DBM31" s="117"/>
      <c r="DBN31" s="117"/>
      <c r="DBO31" s="117"/>
      <c r="DBP31" s="117"/>
      <c r="DBQ31" s="117"/>
      <c r="DBR31" s="117"/>
      <c r="DBS31" s="117"/>
      <c r="DBT31" s="117"/>
      <c r="DBU31" s="117"/>
      <c r="DBV31" s="117"/>
      <c r="DBW31" s="117"/>
      <c r="DBX31" s="117"/>
      <c r="DBY31" s="117"/>
      <c r="DBZ31" s="117"/>
      <c r="DCA31" s="117"/>
      <c r="DCB31" s="117"/>
      <c r="DCC31" s="117"/>
      <c r="DCD31" s="117"/>
      <c r="DCE31" s="117"/>
      <c r="DCF31" s="117"/>
      <c r="DCG31" s="117"/>
      <c r="DCH31" s="117"/>
      <c r="DCI31" s="117"/>
      <c r="DCJ31" s="117"/>
      <c r="DCK31" s="117"/>
      <c r="DCL31" s="117"/>
      <c r="DCM31" s="117"/>
      <c r="DCN31" s="117"/>
      <c r="DCO31" s="117"/>
      <c r="DCP31" s="117"/>
      <c r="DCQ31" s="117"/>
      <c r="DCR31" s="117"/>
      <c r="DCS31" s="117"/>
      <c r="DCT31" s="117"/>
      <c r="DCU31" s="117"/>
      <c r="DCV31" s="117"/>
      <c r="DCW31" s="117"/>
      <c r="DCX31" s="117"/>
      <c r="DCY31" s="117"/>
      <c r="DCZ31" s="117"/>
      <c r="DDA31" s="117"/>
      <c r="DDB31" s="117"/>
      <c r="DDC31" s="117"/>
      <c r="DDD31" s="117"/>
      <c r="DDE31" s="117"/>
      <c r="DDF31" s="117"/>
      <c r="DDG31" s="117"/>
      <c r="DDH31" s="117"/>
      <c r="DDI31" s="117"/>
      <c r="DDJ31" s="117"/>
      <c r="DDK31" s="117"/>
      <c r="DDL31" s="117"/>
      <c r="DDM31" s="117"/>
      <c r="DDN31" s="117"/>
      <c r="DDO31" s="117"/>
      <c r="DDP31" s="117"/>
      <c r="DDQ31" s="117"/>
      <c r="DDR31" s="117"/>
      <c r="DDS31" s="117"/>
      <c r="DDT31" s="117"/>
      <c r="DDU31" s="117"/>
      <c r="DDV31" s="117"/>
      <c r="DDW31" s="117"/>
      <c r="DDX31" s="117"/>
      <c r="DDY31" s="117"/>
      <c r="DDZ31" s="117"/>
      <c r="DEA31" s="117"/>
      <c r="DEB31" s="117"/>
      <c r="DEC31" s="117"/>
      <c r="DED31" s="117"/>
      <c r="DEE31" s="117"/>
      <c r="DEF31" s="117"/>
      <c r="DEG31" s="117"/>
      <c r="DEH31" s="117"/>
      <c r="DEI31" s="117"/>
      <c r="DEJ31" s="117"/>
      <c r="DEK31" s="117"/>
      <c r="DEL31" s="117"/>
      <c r="DEM31" s="117"/>
      <c r="DEN31" s="117"/>
      <c r="DEO31" s="117"/>
      <c r="DEP31" s="117"/>
      <c r="DEQ31" s="117"/>
      <c r="DER31" s="117"/>
      <c r="DES31" s="117"/>
      <c r="DET31" s="117"/>
      <c r="DEU31" s="117"/>
      <c r="DEV31" s="117"/>
      <c r="DEW31" s="117"/>
      <c r="DEX31" s="117"/>
      <c r="DEY31" s="117"/>
      <c r="DEZ31" s="117"/>
      <c r="DFA31" s="117"/>
      <c r="DFB31" s="117"/>
      <c r="DFC31" s="117"/>
      <c r="DFD31" s="117"/>
      <c r="DFE31" s="117"/>
      <c r="DFF31" s="117"/>
      <c r="DFG31" s="117"/>
      <c r="DFH31" s="117"/>
      <c r="DFI31" s="117"/>
      <c r="DFJ31" s="117"/>
      <c r="DFK31" s="117"/>
      <c r="DFL31" s="117"/>
      <c r="DFM31" s="117"/>
      <c r="DFN31" s="117"/>
      <c r="DFO31" s="117"/>
      <c r="DFP31" s="117"/>
      <c r="DFQ31" s="117"/>
      <c r="DFR31" s="117"/>
      <c r="DFS31" s="117"/>
      <c r="DFT31" s="117"/>
      <c r="DFU31" s="117"/>
      <c r="DFV31" s="117"/>
      <c r="DFW31" s="117"/>
      <c r="DFX31" s="117"/>
      <c r="DFY31" s="117"/>
      <c r="DFZ31" s="117"/>
      <c r="DGA31" s="117"/>
      <c r="DGB31" s="117"/>
      <c r="DGC31" s="117"/>
      <c r="DGD31" s="117"/>
      <c r="DGE31" s="117"/>
      <c r="DGF31" s="117"/>
      <c r="DGG31" s="117"/>
      <c r="DGH31" s="117"/>
      <c r="DGI31" s="117"/>
      <c r="DGJ31" s="117"/>
      <c r="DGK31" s="117"/>
      <c r="DGL31" s="117"/>
      <c r="DGM31" s="117"/>
      <c r="DGN31" s="117"/>
      <c r="DGO31" s="117"/>
      <c r="DGP31" s="117"/>
      <c r="DGQ31" s="117"/>
      <c r="DGR31" s="117"/>
      <c r="DGS31" s="117"/>
      <c r="DGT31" s="117"/>
      <c r="DGU31" s="117"/>
      <c r="DGV31" s="117"/>
      <c r="DGW31" s="117"/>
      <c r="DGX31" s="117"/>
      <c r="DGY31" s="117"/>
      <c r="DGZ31" s="117"/>
      <c r="DHA31" s="117"/>
      <c r="DHB31" s="117"/>
      <c r="DHC31" s="117"/>
      <c r="DHD31" s="117"/>
      <c r="DHE31" s="117"/>
      <c r="DHF31" s="117"/>
      <c r="DHG31" s="117"/>
      <c r="DHH31" s="117"/>
      <c r="DHI31" s="117"/>
      <c r="DHJ31" s="117"/>
      <c r="DHK31" s="117"/>
      <c r="DHL31" s="117"/>
      <c r="DHM31" s="117"/>
      <c r="DHN31" s="117"/>
      <c r="DHO31" s="117"/>
      <c r="DHP31" s="117"/>
      <c r="DHQ31" s="117"/>
      <c r="DHR31" s="117"/>
      <c r="DHS31" s="117"/>
      <c r="DHT31" s="117"/>
      <c r="DHU31" s="117"/>
      <c r="DHV31" s="117"/>
      <c r="DHW31" s="117"/>
      <c r="DHX31" s="117"/>
      <c r="DHY31" s="117"/>
      <c r="DHZ31" s="117"/>
      <c r="DIA31" s="117"/>
      <c r="DIB31" s="117"/>
      <c r="DIC31" s="117"/>
      <c r="DID31" s="117"/>
      <c r="DIE31" s="117"/>
      <c r="DIF31" s="117"/>
      <c r="DIG31" s="117"/>
      <c r="DIH31" s="117"/>
      <c r="DII31" s="117"/>
      <c r="DIJ31" s="117"/>
      <c r="DIK31" s="117"/>
      <c r="DIL31" s="117"/>
      <c r="DIM31" s="117"/>
      <c r="DIN31" s="117"/>
      <c r="DIO31" s="117"/>
      <c r="DIP31" s="117"/>
      <c r="DIQ31" s="117"/>
      <c r="DIR31" s="117"/>
      <c r="DIS31" s="117"/>
      <c r="DIT31" s="117"/>
      <c r="DIU31" s="117"/>
      <c r="DIV31" s="117"/>
      <c r="DIW31" s="117"/>
      <c r="DIX31" s="117"/>
      <c r="DIY31" s="117"/>
      <c r="DIZ31" s="117"/>
      <c r="DJA31" s="117"/>
      <c r="DJB31" s="117"/>
      <c r="DJC31" s="117"/>
      <c r="DJD31" s="117"/>
      <c r="DJE31" s="117"/>
      <c r="DJF31" s="117"/>
      <c r="DJG31" s="117"/>
      <c r="DJH31" s="117"/>
      <c r="DJI31" s="117"/>
      <c r="DJJ31" s="117"/>
      <c r="DJK31" s="117"/>
      <c r="DJL31" s="117"/>
      <c r="DJM31" s="117"/>
      <c r="DJN31" s="117"/>
      <c r="DJO31" s="117"/>
      <c r="DJP31" s="117"/>
      <c r="DJQ31" s="117"/>
      <c r="DJR31" s="117"/>
      <c r="DJS31" s="117"/>
      <c r="DJT31" s="117"/>
      <c r="DJU31" s="117"/>
      <c r="DJV31" s="117"/>
      <c r="DJW31" s="117"/>
      <c r="DJX31" s="117"/>
      <c r="DJY31" s="117"/>
      <c r="DJZ31" s="117"/>
      <c r="DKA31" s="117"/>
      <c r="DKB31" s="117"/>
      <c r="DKC31" s="117"/>
      <c r="DKD31" s="117"/>
      <c r="DKE31" s="117"/>
      <c r="DKF31" s="117"/>
      <c r="DKG31" s="117"/>
      <c r="DKH31" s="117"/>
      <c r="DKI31" s="117"/>
      <c r="DKJ31" s="117"/>
      <c r="DKK31" s="117"/>
      <c r="DKL31" s="117"/>
      <c r="DKM31" s="117"/>
      <c r="DKN31" s="117"/>
      <c r="DKO31" s="117"/>
      <c r="DKP31" s="117"/>
      <c r="DKQ31" s="117"/>
      <c r="DKR31" s="117"/>
      <c r="DKS31" s="117"/>
      <c r="DKT31" s="117"/>
      <c r="DKU31" s="117"/>
      <c r="DKV31" s="117"/>
      <c r="DKW31" s="117"/>
      <c r="DKX31" s="117"/>
      <c r="DKY31" s="117"/>
      <c r="DKZ31" s="117"/>
      <c r="DLA31" s="117"/>
      <c r="DLB31" s="117"/>
      <c r="DLC31" s="117"/>
      <c r="DLD31" s="117"/>
      <c r="DLE31" s="117"/>
      <c r="DLF31" s="117"/>
      <c r="DLG31" s="117"/>
      <c r="DLH31" s="117"/>
      <c r="DLI31" s="117"/>
      <c r="DLJ31" s="117"/>
      <c r="DLK31" s="117"/>
      <c r="DLL31" s="117"/>
      <c r="DLM31" s="117"/>
      <c r="DLN31" s="117"/>
      <c r="DLO31" s="117"/>
      <c r="DLP31" s="117"/>
      <c r="DLQ31" s="117"/>
      <c r="DLR31" s="117"/>
      <c r="DLS31" s="117"/>
      <c r="DLT31" s="117"/>
      <c r="DLU31" s="117"/>
      <c r="DLV31" s="117"/>
      <c r="DLW31" s="117"/>
      <c r="DLX31" s="117"/>
      <c r="DLY31" s="117"/>
      <c r="DLZ31" s="117"/>
      <c r="DMA31" s="117"/>
      <c r="DMB31" s="117"/>
      <c r="DMC31" s="117"/>
      <c r="DMD31" s="117"/>
      <c r="DME31" s="117"/>
      <c r="DMF31" s="117"/>
      <c r="DMG31" s="117"/>
      <c r="DMH31" s="117"/>
      <c r="DMI31" s="117"/>
      <c r="DMJ31" s="117"/>
      <c r="DMK31" s="117"/>
      <c r="DML31" s="117"/>
      <c r="DMM31" s="117"/>
      <c r="DMN31" s="117"/>
      <c r="DMO31" s="117"/>
      <c r="DMP31" s="117"/>
      <c r="DMQ31" s="117"/>
      <c r="DMR31" s="117"/>
      <c r="DMS31" s="117"/>
      <c r="DMT31" s="117"/>
      <c r="DMU31" s="117"/>
      <c r="DMV31" s="117"/>
      <c r="DMW31" s="117"/>
      <c r="DMX31" s="117"/>
      <c r="DMY31" s="117"/>
      <c r="DMZ31" s="117"/>
      <c r="DNA31" s="117"/>
      <c r="DNB31" s="117"/>
      <c r="DNC31" s="117"/>
      <c r="DND31" s="117"/>
      <c r="DNE31" s="117"/>
      <c r="DNF31" s="117"/>
      <c r="DNG31" s="117"/>
      <c r="DNH31" s="117"/>
      <c r="DNI31" s="117"/>
      <c r="DNJ31" s="117"/>
      <c r="DNK31" s="117"/>
      <c r="DNL31" s="117"/>
      <c r="DNM31" s="117"/>
      <c r="DNN31" s="117"/>
      <c r="DNO31" s="117"/>
      <c r="DNP31" s="117"/>
      <c r="DNQ31" s="117"/>
      <c r="DNR31" s="117"/>
      <c r="DNS31" s="117"/>
      <c r="DNT31" s="117"/>
      <c r="DNU31" s="117"/>
      <c r="DNV31" s="117"/>
      <c r="DNW31" s="117"/>
      <c r="DNX31" s="117"/>
      <c r="DNY31" s="117"/>
      <c r="DNZ31" s="117"/>
      <c r="DOA31" s="117"/>
      <c r="DOB31" s="117"/>
      <c r="DOC31" s="117"/>
      <c r="DOD31" s="117"/>
      <c r="DOE31" s="117"/>
      <c r="DOF31" s="117"/>
      <c r="DOG31" s="117"/>
      <c r="DOH31" s="117"/>
      <c r="DOI31" s="117"/>
      <c r="DOJ31" s="117"/>
      <c r="DOK31" s="117"/>
      <c r="DOL31" s="117"/>
      <c r="DOM31" s="117"/>
      <c r="DON31" s="117"/>
      <c r="DOO31" s="117"/>
      <c r="DOP31" s="117"/>
      <c r="DOQ31" s="117"/>
      <c r="DOR31" s="117"/>
      <c r="DOS31" s="117"/>
      <c r="DOT31" s="117"/>
      <c r="DOU31" s="117"/>
      <c r="DOV31" s="117"/>
      <c r="DOW31" s="117"/>
      <c r="DOX31" s="117"/>
      <c r="DOY31" s="117"/>
      <c r="DOZ31" s="117"/>
      <c r="DPA31" s="117"/>
      <c r="DPB31" s="117"/>
      <c r="DPC31" s="117"/>
      <c r="DPD31" s="117"/>
      <c r="DPE31" s="117"/>
      <c r="DPF31" s="117"/>
      <c r="DPG31" s="117"/>
      <c r="DPH31" s="117"/>
      <c r="DPI31" s="117"/>
      <c r="DPJ31" s="117"/>
      <c r="DPK31" s="117"/>
      <c r="DPL31" s="117"/>
      <c r="DPM31" s="117"/>
      <c r="DPN31" s="117"/>
      <c r="DPO31" s="117"/>
      <c r="DPP31" s="117"/>
      <c r="DPQ31" s="117"/>
      <c r="DPR31" s="117"/>
      <c r="DPS31" s="117"/>
      <c r="DPT31" s="117"/>
      <c r="DPU31" s="117"/>
      <c r="DPV31" s="117"/>
      <c r="DPW31" s="117"/>
      <c r="DPX31" s="117"/>
      <c r="DPY31" s="117"/>
      <c r="DPZ31" s="117"/>
      <c r="DQA31" s="117"/>
      <c r="DQB31" s="117"/>
      <c r="DQC31" s="117"/>
      <c r="DQD31" s="117"/>
      <c r="DQE31" s="117"/>
      <c r="DQF31" s="117"/>
      <c r="DQG31" s="117"/>
      <c r="DQH31" s="117"/>
      <c r="DQI31" s="117"/>
      <c r="DQJ31" s="117"/>
      <c r="DQK31" s="117"/>
      <c r="DQL31" s="117"/>
      <c r="DQM31" s="117"/>
      <c r="DQN31" s="117"/>
      <c r="DQO31" s="117"/>
      <c r="DQP31" s="117"/>
      <c r="DQQ31" s="117"/>
      <c r="DQR31" s="117"/>
      <c r="DQS31" s="117"/>
      <c r="DQT31" s="117"/>
      <c r="DQU31" s="117"/>
      <c r="DQV31" s="117"/>
      <c r="DQW31" s="117"/>
      <c r="DQX31" s="117"/>
      <c r="DQY31" s="117"/>
      <c r="DQZ31" s="117"/>
      <c r="DRA31" s="117"/>
      <c r="DRB31" s="117"/>
      <c r="DRC31" s="117"/>
      <c r="DRD31" s="117"/>
      <c r="DRE31" s="117"/>
      <c r="DRF31" s="117"/>
      <c r="DRG31" s="117"/>
      <c r="DRH31" s="117"/>
      <c r="DRI31" s="117"/>
      <c r="DRJ31" s="117"/>
      <c r="DRK31" s="117"/>
      <c r="DRL31" s="117"/>
      <c r="DRM31" s="117"/>
      <c r="DRN31" s="117"/>
      <c r="DRO31" s="117"/>
      <c r="DRP31" s="117"/>
      <c r="DRQ31" s="117"/>
      <c r="DRR31" s="117"/>
      <c r="DRS31" s="117"/>
      <c r="DRT31" s="117"/>
      <c r="DRU31" s="117"/>
      <c r="DRV31" s="117"/>
      <c r="DRW31" s="117"/>
      <c r="DRX31" s="117"/>
      <c r="DRY31" s="117"/>
      <c r="DRZ31" s="117"/>
      <c r="DSA31" s="117"/>
      <c r="DSB31" s="117"/>
      <c r="DSC31" s="117"/>
      <c r="DSD31" s="117"/>
      <c r="DSE31" s="117"/>
      <c r="DSF31" s="117"/>
      <c r="DSG31" s="117"/>
      <c r="DSH31" s="117"/>
      <c r="DSI31" s="117"/>
      <c r="DSJ31" s="117"/>
      <c r="DSK31" s="117"/>
      <c r="DSL31" s="117"/>
      <c r="DSM31" s="117"/>
      <c r="DSN31" s="117"/>
      <c r="DSO31" s="117"/>
      <c r="DSP31" s="117"/>
      <c r="DSQ31" s="117"/>
      <c r="DSR31" s="117"/>
      <c r="DSS31" s="117"/>
      <c r="DST31" s="117"/>
      <c r="DSU31" s="117"/>
      <c r="DSV31" s="117"/>
      <c r="DSW31" s="117"/>
      <c r="DSX31" s="117"/>
      <c r="DSY31" s="117"/>
      <c r="DSZ31" s="117"/>
      <c r="DTA31" s="117"/>
      <c r="DTB31" s="117"/>
      <c r="DTC31" s="117"/>
      <c r="DTD31" s="117"/>
      <c r="DTE31" s="117"/>
      <c r="DTF31" s="117"/>
      <c r="DTG31" s="117"/>
      <c r="DTH31" s="117"/>
      <c r="DTI31" s="117"/>
      <c r="DTJ31" s="117"/>
      <c r="DTK31" s="117"/>
      <c r="DTL31" s="117"/>
      <c r="DTM31" s="117"/>
      <c r="DTN31" s="117"/>
      <c r="DTO31" s="117"/>
      <c r="DTP31" s="117"/>
      <c r="DTQ31" s="117"/>
      <c r="DTR31" s="117"/>
      <c r="DTS31" s="117"/>
      <c r="DTT31" s="117"/>
      <c r="DTU31" s="117"/>
      <c r="DTV31" s="117"/>
      <c r="DTW31" s="117"/>
      <c r="DTX31" s="117"/>
      <c r="DTY31" s="117"/>
      <c r="DTZ31" s="117"/>
      <c r="DUA31" s="117"/>
      <c r="DUB31" s="117"/>
      <c r="DUC31" s="117"/>
      <c r="DUD31" s="117"/>
      <c r="DUE31" s="117"/>
      <c r="DUF31" s="117"/>
      <c r="DUG31" s="117"/>
      <c r="DUH31" s="117"/>
      <c r="DUI31" s="117"/>
      <c r="DUJ31" s="117"/>
      <c r="DUK31" s="117"/>
      <c r="DUL31" s="117"/>
      <c r="DUM31" s="117"/>
      <c r="DUN31" s="117"/>
      <c r="DUO31" s="117"/>
      <c r="DUP31" s="117"/>
      <c r="DUQ31" s="117"/>
      <c r="DUR31" s="117"/>
      <c r="DUS31" s="117"/>
      <c r="DUT31" s="117"/>
      <c r="DUU31" s="117"/>
      <c r="DUV31" s="117"/>
      <c r="DUW31" s="117"/>
      <c r="DUX31" s="117"/>
      <c r="DUY31" s="117"/>
      <c r="DUZ31" s="117"/>
      <c r="DVA31" s="117"/>
      <c r="DVB31" s="117"/>
      <c r="DVC31" s="117"/>
      <c r="DVD31" s="117"/>
      <c r="DVE31" s="117"/>
      <c r="DVF31" s="117"/>
      <c r="DVG31" s="117"/>
      <c r="DVH31" s="117"/>
      <c r="DVI31" s="117"/>
      <c r="DVJ31" s="117"/>
      <c r="DVK31" s="117"/>
      <c r="DVL31" s="117"/>
      <c r="DVM31" s="117"/>
      <c r="DVN31" s="117"/>
      <c r="DVO31" s="117"/>
      <c r="DVP31" s="117"/>
      <c r="DVQ31" s="117"/>
      <c r="DVR31" s="117"/>
      <c r="DVS31" s="117"/>
      <c r="DVT31" s="117"/>
      <c r="DVU31" s="117"/>
      <c r="DVV31" s="117"/>
      <c r="DVW31" s="117"/>
      <c r="DVX31" s="117"/>
      <c r="DVY31" s="117"/>
      <c r="DVZ31" s="117"/>
      <c r="DWA31" s="117"/>
      <c r="DWB31" s="117"/>
      <c r="DWC31" s="117"/>
      <c r="DWD31" s="117"/>
      <c r="DWE31" s="117"/>
      <c r="DWF31" s="117"/>
      <c r="DWG31" s="117"/>
      <c r="DWH31" s="117"/>
      <c r="DWI31" s="117"/>
      <c r="DWJ31" s="117"/>
      <c r="DWK31" s="117"/>
      <c r="DWL31" s="117"/>
      <c r="DWM31" s="117"/>
      <c r="DWN31" s="117"/>
      <c r="DWO31" s="117"/>
      <c r="DWP31" s="117"/>
      <c r="DWQ31" s="117"/>
      <c r="DWR31" s="117"/>
      <c r="DWS31" s="117"/>
      <c r="DWT31" s="117"/>
      <c r="DWU31" s="117"/>
      <c r="DWV31" s="117"/>
      <c r="DWW31" s="117"/>
      <c r="DWX31" s="117"/>
      <c r="DWY31" s="117"/>
      <c r="DWZ31" s="117"/>
      <c r="DXA31" s="117"/>
      <c r="DXB31" s="117"/>
      <c r="DXC31" s="117"/>
      <c r="DXD31" s="117"/>
      <c r="DXE31" s="117"/>
      <c r="DXF31" s="117"/>
      <c r="DXG31" s="117"/>
      <c r="DXH31" s="117"/>
      <c r="DXI31" s="117"/>
      <c r="DXJ31" s="117"/>
      <c r="DXK31" s="117"/>
      <c r="DXL31" s="117"/>
      <c r="DXM31" s="117"/>
      <c r="DXN31" s="117"/>
      <c r="DXO31" s="117"/>
      <c r="DXP31" s="117"/>
      <c r="DXQ31" s="117"/>
      <c r="DXR31" s="117"/>
      <c r="DXS31" s="117"/>
      <c r="DXT31" s="117"/>
      <c r="DXU31" s="117"/>
      <c r="DXV31" s="117"/>
      <c r="DXW31" s="117"/>
      <c r="DXX31" s="117"/>
      <c r="DXY31" s="117"/>
      <c r="DXZ31" s="117"/>
      <c r="DYA31" s="117"/>
      <c r="DYB31" s="117"/>
      <c r="DYC31" s="117"/>
      <c r="DYD31" s="117"/>
      <c r="DYE31" s="117"/>
      <c r="DYF31" s="117"/>
      <c r="DYG31" s="117"/>
      <c r="DYH31" s="117"/>
      <c r="DYI31" s="117"/>
      <c r="DYJ31" s="117"/>
      <c r="DYK31" s="117"/>
      <c r="DYL31" s="117"/>
      <c r="DYM31" s="117"/>
      <c r="DYN31" s="117"/>
      <c r="DYO31" s="117"/>
      <c r="DYP31" s="117"/>
      <c r="DYQ31" s="117"/>
      <c r="DYR31" s="117"/>
      <c r="DYS31" s="117"/>
      <c r="DYT31" s="117"/>
      <c r="DYU31" s="117"/>
      <c r="DYV31" s="117"/>
      <c r="DYW31" s="117"/>
      <c r="DYX31" s="117"/>
      <c r="DYY31" s="117"/>
      <c r="DYZ31" s="117"/>
      <c r="DZA31" s="117"/>
      <c r="DZB31" s="117"/>
      <c r="DZC31" s="117"/>
      <c r="DZD31" s="117"/>
      <c r="DZE31" s="117"/>
      <c r="DZF31" s="117"/>
      <c r="DZG31" s="117"/>
      <c r="DZH31" s="117"/>
      <c r="DZI31" s="117"/>
      <c r="DZJ31" s="117"/>
      <c r="DZK31" s="117"/>
      <c r="DZL31" s="117"/>
      <c r="DZM31" s="117"/>
      <c r="DZN31" s="117"/>
      <c r="DZO31" s="117"/>
      <c r="DZP31" s="117"/>
      <c r="DZQ31" s="117"/>
      <c r="DZR31" s="117"/>
      <c r="DZS31" s="117"/>
      <c r="DZT31" s="117"/>
      <c r="DZU31" s="117"/>
      <c r="DZV31" s="117"/>
      <c r="DZW31" s="117"/>
      <c r="DZX31" s="117"/>
      <c r="DZY31" s="117"/>
      <c r="DZZ31" s="117"/>
      <c r="EAA31" s="117"/>
      <c r="EAB31" s="117"/>
      <c r="EAC31" s="117"/>
      <c r="EAD31" s="117"/>
      <c r="EAE31" s="117"/>
      <c r="EAF31" s="117"/>
      <c r="EAG31" s="117"/>
      <c r="EAH31" s="117"/>
      <c r="EAI31" s="117"/>
      <c r="EAJ31" s="117"/>
      <c r="EAK31" s="117"/>
      <c r="EAL31" s="117"/>
      <c r="EAM31" s="117"/>
      <c r="EAN31" s="117"/>
      <c r="EAO31" s="117"/>
      <c r="EAP31" s="117"/>
      <c r="EAQ31" s="117"/>
      <c r="EAR31" s="117"/>
      <c r="EAS31" s="117"/>
      <c r="EAT31" s="117"/>
      <c r="EAU31" s="117"/>
      <c r="EAV31" s="117"/>
      <c r="EAW31" s="117"/>
      <c r="EAX31" s="117"/>
      <c r="EAY31" s="117"/>
      <c r="EAZ31" s="117"/>
      <c r="EBA31" s="117"/>
      <c r="EBB31" s="117"/>
      <c r="EBC31" s="117"/>
      <c r="EBD31" s="117"/>
      <c r="EBE31" s="117"/>
      <c r="EBF31" s="117"/>
      <c r="EBG31" s="117"/>
      <c r="EBH31" s="117"/>
      <c r="EBI31" s="117"/>
      <c r="EBJ31" s="117"/>
      <c r="EBK31" s="117"/>
      <c r="EBL31" s="117"/>
      <c r="EBM31" s="117"/>
      <c r="EBN31" s="117"/>
      <c r="EBO31" s="117"/>
      <c r="EBP31" s="117"/>
      <c r="EBQ31" s="117"/>
      <c r="EBR31" s="117"/>
      <c r="EBS31" s="117"/>
      <c r="EBT31" s="117"/>
      <c r="EBU31" s="117"/>
      <c r="EBV31" s="117"/>
      <c r="EBW31" s="117"/>
      <c r="EBX31" s="117"/>
      <c r="EBY31" s="117"/>
      <c r="EBZ31" s="117"/>
      <c r="ECA31" s="117"/>
      <c r="ECB31" s="117"/>
      <c r="ECC31" s="117"/>
      <c r="ECD31" s="117"/>
      <c r="ECE31" s="117"/>
      <c r="ECF31" s="117"/>
      <c r="ECG31" s="117"/>
      <c r="ECH31" s="117"/>
      <c r="ECI31" s="117"/>
      <c r="ECJ31" s="117"/>
      <c r="ECK31" s="117"/>
      <c r="ECL31" s="117"/>
      <c r="ECM31" s="117"/>
      <c r="ECN31" s="117"/>
      <c r="ECO31" s="117"/>
      <c r="ECP31" s="117"/>
      <c r="ECQ31" s="117"/>
      <c r="ECR31" s="117"/>
      <c r="ECS31" s="117"/>
      <c r="ECT31" s="117"/>
      <c r="ECU31" s="117"/>
      <c r="ECV31" s="117"/>
      <c r="ECW31" s="117"/>
      <c r="ECX31" s="117"/>
      <c r="ECY31" s="117"/>
      <c r="ECZ31" s="117"/>
      <c r="EDA31" s="117"/>
      <c r="EDB31" s="117"/>
      <c r="EDC31" s="117"/>
      <c r="EDD31" s="117"/>
      <c r="EDE31" s="117"/>
      <c r="EDF31" s="117"/>
      <c r="EDG31" s="117"/>
      <c r="EDH31" s="117"/>
      <c r="EDI31" s="117"/>
      <c r="EDJ31" s="117"/>
      <c r="EDK31" s="117"/>
      <c r="EDL31" s="117"/>
      <c r="EDM31" s="117"/>
      <c r="EDN31" s="117"/>
      <c r="EDO31" s="117"/>
      <c r="EDP31" s="117"/>
      <c r="EDQ31" s="117"/>
      <c r="EDR31" s="117"/>
      <c r="EDS31" s="117"/>
      <c r="EDT31" s="117"/>
      <c r="EDU31" s="117"/>
      <c r="EDV31" s="117"/>
      <c r="EDW31" s="117"/>
      <c r="EDX31" s="117"/>
      <c r="EDY31" s="117"/>
      <c r="EDZ31" s="117"/>
      <c r="EEA31" s="117"/>
      <c r="EEB31" s="117"/>
      <c r="EEC31" s="117"/>
      <c r="EED31" s="117"/>
      <c r="EEE31" s="117"/>
      <c r="EEF31" s="117"/>
      <c r="EEG31" s="117"/>
      <c r="EEH31" s="117"/>
      <c r="EEI31" s="117"/>
      <c r="EEJ31" s="117"/>
      <c r="EEK31" s="117"/>
      <c r="EEL31" s="117"/>
      <c r="EEM31" s="117"/>
      <c r="EEN31" s="117"/>
      <c r="EEO31" s="117"/>
      <c r="EEP31" s="117"/>
      <c r="EEQ31" s="117"/>
      <c r="EER31" s="117"/>
      <c r="EES31" s="117"/>
      <c r="EET31" s="117"/>
      <c r="EEU31" s="117"/>
      <c r="EEV31" s="117"/>
      <c r="EEW31" s="117"/>
      <c r="EEX31" s="117"/>
      <c r="EEY31" s="117"/>
      <c r="EEZ31" s="117"/>
      <c r="EFA31" s="117"/>
      <c r="EFB31" s="117"/>
      <c r="EFC31" s="117"/>
      <c r="EFD31" s="117"/>
      <c r="EFE31" s="117"/>
      <c r="EFF31" s="117"/>
      <c r="EFG31" s="117"/>
      <c r="EFH31" s="117"/>
      <c r="EFI31" s="117"/>
      <c r="EFJ31" s="117"/>
      <c r="EFK31" s="117"/>
      <c r="EFL31" s="117"/>
      <c r="EFM31" s="117"/>
      <c r="EFN31" s="117"/>
      <c r="EFO31" s="117"/>
      <c r="EFP31" s="117"/>
      <c r="EFQ31" s="117"/>
      <c r="EFR31" s="117"/>
      <c r="EFS31" s="117"/>
      <c r="EFT31" s="117"/>
      <c r="EFU31" s="117"/>
      <c r="EFV31" s="117"/>
      <c r="EFW31" s="117"/>
      <c r="EFX31" s="117"/>
      <c r="EFY31" s="117"/>
      <c r="EFZ31" s="117"/>
      <c r="EGA31" s="117"/>
      <c r="EGB31" s="117"/>
      <c r="EGC31" s="117"/>
      <c r="EGD31" s="117"/>
      <c r="EGE31" s="117"/>
      <c r="EGF31" s="117"/>
      <c r="EGG31" s="117"/>
      <c r="EGH31" s="117"/>
      <c r="EGI31" s="117"/>
      <c r="EGJ31" s="117"/>
      <c r="EGK31" s="117"/>
      <c r="EGL31" s="117"/>
      <c r="EGM31" s="117"/>
      <c r="EGN31" s="117"/>
      <c r="EGO31" s="117"/>
      <c r="EGP31" s="117"/>
      <c r="EGQ31" s="117"/>
      <c r="EGR31" s="117"/>
      <c r="EGS31" s="117"/>
      <c r="EGT31" s="117"/>
      <c r="EGU31" s="117"/>
      <c r="EGV31" s="117"/>
      <c r="EGW31" s="117"/>
      <c r="EGX31" s="117"/>
      <c r="EGY31" s="117"/>
      <c r="EGZ31" s="117"/>
      <c r="EHA31" s="117"/>
      <c r="EHB31" s="117"/>
      <c r="EHC31" s="117"/>
      <c r="EHD31" s="117"/>
      <c r="EHE31" s="117"/>
      <c r="EHF31" s="117"/>
      <c r="EHG31" s="117"/>
      <c r="EHH31" s="117"/>
      <c r="EHI31" s="117"/>
      <c r="EHJ31" s="117"/>
      <c r="EHK31" s="117"/>
      <c r="EHL31" s="117"/>
      <c r="EHM31" s="117"/>
      <c r="EHN31" s="117"/>
      <c r="EHO31" s="117"/>
      <c r="EHP31" s="117"/>
      <c r="EHQ31" s="117"/>
      <c r="EHR31" s="117"/>
      <c r="EHS31" s="117"/>
      <c r="EHT31" s="117"/>
      <c r="EHU31" s="117"/>
      <c r="EHV31" s="117"/>
      <c r="EHW31" s="117"/>
      <c r="EHX31" s="117"/>
      <c r="EHY31" s="117"/>
      <c r="EHZ31" s="117"/>
      <c r="EIA31" s="117"/>
      <c r="EIB31" s="117"/>
      <c r="EIC31" s="117"/>
      <c r="EID31" s="117"/>
      <c r="EIE31" s="117"/>
      <c r="EIF31" s="117"/>
      <c r="EIG31" s="117"/>
      <c r="EIH31" s="117"/>
      <c r="EII31" s="117"/>
      <c r="EIJ31" s="117"/>
      <c r="EIK31" s="117"/>
      <c r="EIL31" s="117"/>
      <c r="EIM31" s="117"/>
      <c r="EIN31" s="117"/>
      <c r="EIO31" s="117"/>
      <c r="EIP31" s="117"/>
      <c r="EIQ31" s="117"/>
      <c r="EIR31" s="117"/>
      <c r="EIS31" s="117"/>
      <c r="EIT31" s="117"/>
      <c r="EIU31" s="117"/>
      <c r="EIV31" s="117"/>
      <c r="EIW31" s="117"/>
      <c r="EIX31" s="117"/>
      <c r="EIY31" s="117"/>
      <c r="EIZ31" s="117"/>
      <c r="EJA31" s="117"/>
      <c r="EJB31" s="117"/>
      <c r="EJC31" s="117"/>
      <c r="EJD31" s="117"/>
      <c r="EJE31" s="117"/>
      <c r="EJF31" s="117"/>
      <c r="EJG31" s="117"/>
      <c r="EJH31" s="117"/>
      <c r="EJI31" s="117"/>
      <c r="EJJ31" s="117"/>
      <c r="EJK31" s="117"/>
      <c r="EJL31" s="117"/>
      <c r="EJM31" s="117"/>
      <c r="EJN31" s="117"/>
      <c r="EJO31" s="117"/>
      <c r="EJP31" s="117"/>
      <c r="EJQ31" s="117"/>
      <c r="EJR31" s="117"/>
      <c r="EJS31" s="117"/>
      <c r="EJT31" s="117"/>
      <c r="EJU31" s="117"/>
      <c r="EJV31" s="117"/>
      <c r="EJW31" s="117"/>
      <c r="EJX31" s="117"/>
      <c r="EJY31" s="117"/>
      <c r="EJZ31" s="117"/>
      <c r="EKA31" s="117"/>
      <c r="EKB31" s="117"/>
      <c r="EKC31" s="117"/>
      <c r="EKD31" s="117"/>
      <c r="EKE31" s="117"/>
      <c r="EKF31" s="117"/>
      <c r="EKG31" s="117"/>
      <c r="EKH31" s="117"/>
      <c r="EKI31" s="117"/>
      <c r="EKJ31" s="117"/>
      <c r="EKK31" s="117"/>
      <c r="EKL31" s="117"/>
      <c r="EKM31" s="117"/>
      <c r="EKN31" s="117"/>
      <c r="EKO31" s="117"/>
      <c r="EKP31" s="117"/>
      <c r="EKQ31" s="117"/>
      <c r="EKR31" s="117"/>
      <c r="EKS31" s="117"/>
      <c r="EKT31" s="117"/>
      <c r="EKU31" s="117"/>
      <c r="EKV31" s="117"/>
      <c r="EKW31" s="117"/>
      <c r="EKX31" s="117"/>
      <c r="EKY31" s="117"/>
      <c r="EKZ31" s="117"/>
      <c r="ELA31" s="117"/>
      <c r="ELB31" s="117"/>
      <c r="ELC31" s="117"/>
      <c r="ELD31" s="117"/>
      <c r="ELE31" s="117"/>
      <c r="ELF31" s="117"/>
      <c r="ELG31" s="117"/>
      <c r="ELH31" s="117"/>
      <c r="ELI31" s="117"/>
      <c r="ELJ31" s="117"/>
      <c r="ELK31" s="117"/>
      <c r="ELL31" s="117"/>
      <c r="ELM31" s="117"/>
      <c r="ELN31" s="117"/>
      <c r="ELO31" s="117"/>
      <c r="ELP31" s="117"/>
      <c r="ELQ31" s="117"/>
      <c r="ELR31" s="117"/>
      <c r="ELS31" s="117"/>
      <c r="ELT31" s="117"/>
      <c r="ELU31" s="117"/>
      <c r="ELV31" s="117"/>
      <c r="ELW31" s="117"/>
      <c r="ELX31" s="117"/>
      <c r="ELY31" s="117"/>
      <c r="ELZ31" s="117"/>
      <c r="EMA31" s="117"/>
      <c r="EMB31" s="117"/>
      <c r="EMC31" s="117"/>
      <c r="EMD31" s="117"/>
      <c r="EME31" s="117"/>
      <c r="EMF31" s="117"/>
      <c r="EMG31" s="117"/>
      <c r="EMH31" s="117"/>
      <c r="EMI31" s="117"/>
      <c r="EMJ31" s="117"/>
      <c r="EMK31" s="117"/>
      <c r="EML31" s="117"/>
      <c r="EMM31" s="117"/>
      <c r="EMN31" s="117"/>
      <c r="EMO31" s="117"/>
      <c r="EMP31" s="117"/>
      <c r="EMQ31" s="117"/>
      <c r="EMR31" s="117"/>
      <c r="EMS31" s="117"/>
      <c r="EMT31" s="117"/>
      <c r="EMU31" s="117"/>
      <c r="EMV31" s="117"/>
      <c r="EMW31" s="117"/>
      <c r="EMX31" s="117"/>
      <c r="EMY31" s="117"/>
      <c r="EMZ31" s="117"/>
      <c r="ENA31" s="117"/>
      <c r="ENB31" s="117"/>
      <c r="ENC31" s="117"/>
      <c r="END31" s="117"/>
      <c r="ENE31" s="117"/>
      <c r="ENF31" s="117"/>
      <c r="ENG31" s="117"/>
      <c r="ENH31" s="117"/>
      <c r="ENI31" s="117"/>
      <c r="ENJ31" s="117"/>
      <c r="ENK31" s="117"/>
      <c r="ENL31" s="117"/>
      <c r="ENM31" s="117"/>
      <c r="ENN31" s="117"/>
      <c r="ENO31" s="117"/>
      <c r="ENP31" s="117"/>
      <c r="ENQ31" s="117"/>
      <c r="ENR31" s="117"/>
      <c r="ENS31" s="117"/>
      <c r="ENT31" s="117"/>
      <c r="ENU31" s="117"/>
      <c r="ENV31" s="117"/>
      <c r="ENW31" s="117"/>
      <c r="ENX31" s="117"/>
      <c r="ENY31" s="117"/>
      <c r="ENZ31" s="117"/>
      <c r="EOA31" s="117"/>
      <c r="EOB31" s="117"/>
      <c r="EOC31" s="117"/>
      <c r="EOD31" s="117"/>
      <c r="EOE31" s="117"/>
      <c r="EOF31" s="117"/>
      <c r="EOG31" s="117"/>
      <c r="EOH31" s="117"/>
      <c r="EOI31" s="117"/>
      <c r="EOJ31" s="117"/>
      <c r="EOK31" s="117"/>
      <c r="EOL31" s="117"/>
      <c r="EOM31" s="117"/>
      <c r="EON31" s="117"/>
      <c r="EOO31" s="117"/>
      <c r="EOP31" s="117"/>
      <c r="EOQ31" s="117"/>
      <c r="EOR31" s="117"/>
      <c r="EOS31" s="117"/>
      <c r="EOT31" s="117"/>
      <c r="EOU31" s="117"/>
      <c r="EOV31" s="117"/>
      <c r="EOW31" s="117"/>
      <c r="EOX31" s="117"/>
      <c r="EOY31" s="117"/>
      <c r="EOZ31" s="117"/>
      <c r="EPA31" s="117"/>
      <c r="EPB31" s="117"/>
      <c r="EPC31" s="117"/>
      <c r="EPD31" s="117"/>
      <c r="EPE31" s="117"/>
      <c r="EPF31" s="117"/>
      <c r="EPG31" s="117"/>
      <c r="EPH31" s="117"/>
      <c r="EPI31" s="117"/>
      <c r="EPJ31" s="117"/>
      <c r="EPK31" s="117"/>
      <c r="EPL31" s="117"/>
      <c r="EPM31" s="117"/>
      <c r="EPN31" s="117"/>
      <c r="EPO31" s="117"/>
      <c r="EPP31" s="117"/>
      <c r="EPQ31" s="117"/>
      <c r="EPR31" s="117"/>
      <c r="EPS31" s="117"/>
      <c r="EPT31" s="117"/>
      <c r="EPU31" s="117"/>
      <c r="EPV31" s="117"/>
      <c r="EPW31" s="117"/>
      <c r="EPX31" s="117"/>
      <c r="EPY31" s="117"/>
      <c r="EPZ31" s="117"/>
      <c r="EQA31" s="117"/>
      <c r="EQB31" s="117"/>
      <c r="EQC31" s="117"/>
      <c r="EQD31" s="117"/>
      <c r="EQE31" s="117"/>
      <c r="EQF31" s="117"/>
      <c r="EQG31" s="117"/>
      <c r="EQH31" s="117"/>
      <c r="EQI31" s="117"/>
      <c r="EQJ31" s="117"/>
      <c r="EQK31" s="117"/>
      <c r="EQL31" s="117"/>
      <c r="EQM31" s="117"/>
      <c r="EQN31" s="117"/>
      <c r="EQO31" s="117"/>
      <c r="EQP31" s="117"/>
      <c r="EQQ31" s="117"/>
      <c r="EQR31" s="117"/>
      <c r="EQS31" s="117"/>
      <c r="EQT31" s="117"/>
      <c r="EQU31" s="117"/>
      <c r="EQV31" s="117"/>
      <c r="EQW31" s="117"/>
      <c r="EQX31" s="117"/>
      <c r="EQY31" s="117"/>
      <c r="EQZ31" s="117"/>
      <c r="ERA31" s="117"/>
      <c r="ERB31" s="117"/>
      <c r="ERC31" s="117"/>
      <c r="ERD31" s="117"/>
      <c r="ERE31" s="117"/>
      <c r="ERF31" s="117"/>
      <c r="ERG31" s="117"/>
      <c r="ERH31" s="117"/>
      <c r="ERI31" s="117"/>
      <c r="ERJ31" s="117"/>
      <c r="ERK31" s="117"/>
      <c r="ERL31" s="117"/>
      <c r="ERM31" s="117"/>
      <c r="ERN31" s="117"/>
      <c r="ERO31" s="117"/>
      <c r="ERP31" s="117"/>
      <c r="ERQ31" s="117"/>
      <c r="ERR31" s="117"/>
      <c r="ERS31" s="117"/>
      <c r="ERT31" s="117"/>
      <c r="ERU31" s="117"/>
      <c r="ERV31" s="117"/>
      <c r="ERW31" s="117"/>
      <c r="ERX31" s="117"/>
      <c r="ERY31" s="117"/>
      <c r="ERZ31" s="117"/>
      <c r="ESA31" s="117"/>
      <c r="ESB31" s="117"/>
      <c r="ESC31" s="117"/>
      <c r="ESD31" s="117"/>
      <c r="ESE31" s="117"/>
      <c r="ESF31" s="117"/>
      <c r="ESG31" s="117"/>
      <c r="ESH31" s="117"/>
      <c r="ESI31" s="117"/>
      <c r="ESJ31" s="117"/>
      <c r="ESK31" s="117"/>
      <c r="ESL31" s="117"/>
      <c r="ESM31" s="117"/>
      <c r="ESN31" s="117"/>
      <c r="ESO31" s="117"/>
      <c r="ESP31" s="117"/>
      <c r="ESQ31" s="117"/>
      <c r="ESR31" s="117"/>
      <c r="ESS31" s="117"/>
      <c r="EST31" s="117"/>
      <c r="ESU31" s="117"/>
      <c r="ESV31" s="117"/>
      <c r="ESW31" s="117"/>
      <c r="ESX31" s="117"/>
      <c r="ESY31" s="117"/>
      <c r="ESZ31" s="117"/>
      <c r="ETA31" s="117"/>
      <c r="ETB31" s="117"/>
      <c r="ETC31" s="117"/>
      <c r="ETD31" s="117"/>
      <c r="ETE31" s="117"/>
      <c r="ETF31" s="117"/>
      <c r="ETG31" s="117"/>
      <c r="ETH31" s="117"/>
      <c r="ETI31" s="117"/>
      <c r="ETJ31" s="117"/>
      <c r="ETK31" s="117"/>
      <c r="ETL31" s="117"/>
      <c r="ETM31" s="117"/>
      <c r="ETN31" s="117"/>
      <c r="ETO31" s="117"/>
      <c r="ETP31" s="117"/>
      <c r="ETQ31" s="117"/>
      <c r="ETR31" s="117"/>
      <c r="ETS31" s="117"/>
      <c r="ETT31" s="117"/>
      <c r="ETU31" s="117"/>
      <c r="ETV31" s="117"/>
      <c r="ETW31" s="117"/>
      <c r="ETX31" s="117"/>
      <c r="ETY31" s="117"/>
      <c r="ETZ31" s="117"/>
      <c r="EUA31" s="117"/>
      <c r="EUB31" s="117"/>
      <c r="EUC31" s="117"/>
      <c r="EUD31" s="117"/>
      <c r="EUE31" s="117"/>
      <c r="EUF31" s="117"/>
      <c r="EUG31" s="117"/>
      <c r="EUH31" s="117"/>
      <c r="EUI31" s="117"/>
      <c r="EUJ31" s="117"/>
      <c r="EUK31" s="117"/>
      <c r="EUL31" s="117"/>
      <c r="EUM31" s="117"/>
      <c r="EUN31" s="117"/>
      <c r="EUO31" s="117"/>
      <c r="EUP31" s="117"/>
      <c r="EUQ31" s="117"/>
      <c r="EUR31" s="117"/>
      <c r="EUS31" s="117"/>
      <c r="EUT31" s="117"/>
      <c r="EUU31" s="117"/>
      <c r="EUV31" s="117"/>
      <c r="EUW31" s="117"/>
      <c r="EUX31" s="117"/>
      <c r="EUY31" s="117"/>
      <c r="EUZ31" s="117"/>
      <c r="EVA31" s="117"/>
      <c r="EVB31" s="117"/>
      <c r="EVC31" s="117"/>
      <c r="EVD31" s="117"/>
      <c r="EVE31" s="117"/>
      <c r="EVF31" s="117"/>
      <c r="EVG31" s="117"/>
      <c r="EVH31" s="117"/>
      <c r="EVI31" s="117"/>
      <c r="EVJ31" s="117"/>
      <c r="EVK31" s="117"/>
      <c r="EVL31" s="117"/>
      <c r="EVM31" s="117"/>
      <c r="EVN31" s="117"/>
      <c r="EVO31" s="117"/>
      <c r="EVP31" s="117"/>
      <c r="EVQ31" s="117"/>
      <c r="EVR31" s="117"/>
      <c r="EVS31" s="117"/>
      <c r="EVT31" s="117"/>
      <c r="EVU31" s="117"/>
      <c r="EVV31" s="117"/>
      <c r="EVW31" s="117"/>
      <c r="EVX31" s="117"/>
      <c r="EVY31" s="117"/>
      <c r="EVZ31" s="117"/>
      <c r="EWA31" s="117"/>
      <c r="EWB31" s="117"/>
      <c r="EWC31" s="117"/>
      <c r="EWD31" s="117"/>
      <c r="EWE31" s="117"/>
      <c r="EWF31" s="117"/>
      <c r="EWG31" s="117"/>
      <c r="EWH31" s="117"/>
      <c r="EWI31" s="117"/>
      <c r="EWJ31" s="117"/>
      <c r="EWK31" s="117"/>
      <c r="EWL31" s="117"/>
      <c r="EWM31" s="117"/>
      <c r="EWN31" s="117"/>
      <c r="EWO31" s="117"/>
      <c r="EWP31" s="117"/>
      <c r="EWQ31" s="117"/>
      <c r="EWR31" s="117"/>
      <c r="EWS31" s="117"/>
      <c r="EWT31" s="117"/>
      <c r="EWU31" s="117"/>
      <c r="EWV31" s="117"/>
      <c r="EWW31" s="117"/>
      <c r="EWX31" s="117"/>
      <c r="EWY31" s="117"/>
      <c r="EWZ31" s="117"/>
      <c r="EXA31" s="117"/>
      <c r="EXB31" s="117"/>
      <c r="EXC31" s="117"/>
      <c r="EXD31" s="117"/>
      <c r="EXE31" s="117"/>
      <c r="EXF31" s="117"/>
      <c r="EXG31" s="117"/>
      <c r="EXH31" s="117"/>
      <c r="EXI31" s="117"/>
      <c r="EXJ31" s="117"/>
      <c r="EXK31" s="117"/>
      <c r="EXL31" s="117"/>
      <c r="EXM31" s="117"/>
      <c r="EXN31" s="117"/>
      <c r="EXO31" s="117"/>
      <c r="EXP31" s="117"/>
      <c r="EXQ31" s="117"/>
      <c r="EXR31" s="117"/>
      <c r="EXS31" s="117"/>
      <c r="EXT31" s="117"/>
      <c r="EXU31" s="117"/>
      <c r="EXV31" s="117"/>
      <c r="EXW31" s="117"/>
      <c r="EXX31" s="117"/>
      <c r="EXY31" s="117"/>
      <c r="EXZ31" s="117"/>
      <c r="EYA31" s="117"/>
      <c r="EYB31" s="117"/>
      <c r="EYC31" s="117"/>
      <c r="EYD31" s="117"/>
      <c r="EYE31" s="117"/>
      <c r="EYF31" s="117"/>
      <c r="EYG31" s="117"/>
      <c r="EYH31" s="117"/>
      <c r="EYI31" s="117"/>
      <c r="EYJ31" s="117"/>
      <c r="EYK31" s="117"/>
      <c r="EYL31" s="117"/>
      <c r="EYM31" s="117"/>
      <c r="EYN31" s="117"/>
      <c r="EYO31" s="117"/>
      <c r="EYP31" s="117"/>
      <c r="EYQ31" s="117"/>
      <c r="EYR31" s="117"/>
      <c r="EYS31" s="117"/>
      <c r="EYT31" s="117"/>
      <c r="EYU31" s="117"/>
      <c r="EYV31" s="117"/>
      <c r="EYW31" s="117"/>
      <c r="EYX31" s="117"/>
      <c r="EYY31" s="117"/>
      <c r="EYZ31" s="117"/>
      <c r="EZA31" s="117"/>
      <c r="EZB31" s="117"/>
      <c r="EZC31" s="117"/>
      <c r="EZD31" s="117"/>
      <c r="EZE31" s="117"/>
      <c r="EZF31" s="117"/>
      <c r="EZG31" s="117"/>
      <c r="EZH31" s="117"/>
      <c r="EZI31" s="117"/>
      <c r="EZJ31" s="117"/>
      <c r="EZK31" s="117"/>
      <c r="EZL31" s="117"/>
      <c r="EZM31" s="117"/>
      <c r="EZN31" s="117"/>
      <c r="EZO31" s="117"/>
      <c r="EZP31" s="117"/>
      <c r="EZQ31" s="117"/>
      <c r="EZR31" s="117"/>
      <c r="EZS31" s="117"/>
      <c r="EZT31" s="117"/>
      <c r="EZU31" s="117"/>
      <c r="EZV31" s="117"/>
      <c r="EZW31" s="117"/>
      <c r="EZX31" s="117"/>
      <c r="EZY31" s="117"/>
      <c r="EZZ31" s="117"/>
      <c r="FAA31" s="117"/>
      <c r="FAB31" s="117"/>
      <c r="FAC31" s="117"/>
      <c r="FAD31" s="117"/>
      <c r="FAE31" s="117"/>
      <c r="FAF31" s="117"/>
      <c r="FAG31" s="117"/>
      <c r="FAH31" s="117"/>
      <c r="FAI31" s="117"/>
      <c r="FAJ31" s="117"/>
      <c r="FAK31" s="117"/>
      <c r="FAL31" s="117"/>
      <c r="FAM31" s="117"/>
      <c r="FAN31" s="117"/>
      <c r="FAO31" s="117"/>
      <c r="FAP31" s="117"/>
      <c r="FAQ31" s="117"/>
      <c r="FAR31" s="117"/>
      <c r="FAS31" s="117"/>
      <c r="FAT31" s="117"/>
      <c r="FAU31" s="117"/>
      <c r="FAV31" s="117"/>
      <c r="FAW31" s="117"/>
      <c r="FAX31" s="117"/>
      <c r="FAY31" s="117"/>
      <c r="FAZ31" s="117"/>
      <c r="FBA31" s="117"/>
      <c r="FBB31" s="117"/>
      <c r="FBC31" s="117"/>
      <c r="FBD31" s="117"/>
      <c r="FBE31" s="117"/>
      <c r="FBF31" s="117"/>
      <c r="FBG31" s="117"/>
      <c r="FBH31" s="117"/>
      <c r="FBI31" s="117"/>
      <c r="FBJ31" s="117"/>
      <c r="FBK31" s="117"/>
      <c r="FBL31" s="117"/>
      <c r="FBM31" s="117"/>
      <c r="FBN31" s="117"/>
      <c r="FBO31" s="117"/>
      <c r="FBP31" s="117"/>
      <c r="FBQ31" s="117"/>
      <c r="FBR31" s="117"/>
      <c r="FBS31" s="117"/>
      <c r="FBT31" s="117"/>
      <c r="FBU31" s="117"/>
      <c r="FBV31" s="117"/>
      <c r="FBW31" s="117"/>
      <c r="FBX31" s="117"/>
      <c r="FBY31" s="117"/>
      <c r="FBZ31" s="117"/>
      <c r="FCA31" s="117"/>
      <c r="FCB31" s="117"/>
      <c r="FCC31" s="117"/>
      <c r="FCD31" s="117"/>
      <c r="FCE31" s="117"/>
      <c r="FCF31" s="117"/>
      <c r="FCG31" s="117"/>
      <c r="FCH31" s="117"/>
      <c r="FCI31" s="117"/>
      <c r="FCJ31" s="117"/>
      <c r="FCK31" s="117"/>
      <c r="FCL31" s="117"/>
      <c r="FCM31" s="117"/>
      <c r="FCN31" s="117"/>
      <c r="FCO31" s="117"/>
      <c r="FCP31" s="117"/>
      <c r="FCQ31" s="117"/>
      <c r="FCR31" s="117"/>
      <c r="FCS31" s="117"/>
      <c r="FCT31" s="117"/>
      <c r="FCU31" s="117"/>
      <c r="FCV31" s="117"/>
      <c r="FCW31" s="117"/>
      <c r="FCX31" s="117"/>
      <c r="FCY31" s="117"/>
      <c r="FCZ31" s="117"/>
      <c r="FDA31" s="117"/>
      <c r="FDB31" s="117"/>
      <c r="FDC31" s="117"/>
      <c r="FDD31" s="117"/>
      <c r="FDE31" s="117"/>
      <c r="FDF31" s="117"/>
      <c r="FDG31" s="117"/>
      <c r="FDH31" s="117"/>
      <c r="FDI31" s="117"/>
      <c r="FDJ31" s="117"/>
      <c r="FDK31" s="117"/>
      <c r="FDL31" s="117"/>
      <c r="FDM31" s="117"/>
      <c r="FDN31" s="117"/>
      <c r="FDO31" s="117"/>
      <c r="FDP31" s="117"/>
      <c r="FDQ31" s="117"/>
      <c r="FDR31" s="117"/>
      <c r="FDS31" s="117"/>
      <c r="FDT31" s="117"/>
      <c r="FDU31" s="117"/>
      <c r="FDV31" s="117"/>
      <c r="FDW31" s="117"/>
      <c r="FDX31" s="117"/>
      <c r="FDY31" s="117"/>
      <c r="FDZ31" s="117"/>
      <c r="FEA31" s="117"/>
      <c r="FEB31" s="117"/>
      <c r="FEC31" s="117"/>
      <c r="FED31" s="117"/>
      <c r="FEE31" s="117"/>
      <c r="FEF31" s="117"/>
      <c r="FEG31" s="117"/>
      <c r="FEH31" s="117"/>
      <c r="FEI31" s="117"/>
      <c r="FEJ31" s="117"/>
      <c r="FEK31" s="117"/>
      <c r="FEL31" s="117"/>
      <c r="FEM31" s="117"/>
      <c r="FEN31" s="117"/>
      <c r="FEO31" s="117"/>
      <c r="FEP31" s="117"/>
      <c r="FEQ31" s="117"/>
      <c r="FER31" s="117"/>
      <c r="FES31" s="117"/>
      <c r="FET31" s="117"/>
      <c r="FEU31" s="117"/>
      <c r="FEV31" s="117"/>
      <c r="FEW31" s="117"/>
      <c r="FEX31" s="117"/>
      <c r="FEY31" s="117"/>
      <c r="FEZ31" s="117"/>
      <c r="FFA31" s="117"/>
      <c r="FFB31" s="117"/>
      <c r="FFC31" s="117"/>
      <c r="FFD31" s="117"/>
      <c r="FFE31" s="117"/>
      <c r="FFF31" s="117"/>
      <c r="FFG31" s="117"/>
      <c r="FFH31" s="117"/>
      <c r="FFI31" s="117"/>
      <c r="FFJ31" s="117"/>
      <c r="FFK31" s="117"/>
      <c r="FFL31" s="117"/>
      <c r="FFM31" s="117"/>
      <c r="FFN31" s="117"/>
      <c r="FFO31" s="117"/>
      <c r="FFP31" s="117"/>
      <c r="FFQ31" s="117"/>
      <c r="FFR31" s="117"/>
      <c r="FFS31" s="117"/>
      <c r="FFT31" s="117"/>
      <c r="FFU31" s="117"/>
      <c r="FFV31" s="117"/>
      <c r="FFW31" s="117"/>
      <c r="FFX31" s="117"/>
      <c r="FFY31" s="117"/>
      <c r="FFZ31" s="117"/>
      <c r="FGA31" s="117"/>
      <c r="FGB31" s="117"/>
      <c r="FGC31" s="117"/>
      <c r="FGD31" s="117"/>
      <c r="FGE31" s="117"/>
      <c r="FGF31" s="117"/>
      <c r="FGG31" s="117"/>
      <c r="FGH31" s="117"/>
      <c r="FGI31" s="117"/>
      <c r="FGJ31" s="117"/>
      <c r="FGK31" s="117"/>
      <c r="FGL31" s="117"/>
      <c r="FGM31" s="117"/>
      <c r="FGN31" s="117"/>
      <c r="FGO31" s="117"/>
      <c r="FGP31" s="117"/>
      <c r="FGQ31" s="117"/>
      <c r="FGR31" s="117"/>
      <c r="FGS31" s="117"/>
      <c r="FGT31" s="117"/>
      <c r="FGU31" s="117"/>
      <c r="FGV31" s="117"/>
      <c r="FGW31" s="117"/>
      <c r="FGX31" s="117"/>
      <c r="FGY31" s="117"/>
      <c r="FGZ31" s="117"/>
      <c r="FHA31" s="117"/>
      <c r="FHB31" s="117"/>
      <c r="FHC31" s="117"/>
      <c r="FHD31" s="117"/>
      <c r="FHE31" s="117"/>
      <c r="FHF31" s="117"/>
      <c r="FHG31" s="117"/>
      <c r="FHH31" s="117"/>
      <c r="FHI31" s="117"/>
      <c r="FHJ31" s="117"/>
      <c r="FHK31" s="117"/>
      <c r="FHL31" s="117"/>
      <c r="FHM31" s="117"/>
      <c r="FHN31" s="117"/>
      <c r="FHO31" s="117"/>
      <c r="FHP31" s="117"/>
      <c r="FHQ31" s="117"/>
      <c r="FHR31" s="117"/>
      <c r="FHS31" s="117"/>
      <c r="FHT31" s="117"/>
      <c r="FHU31" s="117"/>
      <c r="FHV31" s="117"/>
      <c r="FHW31" s="117"/>
      <c r="FHX31" s="117"/>
      <c r="FHY31" s="117"/>
      <c r="FHZ31" s="117"/>
      <c r="FIA31" s="117"/>
      <c r="FIB31" s="117"/>
      <c r="FIC31" s="117"/>
      <c r="FID31" s="117"/>
      <c r="FIE31" s="117"/>
      <c r="FIF31" s="117"/>
      <c r="FIG31" s="117"/>
      <c r="FIH31" s="117"/>
      <c r="FII31" s="117"/>
      <c r="FIJ31" s="117"/>
      <c r="FIK31" s="117"/>
      <c r="FIL31" s="117"/>
      <c r="FIM31" s="117"/>
      <c r="FIN31" s="117"/>
      <c r="FIO31" s="117"/>
      <c r="FIP31" s="117"/>
      <c r="FIQ31" s="117"/>
      <c r="FIR31" s="117"/>
      <c r="FIS31" s="117"/>
      <c r="FIT31" s="117"/>
      <c r="FIU31" s="117"/>
      <c r="FIV31" s="117"/>
      <c r="FIW31" s="117"/>
      <c r="FIX31" s="117"/>
      <c r="FIY31" s="117"/>
      <c r="FIZ31" s="117"/>
      <c r="FJA31" s="117"/>
      <c r="FJB31" s="117"/>
      <c r="FJC31" s="117"/>
      <c r="FJD31" s="117"/>
      <c r="FJE31" s="117"/>
      <c r="FJF31" s="117"/>
      <c r="FJG31" s="117"/>
      <c r="FJH31" s="117"/>
      <c r="FJI31" s="117"/>
      <c r="FJJ31" s="117"/>
      <c r="FJK31" s="117"/>
      <c r="FJL31" s="117"/>
      <c r="FJM31" s="117"/>
      <c r="FJN31" s="117"/>
      <c r="FJO31" s="117"/>
      <c r="FJP31" s="117"/>
      <c r="FJQ31" s="117"/>
      <c r="FJR31" s="117"/>
      <c r="FJS31" s="117"/>
      <c r="FJT31" s="117"/>
      <c r="FJU31" s="117"/>
      <c r="FJV31" s="117"/>
      <c r="FJW31" s="117"/>
      <c r="FJX31" s="117"/>
      <c r="FJY31" s="117"/>
      <c r="FJZ31" s="117"/>
      <c r="FKA31" s="117"/>
      <c r="FKB31" s="117"/>
      <c r="FKC31" s="117"/>
      <c r="FKD31" s="117"/>
      <c r="FKE31" s="117"/>
      <c r="FKF31" s="117"/>
      <c r="FKG31" s="117"/>
      <c r="FKH31" s="117"/>
      <c r="FKI31" s="117"/>
      <c r="FKJ31" s="117"/>
      <c r="FKK31" s="117"/>
      <c r="FKL31" s="117"/>
      <c r="FKM31" s="117"/>
      <c r="FKN31" s="117"/>
      <c r="FKO31" s="117"/>
      <c r="FKP31" s="117"/>
      <c r="FKQ31" s="117"/>
      <c r="FKR31" s="117"/>
      <c r="FKS31" s="117"/>
      <c r="FKT31" s="117"/>
      <c r="FKU31" s="117"/>
      <c r="FKV31" s="117"/>
      <c r="FKW31" s="117"/>
      <c r="FKX31" s="117"/>
      <c r="FKY31" s="117"/>
      <c r="FKZ31" s="117"/>
      <c r="FLA31" s="117"/>
      <c r="FLB31" s="117"/>
      <c r="FLC31" s="117"/>
      <c r="FLD31" s="117"/>
      <c r="FLE31" s="117"/>
      <c r="FLF31" s="117"/>
      <c r="FLG31" s="117"/>
      <c r="FLH31" s="117"/>
      <c r="FLI31" s="117"/>
      <c r="FLJ31" s="117"/>
      <c r="FLK31" s="117"/>
      <c r="FLL31" s="117"/>
      <c r="FLM31" s="117"/>
      <c r="FLN31" s="117"/>
      <c r="FLO31" s="117"/>
      <c r="FLP31" s="117"/>
      <c r="FLQ31" s="117"/>
      <c r="FLR31" s="117"/>
      <c r="FLS31" s="117"/>
      <c r="FLT31" s="117"/>
      <c r="FLU31" s="117"/>
      <c r="FLV31" s="117"/>
      <c r="FLW31" s="117"/>
      <c r="FLX31" s="117"/>
      <c r="FLY31" s="117"/>
      <c r="FLZ31" s="117"/>
      <c r="FMA31" s="117"/>
      <c r="FMB31" s="117"/>
      <c r="FMC31" s="117"/>
      <c r="FMD31" s="117"/>
      <c r="FME31" s="117"/>
      <c r="FMF31" s="117"/>
      <c r="FMG31" s="117"/>
      <c r="FMH31" s="117"/>
      <c r="FMI31" s="117"/>
      <c r="FMJ31" s="117"/>
      <c r="FMK31" s="117"/>
      <c r="FML31" s="117"/>
      <c r="FMM31" s="117"/>
      <c r="FMN31" s="117"/>
      <c r="FMO31" s="117"/>
      <c r="FMP31" s="117"/>
      <c r="FMQ31" s="117"/>
      <c r="FMR31" s="117"/>
      <c r="FMS31" s="117"/>
      <c r="FMT31" s="117"/>
      <c r="FMU31" s="117"/>
      <c r="FMV31" s="117"/>
      <c r="FMW31" s="117"/>
      <c r="FMX31" s="117"/>
      <c r="FMY31" s="117"/>
      <c r="FMZ31" s="117"/>
      <c r="FNA31" s="117"/>
      <c r="FNB31" s="117"/>
      <c r="FNC31" s="117"/>
      <c r="FND31" s="117"/>
      <c r="FNE31" s="117"/>
      <c r="FNF31" s="117"/>
      <c r="FNG31" s="117"/>
      <c r="FNH31" s="117"/>
      <c r="FNI31" s="117"/>
      <c r="FNJ31" s="117"/>
      <c r="FNK31" s="117"/>
      <c r="FNL31" s="117"/>
      <c r="FNM31" s="117"/>
      <c r="FNN31" s="117"/>
      <c r="FNO31" s="117"/>
      <c r="FNP31" s="117"/>
      <c r="FNQ31" s="117"/>
      <c r="FNR31" s="117"/>
      <c r="FNS31" s="117"/>
      <c r="FNT31" s="117"/>
      <c r="FNU31" s="117"/>
      <c r="FNV31" s="117"/>
      <c r="FNW31" s="117"/>
      <c r="FNX31" s="117"/>
      <c r="FNY31" s="117"/>
      <c r="FNZ31" s="117"/>
      <c r="FOA31" s="117"/>
      <c r="FOB31" s="117"/>
      <c r="FOC31" s="117"/>
      <c r="FOD31" s="117"/>
      <c r="FOE31" s="117"/>
      <c r="FOF31" s="117"/>
      <c r="FOG31" s="117"/>
      <c r="FOH31" s="117"/>
      <c r="FOI31" s="117"/>
      <c r="FOJ31" s="117"/>
      <c r="FOK31" s="117"/>
      <c r="FOL31" s="117"/>
      <c r="FOM31" s="117"/>
      <c r="FON31" s="117"/>
      <c r="FOO31" s="117"/>
      <c r="FOP31" s="117"/>
      <c r="FOQ31" s="117"/>
      <c r="FOR31" s="117"/>
      <c r="FOS31" s="117"/>
      <c r="FOT31" s="117"/>
      <c r="FOU31" s="117"/>
      <c r="FOV31" s="117"/>
      <c r="FOW31" s="117"/>
      <c r="FOX31" s="117"/>
      <c r="FOY31" s="117"/>
      <c r="FOZ31" s="117"/>
      <c r="FPA31" s="117"/>
      <c r="FPB31" s="117"/>
      <c r="FPC31" s="117"/>
      <c r="FPD31" s="117"/>
      <c r="FPE31" s="117"/>
      <c r="FPF31" s="117"/>
      <c r="FPG31" s="117"/>
      <c r="FPH31" s="117"/>
      <c r="FPI31" s="117"/>
      <c r="FPJ31" s="117"/>
      <c r="FPK31" s="117"/>
      <c r="FPL31" s="117"/>
      <c r="FPM31" s="117"/>
      <c r="FPN31" s="117"/>
      <c r="FPO31" s="117"/>
      <c r="FPP31" s="117"/>
      <c r="FPQ31" s="117"/>
      <c r="FPR31" s="117"/>
      <c r="FPS31" s="117"/>
      <c r="FPT31" s="117"/>
      <c r="FPU31" s="117"/>
      <c r="FPV31" s="117"/>
      <c r="FPW31" s="117"/>
      <c r="FPX31" s="117"/>
      <c r="FPY31" s="117"/>
      <c r="FPZ31" s="117"/>
      <c r="FQA31" s="117"/>
      <c r="FQB31" s="117"/>
      <c r="FQC31" s="117"/>
      <c r="FQD31" s="117"/>
      <c r="FQE31" s="117"/>
      <c r="FQF31" s="117"/>
      <c r="FQG31" s="117"/>
      <c r="FQH31" s="117"/>
      <c r="FQI31" s="117"/>
      <c r="FQJ31" s="117"/>
      <c r="FQK31" s="117"/>
      <c r="FQL31" s="117"/>
      <c r="FQM31" s="117"/>
      <c r="FQN31" s="117"/>
      <c r="FQO31" s="117"/>
      <c r="FQP31" s="117"/>
      <c r="FQQ31" s="117"/>
      <c r="FQR31" s="117"/>
      <c r="FQS31" s="117"/>
      <c r="FQT31" s="117"/>
      <c r="FQU31" s="117"/>
      <c r="FQV31" s="117"/>
      <c r="FQW31" s="117"/>
      <c r="FQX31" s="117"/>
      <c r="FQY31" s="117"/>
      <c r="FQZ31" s="117"/>
      <c r="FRA31" s="117"/>
      <c r="FRB31" s="117"/>
      <c r="FRC31" s="117"/>
      <c r="FRD31" s="117"/>
      <c r="FRE31" s="117"/>
      <c r="FRF31" s="117"/>
      <c r="FRG31" s="117"/>
      <c r="FRH31" s="117"/>
      <c r="FRI31" s="117"/>
      <c r="FRJ31" s="117"/>
      <c r="FRK31" s="117"/>
      <c r="FRL31" s="117"/>
      <c r="FRM31" s="117"/>
      <c r="FRN31" s="117"/>
      <c r="FRO31" s="117"/>
      <c r="FRP31" s="117"/>
      <c r="FRQ31" s="117"/>
      <c r="FRR31" s="117"/>
      <c r="FRS31" s="117"/>
      <c r="FRT31" s="117"/>
      <c r="FRU31" s="117"/>
      <c r="FRV31" s="117"/>
      <c r="FRW31" s="117"/>
      <c r="FRX31" s="117"/>
      <c r="FRY31" s="117"/>
      <c r="FRZ31" s="117"/>
      <c r="FSA31" s="117"/>
      <c r="FSB31" s="117"/>
      <c r="FSC31" s="117"/>
      <c r="FSD31" s="117"/>
      <c r="FSE31" s="117"/>
      <c r="FSF31" s="117"/>
      <c r="FSG31" s="117"/>
      <c r="FSH31" s="117"/>
      <c r="FSI31" s="117"/>
      <c r="FSJ31" s="117"/>
      <c r="FSK31" s="117"/>
      <c r="FSL31" s="117"/>
      <c r="FSM31" s="117"/>
      <c r="FSN31" s="117"/>
      <c r="FSO31" s="117"/>
      <c r="FSP31" s="117"/>
      <c r="FSQ31" s="117"/>
      <c r="FSR31" s="117"/>
      <c r="FSS31" s="117"/>
      <c r="FST31" s="117"/>
      <c r="FSU31" s="117"/>
      <c r="FSV31" s="117"/>
      <c r="FSW31" s="117"/>
      <c r="FSX31" s="117"/>
      <c r="FSY31" s="117"/>
      <c r="FSZ31" s="117"/>
      <c r="FTA31" s="117"/>
      <c r="FTB31" s="117"/>
      <c r="FTC31" s="117"/>
      <c r="FTD31" s="117"/>
      <c r="FTE31" s="117"/>
      <c r="FTF31" s="117"/>
      <c r="FTG31" s="117"/>
      <c r="FTH31" s="117"/>
      <c r="FTI31" s="117"/>
      <c r="FTJ31" s="117"/>
      <c r="FTK31" s="117"/>
      <c r="FTL31" s="117"/>
      <c r="FTM31" s="117"/>
      <c r="FTN31" s="117"/>
      <c r="FTO31" s="117"/>
      <c r="FTP31" s="117"/>
      <c r="FTQ31" s="117"/>
      <c r="FTR31" s="117"/>
      <c r="FTS31" s="117"/>
      <c r="FTT31" s="117"/>
      <c r="FTU31" s="117"/>
      <c r="FTV31" s="117"/>
      <c r="FTW31" s="117"/>
      <c r="FTX31" s="117"/>
      <c r="FTY31" s="117"/>
      <c r="FTZ31" s="117"/>
      <c r="FUA31" s="117"/>
      <c r="FUB31" s="117"/>
      <c r="FUC31" s="117"/>
      <c r="FUD31" s="117"/>
      <c r="FUE31" s="117"/>
      <c r="FUF31" s="117"/>
      <c r="FUG31" s="117"/>
      <c r="FUH31" s="117"/>
      <c r="FUI31" s="117"/>
      <c r="FUJ31" s="117"/>
      <c r="FUK31" s="117"/>
      <c r="FUL31" s="117"/>
      <c r="FUM31" s="117"/>
      <c r="FUN31" s="117"/>
      <c r="FUO31" s="117"/>
      <c r="FUP31" s="117"/>
      <c r="FUQ31" s="117"/>
      <c r="FUR31" s="117"/>
      <c r="FUS31" s="117"/>
      <c r="FUT31" s="117"/>
      <c r="FUU31" s="117"/>
      <c r="FUV31" s="117"/>
      <c r="FUW31" s="117"/>
      <c r="FUX31" s="117"/>
      <c r="FUY31" s="117"/>
      <c r="FUZ31" s="117"/>
      <c r="FVA31" s="117"/>
      <c r="FVB31" s="117"/>
      <c r="FVC31" s="117"/>
      <c r="FVD31" s="117"/>
      <c r="FVE31" s="117"/>
      <c r="FVF31" s="117"/>
      <c r="FVG31" s="117"/>
      <c r="FVH31" s="117"/>
      <c r="FVI31" s="117"/>
      <c r="FVJ31" s="117"/>
      <c r="FVK31" s="117"/>
      <c r="FVL31" s="117"/>
      <c r="FVM31" s="117"/>
      <c r="FVN31" s="117"/>
      <c r="FVO31" s="117"/>
      <c r="FVP31" s="117"/>
      <c r="FVQ31" s="117"/>
      <c r="FVR31" s="117"/>
      <c r="FVS31" s="117"/>
      <c r="FVT31" s="117"/>
      <c r="FVU31" s="117"/>
      <c r="FVV31" s="117"/>
      <c r="FVW31" s="117"/>
      <c r="FVX31" s="117"/>
      <c r="FVY31" s="117"/>
      <c r="FVZ31" s="117"/>
      <c r="FWA31" s="117"/>
      <c r="FWB31" s="117"/>
      <c r="FWC31" s="117"/>
      <c r="FWD31" s="117"/>
      <c r="FWE31" s="117"/>
      <c r="FWF31" s="117"/>
      <c r="FWG31" s="117"/>
      <c r="FWH31" s="117"/>
      <c r="FWI31" s="117"/>
      <c r="FWJ31" s="117"/>
      <c r="FWK31" s="117"/>
      <c r="FWL31" s="117"/>
      <c r="FWM31" s="117"/>
      <c r="FWN31" s="117"/>
      <c r="FWO31" s="117"/>
      <c r="FWP31" s="117"/>
      <c r="FWQ31" s="117"/>
      <c r="FWR31" s="117"/>
      <c r="FWS31" s="117"/>
      <c r="FWT31" s="117"/>
      <c r="FWU31" s="117"/>
      <c r="FWV31" s="117"/>
      <c r="FWW31" s="117"/>
      <c r="FWX31" s="117"/>
      <c r="FWY31" s="117"/>
      <c r="FWZ31" s="117"/>
      <c r="FXA31" s="117"/>
      <c r="FXB31" s="117"/>
      <c r="FXC31" s="117"/>
      <c r="FXD31" s="117"/>
      <c r="FXE31" s="117"/>
      <c r="FXF31" s="117"/>
      <c r="FXG31" s="117"/>
      <c r="FXH31" s="117"/>
      <c r="FXI31" s="117"/>
      <c r="FXJ31" s="117"/>
      <c r="FXK31" s="117"/>
      <c r="FXL31" s="117"/>
      <c r="FXM31" s="117"/>
      <c r="FXN31" s="117"/>
      <c r="FXO31" s="117"/>
      <c r="FXP31" s="117"/>
      <c r="FXQ31" s="117"/>
      <c r="FXR31" s="117"/>
      <c r="FXS31" s="117"/>
      <c r="FXT31" s="117"/>
      <c r="FXU31" s="117"/>
      <c r="FXV31" s="117"/>
      <c r="FXW31" s="117"/>
      <c r="FXX31" s="117"/>
      <c r="FXY31" s="117"/>
      <c r="FXZ31" s="117"/>
      <c r="FYA31" s="117"/>
      <c r="FYB31" s="117"/>
      <c r="FYC31" s="117"/>
      <c r="FYD31" s="117"/>
      <c r="FYE31" s="117"/>
      <c r="FYF31" s="117"/>
      <c r="FYG31" s="117"/>
      <c r="FYH31" s="117"/>
      <c r="FYI31" s="117"/>
      <c r="FYJ31" s="117"/>
      <c r="FYK31" s="117"/>
      <c r="FYL31" s="117"/>
      <c r="FYM31" s="117"/>
      <c r="FYN31" s="117"/>
      <c r="FYO31" s="117"/>
      <c r="FYP31" s="117"/>
      <c r="FYQ31" s="117"/>
      <c r="FYR31" s="117"/>
      <c r="FYS31" s="117"/>
      <c r="FYT31" s="117"/>
      <c r="FYU31" s="117"/>
      <c r="FYV31" s="117"/>
      <c r="FYW31" s="117"/>
      <c r="FYX31" s="117"/>
      <c r="FYY31" s="117"/>
      <c r="FYZ31" s="117"/>
      <c r="FZA31" s="117"/>
      <c r="FZB31" s="117"/>
      <c r="FZC31" s="117"/>
      <c r="FZD31" s="117"/>
      <c r="FZE31" s="117"/>
      <c r="FZF31" s="117"/>
      <c r="FZG31" s="117"/>
      <c r="FZH31" s="117"/>
      <c r="FZI31" s="117"/>
      <c r="FZJ31" s="117"/>
      <c r="FZK31" s="117"/>
      <c r="FZL31" s="117"/>
      <c r="FZM31" s="117"/>
      <c r="FZN31" s="117"/>
      <c r="FZO31" s="117"/>
      <c r="FZP31" s="117"/>
      <c r="FZQ31" s="117"/>
      <c r="FZR31" s="117"/>
      <c r="FZS31" s="117"/>
      <c r="FZT31" s="117"/>
      <c r="FZU31" s="117"/>
      <c r="FZV31" s="117"/>
      <c r="FZW31" s="117"/>
      <c r="FZX31" s="117"/>
      <c r="FZY31" s="117"/>
      <c r="FZZ31" s="117"/>
      <c r="GAA31" s="117"/>
      <c r="GAB31" s="117"/>
      <c r="GAC31" s="117"/>
      <c r="GAD31" s="117"/>
      <c r="GAE31" s="117"/>
      <c r="GAF31" s="117"/>
      <c r="GAG31" s="117"/>
      <c r="GAH31" s="117"/>
      <c r="GAI31" s="117"/>
      <c r="GAJ31" s="117"/>
      <c r="GAK31" s="117"/>
      <c r="GAL31" s="117"/>
      <c r="GAM31" s="117"/>
      <c r="GAN31" s="117"/>
      <c r="GAO31" s="117"/>
      <c r="GAP31" s="117"/>
      <c r="GAQ31" s="117"/>
      <c r="GAR31" s="117"/>
      <c r="GAS31" s="117"/>
      <c r="GAT31" s="117"/>
      <c r="GAU31" s="117"/>
      <c r="GAV31" s="117"/>
      <c r="GAW31" s="117"/>
      <c r="GAX31" s="117"/>
      <c r="GAY31" s="117"/>
      <c r="GAZ31" s="117"/>
      <c r="GBA31" s="117"/>
      <c r="GBB31" s="117"/>
      <c r="GBC31" s="117"/>
      <c r="GBD31" s="117"/>
      <c r="GBE31" s="117"/>
      <c r="GBF31" s="117"/>
      <c r="GBG31" s="117"/>
      <c r="GBH31" s="117"/>
      <c r="GBI31" s="117"/>
      <c r="GBJ31" s="117"/>
      <c r="GBK31" s="117"/>
      <c r="GBL31" s="117"/>
      <c r="GBM31" s="117"/>
      <c r="GBN31" s="117"/>
      <c r="GBO31" s="117"/>
      <c r="GBP31" s="117"/>
      <c r="GBQ31" s="117"/>
      <c r="GBR31" s="117"/>
      <c r="GBS31" s="117"/>
      <c r="GBT31" s="117"/>
      <c r="GBU31" s="117"/>
      <c r="GBV31" s="117"/>
      <c r="GBW31" s="117"/>
      <c r="GBX31" s="117"/>
      <c r="GBY31" s="117"/>
      <c r="GBZ31" s="117"/>
      <c r="GCA31" s="117"/>
      <c r="GCB31" s="117"/>
      <c r="GCC31" s="117"/>
      <c r="GCD31" s="117"/>
      <c r="GCE31" s="117"/>
      <c r="GCF31" s="117"/>
      <c r="GCG31" s="117"/>
      <c r="GCH31" s="117"/>
      <c r="GCI31" s="117"/>
      <c r="GCJ31" s="117"/>
      <c r="GCK31" s="117"/>
      <c r="GCL31" s="117"/>
      <c r="GCM31" s="117"/>
      <c r="GCN31" s="117"/>
      <c r="GCO31" s="117"/>
      <c r="GCP31" s="117"/>
      <c r="GCQ31" s="117"/>
      <c r="GCR31" s="117"/>
      <c r="GCS31" s="117"/>
      <c r="GCT31" s="117"/>
      <c r="GCU31" s="117"/>
      <c r="GCV31" s="117"/>
      <c r="GCW31" s="117"/>
      <c r="GCX31" s="117"/>
      <c r="GCY31" s="117"/>
      <c r="GCZ31" s="117"/>
      <c r="GDA31" s="117"/>
      <c r="GDB31" s="117"/>
      <c r="GDC31" s="117"/>
      <c r="GDD31" s="117"/>
      <c r="GDE31" s="117"/>
      <c r="GDF31" s="117"/>
      <c r="GDG31" s="117"/>
      <c r="GDH31" s="117"/>
      <c r="GDI31" s="117"/>
      <c r="GDJ31" s="117"/>
      <c r="GDK31" s="117"/>
      <c r="GDL31" s="117"/>
      <c r="GDM31" s="117"/>
      <c r="GDN31" s="117"/>
      <c r="GDO31" s="117"/>
      <c r="GDP31" s="117"/>
      <c r="GDQ31" s="117"/>
      <c r="GDR31" s="117"/>
      <c r="GDS31" s="117"/>
      <c r="GDT31" s="117"/>
      <c r="GDU31" s="117"/>
      <c r="GDV31" s="117"/>
      <c r="GDW31" s="117"/>
      <c r="GDX31" s="117"/>
      <c r="GDY31" s="117"/>
      <c r="GDZ31" s="117"/>
      <c r="GEA31" s="117"/>
      <c r="GEB31" s="117"/>
      <c r="GEC31" s="117"/>
      <c r="GED31" s="117"/>
      <c r="GEE31" s="117"/>
      <c r="GEF31" s="117"/>
      <c r="GEG31" s="117"/>
      <c r="GEH31" s="117"/>
      <c r="GEI31" s="117"/>
      <c r="GEJ31" s="117"/>
      <c r="GEK31" s="117"/>
      <c r="GEL31" s="117"/>
      <c r="GEM31" s="117"/>
      <c r="GEN31" s="117"/>
      <c r="GEO31" s="117"/>
      <c r="GEP31" s="117"/>
      <c r="GEQ31" s="117"/>
      <c r="GER31" s="117"/>
      <c r="GES31" s="117"/>
      <c r="GET31" s="117"/>
      <c r="GEU31" s="117"/>
      <c r="GEV31" s="117"/>
      <c r="GEW31" s="117"/>
      <c r="GEX31" s="117"/>
      <c r="GEY31" s="117"/>
      <c r="GEZ31" s="117"/>
      <c r="GFA31" s="117"/>
      <c r="GFB31" s="117"/>
      <c r="GFC31" s="117"/>
      <c r="GFD31" s="117"/>
      <c r="GFE31" s="117"/>
      <c r="GFF31" s="117"/>
      <c r="GFG31" s="117"/>
      <c r="GFH31" s="117"/>
      <c r="GFI31" s="117"/>
      <c r="GFJ31" s="117"/>
      <c r="GFK31" s="117"/>
      <c r="GFL31" s="117"/>
      <c r="GFM31" s="117"/>
      <c r="GFN31" s="117"/>
      <c r="GFO31" s="117"/>
      <c r="GFP31" s="117"/>
      <c r="GFQ31" s="117"/>
      <c r="GFR31" s="117"/>
      <c r="GFS31" s="117"/>
      <c r="GFT31" s="117"/>
      <c r="GFU31" s="117"/>
      <c r="GFV31" s="117"/>
      <c r="GFW31" s="117"/>
      <c r="GFX31" s="117"/>
      <c r="GFY31" s="117"/>
      <c r="GFZ31" s="117"/>
      <c r="GGA31" s="117"/>
      <c r="GGB31" s="117"/>
      <c r="GGC31" s="117"/>
      <c r="GGD31" s="117"/>
      <c r="GGE31" s="117"/>
      <c r="GGF31" s="117"/>
      <c r="GGG31" s="117"/>
      <c r="GGH31" s="117"/>
      <c r="GGI31" s="117"/>
      <c r="GGJ31" s="117"/>
      <c r="GGK31" s="117"/>
      <c r="GGL31" s="117"/>
      <c r="GGM31" s="117"/>
      <c r="GGN31" s="117"/>
      <c r="GGO31" s="117"/>
      <c r="GGP31" s="117"/>
      <c r="GGQ31" s="117"/>
      <c r="GGR31" s="117"/>
      <c r="GGS31" s="117"/>
      <c r="GGT31" s="117"/>
      <c r="GGU31" s="117"/>
      <c r="GGV31" s="117"/>
      <c r="GGW31" s="117"/>
      <c r="GGX31" s="117"/>
      <c r="GGY31" s="117"/>
      <c r="GGZ31" s="117"/>
      <c r="GHA31" s="117"/>
      <c r="GHB31" s="117"/>
      <c r="GHC31" s="117"/>
      <c r="GHD31" s="117"/>
      <c r="GHE31" s="117"/>
      <c r="GHF31" s="117"/>
      <c r="GHG31" s="117"/>
      <c r="GHH31" s="117"/>
      <c r="GHI31" s="117"/>
      <c r="GHJ31" s="117"/>
      <c r="GHK31" s="117"/>
      <c r="GHL31" s="117"/>
      <c r="GHM31" s="117"/>
      <c r="GHN31" s="117"/>
      <c r="GHO31" s="117"/>
      <c r="GHP31" s="117"/>
      <c r="GHQ31" s="117"/>
      <c r="GHR31" s="117"/>
      <c r="GHS31" s="117"/>
      <c r="GHT31" s="117"/>
      <c r="GHU31" s="117"/>
      <c r="GHV31" s="117"/>
      <c r="GHW31" s="117"/>
      <c r="GHX31" s="117"/>
      <c r="GHY31" s="117"/>
      <c r="GHZ31" s="117"/>
      <c r="GIA31" s="117"/>
      <c r="GIB31" s="117"/>
      <c r="GIC31" s="117"/>
      <c r="GID31" s="117"/>
      <c r="GIE31" s="117"/>
      <c r="GIF31" s="117"/>
      <c r="GIG31" s="117"/>
      <c r="GIH31" s="117"/>
      <c r="GII31" s="117"/>
      <c r="GIJ31" s="117"/>
      <c r="GIK31" s="117"/>
      <c r="GIL31" s="117"/>
      <c r="GIM31" s="117"/>
      <c r="GIN31" s="117"/>
      <c r="GIO31" s="117"/>
      <c r="GIP31" s="117"/>
      <c r="GIQ31" s="117"/>
      <c r="GIR31" s="117"/>
      <c r="GIS31" s="117"/>
      <c r="GIT31" s="117"/>
      <c r="GIU31" s="117"/>
      <c r="GIV31" s="117"/>
      <c r="GIW31" s="117"/>
      <c r="GIX31" s="117"/>
      <c r="GIY31" s="117"/>
      <c r="GIZ31" s="117"/>
      <c r="GJA31" s="117"/>
      <c r="GJB31" s="117"/>
      <c r="GJC31" s="117"/>
      <c r="GJD31" s="117"/>
      <c r="GJE31" s="117"/>
      <c r="GJF31" s="117"/>
      <c r="GJG31" s="117"/>
      <c r="GJH31" s="117"/>
      <c r="GJI31" s="117"/>
      <c r="GJJ31" s="117"/>
      <c r="GJK31" s="117"/>
      <c r="GJL31" s="117"/>
      <c r="GJM31" s="117"/>
      <c r="GJN31" s="117"/>
      <c r="GJO31" s="117"/>
      <c r="GJP31" s="117"/>
      <c r="GJQ31" s="117"/>
      <c r="GJR31" s="117"/>
      <c r="GJS31" s="117"/>
      <c r="GJT31" s="117"/>
      <c r="GJU31" s="117"/>
      <c r="GJV31" s="117"/>
      <c r="GJW31" s="117"/>
      <c r="GJX31" s="117"/>
      <c r="GJY31" s="117"/>
      <c r="GJZ31" s="117"/>
      <c r="GKA31" s="117"/>
      <c r="GKB31" s="117"/>
      <c r="GKC31" s="117"/>
      <c r="GKD31" s="117"/>
      <c r="GKE31" s="117"/>
      <c r="GKF31" s="117"/>
      <c r="GKG31" s="117"/>
      <c r="GKH31" s="117"/>
      <c r="GKI31" s="117"/>
      <c r="GKJ31" s="117"/>
      <c r="GKK31" s="117"/>
      <c r="GKL31" s="117"/>
      <c r="GKM31" s="117"/>
      <c r="GKN31" s="117"/>
      <c r="GKO31" s="117"/>
      <c r="GKP31" s="117"/>
      <c r="GKQ31" s="117"/>
      <c r="GKR31" s="117"/>
      <c r="GKS31" s="117"/>
      <c r="GKT31" s="117"/>
      <c r="GKU31" s="117"/>
      <c r="GKV31" s="117"/>
      <c r="GKW31" s="117"/>
      <c r="GKX31" s="117"/>
      <c r="GKY31" s="117"/>
      <c r="GKZ31" s="117"/>
      <c r="GLA31" s="117"/>
      <c r="GLB31" s="117"/>
      <c r="GLC31" s="117"/>
      <c r="GLD31" s="117"/>
      <c r="GLE31" s="117"/>
      <c r="GLF31" s="117"/>
      <c r="GLG31" s="117"/>
      <c r="GLH31" s="117"/>
      <c r="GLI31" s="117"/>
      <c r="GLJ31" s="117"/>
      <c r="GLK31" s="117"/>
      <c r="GLL31" s="117"/>
      <c r="GLM31" s="117"/>
      <c r="GLN31" s="117"/>
      <c r="GLO31" s="117"/>
      <c r="GLP31" s="117"/>
      <c r="GLQ31" s="117"/>
      <c r="GLR31" s="117"/>
      <c r="GLS31" s="117"/>
      <c r="GLT31" s="117"/>
      <c r="GLU31" s="117"/>
      <c r="GLV31" s="117"/>
      <c r="GLW31" s="117"/>
      <c r="GLX31" s="117"/>
      <c r="GLY31" s="117"/>
      <c r="GLZ31" s="117"/>
      <c r="GMA31" s="117"/>
      <c r="GMB31" s="117"/>
      <c r="GMC31" s="117"/>
      <c r="GMD31" s="117"/>
      <c r="GME31" s="117"/>
      <c r="GMF31" s="117"/>
      <c r="GMG31" s="117"/>
      <c r="GMH31" s="117"/>
      <c r="GMI31" s="117"/>
      <c r="GMJ31" s="117"/>
      <c r="GMK31" s="117"/>
      <c r="GML31" s="117"/>
      <c r="GMM31" s="117"/>
      <c r="GMN31" s="117"/>
      <c r="GMO31" s="117"/>
      <c r="GMP31" s="117"/>
      <c r="GMQ31" s="117"/>
      <c r="GMR31" s="117"/>
      <c r="GMS31" s="117"/>
      <c r="GMT31" s="117"/>
      <c r="GMU31" s="117"/>
      <c r="GMV31" s="117"/>
      <c r="GMW31" s="117"/>
      <c r="GMX31" s="117"/>
      <c r="GMY31" s="117"/>
      <c r="GMZ31" s="117"/>
      <c r="GNA31" s="117"/>
      <c r="GNB31" s="117"/>
      <c r="GNC31" s="117"/>
      <c r="GND31" s="117"/>
      <c r="GNE31" s="117"/>
      <c r="GNF31" s="117"/>
      <c r="GNG31" s="117"/>
      <c r="GNH31" s="117"/>
      <c r="GNI31" s="117"/>
      <c r="GNJ31" s="117"/>
      <c r="GNK31" s="117"/>
      <c r="GNL31" s="117"/>
      <c r="GNM31" s="117"/>
      <c r="GNN31" s="117"/>
      <c r="GNO31" s="117"/>
      <c r="GNP31" s="117"/>
      <c r="GNQ31" s="117"/>
      <c r="GNR31" s="117"/>
      <c r="GNS31" s="117"/>
      <c r="GNT31" s="117"/>
      <c r="GNU31" s="117"/>
      <c r="GNV31" s="117"/>
      <c r="GNW31" s="117"/>
      <c r="GNX31" s="117"/>
      <c r="GNY31" s="117"/>
      <c r="GNZ31" s="117"/>
      <c r="GOA31" s="117"/>
      <c r="GOB31" s="117"/>
      <c r="GOC31" s="117"/>
      <c r="GOD31" s="117"/>
      <c r="GOE31" s="117"/>
      <c r="GOF31" s="117"/>
      <c r="GOG31" s="117"/>
      <c r="GOH31" s="117"/>
      <c r="GOI31" s="117"/>
      <c r="GOJ31" s="117"/>
      <c r="GOK31" s="117"/>
      <c r="GOL31" s="117"/>
      <c r="GOM31" s="117"/>
      <c r="GON31" s="117"/>
      <c r="GOO31" s="117"/>
      <c r="GOP31" s="117"/>
      <c r="GOQ31" s="117"/>
      <c r="GOR31" s="117"/>
      <c r="GOS31" s="117"/>
      <c r="GOT31" s="117"/>
      <c r="GOU31" s="117"/>
      <c r="GOV31" s="117"/>
      <c r="GOW31" s="117"/>
      <c r="GOX31" s="117"/>
      <c r="GOY31" s="117"/>
      <c r="GOZ31" s="117"/>
      <c r="GPA31" s="117"/>
      <c r="GPB31" s="117"/>
      <c r="GPC31" s="117"/>
      <c r="GPD31" s="117"/>
      <c r="GPE31" s="117"/>
      <c r="GPF31" s="117"/>
      <c r="GPG31" s="117"/>
      <c r="GPH31" s="117"/>
      <c r="GPI31" s="117"/>
      <c r="GPJ31" s="117"/>
      <c r="GPK31" s="117"/>
      <c r="GPL31" s="117"/>
      <c r="GPM31" s="117"/>
      <c r="GPN31" s="117"/>
      <c r="GPO31" s="117"/>
      <c r="GPP31" s="117"/>
      <c r="GPQ31" s="117"/>
      <c r="GPR31" s="117"/>
      <c r="GPS31" s="117"/>
      <c r="GPT31" s="117"/>
      <c r="GPU31" s="117"/>
      <c r="GPV31" s="117"/>
      <c r="GPW31" s="117"/>
      <c r="GPX31" s="117"/>
      <c r="GPY31" s="117"/>
      <c r="GPZ31" s="117"/>
      <c r="GQA31" s="117"/>
      <c r="GQB31" s="117"/>
      <c r="GQC31" s="117"/>
      <c r="GQD31" s="117"/>
      <c r="GQE31" s="117"/>
      <c r="GQF31" s="117"/>
      <c r="GQG31" s="117"/>
      <c r="GQH31" s="117"/>
      <c r="GQI31" s="117"/>
      <c r="GQJ31" s="117"/>
      <c r="GQK31" s="117"/>
      <c r="GQL31" s="117"/>
      <c r="GQM31" s="117"/>
      <c r="GQN31" s="117"/>
      <c r="GQO31" s="117"/>
      <c r="GQP31" s="117"/>
      <c r="GQQ31" s="117"/>
      <c r="GQR31" s="117"/>
      <c r="GQS31" s="117"/>
      <c r="GQT31" s="117"/>
      <c r="GQU31" s="117"/>
      <c r="GQV31" s="117"/>
      <c r="GQW31" s="117"/>
      <c r="GQX31" s="117"/>
      <c r="GQY31" s="117"/>
      <c r="GQZ31" s="117"/>
      <c r="GRA31" s="117"/>
      <c r="GRB31" s="117"/>
      <c r="GRC31" s="117"/>
      <c r="GRD31" s="117"/>
      <c r="GRE31" s="117"/>
      <c r="GRF31" s="117"/>
      <c r="GRG31" s="117"/>
      <c r="GRH31" s="117"/>
      <c r="GRI31" s="117"/>
      <c r="GRJ31" s="117"/>
      <c r="GRK31" s="117"/>
      <c r="GRL31" s="117"/>
      <c r="GRM31" s="117"/>
      <c r="GRN31" s="117"/>
      <c r="GRO31" s="117"/>
      <c r="GRP31" s="117"/>
      <c r="GRQ31" s="117"/>
      <c r="GRR31" s="117"/>
      <c r="GRS31" s="117"/>
      <c r="GRT31" s="117"/>
      <c r="GRU31" s="117"/>
      <c r="GRV31" s="117"/>
      <c r="GRW31" s="117"/>
      <c r="GRX31" s="117"/>
      <c r="GRY31" s="117"/>
      <c r="GRZ31" s="117"/>
      <c r="GSA31" s="117"/>
      <c r="GSB31" s="117"/>
      <c r="GSC31" s="117"/>
      <c r="GSD31" s="117"/>
      <c r="GSE31" s="117"/>
      <c r="GSF31" s="117"/>
      <c r="GSG31" s="117"/>
      <c r="GSH31" s="117"/>
      <c r="GSI31" s="117"/>
      <c r="GSJ31" s="117"/>
      <c r="GSK31" s="117"/>
      <c r="GSL31" s="117"/>
      <c r="GSM31" s="117"/>
      <c r="GSN31" s="117"/>
      <c r="GSO31" s="117"/>
      <c r="GSP31" s="117"/>
      <c r="GSQ31" s="117"/>
      <c r="GSR31" s="117"/>
      <c r="GSS31" s="117"/>
      <c r="GST31" s="117"/>
      <c r="GSU31" s="117"/>
      <c r="GSV31" s="117"/>
      <c r="GSW31" s="117"/>
      <c r="GSX31" s="117"/>
      <c r="GSY31" s="117"/>
      <c r="GSZ31" s="117"/>
      <c r="GTA31" s="117"/>
      <c r="GTB31" s="117"/>
      <c r="GTC31" s="117"/>
      <c r="GTD31" s="117"/>
      <c r="GTE31" s="117"/>
      <c r="GTF31" s="117"/>
      <c r="GTG31" s="117"/>
      <c r="GTH31" s="117"/>
      <c r="GTI31" s="117"/>
      <c r="GTJ31" s="117"/>
      <c r="GTK31" s="117"/>
      <c r="GTL31" s="117"/>
      <c r="GTM31" s="117"/>
      <c r="GTN31" s="117"/>
      <c r="GTO31" s="117"/>
      <c r="GTP31" s="117"/>
      <c r="GTQ31" s="117"/>
      <c r="GTR31" s="117"/>
      <c r="GTS31" s="117"/>
      <c r="GTT31" s="117"/>
      <c r="GTU31" s="117"/>
      <c r="GTV31" s="117"/>
      <c r="GTW31" s="117"/>
      <c r="GTX31" s="117"/>
      <c r="GTY31" s="117"/>
      <c r="GTZ31" s="117"/>
      <c r="GUA31" s="117"/>
      <c r="GUB31" s="117"/>
      <c r="GUC31" s="117"/>
      <c r="GUD31" s="117"/>
      <c r="GUE31" s="117"/>
      <c r="GUF31" s="117"/>
      <c r="GUG31" s="117"/>
      <c r="GUH31" s="117"/>
      <c r="GUI31" s="117"/>
      <c r="GUJ31" s="117"/>
      <c r="GUK31" s="117"/>
      <c r="GUL31" s="117"/>
      <c r="GUM31" s="117"/>
      <c r="GUN31" s="117"/>
      <c r="GUO31" s="117"/>
      <c r="GUP31" s="117"/>
      <c r="GUQ31" s="117"/>
      <c r="GUR31" s="117"/>
      <c r="GUS31" s="117"/>
      <c r="GUT31" s="117"/>
      <c r="GUU31" s="117"/>
      <c r="GUV31" s="117"/>
      <c r="GUW31" s="117"/>
      <c r="GUX31" s="117"/>
      <c r="GUY31" s="117"/>
      <c r="GUZ31" s="117"/>
      <c r="GVA31" s="117"/>
      <c r="GVB31" s="117"/>
      <c r="GVC31" s="117"/>
      <c r="GVD31" s="117"/>
      <c r="GVE31" s="117"/>
      <c r="GVF31" s="117"/>
      <c r="GVG31" s="117"/>
      <c r="GVH31" s="117"/>
      <c r="GVI31" s="117"/>
      <c r="GVJ31" s="117"/>
      <c r="GVK31" s="117"/>
      <c r="GVL31" s="117"/>
      <c r="GVM31" s="117"/>
      <c r="GVN31" s="117"/>
      <c r="GVO31" s="117"/>
      <c r="GVP31" s="117"/>
      <c r="GVQ31" s="117"/>
      <c r="GVR31" s="117"/>
      <c r="GVS31" s="117"/>
      <c r="GVT31" s="117"/>
      <c r="GVU31" s="117"/>
      <c r="GVV31" s="117"/>
      <c r="GVW31" s="117"/>
      <c r="GVX31" s="117"/>
      <c r="GVY31" s="117"/>
      <c r="GVZ31" s="117"/>
      <c r="GWA31" s="117"/>
      <c r="GWB31" s="117"/>
      <c r="GWC31" s="117"/>
      <c r="GWD31" s="117"/>
      <c r="GWE31" s="117"/>
      <c r="GWF31" s="117"/>
      <c r="GWG31" s="117"/>
      <c r="GWH31" s="117"/>
      <c r="GWI31" s="117"/>
      <c r="GWJ31" s="117"/>
      <c r="GWK31" s="117"/>
      <c r="GWL31" s="117"/>
      <c r="GWM31" s="117"/>
      <c r="GWN31" s="117"/>
      <c r="GWO31" s="117"/>
      <c r="GWP31" s="117"/>
      <c r="GWQ31" s="117"/>
      <c r="GWR31" s="117"/>
      <c r="GWS31" s="117"/>
      <c r="GWT31" s="117"/>
      <c r="GWU31" s="117"/>
      <c r="GWV31" s="117"/>
      <c r="GWW31" s="117"/>
      <c r="GWX31" s="117"/>
      <c r="GWY31" s="117"/>
      <c r="GWZ31" s="117"/>
      <c r="GXA31" s="117"/>
      <c r="GXB31" s="117"/>
      <c r="GXC31" s="117"/>
      <c r="GXD31" s="117"/>
      <c r="GXE31" s="117"/>
      <c r="GXF31" s="117"/>
      <c r="GXG31" s="117"/>
      <c r="GXH31" s="117"/>
      <c r="GXI31" s="117"/>
      <c r="GXJ31" s="117"/>
      <c r="GXK31" s="117"/>
      <c r="GXL31" s="117"/>
      <c r="GXM31" s="117"/>
      <c r="GXN31" s="117"/>
      <c r="GXO31" s="117"/>
      <c r="GXP31" s="117"/>
      <c r="GXQ31" s="117"/>
      <c r="GXR31" s="117"/>
      <c r="GXS31" s="117"/>
      <c r="GXT31" s="117"/>
      <c r="GXU31" s="117"/>
      <c r="GXV31" s="117"/>
      <c r="GXW31" s="117"/>
      <c r="GXX31" s="117"/>
      <c r="GXY31" s="117"/>
      <c r="GXZ31" s="117"/>
      <c r="GYA31" s="117"/>
      <c r="GYB31" s="117"/>
      <c r="GYC31" s="117"/>
      <c r="GYD31" s="117"/>
      <c r="GYE31" s="117"/>
      <c r="GYF31" s="117"/>
      <c r="GYG31" s="117"/>
      <c r="GYH31" s="117"/>
      <c r="GYI31" s="117"/>
      <c r="GYJ31" s="117"/>
      <c r="GYK31" s="117"/>
      <c r="GYL31" s="117"/>
      <c r="GYM31" s="117"/>
      <c r="GYN31" s="117"/>
      <c r="GYO31" s="117"/>
      <c r="GYP31" s="117"/>
      <c r="GYQ31" s="117"/>
      <c r="GYR31" s="117"/>
      <c r="GYS31" s="117"/>
      <c r="GYT31" s="117"/>
      <c r="GYU31" s="117"/>
      <c r="GYV31" s="117"/>
      <c r="GYW31" s="117"/>
      <c r="GYX31" s="117"/>
      <c r="GYY31" s="117"/>
      <c r="GYZ31" s="117"/>
      <c r="GZA31" s="117"/>
      <c r="GZB31" s="117"/>
      <c r="GZC31" s="117"/>
      <c r="GZD31" s="117"/>
      <c r="GZE31" s="117"/>
      <c r="GZF31" s="117"/>
      <c r="GZG31" s="117"/>
      <c r="GZH31" s="117"/>
      <c r="GZI31" s="117"/>
      <c r="GZJ31" s="117"/>
      <c r="GZK31" s="117"/>
      <c r="GZL31" s="117"/>
      <c r="GZM31" s="117"/>
      <c r="GZN31" s="117"/>
      <c r="GZO31" s="117"/>
      <c r="GZP31" s="117"/>
      <c r="GZQ31" s="117"/>
      <c r="GZR31" s="117"/>
      <c r="GZS31" s="117"/>
      <c r="GZT31" s="117"/>
      <c r="GZU31" s="117"/>
      <c r="GZV31" s="117"/>
      <c r="GZW31" s="117"/>
      <c r="GZX31" s="117"/>
      <c r="GZY31" s="117"/>
      <c r="GZZ31" s="117"/>
      <c r="HAA31" s="117"/>
      <c r="HAB31" s="117"/>
      <c r="HAC31" s="117"/>
      <c r="HAD31" s="117"/>
      <c r="HAE31" s="117"/>
      <c r="HAF31" s="117"/>
      <c r="HAG31" s="117"/>
      <c r="HAH31" s="117"/>
      <c r="HAI31" s="117"/>
      <c r="HAJ31" s="117"/>
      <c r="HAK31" s="117"/>
      <c r="HAL31" s="117"/>
      <c r="HAM31" s="117"/>
      <c r="HAN31" s="117"/>
      <c r="HAO31" s="117"/>
      <c r="HAP31" s="117"/>
      <c r="HAQ31" s="117"/>
      <c r="HAR31" s="117"/>
      <c r="HAS31" s="117"/>
      <c r="HAT31" s="117"/>
      <c r="HAU31" s="117"/>
      <c r="HAV31" s="117"/>
      <c r="HAW31" s="117"/>
      <c r="HAX31" s="117"/>
      <c r="HAY31" s="117"/>
      <c r="HAZ31" s="117"/>
      <c r="HBA31" s="117"/>
      <c r="HBB31" s="117"/>
      <c r="HBC31" s="117"/>
      <c r="HBD31" s="117"/>
      <c r="HBE31" s="117"/>
      <c r="HBF31" s="117"/>
      <c r="HBG31" s="117"/>
      <c r="HBH31" s="117"/>
      <c r="HBI31" s="117"/>
      <c r="HBJ31" s="117"/>
      <c r="HBK31" s="117"/>
      <c r="HBL31" s="117"/>
      <c r="HBM31" s="117"/>
      <c r="HBN31" s="117"/>
      <c r="HBO31" s="117"/>
      <c r="HBP31" s="117"/>
      <c r="HBQ31" s="117"/>
      <c r="HBR31" s="117"/>
      <c r="HBS31" s="117"/>
      <c r="HBT31" s="117"/>
      <c r="HBU31" s="117"/>
      <c r="HBV31" s="117"/>
      <c r="HBW31" s="117"/>
      <c r="HBX31" s="117"/>
      <c r="HBY31" s="117"/>
      <c r="HBZ31" s="117"/>
      <c r="HCA31" s="117"/>
      <c r="HCB31" s="117"/>
      <c r="HCC31" s="117"/>
      <c r="HCD31" s="117"/>
      <c r="HCE31" s="117"/>
      <c r="HCF31" s="117"/>
      <c r="HCG31" s="117"/>
      <c r="HCH31" s="117"/>
      <c r="HCI31" s="117"/>
      <c r="HCJ31" s="117"/>
      <c r="HCK31" s="117"/>
      <c r="HCL31" s="117"/>
      <c r="HCM31" s="117"/>
      <c r="HCN31" s="117"/>
      <c r="HCO31" s="117"/>
      <c r="HCP31" s="117"/>
      <c r="HCQ31" s="117"/>
      <c r="HCR31" s="117"/>
      <c r="HCS31" s="117"/>
      <c r="HCT31" s="117"/>
      <c r="HCU31" s="117"/>
      <c r="HCV31" s="117"/>
      <c r="HCW31" s="117"/>
      <c r="HCX31" s="117"/>
      <c r="HCY31" s="117"/>
      <c r="HCZ31" s="117"/>
      <c r="HDA31" s="117"/>
      <c r="HDB31" s="117"/>
      <c r="HDC31" s="117"/>
      <c r="HDD31" s="117"/>
      <c r="HDE31" s="117"/>
      <c r="HDF31" s="117"/>
      <c r="HDG31" s="117"/>
      <c r="HDH31" s="117"/>
      <c r="HDI31" s="117"/>
      <c r="HDJ31" s="117"/>
      <c r="HDK31" s="117"/>
      <c r="HDL31" s="117"/>
      <c r="HDM31" s="117"/>
      <c r="HDN31" s="117"/>
      <c r="HDO31" s="117"/>
      <c r="HDP31" s="117"/>
      <c r="HDQ31" s="117"/>
      <c r="HDR31" s="117"/>
      <c r="HDS31" s="117"/>
      <c r="HDT31" s="117"/>
      <c r="HDU31" s="117"/>
      <c r="HDV31" s="117"/>
      <c r="HDW31" s="117"/>
      <c r="HDX31" s="117"/>
      <c r="HDY31" s="117"/>
      <c r="HDZ31" s="117"/>
      <c r="HEA31" s="117"/>
      <c r="HEB31" s="117"/>
      <c r="HEC31" s="117"/>
      <c r="HED31" s="117"/>
      <c r="HEE31" s="117"/>
      <c r="HEF31" s="117"/>
      <c r="HEG31" s="117"/>
      <c r="HEH31" s="117"/>
      <c r="HEI31" s="117"/>
      <c r="HEJ31" s="117"/>
      <c r="HEK31" s="117"/>
      <c r="HEL31" s="117"/>
      <c r="HEM31" s="117"/>
      <c r="HEN31" s="117"/>
      <c r="HEO31" s="117"/>
      <c r="HEP31" s="117"/>
      <c r="HEQ31" s="117"/>
      <c r="HER31" s="117"/>
      <c r="HES31" s="117"/>
      <c r="HET31" s="117"/>
      <c r="HEU31" s="117"/>
      <c r="HEV31" s="117"/>
      <c r="HEW31" s="117"/>
      <c r="HEX31" s="117"/>
      <c r="HEY31" s="117"/>
      <c r="HEZ31" s="117"/>
      <c r="HFA31" s="117"/>
      <c r="HFB31" s="117"/>
      <c r="HFC31" s="117"/>
      <c r="HFD31" s="117"/>
      <c r="HFE31" s="117"/>
      <c r="HFF31" s="117"/>
      <c r="HFG31" s="117"/>
      <c r="HFH31" s="117"/>
      <c r="HFI31" s="117"/>
      <c r="HFJ31" s="117"/>
      <c r="HFK31" s="117"/>
      <c r="HFL31" s="117"/>
      <c r="HFM31" s="117"/>
      <c r="HFN31" s="117"/>
      <c r="HFO31" s="117"/>
      <c r="HFP31" s="117"/>
      <c r="HFQ31" s="117"/>
      <c r="HFR31" s="117"/>
      <c r="HFS31" s="117"/>
      <c r="HFT31" s="117"/>
      <c r="HFU31" s="117"/>
      <c r="HFV31" s="117"/>
      <c r="HFW31" s="117"/>
      <c r="HFX31" s="117"/>
      <c r="HFY31" s="117"/>
      <c r="HFZ31" s="117"/>
      <c r="HGA31" s="117"/>
      <c r="HGB31" s="117"/>
      <c r="HGC31" s="117"/>
      <c r="HGD31" s="117"/>
      <c r="HGE31" s="117"/>
      <c r="HGF31" s="117"/>
      <c r="HGG31" s="117"/>
      <c r="HGH31" s="117"/>
      <c r="HGI31" s="117"/>
      <c r="HGJ31" s="117"/>
      <c r="HGK31" s="117"/>
      <c r="HGL31" s="117"/>
      <c r="HGM31" s="117"/>
      <c r="HGN31" s="117"/>
      <c r="HGO31" s="117"/>
      <c r="HGP31" s="117"/>
      <c r="HGQ31" s="117"/>
      <c r="HGR31" s="117"/>
      <c r="HGS31" s="117"/>
      <c r="HGT31" s="117"/>
      <c r="HGU31" s="117"/>
      <c r="HGV31" s="117"/>
      <c r="HGW31" s="117"/>
      <c r="HGX31" s="117"/>
      <c r="HGY31" s="117"/>
      <c r="HGZ31" s="117"/>
      <c r="HHA31" s="117"/>
      <c r="HHB31" s="117"/>
      <c r="HHC31" s="117"/>
      <c r="HHD31" s="117"/>
      <c r="HHE31" s="117"/>
      <c r="HHF31" s="117"/>
      <c r="HHG31" s="117"/>
      <c r="HHH31" s="117"/>
      <c r="HHI31" s="117"/>
      <c r="HHJ31" s="117"/>
      <c r="HHK31" s="117"/>
      <c r="HHL31" s="117"/>
      <c r="HHM31" s="117"/>
      <c r="HHN31" s="117"/>
      <c r="HHO31" s="117"/>
      <c r="HHP31" s="117"/>
      <c r="HHQ31" s="117"/>
      <c r="HHR31" s="117"/>
      <c r="HHS31" s="117"/>
      <c r="HHT31" s="117"/>
      <c r="HHU31" s="117"/>
      <c r="HHV31" s="117"/>
      <c r="HHW31" s="117"/>
      <c r="HHX31" s="117"/>
      <c r="HHY31" s="117"/>
      <c r="HHZ31" s="117"/>
      <c r="HIA31" s="117"/>
      <c r="HIB31" s="117"/>
      <c r="HIC31" s="117"/>
      <c r="HID31" s="117"/>
      <c r="HIE31" s="117"/>
      <c r="HIF31" s="117"/>
      <c r="HIG31" s="117"/>
      <c r="HIH31" s="117"/>
      <c r="HII31" s="117"/>
      <c r="HIJ31" s="117"/>
      <c r="HIK31" s="117"/>
      <c r="HIL31" s="117"/>
      <c r="HIM31" s="117"/>
      <c r="HIN31" s="117"/>
      <c r="HIO31" s="117"/>
      <c r="HIP31" s="117"/>
      <c r="HIQ31" s="117"/>
      <c r="HIR31" s="117"/>
      <c r="HIS31" s="117"/>
      <c r="HIT31" s="117"/>
      <c r="HIU31" s="117"/>
      <c r="HIV31" s="117"/>
      <c r="HIW31" s="117"/>
      <c r="HIX31" s="117"/>
      <c r="HIY31" s="117"/>
      <c r="HIZ31" s="117"/>
      <c r="HJA31" s="117"/>
      <c r="HJB31" s="117"/>
      <c r="HJC31" s="117"/>
      <c r="HJD31" s="117"/>
      <c r="HJE31" s="117"/>
      <c r="HJF31" s="117"/>
      <c r="HJG31" s="117"/>
      <c r="HJH31" s="117"/>
      <c r="HJI31" s="117"/>
      <c r="HJJ31" s="117"/>
      <c r="HJK31" s="117"/>
      <c r="HJL31" s="117"/>
      <c r="HJM31" s="117"/>
      <c r="HJN31" s="117"/>
      <c r="HJO31" s="117"/>
      <c r="HJP31" s="117"/>
      <c r="HJQ31" s="117"/>
      <c r="HJR31" s="117"/>
      <c r="HJS31" s="117"/>
      <c r="HJT31" s="117"/>
      <c r="HJU31" s="117"/>
      <c r="HJV31" s="117"/>
      <c r="HJW31" s="117"/>
      <c r="HJX31" s="117"/>
      <c r="HJY31" s="117"/>
      <c r="HJZ31" s="117"/>
      <c r="HKA31" s="117"/>
      <c r="HKB31" s="117"/>
      <c r="HKC31" s="117"/>
      <c r="HKD31" s="117"/>
      <c r="HKE31" s="117"/>
      <c r="HKF31" s="117"/>
      <c r="HKG31" s="117"/>
      <c r="HKH31" s="117"/>
      <c r="HKI31" s="117"/>
      <c r="HKJ31" s="117"/>
      <c r="HKK31" s="117"/>
      <c r="HKL31" s="117"/>
      <c r="HKM31" s="117"/>
      <c r="HKN31" s="117"/>
      <c r="HKO31" s="117"/>
      <c r="HKP31" s="117"/>
      <c r="HKQ31" s="117"/>
      <c r="HKR31" s="117"/>
      <c r="HKS31" s="117"/>
      <c r="HKT31" s="117"/>
      <c r="HKU31" s="117"/>
      <c r="HKV31" s="117"/>
      <c r="HKW31" s="117"/>
      <c r="HKX31" s="117"/>
      <c r="HKY31" s="117"/>
      <c r="HKZ31" s="117"/>
      <c r="HLA31" s="117"/>
      <c r="HLB31" s="117"/>
      <c r="HLC31" s="117"/>
      <c r="HLD31" s="117"/>
      <c r="HLE31" s="117"/>
      <c r="HLF31" s="117"/>
      <c r="HLG31" s="117"/>
      <c r="HLH31" s="117"/>
      <c r="HLI31" s="117"/>
      <c r="HLJ31" s="117"/>
      <c r="HLK31" s="117"/>
      <c r="HLL31" s="117"/>
      <c r="HLM31" s="117"/>
      <c r="HLN31" s="117"/>
      <c r="HLO31" s="117"/>
      <c r="HLP31" s="117"/>
      <c r="HLQ31" s="117"/>
      <c r="HLR31" s="117"/>
      <c r="HLS31" s="117"/>
      <c r="HLT31" s="117"/>
      <c r="HLU31" s="117"/>
      <c r="HLV31" s="117"/>
      <c r="HLW31" s="117"/>
      <c r="HLX31" s="117"/>
      <c r="HLY31" s="117"/>
      <c r="HLZ31" s="117"/>
      <c r="HMA31" s="117"/>
      <c r="HMB31" s="117"/>
      <c r="HMC31" s="117"/>
      <c r="HMD31" s="117"/>
      <c r="HME31" s="117"/>
      <c r="HMF31" s="117"/>
      <c r="HMG31" s="117"/>
      <c r="HMH31" s="117"/>
      <c r="HMI31" s="117"/>
      <c r="HMJ31" s="117"/>
      <c r="HMK31" s="117"/>
      <c r="HML31" s="117"/>
      <c r="HMM31" s="117"/>
      <c r="HMN31" s="117"/>
      <c r="HMO31" s="117"/>
      <c r="HMP31" s="117"/>
      <c r="HMQ31" s="117"/>
      <c r="HMR31" s="117"/>
      <c r="HMS31" s="117"/>
      <c r="HMT31" s="117"/>
      <c r="HMU31" s="117"/>
      <c r="HMV31" s="117"/>
      <c r="HMW31" s="117"/>
      <c r="HMX31" s="117"/>
      <c r="HMY31" s="117"/>
      <c r="HMZ31" s="117"/>
      <c r="HNA31" s="117"/>
      <c r="HNB31" s="117"/>
      <c r="HNC31" s="117"/>
      <c r="HND31" s="117"/>
      <c r="HNE31" s="117"/>
      <c r="HNF31" s="117"/>
      <c r="HNG31" s="117"/>
      <c r="HNH31" s="117"/>
      <c r="HNI31" s="117"/>
      <c r="HNJ31" s="117"/>
      <c r="HNK31" s="117"/>
      <c r="HNL31" s="117"/>
      <c r="HNM31" s="117"/>
      <c r="HNN31" s="117"/>
      <c r="HNO31" s="117"/>
      <c r="HNP31" s="117"/>
      <c r="HNQ31" s="117"/>
      <c r="HNR31" s="117"/>
      <c r="HNS31" s="117"/>
      <c r="HNT31" s="117"/>
      <c r="HNU31" s="117"/>
      <c r="HNV31" s="117"/>
      <c r="HNW31" s="117"/>
      <c r="HNX31" s="117"/>
      <c r="HNY31" s="117"/>
      <c r="HNZ31" s="117"/>
      <c r="HOA31" s="117"/>
      <c r="HOB31" s="117"/>
      <c r="HOC31" s="117"/>
      <c r="HOD31" s="117"/>
      <c r="HOE31" s="117"/>
      <c r="HOF31" s="117"/>
      <c r="HOG31" s="117"/>
      <c r="HOH31" s="117"/>
      <c r="HOI31" s="117"/>
      <c r="HOJ31" s="117"/>
      <c r="HOK31" s="117"/>
      <c r="HOL31" s="117"/>
      <c r="HOM31" s="117"/>
      <c r="HON31" s="117"/>
      <c r="HOO31" s="117"/>
      <c r="HOP31" s="117"/>
      <c r="HOQ31" s="117"/>
      <c r="HOR31" s="117"/>
      <c r="HOS31" s="117"/>
      <c r="HOT31" s="117"/>
      <c r="HOU31" s="117"/>
      <c r="HOV31" s="117"/>
      <c r="HOW31" s="117"/>
      <c r="HOX31" s="117"/>
      <c r="HOY31" s="117"/>
      <c r="HOZ31" s="117"/>
      <c r="HPA31" s="117"/>
      <c r="HPB31" s="117"/>
      <c r="HPC31" s="117"/>
      <c r="HPD31" s="117"/>
      <c r="HPE31" s="117"/>
      <c r="HPF31" s="117"/>
      <c r="HPG31" s="117"/>
      <c r="HPH31" s="117"/>
      <c r="HPI31" s="117"/>
      <c r="HPJ31" s="117"/>
      <c r="HPK31" s="117"/>
      <c r="HPL31" s="117"/>
      <c r="HPM31" s="117"/>
      <c r="HPN31" s="117"/>
      <c r="HPO31" s="117"/>
      <c r="HPP31" s="117"/>
      <c r="HPQ31" s="117"/>
      <c r="HPR31" s="117"/>
      <c r="HPS31" s="117"/>
      <c r="HPT31" s="117"/>
      <c r="HPU31" s="117"/>
      <c r="HPV31" s="117"/>
      <c r="HPW31" s="117"/>
      <c r="HPX31" s="117"/>
      <c r="HPY31" s="117"/>
      <c r="HPZ31" s="117"/>
      <c r="HQA31" s="117"/>
      <c r="HQB31" s="117"/>
      <c r="HQC31" s="117"/>
      <c r="HQD31" s="117"/>
      <c r="HQE31" s="117"/>
      <c r="HQF31" s="117"/>
      <c r="HQG31" s="117"/>
      <c r="HQH31" s="117"/>
      <c r="HQI31" s="117"/>
      <c r="HQJ31" s="117"/>
      <c r="HQK31" s="117"/>
      <c r="HQL31" s="117"/>
      <c r="HQM31" s="117"/>
      <c r="HQN31" s="117"/>
      <c r="HQO31" s="117"/>
      <c r="HQP31" s="117"/>
      <c r="HQQ31" s="117"/>
      <c r="HQR31" s="117"/>
      <c r="HQS31" s="117"/>
      <c r="HQT31" s="117"/>
      <c r="HQU31" s="117"/>
      <c r="HQV31" s="117"/>
      <c r="HQW31" s="117"/>
      <c r="HQX31" s="117"/>
      <c r="HQY31" s="117"/>
      <c r="HQZ31" s="117"/>
      <c r="HRA31" s="117"/>
      <c r="HRB31" s="117"/>
      <c r="HRC31" s="117"/>
      <c r="HRD31" s="117"/>
      <c r="HRE31" s="117"/>
      <c r="HRF31" s="117"/>
      <c r="HRG31" s="117"/>
      <c r="HRH31" s="117"/>
      <c r="HRI31" s="117"/>
      <c r="HRJ31" s="117"/>
      <c r="HRK31" s="117"/>
      <c r="HRL31" s="117"/>
      <c r="HRM31" s="117"/>
      <c r="HRN31" s="117"/>
      <c r="HRO31" s="117"/>
      <c r="HRP31" s="117"/>
      <c r="HRQ31" s="117"/>
      <c r="HRR31" s="117"/>
      <c r="HRS31" s="117"/>
      <c r="HRT31" s="117"/>
      <c r="HRU31" s="117"/>
      <c r="HRV31" s="117"/>
      <c r="HRW31" s="117"/>
      <c r="HRX31" s="117"/>
      <c r="HRY31" s="117"/>
      <c r="HRZ31" s="117"/>
      <c r="HSA31" s="117"/>
      <c r="HSB31" s="117"/>
      <c r="HSC31" s="117"/>
      <c r="HSD31" s="117"/>
      <c r="HSE31" s="117"/>
      <c r="HSF31" s="117"/>
      <c r="HSG31" s="117"/>
      <c r="HSH31" s="117"/>
      <c r="HSI31" s="117"/>
      <c r="HSJ31" s="117"/>
      <c r="HSK31" s="117"/>
      <c r="HSL31" s="117"/>
      <c r="HSM31" s="117"/>
      <c r="HSN31" s="117"/>
      <c r="HSO31" s="117"/>
      <c r="HSP31" s="117"/>
      <c r="HSQ31" s="117"/>
      <c r="HSR31" s="117"/>
      <c r="HSS31" s="117"/>
      <c r="HST31" s="117"/>
      <c r="HSU31" s="117"/>
      <c r="HSV31" s="117"/>
      <c r="HSW31" s="117"/>
      <c r="HSX31" s="117"/>
      <c r="HSY31" s="117"/>
      <c r="HSZ31" s="117"/>
      <c r="HTA31" s="117"/>
      <c r="HTB31" s="117"/>
      <c r="HTC31" s="117"/>
      <c r="HTD31" s="117"/>
      <c r="HTE31" s="117"/>
      <c r="HTF31" s="117"/>
      <c r="HTG31" s="117"/>
      <c r="HTH31" s="117"/>
      <c r="HTI31" s="117"/>
      <c r="HTJ31" s="117"/>
      <c r="HTK31" s="117"/>
      <c r="HTL31" s="117"/>
      <c r="HTM31" s="117"/>
      <c r="HTN31" s="117"/>
      <c r="HTO31" s="117"/>
      <c r="HTP31" s="117"/>
      <c r="HTQ31" s="117"/>
      <c r="HTR31" s="117"/>
      <c r="HTS31" s="117"/>
      <c r="HTT31" s="117"/>
      <c r="HTU31" s="117"/>
      <c r="HTV31" s="117"/>
      <c r="HTW31" s="117"/>
      <c r="HTX31" s="117"/>
      <c r="HTY31" s="117"/>
      <c r="HTZ31" s="117"/>
      <c r="HUA31" s="117"/>
      <c r="HUB31" s="117"/>
      <c r="HUC31" s="117"/>
      <c r="HUD31" s="117"/>
      <c r="HUE31" s="117"/>
      <c r="HUF31" s="117"/>
      <c r="HUG31" s="117"/>
      <c r="HUH31" s="117"/>
      <c r="HUI31" s="117"/>
      <c r="HUJ31" s="117"/>
      <c r="HUK31" s="117"/>
      <c r="HUL31" s="117"/>
      <c r="HUM31" s="117"/>
      <c r="HUN31" s="117"/>
      <c r="HUO31" s="117"/>
      <c r="HUP31" s="117"/>
      <c r="HUQ31" s="117"/>
      <c r="HUR31" s="117"/>
      <c r="HUS31" s="117"/>
      <c r="HUT31" s="117"/>
      <c r="HUU31" s="117"/>
      <c r="HUV31" s="117"/>
      <c r="HUW31" s="117"/>
      <c r="HUX31" s="117"/>
      <c r="HUY31" s="117"/>
      <c r="HUZ31" s="117"/>
      <c r="HVA31" s="117"/>
      <c r="HVB31" s="117"/>
      <c r="HVC31" s="117"/>
      <c r="HVD31" s="117"/>
      <c r="HVE31" s="117"/>
      <c r="HVF31" s="117"/>
      <c r="HVG31" s="117"/>
      <c r="HVH31" s="117"/>
      <c r="HVI31" s="117"/>
      <c r="HVJ31" s="117"/>
      <c r="HVK31" s="117"/>
      <c r="HVL31" s="117"/>
      <c r="HVM31" s="117"/>
      <c r="HVN31" s="117"/>
      <c r="HVO31" s="117"/>
      <c r="HVP31" s="117"/>
      <c r="HVQ31" s="117"/>
      <c r="HVR31" s="117"/>
      <c r="HVS31" s="117"/>
      <c r="HVT31" s="117"/>
      <c r="HVU31" s="117"/>
      <c r="HVV31" s="117"/>
      <c r="HVW31" s="117"/>
      <c r="HVX31" s="117"/>
      <c r="HVY31" s="117"/>
      <c r="HVZ31" s="117"/>
      <c r="HWA31" s="117"/>
      <c r="HWB31" s="117"/>
      <c r="HWC31" s="117"/>
      <c r="HWD31" s="117"/>
      <c r="HWE31" s="117"/>
      <c r="HWF31" s="117"/>
      <c r="HWG31" s="117"/>
      <c r="HWH31" s="117"/>
      <c r="HWI31" s="117"/>
      <c r="HWJ31" s="117"/>
      <c r="HWK31" s="117"/>
      <c r="HWL31" s="117"/>
      <c r="HWM31" s="117"/>
      <c r="HWN31" s="117"/>
      <c r="HWO31" s="117"/>
      <c r="HWP31" s="117"/>
      <c r="HWQ31" s="117"/>
      <c r="HWR31" s="117"/>
      <c r="HWS31" s="117"/>
      <c r="HWT31" s="117"/>
      <c r="HWU31" s="117"/>
      <c r="HWV31" s="117"/>
      <c r="HWW31" s="117"/>
      <c r="HWX31" s="117"/>
      <c r="HWY31" s="117"/>
      <c r="HWZ31" s="117"/>
      <c r="HXA31" s="117"/>
      <c r="HXB31" s="117"/>
      <c r="HXC31" s="117"/>
      <c r="HXD31" s="117"/>
      <c r="HXE31" s="117"/>
      <c r="HXF31" s="117"/>
      <c r="HXG31" s="117"/>
      <c r="HXH31" s="117"/>
      <c r="HXI31" s="117"/>
      <c r="HXJ31" s="117"/>
      <c r="HXK31" s="117"/>
      <c r="HXL31" s="117"/>
      <c r="HXM31" s="117"/>
      <c r="HXN31" s="117"/>
      <c r="HXO31" s="117"/>
      <c r="HXP31" s="117"/>
      <c r="HXQ31" s="117"/>
      <c r="HXR31" s="117"/>
      <c r="HXS31" s="117"/>
      <c r="HXT31" s="117"/>
      <c r="HXU31" s="117"/>
      <c r="HXV31" s="117"/>
      <c r="HXW31" s="117"/>
      <c r="HXX31" s="117"/>
      <c r="HXY31" s="117"/>
      <c r="HXZ31" s="117"/>
      <c r="HYA31" s="117"/>
      <c r="HYB31" s="117"/>
      <c r="HYC31" s="117"/>
      <c r="HYD31" s="117"/>
      <c r="HYE31" s="117"/>
      <c r="HYF31" s="117"/>
      <c r="HYG31" s="117"/>
      <c r="HYH31" s="117"/>
      <c r="HYI31" s="117"/>
      <c r="HYJ31" s="117"/>
      <c r="HYK31" s="117"/>
      <c r="HYL31" s="117"/>
      <c r="HYM31" s="117"/>
      <c r="HYN31" s="117"/>
      <c r="HYO31" s="117"/>
      <c r="HYP31" s="117"/>
      <c r="HYQ31" s="117"/>
      <c r="HYR31" s="117"/>
      <c r="HYS31" s="117"/>
      <c r="HYT31" s="117"/>
      <c r="HYU31" s="117"/>
      <c r="HYV31" s="117"/>
      <c r="HYW31" s="117"/>
      <c r="HYX31" s="117"/>
      <c r="HYY31" s="117"/>
      <c r="HYZ31" s="117"/>
      <c r="HZA31" s="117"/>
      <c r="HZB31" s="117"/>
      <c r="HZC31" s="117"/>
      <c r="HZD31" s="117"/>
      <c r="HZE31" s="117"/>
      <c r="HZF31" s="117"/>
      <c r="HZG31" s="117"/>
      <c r="HZH31" s="117"/>
      <c r="HZI31" s="117"/>
      <c r="HZJ31" s="117"/>
      <c r="HZK31" s="117"/>
      <c r="HZL31" s="117"/>
      <c r="HZM31" s="117"/>
      <c r="HZN31" s="117"/>
      <c r="HZO31" s="117"/>
      <c r="HZP31" s="117"/>
      <c r="HZQ31" s="117"/>
      <c r="HZR31" s="117"/>
      <c r="HZS31" s="117"/>
      <c r="HZT31" s="117"/>
      <c r="HZU31" s="117"/>
      <c r="HZV31" s="117"/>
      <c r="HZW31" s="117"/>
      <c r="HZX31" s="117"/>
      <c r="HZY31" s="117"/>
      <c r="HZZ31" s="117"/>
      <c r="IAA31" s="117"/>
      <c r="IAB31" s="117"/>
      <c r="IAC31" s="117"/>
      <c r="IAD31" s="117"/>
      <c r="IAE31" s="117"/>
      <c r="IAF31" s="117"/>
      <c r="IAG31" s="117"/>
      <c r="IAH31" s="117"/>
      <c r="IAI31" s="117"/>
      <c r="IAJ31" s="117"/>
      <c r="IAK31" s="117"/>
      <c r="IAL31" s="117"/>
      <c r="IAM31" s="117"/>
      <c r="IAN31" s="117"/>
      <c r="IAO31" s="117"/>
      <c r="IAP31" s="117"/>
      <c r="IAQ31" s="117"/>
      <c r="IAR31" s="117"/>
      <c r="IAS31" s="117"/>
      <c r="IAT31" s="117"/>
      <c r="IAU31" s="117"/>
      <c r="IAV31" s="117"/>
      <c r="IAW31" s="117"/>
      <c r="IAX31" s="117"/>
      <c r="IAY31" s="117"/>
      <c r="IAZ31" s="117"/>
      <c r="IBA31" s="117"/>
      <c r="IBB31" s="117"/>
      <c r="IBC31" s="117"/>
      <c r="IBD31" s="117"/>
      <c r="IBE31" s="117"/>
      <c r="IBF31" s="117"/>
      <c r="IBG31" s="117"/>
      <c r="IBH31" s="117"/>
      <c r="IBI31" s="117"/>
      <c r="IBJ31" s="117"/>
      <c r="IBK31" s="117"/>
      <c r="IBL31" s="117"/>
      <c r="IBM31" s="117"/>
      <c r="IBN31" s="117"/>
      <c r="IBO31" s="117"/>
      <c r="IBP31" s="117"/>
      <c r="IBQ31" s="117"/>
      <c r="IBR31" s="117"/>
      <c r="IBS31" s="117"/>
      <c r="IBT31" s="117"/>
      <c r="IBU31" s="117"/>
      <c r="IBV31" s="117"/>
      <c r="IBW31" s="117"/>
      <c r="IBX31" s="117"/>
      <c r="IBY31" s="117"/>
      <c r="IBZ31" s="117"/>
      <c r="ICA31" s="117"/>
      <c r="ICB31" s="117"/>
      <c r="ICC31" s="117"/>
      <c r="ICD31" s="117"/>
      <c r="ICE31" s="117"/>
      <c r="ICF31" s="117"/>
      <c r="ICG31" s="117"/>
      <c r="ICH31" s="117"/>
      <c r="ICI31" s="117"/>
      <c r="ICJ31" s="117"/>
      <c r="ICK31" s="117"/>
      <c r="ICL31" s="117"/>
      <c r="ICM31" s="117"/>
      <c r="ICN31" s="117"/>
      <c r="ICO31" s="117"/>
      <c r="ICP31" s="117"/>
      <c r="ICQ31" s="117"/>
      <c r="ICR31" s="117"/>
      <c r="ICS31" s="117"/>
      <c r="ICT31" s="117"/>
      <c r="ICU31" s="117"/>
      <c r="ICV31" s="117"/>
      <c r="ICW31" s="117"/>
      <c r="ICX31" s="117"/>
      <c r="ICY31" s="117"/>
      <c r="ICZ31" s="117"/>
      <c r="IDA31" s="117"/>
      <c r="IDB31" s="117"/>
      <c r="IDC31" s="117"/>
      <c r="IDD31" s="117"/>
      <c r="IDE31" s="117"/>
      <c r="IDF31" s="117"/>
      <c r="IDG31" s="117"/>
      <c r="IDH31" s="117"/>
      <c r="IDI31" s="117"/>
      <c r="IDJ31" s="117"/>
      <c r="IDK31" s="117"/>
      <c r="IDL31" s="117"/>
      <c r="IDM31" s="117"/>
      <c r="IDN31" s="117"/>
      <c r="IDO31" s="117"/>
      <c r="IDP31" s="117"/>
      <c r="IDQ31" s="117"/>
      <c r="IDR31" s="117"/>
      <c r="IDS31" s="117"/>
      <c r="IDT31" s="117"/>
      <c r="IDU31" s="117"/>
      <c r="IDV31" s="117"/>
      <c r="IDW31" s="117"/>
      <c r="IDX31" s="117"/>
      <c r="IDY31" s="117"/>
      <c r="IDZ31" s="117"/>
      <c r="IEA31" s="117"/>
      <c r="IEB31" s="117"/>
      <c r="IEC31" s="117"/>
      <c r="IED31" s="117"/>
      <c r="IEE31" s="117"/>
      <c r="IEF31" s="117"/>
      <c r="IEG31" s="117"/>
      <c r="IEH31" s="117"/>
      <c r="IEI31" s="117"/>
      <c r="IEJ31" s="117"/>
      <c r="IEK31" s="117"/>
      <c r="IEL31" s="117"/>
      <c r="IEM31" s="117"/>
      <c r="IEN31" s="117"/>
      <c r="IEO31" s="117"/>
      <c r="IEP31" s="117"/>
      <c r="IEQ31" s="117"/>
      <c r="IER31" s="117"/>
      <c r="IES31" s="117"/>
      <c r="IET31" s="117"/>
      <c r="IEU31" s="117"/>
      <c r="IEV31" s="117"/>
      <c r="IEW31" s="117"/>
      <c r="IEX31" s="117"/>
      <c r="IEY31" s="117"/>
      <c r="IEZ31" s="117"/>
      <c r="IFA31" s="117"/>
      <c r="IFB31" s="117"/>
      <c r="IFC31" s="117"/>
      <c r="IFD31" s="117"/>
      <c r="IFE31" s="117"/>
      <c r="IFF31" s="117"/>
      <c r="IFG31" s="117"/>
      <c r="IFH31" s="117"/>
      <c r="IFI31" s="117"/>
      <c r="IFJ31" s="117"/>
      <c r="IFK31" s="117"/>
      <c r="IFL31" s="117"/>
      <c r="IFM31" s="117"/>
      <c r="IFN31" s="117"/>
      <c r="IFO31" s="117"/>
      <c r="IFP31" s="117"/>
      <c r="IFQ31" s="117"/>
      <c r="IFR31" s="117"/>
      <c r="IFS31" s="117"/>
      <c r="IFT31" s="117"/>
      <c r="IFU31" s="117"/>
      <c r="IFV31" s="117"/>
      <c r="IFW31" s="117"/>
      <c r="IFX31" s="117"/>
      <c r="IFY31" s="117"/>
      <c r="IFZ31" s="117"/>
      <c r="IGA31" s="117"/>
      <c r="IGB31" s="117"/>
      <c r="IGC31" s="117"/>
      <c r="IGD31" s="117"/>
      <c r="IGE31" s="117"/>
      <c r="IGF31" s="117"/>
      <c r="IGG31" s="117"/>
      <c r="IGH31" s="117"/>
      <c r="IGI31" s="117"/>
      <c r="IGJ31" s="117"/>
      <c r="IGK31" s="117"/>
      <c r="IGL31" s="117"/>
      <c r="IGM31" s="117"/>
      <c r="IGN31" s="117"/>
      <c r="IGO31" s="117"/>
      <c r="IGP31" s="117"/>
      <c r="IGQ31" s="117"/>
      <c r="IGR31" s="117"/>
      <c r="IGS31" s="117"/>
      <c r="IGT31" s="117"/>
      <c r="IGU31" s="117"/>
      <c r="IGV31" s="117"/>
      <c r="IGW31" s="117"/>
      <c r="IGX31" s="117"/>
      <c r="IGY31" s="117"/>
      <c r="IGZ31" s="117"/>
      <c r="IHA31" s="117"/>
      <c r="IHB31" s="117"/>
      <c r="IHC31" s="117"/>
      <c r="IHD31" s="117"/>
      <c r="IHE31" s="117"/>
      <c r="IHF31" s="117"/>
      <c r="IHG31" s="117"/>
      <c r="IHH31" s="117"/>
      <c r="IHI31" s="117"/>
      <c r="IHJ31" s="117"/>
      <c r="IHK31" s="117"/>
      <c r="IHL31" s="117"/>
      <c r="IHM31" s="117"/>
      <c r="IHN31" s="117"/>
      <c r="IHO31" s="117"/>
      <c r="IHP31" s="117"/>
      <c r="IHQ31" s="117"/>
      <c r="IHR31" s="117"/>
      <c r="IHS31" s="117"/>
      <c r="IHT31" s="117"/>
      <c r="IHU31" s="117"/>
      <c r="IHV31" s="117"/>
      <c r="IHW31" s="117"/>
      <c r="IHX31" s="117"/>
      <c r="IHY31" s="117"/>
      <c r="IHZ31" s="117"/>
      <c r="IIA31" s="117"/>
      <c r="IIB31" s="117"/>
      <c r="IIC31" s="117"/>
      <c r="IID31" s="117"/>
      <c r="IIE31" s="117"/>
      <c r="IIF31" s="117"/>
      <c r="IIG31" s="117"/>
      <c r="IIH31" s="117"/>
      <c r="III31" s="117"/>
      <c r="IIJ31" s="117"/>
      <c r="IIK31" s="117"/>
      <c r="IIL31" s="117"/>
      <c r="IIM31" s="117"/>
      <c r="IIN31" s="117"/>
      <c r="IIO31" s="117"/>
      <c r="IIP31" s="117"/>
      <c r="IIQ31" s="117"/>
      <c r="IIR31" s="117"/>
      <c r="IIS31" s="117"/>
      <c r="IIT31" s="117"/>
      <c r="IIU31" s="117"/>
      <c r="IIV31" s="117"/>
      <c r="IIW31" s="117"/>
      <c r="IIX31" s="117"/>
      <c r="IIY31" s="117"/>
      <c r="IIZ31" s="117"/>
      <c r="IJA31" s="117"/>
      <c r="IJB31" s="117"/>
      <c r="IJC31" s="117"/>
      <c r="IJD31" s="117"/>
      <c r="IJE31" s="117"/>
      <c r="IJF31" s="117"/>
      <c r="IJG31" s="117"/>
      <c r="IJH31" s="117"/>
      <c r="IJI31" s="117"/>
      <c r="IJJ31" s="117"/>
      <c r="IJK31" s="117"/>
      <c r="IJL31" s="117"/>
      <c r="IJM31" s="117"/>
      <c r="IJN31" s="117"/>
      <c r="IJO31" s="117"/>
      <c r="IJP31" s="117"/>
      <c r="IJQ31" s="117"/>
      <c r="IJR31" s="117"/>
      <c r="IJS31" s="117"/>
      <c r="IJT31" s="117"/>
      <c r="IJU31" s="117"/>
      <c r="IJV31" s="117"/>
      <c r="IJW31" s="117"/>
      <c r="IJX31" s="117"/>
      <c r="IJY31" s="117"/>
      <c r="IJZ31" s="117"/>
      <c r="IKA31" s="117"/>
      <c r="IKB31" s="117"/>
      <c r="IKC31" s="117"/>
      <c r="IKD31" s="117"/>
      <c r="IKE31" s="117"/>
      <c r="IKF31" s="117"/>
      <c r="IKG31" s="117"/>
      <c r="IKH31" s="117"/>
      <c r="IKI31" s="117"/>
      <c r="IKJ31" s="117"/>
      <c r="IKK31" s="117"/>
      <c r="IKL31" s="117"/>
      <c r="IKM31" s="117"/>
      <c r="IKN31" s="117"/>
      <c r="IKO31" s="117"/>
      <c r="IKP31" s="117"/>
      <c r="IKQ31" s="117"/>
      <c r="IKR31" s="117"/>
      <c r="IKS31" s="117"/>
      <c r="IKT31" s="117"/>
      <c r="IKU31" s="117"/>
      <c r="IKV31" s="117"/>
      <c r="IKW31" s="117"/>
      <c r="IKX31" s="117"/>
      <c r="IKY31" s="117"/>
      <c r="IKZ31" s="117"/>
      <c r="ILA31" s="117"/>
      <c r="ILB31" s="117"/>
      <c r="ILC31" s="117"/>
      <c r="ILD31" s="117"/>
      <c r="ILE31" s="117"/>
      <c r="ILF31" s="117"/>
      <c r="ILG31" s="117"/>
      <c r="ILH31" s="117"/>
      <c r="ILI31" s="117"/>
      <c r="ILJ31" s="117"/>
      <c r="ILK31" s="117"/>
      <c r="ILL31" s="117"/>
      <c r="ILM31" s="117"/>
      <c r="ILN31" s="117"/>
      <c r="ILO31" s="117"/>
      <c r="ILP31" s="117"/>
      <c r="ILQ31" s="117"/>
      <c r="ILR31" s="117"/>
      <c r="ILS31" s="117"/>
      <c r="ILT31" s="117"/>
      <c r="ILU31" s="117"/>
      <c r="ILV31" s="117"/>
      <c r="ILW31" s="117"/>
      <c r="ILX31" s="117"/>
      <c r="ILY31" s="117"/>
      <c r="ILZ31" s="117"/>
      <c r="IMA31" s="117"/>
      <c r="IMB31" s="117"/>
      <c r="IMC31" s="117"/>
      <c r="IMD31" s="117"/>
      <c r="IME31" s="117"/>
      <c r="IMF31" s="117"/>
      <c r="IMG31" s="117"/>
      <c r="IMH31" s="117"/>
      <c r="IMI31" s="117"/>
      <c r="IMJ31" s="117"/>
      <c r="IMK31" s="117"/>
      <c r="IML31" s="117"/>
      <c r="IMM31" s="117"/>
      <c r="IMN31" s="117"/>
      <c r="IMO31" s="117"/>
      <c r="IMP31" s="117"/>
      <c r="IMQ31" s="117"/>
      <c r="IMR31" s="117"/>
      <c r="IMS31" s="117"/>
      <c r="IMT31" s="117"/>
      <c r="IMU31" s="117"/>
      <c r="IMV31" s="117"/>
      <c r="IMW31" s="117"/>
      <c r="IMX31" s="117"/>
      <c r="IMY31" s="117"/>
      <c r="IMZ31" s="117"/>
      <c r="INA31" s="117"/>
      <c r="INB31" s="117"/>
      <c r="INC31" s="117"/>
      <c r="IND31" s="117"/>
      <c r="INE31" s="117"/>
      <c r="INF31" s="117"/>
      <c r="ING31" s="117"/>
      <c r="INH31" s="117"/>
      <c r="INI31" s="117"/>
      <c r="INJ31" s="117"/>
      <c r="INK31" s="117"/>
      <c r="INL31" s="117"/>
      <c r="INM31" s="117"/>
      <c r="INN31" s="117"/>
      <c r="INO31" s="117"/>
      <c r="INP31" s="117"/>
      <c r="INQ31" s="117"/>
      <c r="INR31" s="117"/>
      <c r="INS31" s="117"/>
      <c r="INT31" s="117"/>
      <c r="INU31" s="117"/>
      <c r="INV31" s="117"/>
      <c r="INW31" s="117"/>
      <c r="INX31" s="117"/>
      <c r="INY31" s="117"/>
      <c r="INZ31" s="117"/>
      <c r="IOA31" s="117"/>
      <c r="IOB31" s="117"/>
      <c r="IOC31" s="117"/>
      <c r="IOD31" s="117"/>
      <c r="IOE31" s="117"/>
      <c r="IOF31" s="117"/>
      <c r="IOG31" s="117"/>
      <c r="IOH31" s="117"/>
      <c r="IOI31" s="117"/>
      <c r="IOJ31" s="117"/>
      <c r="IOK31" s="117"/>
      <c r="IOL31" s="117"/>
      <c r="IOM31" s="117"/>
      <c r="ION31" s="117"/>
      <c r="IOO31" s="117"/>
      <c r="IOP31" s="117"/>
      <c r="IOQ31" s="117"/>
      <c r="IOR31" s="117"/>
      <c r="IOS31" s="117"/>
      <c r="IOT31" s="117"/>
      <c r="IOU31" s="117"/>
      <c r="IOV31" s="117"/>
      <c r="IOW31" s="117"/>
      <c r="IOX31" s="117"/>
      <c r="IOY31" s="117"/>
      <c r="IOZ31" s="117"/>
      <c r="IPA31" s="117"/>
      <c r="IPB31" s="117"/>
      <c r="IPC31" s="117"/>
      <c r="IPD31" s="117"/>
      <c r="IPE31" s="117"/>
      <c r="IPF31" s="117"/>
      <c r="IPG31" s="117"/>
      <c r="IPH31" s="117"/>
      <c r="IPI31" s="117"/>
      <c r="IPJ31" s="117"/>
      <c r="IPK31" s="117"/>
      <c r="IPL31" s="117"/>
      <c r="IPM31" s="117"/>
      <c r="IPN31" s="117"/>
      <c r="IPO31" s="117"/>
      <c r="IPP31" s="117"/>
      <c r="IPQ31" s="117"/>
      <c r="IPR31" s="117"/>
      <c r="IPS31" s="117"/>
      <c r="IPT31" s="117"/>
      <c r="IPU31" s="117"/>
      <c r="IPV31" s="117"/>
      <c r="IPW31" s="117"/>
      <c r="IPX31" s="117"/>
      <c r="IPY31" s="117"/>
      <c r="IPZ31" s="117"/>
      <c r="IQA31" s="117"/>
      <c r="IQB31" s="117"/>
      <c r="IQC31" s="117"/>
      <c r="IQD31" s="117"/>
      <c r="IQE31" s="117"/>
      <c r="IQF31" s="117"/>
      <c r="IQG31" s="117"/>
      <c r="IQH31" s="117"/>
      <c r="IQI31" s="117"/>
      <c r="IQJ31" s="117"/>
      <c r="IQK31" s="117"/>
      <c r="IQL31" s="117"/>
      <c r="IQM31" s="117"/>
      <c r="IQN31" s="117"/>
      <c r="IQO31" s="117"/>
      <c r="IQP31" s="117"/>
      <c r="IQQ31" s="117"/>
      <c r="IQR31" s="117"/>
      <c r="IQS31" s="117"/>
      <c r="IQT31" s="117"/>
      <c r="IQU31" s="117"/>
      <c r="IQV31" s="117"/>
      <c r="IQW31" s="117"/>
      <c r="IQX31" s="117"/>
      <c r="IQY31" s="117"/>
      <c r="IQZ31" s="117"/>
      <c r="IRA31" s="117"/>
      <c r="IRB31" s="117"/>
      <c r="IRC31" s="117"/>
      <c r="IRD31" s="117"/>
      <c r="IRE31" s="117"/>
      <c r="IRF31" s="117"/>
      <c r="IRG31" s="117"/>
      <c r="IRH31" s="117"/>
      <c r="IRI31" s="117"/>
      <c r="IRJ31" s="117"/>
      <c r="IRK31" s="117"/>
      <c r="IRL31" s="117"/>
      <c r="IRM31" s="117"/>
      <c r="IRN31" s="117"/>
      <c r="IRO31" s="117"/>
      <c r="IRP31" s="117"/>
      <c r="IRQ31" s="117"/>
      <c r="IRR31" s="117"/>
      <c r="IRS31" s="117"/>
      <c r="IRT31" s="117"/>
      <c r="IRU31" s="117"/>
      <c r="IRV31" s="117"/>
      <c r="IRW31" s="117"/>
      <c r="IRX31" s="117"/>
      <c r="IRY31" s="117"/>
      <c r="IRZ31" s="117"/>
      <c r="ISA31" s="117"/>
      <c r="ISB31" s="117"/>
      <c r="ISC31" s="117"/>
      <c r="ISD31" s="117"/>
      <c r="ISE31" s="117"/>
      <c r="ISF31" s="117"/>
      <c r="ISG31" s="117"/>
      <c r="ISH31" s="117"/>
      <c r="ISI31" s="117"/>
      <c r="ISJ31" s="117"/>
      <c r="ISK31" s="117"/>
      <c r="ISL31" s="117"/>
      <c r="ISM31" s="117"/>
      <c r="ISN31" s="117"/>
      <c r="ISO31" s="117"/>
      <c r="ISP31" s="117"/>
      <c r="ISQ31" s="117"/>
      <c r="ISR31" s="117"/>
      <c r="ISS31" s="117"/>
      <c r="IST31" s="117"/>
      <c r="ISU31" s="117"/>
      <c r="ISV31" s="117"/>
      <c r="ISW31" s="117"/>
      <c r="ISX31" s="117"/>
      <c r="ISY31" s="117"/>
      <c r="ISZ31" s="117"/>
      <c r="ITA31" s="117"/>
      <c r="ITB31" s="117"/>
      <c r="ITC31" s="117"/>
      <c r="ITD31" s="117"/>
      <c r="ITE31" s="117"/>
      <c r="ITF31" s="117"/>
      <c r="ITG31" s="117"/>
      <c r="ITH31" s="117"/>
      <c r="ITI31" s="117"/>
      <c r="ITJ31" s="117"/>
      <c r="ITK31" s="117"/>
      <c r="ITL31" s="117"/>
      <c r="ITM31" s="117"/>
      <c r="ITN31" s="117"/>
      <c r="ITO31" s="117"/>
      <c r="ITP31" s="117"/>
      <c r="ITQ31" s="117"/>
      <c r="ITR31" s="117"/>
      <c r="ITS31" s="117"/>
      <c r="ITT31" s="117"/>
      <c r="ITU31" s="117"/>
      <c r="ITV31" s="117"/>
      <c r="ITW31" s="117"/>
      <c r="ITX31" s="117"/>
      <c r="ITY31" s="117"/>
      <c r="ITZ31" s="117"/>
      <c r="IUA31" s="117"/>
      <c r="IUB31" s="117"/>
      <c r="IUC31" s="117"/>
      <c r="IUD31" s="117"/>
      <c r="IUE31" s="117"/>
      <c r="IUF31" s="117"/>
      <c r="IUG31" s="117"/>
      <c r="IUH31" s="117"/>
      <c r="IUI31" s="117"/>
      <c r="IUJ31" s="117"/>
      <c r="IUK31" s="117"/>
      <c r="IUL31" s="117"/>
      <c r="IUM31" s="117"/>
      <c r="IUN31" s="117"/>
      <c r="IUO31" s="117"/>
      <c r="IUP31" s="117"/>
      <c r="IUQ31" s="117"/>
      <c r="IUR31" s="117"/>
      <c r="IUS31" s="117"/>
      <c r="IUT31" s="117"/>
      <c r="IUU31" s="117"/>
      <c r="IUV31" s="117"/>
      <c r="IUW31" s="117"/>
      <c r="IUX31" s="117"/>
      <c r="IUY31" s="117"/>
      <c r="IUZ31" s="117"/>
      <c r="IVA31" s="117"/>
      <c r="IVB31" s="117"/>
      <c r="IVC31" s="117"/>
      <c r="IVD31" s="117"/>
      <c r="IVE31" s="117"/>
      <c r="IVF31" s="117"/>
      <c r="IVG31" s="117"/>
      <c r="IVH31" s="117"/>
      <c r="IVI31" s="117"/>
      <c r="IVJ31" s="117"/>
      <c r="IVK31" s="117"/>
      <c r="IVL31" s="117"/>
      <c r="IVM31" s="117"/>
      <c r="IVN31" s="117"/>
      <c r="IVO31" s="117"/>
      <c r="IVP31" s="117"/>
      <c r="IVQ31" s="117"/>
      <c r="IVR31" s="117"/>
      <c r="IVS31" s="117"/>
      <c r="IVT31" s="117"/>
      <c r="IVU31" s="117"/>
      <c r="IVV31" s="117"/>
      <c r="IVW31" s="117"/>
      <c r="IVX31" s="117"/>
      <c r="IVY31" s="117"/>
      <c r="IVZ31" s="117"/>
      <c r="IWA31" s="117"/>
      <c r="IWB31" s="117"/>
      <c r="IWC31" s="117"/>
      <c r="IWD31" s="117"/>
      <c r="IWE31" s="117"/>
      <c r="IWF31" s="117"/>
      <c r="IWG31" s="117"/>
      <c r="IWH31" s="117"/>
      <c r="IWI31" s="117"/>
      <c r="IWJ31" s="117"/>
      <c r="IWK31" s="117"/>
      <c r="IWL31" s="117"/>
      <c r="IWM31" s="117"/>
      <c r="IWN31" s="117"/>
      <c r="IWO31" s="117"/>
      <c r="IWP31" s="117"/>
      <c r="IWQ31" s="117"/>
      <c r="IWR31" s="117"/>
      <c r="IWS31" s="117"/>
      <c r="IWT31" s="117"/>
      <c r="IWU31" s="117"/>
      <c r="IWV31" s="117"/>
      <c r="IWW31" s="117"/>
      <c r="IWX31" s="117"/>
      <c r="IWY31" s="117"/>
      <c r="IWZ31" s="117"/>
      <c r="IXA31" s="117"/>
      <c r="IXB31" s="117"/>
      <c r="IXC31" s="117"/>
      <c r="IXD31" s="117"/>
      <c r="IXE31" s="117"/>
      <c r="IXF31" s="117"/>
      <c r="IXG31" s="117"/>
      <c r="IXH31" s="117"/>
      <c r="IXI31" s="117"/>
      <c r="IXJ31" s="117"/>
      <c r="IXK31" s="117"/>
      <c r="IXL31" s="117"/>
      <c r="IXM31" s="117"/>
      <c r="IXN31" s="117"/>
      <c r="IXO31" s="117"/>
      <c r="IXP31" s="117"/>
      <c r="IXQ31" s="117"/>
      <c r="IXR31" s="117"/>
      <c r="IXS31" s="117"/>
      <c r="IXT31" s="117"/>
      <c r="IXU31" s="117"/>
      <c r="IXV31" s="117"/>
      <c r="IXW31" s="117"/>
      <c r="IXX31" s="117"/>
      <c r="IXY31" s="117"/>
      <c r="IXZ31" s="117"/>
      <c r="IYA31" s="117"/>
      <c r="IYB31" s="117"/>
      <c r="IYC31" s="117"/>
      <c r="IYD31" s="117"/>
      <c r="IYE31" s="117"/>
      <c r="IYF31" s="117"/>
      <c r="IYG31" s="117"/>
      <c r="IYH31" s="117"/>
      <c r="IYI31" s="117"/>
      <c r="IYJ31" s="117"/>
      <c r="IYK31" s="117"/>
      <c r="IYL31" s="117"/>
      <c r="IYM31" s="117"/>
      <c r="IYN31" s="117"/>
      <c r="IYO31" s="117"/>
      <c r="IYP31" s="117"/>
      <c r="IYQ31" s="117"/>
      <c r="IYR31" s="117"/>
      <c r="IYS31" s="117"/>
      <c r="IYT31" s="117"/>
      <c r="IYU31" s="117"/>
      <c r="IYV31" s="117"/>
      <c r="IYW31" s="117"/>
      <c r="IYX31" s="117"/>
      <c r="IYY31" s="117"/>
      <c r="IYZ31" s="117"/>
      <c r="IZA31" s="117"/>
      <c r="IZB31" s="117"/>
      <c r="IZC31" s="117"/>
      <c r="IZD31" s="117"/>
      <c r="IZE31" s="117"/>
      <c r="IZF31" s="117"/>
      <c r="IZG31" s="117"/>
      <c r="IZH31" s="117"/>
      <c r="IZI31" s="117"/>
      <c r="IZJ31" s="117"/>
      <c r="IZK31" s="117"/>
      <c r="IZL31" s="117"/>
      <c r="IZM31" s="117"/>
      <c r="IZN31" s="117"/>
      <c r="IZO31" s="117"/>
      <c r="IZP31" s="117"/>
      <c r="IZQ31" s="117"/>
      <c r="IZR31" s="117"/>
      <c r="IZS31" s="117"/>
      <c r="IZT31" s="117"/>
      <c r="IZU31" s="117"/>
      <c r="IZV31" s="117"/>
      <c r="IZW31" s="117"/>
      <c r="IZX31" s="117"/>
      <c r="IZY31" s="117"/>
      <c r="IZZ31" s="117"/>
      <c r="JAA31" s="117"/>
      <c r="JAB31" s="117"/>
      <c r="JAC31" s="117"/>
      <c r="JAD31" s="117"/>
      <c r="JAE31" s="117"/>
      <c r="JAF31" s="117"/>
      <c r="JAG31" s="117"/>
      <c r="JAH31" s="117"/>
      <c r="JAI31" s="117"/>
      <c r="JAJ31" s="117"/>
      <c r="JAK31" s="117"/>
      <c r="JAL31" s="117"/>
      <c r="JAM31" s="117"/>
      <c r="JAN31" s="117"/>
      <c r="JAO31" s="117"/>
      <c r="JAP31" s="117"/>
      <c r="JAQ31" s="117"/>
      <c r="JAR31" s="117"/>
      <c r="JAS31" s="117"/>
      <c r="JAT31" s="117"/>
      <c r="JAU31" s="117"/>
      <c r="JAV31" s="117"/>
      <c r="JAW31" s="117"/>
      <c r="JAX31" s="117"/>
      <c r="JAY31" s="117"/>
      <c r="JAZ31" s="117"/>
      <c r="JBA31" s="117"/>
      <c r="JBB31" s="117"/>
      <c r="JBC31" s="117"/>
      <c r="JBD31" s="117"/>
      <c r="JBE31" s="117"/>
      <c r="JBF31" s="117"/>
      <c r="JBG31" s="117"/>
      <c r="JBH31" s="117"/>
      <c r="JBI31" s="117"/>
      <c r="JBJ31" s="117"/>
      <c r="JBK31" s="117"/>
      <c r="JBL31" s="117"/>
      <c r="JBM31" s="117"/>
      <c r="JBN31" s="117"/>
      <c r="JBO31" s="117"/>
      <c r="JBP31" s="117"/>
      <c r="JBQ31" s="117"/>
      <c r="JBR31" s="117"/>
      <c r="JBS31" s="117"/>
      <c r="JBT31" s="117"/>
      <c r="JBU31" s="117"/>
      <c r="JBV31" s="117"/>
      <c r="JBW31" s="117"/>
      <c r="JBX31" s="117"/>
      <c r="JBY31" s="117"/>
      <c r="JBZ31" s="117"/>
      <c r="JCA31" s="117"/>
      <c r="JCB31" s="117"/>
      <c r="JCC31" s="117"/>
      <c r="JCD31" s="117"/>
      <c r="JCE31" s="117"/>
      <c r="JCF31" s="117"/>
      <c r="JCG31" s="117"/>
      <c r="JCH31" s="117"/>
      <c r="JCI31" s="117"/>
      <c r="JCJ31" s="117"/>
      <c r="JCK31" s="117"/>
      <c r="JCL31" s="117"/>
      <c r="JCM31" s="117"/>
      <c r="JCN31" s="117"/>
      <c r="JCO31" s="117"/>
      <c r="JCP31" s="117"/>
      <c r="JCQ31" s="117"/>
      <c r="JCR31" s="117"/>
      <c r="JCS31" s="117"/>
      <c r="JCT31" s="117"/>
      <c r="JCU31" s="117"/>
      <c r="JCV31" s="117"/>
      <c r="JCW31" s="117"/>
      <c r="JCX31" s="117"/>
      <c r="JCY31" s="117"/>
      <c r="JCZ31" s="117"/>
      <c r="JDA31" s="117"/>
      <c r="JDB31" s="117"/>
      <c r="JDC31" s="117"/>
      <c r="JDD31" s="117"/>
      <c r="JDE31" s="117"/>
      <c r="JDF31" s="117"/>
      <c r="JDG31" s="117"/>
      <c r="JDH31" s="117"/>
      <c r="JDI31" s="117"/>
      <c r="JDJ31" s="117"/>
      <c r="JDK31" s="117"/>
      <c r="JDL31" s="117"/>
      <c r="JDM31" s="117"/>
      <c r="JDN31" s="117"/>
      <c r="JDO31" s="117"/>
      <c r="JDP31" s="117"/>
      <c r="JDQ31" s="117"/>
      <c r="JDR31" s="117"/>
      <c r="JDS31" s="117"/>
      <c r="JDT31" s="117"/>
      <c r="JDU31" s="117"/>
      <c r="JDV31" s="117"/>
      <c r="JDW31" s="117"/>
      <c r="JDX31" s="117"/>
      <c r="JDY31" s="117"/>
      <c r="JDZ31" s="117"/>
      <c r="JEA31" s="117"/>
      <c r="JEB31" s="117"/>
      <c r="JEC31" s="117"/>
      <c r="JED31" s="117"/>
      <c r="JEE31" s="117"/>
      <c r="JEF31" s="117"/>
      <c r="JEG31" s="117"/>
      <c r="JEH31" s="117"/>
      <c r="JEI31" s="117"/>
      <c r="JEJ31" s="117"/>
      <c r="JEK31" s="117"/>
      <c r="JEL31" s="117"/>
      <c r="JEM31" s="117"/>
      <c r="JEN31" s="117"/>
      <c r="JEO31" s="117"/>
      <c r="JEP31" s="117"/>
      <c r="JEQ31" s="117"/>
      <c r="JER31" s="117"/>
      <c r="JES31" s="117"/>
      <c r="JET31" s="117"/>
      <c r="JEU31" s="117"/>
      <c r="JEV31" s="117"/>
      <c r="JEW31" s="117"/>
      <c r="JEX31" s="117"/>
      <c r="JEY31" s="117"/>
      <c r="JEZ31" s="117"/>
      <c r="JFA31" s="117"/>
      <c r="JFB31" s="117"/>
      <c r="JFC31" s="117"/>
      <c r="JFD31" s="117"/>
      <c r="JFE31" s="117"/>
      <c r="JFF31" s="117"/>
      <c r="JFG31" s="117"/>
      <c r="JFH31" s="117"/>
      <c r="JFI31" s="117"/>
      <c r="JFJ31" s="117"/>
      <c r="JFK31" s="117"/>
      <c r="JFL31" s="117"/>
      <c r="JFM31" s="117"/>
      <c r="JFN31" s="117"/>
      <c r="JFO31" s="117"/>
      <c r="JFP31" s="117"/>
      <c r="JFQ31" s="117"/>
      <c r="JFR31" s="117"/>
      <c r="JFS31" s="117"/>
      <c r="JFT31" s="117"/>
      <c r="JFU31" s="117"/>
      <c r="JFV31" s="117"/>
      <c r="JFW31" s="117"/>
      <c r="JFX31" s="117"/>
      <c r="JFY31" s="117"/>
      <c r="JFZ31" s="117"/>
      <c r="JGA31" s="117"/>
      <c r="JGB31" s="117"/>
      <c r="JGC31" s="117"/>
      <c r="JGD31" s="117"/>
      <c r="JGE31" s="117"/>
      <c r="JGF31" s="117"/>
      <c r="JGG31" s="117"/>
      <c r="JGH31" s="117"/>
      <c r="JGI31" s="117"/>
      <c r="JGJ31" s="117"/>
      <c r="JGK31" s="117"/>
      <c r="JGL31" s="117"/>
      <c r="JGM31" s="117"/>
      <c r="JGN31" s="117"/>
      <c r="JGO31" s="117"/>
      <c r="JGP31" s="117"/>
      <c r="JGQ31" s="117"/>
      <c r="JGR31" s="117"/>
      <c r="JGS31" s="117"/>
      <c r="JGT31" s="117"/>
      <c r="JGU31" s="117"/>
      <c r="JGV31" s="117"/>
      <c r="JGW31" s="117"/>
      <c r="JGX31" s="117"/>
      <c r="JGY31" s="117"/>
      <c r="JGZ31" s="117"/>
      <c r="JHA31" s="117"/>
      <c r="JHB31" s="117"/>
      <c r="JHC31" s="117"/>
      <c r="JHD31" s="117"/>
      <c r="JHE31" s="117"/>
      <c r="JHF31" s="117"/>
      <c r="JHG31" s="117"/>
      <c r="JHH31" s="117"/>
      <c r="JHI31" s="117"/>
      <c r="JHJ31" s="117"/>
      <c r="JHK31" s="117"/>
      <c r="JHL31" s="117"/>
      <c r="JHM31" s="117"/>
      <c r="JHN31" s="117"/>
      <c r="JHO31" s="117"/>
      <c r="JHP31" s="117"/>
      <c r="JHQ31" s="117"/>
      <c r="JHR31" s="117"/>
      <c r="JHS31" s="117"/>
      <c r="JHT31" s="117"/>
      <c r="JHU31" s="117"/>
      <c r="JHV31" s="117"/>
      <c r="JHW31" s="117"/>
      <c r="JHX31" s="117"/>
      <c r="JHY31" s="117"/>
      <c r="JHZ31" s="117"/>
      <c r="JIA31" s="117"/>
      <c r="JIB31" s="117"/>
      <c r="JIC31" s="117"/>
      <c r="JID31" s="117"/>
      <c r="JIE31" s="117"/>
      <c r="JIF31" s="117"/>
      <c r="JIG31" s="117"/>
      <c r="JIH31" s="117"/>
      <c r="JII31" s="117"/>
      <c r="JIJ31" s="117"/>
      <c r="JIK31" s="117"/>
      <c r="JIL31" s="117"/>
      <c r="JIM31" s="117"/>
      <c r="JIN31" s="117"/>
      <c r="JIO31" s="117"/>
      <c r="JIP31" s="117"/>
      <c r="JIQ31" s="117"/>
      <c r="JIR31" s="117"/>
      <c r="JIS31" s="117"/>
      <c r="JIT31" s="117"/>
      <c r="JIU31" s="117"/>
      <c r="JIV31" s="117"/>
      <c r="JIW31" s="117"/>
      <c r="JIX31" s="117"/>
      <c r="JIY31" s="117"/>
      <c r="JIZ31" s="117"/>
      <c r="JJA31" s="117"/>
      <c r="JJB31" s="117"/>
      <c r="JJC31" s="117"/>
      <c r="JJD31" s="117"/>
      <c r="JJE31" s="117"/>
      <c r="JJF31" s="117"/>
      <c r="JJG31" s="117"/>
      <c r="JJH31" s="117"/>
      <c r="JJI31" s="117"/>
      <c r="JJJ31" s="117"/>
      <c r="JJK31" s="117"/>
      <c r="JJL31" s="117"/>
      <c r="JJM31" s="117"/>
      <c r="JJN31" s="117"/>
      <c r="JJO31" s="117"/>
      <c r="JJP31" s="117"/>
      <c r="JJQ31" s="117"/>
      <c r="JJR31" s="117"/>
      <c r="JJS31" s="117"/>
      <c r="JJT31" s="117"/>
      <c r="JJU31" s="117"/>
      <c r="JJV31" s="117"/>
      <c r="JJW31" s="117"/>
      <c r="JJX31" s="117"/>
      <c r="JJY31" s="117"/>
      <c r="JJZ31" s="117"/>
      <c r="JKA31" s="117"/>
      <c r="JKB31" s="117"/>
      <c r="JKC31" s="117"/>
      <c r="JKD31" s="117"/>
      <c r="JKE31" s="117"/>
      <c r="JKF31" s="117"/>
      <c r="JKG31" s="117"/>
      <c r="JKH31" s="117"/>
      <c r="JKI31" s="117"/>
      <c r="JKJ31" s="117"/>
      <c r="JKK31" s="117"/>
      <c r="JKL31" s="117"/>
      <c r="JKM31" s="117"/>
      <c r="JKN31" s="117"/>
      <c r="JKO31" s="117"/>
      <c r="JKP31" s="117"/>
      <c r="JKQ31" s="117"/>
      <c r="JKR31" s="117"/>
      <c r="JKS31" s="117"/>
      <c r="JKT31" s="117"/>
      <c r="JKU31" s="117"/>
      <c r="JKV31" s="117"/>
      <c r="JKW31" s="117"/>
      <c r="JKX31" s="117"/>
      <c r="JKY31" s="117"/>
      <c r="JKZ31" s="117"/>
      <c r="JLA31" s="117"/>
      <c r="JLB31" s="117"/>
      <c r="JLC31" s="117"/>
      <c r="JLD31" s="117"/>
      <c r="JLE31" s="117"/>
      <c r="JLF31" s="117"/>
      <c r="JLG31" s="117"/>
      <c r="JLH31" s="117"/>
      <c r="JLI31" s="117"/>
      <c r="JLJ31" s="117"/>
      <c r="JLK31" s="117"/>
      <c r="JLL31" s="117"/>
      <c r="JLM31" s="117"/>
      <c r="JLN31" s="117"/>
      <c r="JLO31" s="117"/>
      <c r="JLP31" s="117"/>
      <c r="JLQ31" s="117"/>
      <c r="JLR31" s="117"/>
      <c r="JLS31" s="117"/>
      <c r="JLT31" s="117"/>
      <c r="JLU31" s="117"/>
      <c r="JLV31" s="117"/>
      <c r="JLW31" s="117"/>
      <c r="JLX31" s="117"/>
      <c r="JLY31" s="117"/>
      <c r="JLZ31" s="117"/>
      <c r="JMA31" s="117"/>
      <c r="JMB31" s="117"/>
      <c r="JMC31" s="117"/>
      <c r="JMD31" s="117"/>
      <c r="JME31" s="117"/>
      <c r="JMF31" s="117"/>
      <c r="JMG31" s="117"/>
      <c r="JMH31" s="117"/>
      <c r="JMI31" s="117"/>
      <c r="JMJ31" s="117"/>
      <c r="JMK31" s="117"/>
      <c r="JML31" s="117"/>
      <c r="JMM31" s="117"/>
      <c r="JMN31" s="117"/>
      <c r="JMO31" s="117"/>
      <c r="JMP31" s="117"/>
      <c r="JMQ31" s="117"/>
      <c r="JMR31" s="117"/>
      <c r="JMS31" s="117"/>
      <c r="JMT31" s="117"/>
      <c r="JMU31" s="117"/>
      <c r="JMV31" s="117"/>
      <c r="JMW31" s="117"/>
      <c r="JMX31" s="117"/>
      <c r="JMY31" s="117"/>
      <c r="JMZ31" s="117"/>
      <c r="JNA31" s="117"/>
      <c r="JNB31" s="117"/>
      <c r="JNC31" s="117"/>
      <c r="JND31" s="117"/>
      <c r="JNE31" s="117"/>
      <c r="JNF31" s="117"/>
      <c r="JNG31" s="117"/>
      <c r="JNH31" s="117"/>
      <c r="JNI31" s="117"/>
      <c r="JNJ31" s="117"/>
      <c r="JNK31" s="117"/>
      <c r="JNL31" s="117"/>
      <c r="JNM31" s="117"/>
      <c r="JNN31" s="117"/>
      <c r="JNO31" s="117"/>
      <c r="JNP31" s="117"/>
      <c r="JNQ31" s="117"/>
      <c r="JNR31" s="117"/>
      <c r="JNS31" s="117"/>
      <c r="JNT31" s="117"/>
      <c r="JNU31" s="117"/>
      <c r="JNV31" s="117"/>
      <c r="JNW31" s="117"/>
      <c r="JNX31" s="117"/>
      <c r="JNY31" s="117"/>
      <c r="JNZ31" s="117"/>
      <c r="JOA31" s="117"/>
      <c r="JOB31" s="117"/>
      <c r="JOC31" s="117"/>
      <c r="JOD31" s="117"/>
      <c r="JOE31" s="117"/>
      <c r="JOF31" s="117"/>
      <c r="JOG31" s="117"/>
      <c r="JOH31" s="117"/>
      <c r="JOI31" s="117"/>
      <c r="JOJ31" s="117"/>
      <c r="JOK31" s="117"/>
      <c r="JOL31" s="117"/>
      <c r="JOM31" s="117"/>
      <c r="JON31" s="117"/>
      <c r="JOO31" s="117"/>
      <c r="JOP31" s="117"/>
      <c r="JOQ31" s="117"/>
      <c r="JOR31" s="117"/>
      <c r="JOS31" s="117"/>
      <c r="JOT31" s="117"/>
      <c r="JOU31" s="117"/>
      <c r="JOV31" s="117"/>
      <c r="JOW31" s="117"/>
      <c r="JOX31" s="117"/>
      <c r="JOY31" s="117"/>
      <c r="JOZ31" s="117"/>
      <c r="JPA31" s="117"/>
      <c r="JPB31" s="117"/>
      <c r="JPC31" s="117"/>
      <c r="JPD31" s="117"/>
      <c r="JPE31" s="117"/>
      <c r="JPF31" s="117"/>
      <c r="JPG31" s="117"/>
      <c r="JPH31" s="117"/>
      <c r="JPI31" s="117"/>
      <c r="JPJ31" s="117"/>
      <c r="JPK31" s="117"/>
      <c r="JPL31" s="117"/>
      <c r="JPM31" s="117"/>
      <c r="JPN31" s="117"/>
      <c r="JPO31" s="117"/>
      <c r="JPP31" s="117"/>
      <c r="JPQ31" s="117"/>
      <c r="JPR31" s="117"/>
      <c r="JPS31" s="117"/>
      <c r="JPT31" s="117"/>
      <c r="JPU31" s="117"/>
      <c r="JPV31" s="117"/>
      <c r="JPW31" s="117"/>
      <c r="JPX31" s="117"/>
      <c r="JPY31" s="117"/>
      <c r="JPZ31" s="117"/>
      <c r="JQA31" s="117"/>
      <c r="JQB31" s="117"/>
      <c r="JQC31" s="117"/>
      <c r="JQD31" s="117"/>
      <c r="JQE31" s="117"/>
      <c r="JQF31" s="117"/>
      <c r="JQG31" s="117"/>
      <c r="JQH31" s="117"/>
      <c r="JQI31" s="117"/>
      <c r="JQJ31" s="117"/>
      <c r="JQK31" s="117"/>
      <c r="JQL31" s="117"/>
      <c r="JQM31" s="117"/>
      <c r="JQN31" s="117"/>
      <c r="JQO31" s="117"/>
      <c r="JQP31" s="117"/>
      <c r="JQQ31" s="117"/>
      <c r="JQR31" s="117"/>
      <c r="JQS31" s="117"/>
      <c r="JQT31" s="117"/>
      <c r="JQU31" s="117"/>
      <c r="JQV31" s="117"/>
      <c r="JQW31" s="117"/>
      <c r="JQX31" s="117"/>
      <c r="JQY31" s="117"/>
      <c r="JQZ31" s="117"/>
      <c r="JRA31" s="117"/>
      <c r="JRB31" s="117"/>
      <c r="JRC31" s="117"/>
      <c r="JRD31" s="117"/>
      <c r="JRE31" s="117"/>
      <c r="JRF31" s="117"/>
      <c r="JRG31" s="117"/>
      <c r="JRH31" s="117"/>
      <c r="JRI31" s="117"/>
      <c r="JRJ31" s="117"/>
      <c r="JRK31" s="117"/>
      <c r="JRL31" s="117"/>
      <c r="JRM31" s="117"/>
      <c r="JRN31" s="117"/>
      <c r="JRO31" s="117"/>
      <c r="JRP31" s="117"/>
      <c r="JRQ31" s="117"/>
      <c r="JRR31" s="117"/>
      <c r="JRS31" s="117"/>
      <c r="JRT31" s="117"/>
      <c r="JRU31" s="117"/>
      <c r="JRV31" s="117"/>
      <c r="JRW31" s="117"/>
      <c r="JRX31" s="117"/>
      <c r="JRY31" s="117"/>
      <c r="JRZ31" s="117"/>
      <c r="JSA31" s="117"/>
      <c r="JSB31" s="117"/>
      <c r="JSC31" s="117"/>
      <c r="JSD31" s="117"/>
      <c r="JSE31" s="117"/>
      <c r="JSF31" s="117"/>
      <c r="JSG31" s="117"/>
      <c r="JSH31" s="117"/>
      <c r="JSI31" s="117"/>
      <c r="JSJ31" s="117"/>
      <c r="JSK31" s="117"/>
      <c r="JSL31" s="117"/>
      <c r="JSM31" s="117"/>
      <c r="JSN31" s="117"/>
      <c r="JSO31" s="117"/>
      <c r="JSP31" s="117"/>
      <c r="JSQ31" s="117"/>
      <c r="JSR31" s="117"/>
      <c r="JSS31" s="117"/>
      <c r="JST31" s="117"/>
      <c r="JSU31" s="117"/>
      <c r="JSV31" s="117"/>
      <c r="JSW31" s="117"/>
      <c r="JSX31" s="117"/>
      <c r="JSY31" s="117"/>
      <c r="JSZ31" s="117"/>
      <c r="JTA31" s="117"/>
      <c r="JTB31" s="117"/>
      <c r="JTC31" s="117"/>
      <c r="JTD31" s="117"/>
      <c r="JTE31" s="117"/>
      <c r="JTF31" s="117"/>
      <c r="JTG31" s="117"/>
      <c r="JTH31" s="117"/>
      <c r="JTI31" s="117"/>
      <c r="JTJ31" s="117"/>
      <c r="JTK31" s="117"/>
      <c r="JTL31" s="117"/>
      <c r="JTM31" s="117"/>
      <c r="JTN31" s="117"/>
      <c r="JTO31" s="117"/>
      <c r="JTP31" s="117"/>
      <c r="JTQ31" s="117"/>
      <c r="JTR31" s="117"/>
      <c r="JTS31" s="117"/>
      <c r="JTT31" s="117"/>
      <c r="JTU31" s="117"/>
      <c r="JTV31" s="117"/>
      <c r="JTW31" s="117"/>
      <c r="JTX31" s="117"/>
      <c r="JTY31" s="117"/>
      <c r="JTZ31" s="117"/>
      <c r="JUA31" s="117"/>
      <c r="JUB31" s="117"/>
      <c r="JUC31" s="117"/>
      <c r="JUD31" s="117"/>
      <c r="JUE31" s="117"/>
      <c r="JUF31" s="117"/>
      <c r="JUG31" s="117"/>
      <c r="JUH31" s="117"/>
      <c r="JUI31" s="117"/>
      <c r="JUJ31" s="117"/>
      <c r="JUK31" s="117"/>
      <c r="JUL31" s="117"/>
      <c r="JUM31" s="117"/>
      <c r="JUN31" s="117"/>
      <c r="JUO31" s="117"/>
      <c r="JUP31" s="117"/>
      <c r="JUQ31" s="117"/>
      <c r="JUR31" s="117"/>
      <c r="JUS31" s="117"/>
      <c r="JUT31" s="117"/>
      <c r="JUU31" s="117"/>
      <c r="JUV31" s="117"/>
      <c r="JUW31" s="117"/>
      <c r="JUX31" s="117"/>
      <c r="JUY31" s="117"/>
      <c r="JUZ31" s="117"/>
      <c r="JVA31" s="117"/>
      <c r="JVB31" s="117"/>
      <c r="JVC31" s="117"/>
      <c r="JVD31" s="117"/>
      <c r="JVE31" s="117"/>
      <c r="JVF31" s="117"/>
      <c r="JVG31" s="117"/>
      <c r="JVH31" s="117"/>
      <c r="JVI31" s="117"/>
      <c r="JVJ31" s="117"/>
      <c r="JVK31" s="117"/>
      <c r="JVL31" s="117"/>
      <c r="JVM31" s="117"/>
      <c r="JVN31" s="117"/>
      <c r="JVO31" s="117"/>
      <c r="JVP31" s="117"/>
      <c r="JVQ31" s="117"/>
      <c r="JVR31" s="117"/>
      <c r="JVS31" s="117"/>
      <c r="JVT31" s="117"/>
      <c r="JVU31" s="117"/>
      <c r="JVV31" s="117"/>
      <c r="JVW31" s="117"/>
      <c r="JVX31" s="117"/>
      <c r="JVY31" s="117"/>
      <c r="JVZ31" s="117"/>
      <c r="JWA31" s="117"/>
      <c r="JWB31" s="117"/>
      <c r="JWC31" s="117"/>
      <c r="JWD31" s="117"/>
      <c r="JWE31" s="117"/>
      <c r="JWF31" s="117"/>
      <c r="JWG31" s="117"/>
      <c r="JWH31" s="117"/>
      <c r="JWI31" s="117"/>
      <c r="JWJ31" s="117"/>
      <c r="JWK31" s="117"/>
      <c r="JWL31" s="117"/>
      <c r="JWM31" s="117"/>
      <c r="JWN31" s="117"/>
      <c r="JWO31" s="117"/>
      <c r="JWP31" s="117"/>
      <c r="JWQ31" s="117"/>
      <c r="JWR31" s="117"/>
      <c r="JWS31" s="117"/>
      <c r="JWT31" s="117"/>
      <c r="JWU31" s="117"/>
      <c r="JWV31" s="117"/>
      <c r="JWW31" s="117"/>
      <c r="JWX31" s="117"/>
      <c r="JWY31" s="117"/>
      <c r="JWZ31" s="117"/>
      <c r="JXA31" s="117"/>
      <c r="JXB31" s="117"/>
      <c r="JXC31" s="117"/>
      <c r="JXD31" s="117"/>
      <c r="JXE31" s="117"/>
      <c r="JXF31" s="117"/>
      <c r="JXG31" s="117"/>
      <c r="JXH31" s="117"/>
      <c r="JXI31" s="117"/>
      <c r="JXJ31" s="117"/>
      <c r="JXK31" s="117"/>
      <c r="JXL31" s="117"/>
      <c r="JXM31" s="117"/>
      <c r="JXN31" s="117"/>
      <c r="JXO31" s="117"/>
      <c r="JXP31" s="117"/>
      <c r="JXQ31" s="117"/>
      <c r="JXR31" s="117"/>
      <c r="JXS31" s="117"/>
      <c r="JXT31" s="117"/>
      <c r="JXU31" s="117"/>
      <c r="JXV31" s="117"/>
      <c r="JXW31" s="117"/>
      <c r="JXX31" s="117"/>
      <c r="JXY31" s="117"/>
      <c r="JXZ31" s="117"/>
      <c r="JYA31" s="117"/>
      <c r="JYB31" s="117"/>
      <c r="JYC31" s="117"/>
      <c r="JYD31" s="117"/>
      <c r="JYE31" s="117"/>
      <c r="JYF31" s="117"/>
      <c r="JYG31" s="117"/>
      <c r="JYH31" s="117"/>
      <c r="JYI31" s="117"/>
      <c r="JYJ31" s="117"/>
      <c r="JYK31" s="117"/>
      <c r="JYL31" s="117"/>
      <c r="JYM31" s="117"/>
      <c r="JYN31" s="117"/>
      <c r="JYO31" s="117"/>
      <c r="JYP31" s="117"/>
      <c r="JYQ31" s="117"/>
      <c r="JYR31" s="117"/>
      <c r="JYS31" s="117"/>
      <c r="JYT31" s="117"/>
      <c r="JYU31" s="117"/>
      <c r="JYV31" s="117"/>
      <c r="JYW31" s="117"/>
      <c r="JYX31" s="117"/>
      <c r="JYY31" s="117"/>
      <c r="JYZ31" s="117"/>
      <c r="JZA31" s="117"/>
      <c r="JZB31" s="117"/>
      <c r="JZC31" s="117"/>
      <c r="JZD31" s="117"/>
      <c r="JZE31" s="117"/>
      <c r="JZF31" s="117"/>
      <c r="JZG31" s="117"/>
      <c r="JZH31" s="117"/>
      <c r="JZI31" s="117"/>
      <c r="JZJ31" s="117"/>
      <c r="JZK31" s="117"/>
      <c r="JZL31" s="117"/>
      <c r="JZM31" s="117"/>
      <c r="JZN31" s="117"/>
      <c r="JZO31" s="117"/>
      <c r="JZP31" s="117"/>
      <c r="JZQ31" s="117"/>
      <c r="JZR31" s="117"/>
      <c r="JZS31" s="117"/>
      <c r="JZT31" s="117"/>
      <c r="JZU31" s="117"/>
      <c r="JZV31" s="117"/>
      <c r="JZW31" s="117"/>
      <c r="JZX31" s="117"/>
      <c r="JZY31" s="117"/>
      <c r="JZZ31" s="117"/>
      <c r="KAA31" s="117"/>
      <c r="KAB31" s="117"/>
      <c r="KAC31" s="117"/>
      <c r="KAD31" s="117"/>
      <c r="KAE31" s="117"/>
      <c r="KAF31" s="117"/>
      <c r="KAG31" s="117"/>
      <c r="KAH31" s="117"/>
      <c r="KAI31" s="117"/>
      <c r="KAJ31" s="117"/>
      <c r="KAK31" s="117"/>
      <c r="KAL31" s="117"/>
      <c r="KAM31" s="117"/>
      <c r="KAN31" s="117"/>
      <c r="KAO31" s="117"/>
      <c r="KAP31" s="117"/>
      <c r="KAQ31" s="117"/>
      <c r="KAR31" s="117"/>
      <c r="KAS31" s="117"/>
      <c r="KAT31" s="117"/>
      <c r="KAU31" s="117"/>
      <c r="KAV31" s="117"/>
      <c r="KAW31" s="117"/>
      <c r="KAX31" s="117"/>
      <c r="KAY31" s="117"/>
      <c r="KAZ31" s="117"/>
      <c r="KBA31" s="117"/>
      <c r="KBB31" s="117"/>
      <c r="KBC31" s="117"/>
      <c r="KBD31" s="117"/>
      <c r="KBE31" s="117"/>
      <c r="KBF31" s="117"/>
      <c r="KBG31" s="117"/>
      <c r="KBH31" s="117"/>
      <c r="KBI31" s="117"/>
      <c r="KBJ31" s="117"/>
      <c r="KBK31" s="117"/>
      <c r="KBL31" s="117"/>
      <c r="KBM31" s="117"/>
      <c r="KBN31" s="117"/>
      <c r="KBO31" s="117"/>
      <c r="KBP31" s="117"/>
      <c r="KBQ31" s="117"/>
      <c r="KBR31" s="117"/>
      <c r="KBS31" s="117"/>
      <c r="KBT31" s="117"/>
      <c r="KBU31" s="117"/>
      <c r="KBV31" s="117"/>
      <c r="KBW31" s="117"/>
      <c r="KBX31" s="117"/>
      <c r="KBY31" s="117"/>
      <c r="KBZ31" s="117"/>
      <c r="KCA31" s="117"/>
      <c r="KCB31" s="117"/>
      <c r="KCC31" s="117"/>
      <c r="KCD31" s="117"/>
      <c r="KCE31" s="117"/>
      <c r="KCF31" s="117"/>
      <c r="KCG31" s="117"/>
      <c r="KCH31" s="117"/>
      <c r="KCI31" s="117"/>
      <c r="KCJ31" s="117"/>
      <c r="KCK31" s="117"/>
      <c r="KCL31" s="117"/>
      <c r="KCM31" s="117"/>
      <c r="KCN31" s="117"/>
      <c r="KCO31" s="117"/>
      <c r="KCP31" s="117"/>
      <c r="KCQ31" s="117"/>
      <c r="KCR31" s="117"/>
      <c r="KCS31" s="117"/>
      <c r="KCT31" s="117"/>
      <c r="KCU31" s="117"/>
      <c r="KCV31" s="117"/>
      <c r="KCW31" s="117"/>
      <c r="KCX31" s="117"/>
      <c r="KCY31" s="117"/>
      <c r="KCZ31" s="117"/>
      <c r="KDA31" s="117"/>
      <c r="KDB31" s="117"/>
      <c r="KDC31" s="117"/>
      <c r="KDD31" s="117"/>
      <c r="KDE31" s="117"/>
      <c r="KDF31" s="117"/>
      <c r="KDG31" s="117"/>
      <c r="KDH31" s="117"/>
      <c r="KDI31" s="117"/>
      <c r="KDJ31" s="117"/>
      <c r="KDK31" s="117"/>
      <c r="KDL31" s="117"/>
      <c r="KDM31" s="117"/>
      <c r="KDN31" s="117"/>
      <c r="KDO31" s="117"/>
      <c r="KDP31" s="117"/>
      <c r="KDQ31" s="117"/>
      <c r="KDR31" s="117"/>
      <c r="KDS31" s="117"/>
      <c r="KDT31" s="117"/>
      <c r="KDU31" s="117"/>
      <c r="KDV31" s="117"/>
      <c r="KDW31" s="117"/>
      <c r="KDX31" s="117"/>
      <c r="KDY31" s="117"/>
      <c r="KDZ31" s="117"/>
      <c r="KEA31" s="117"/>
      <c r="KEB31" s="117"/>
      <c r="KEC31" s="117"/>
      <c r="KED31" s="117"/>
      <c r="KEE31" s="117"/>
      <c r="KEF31" s="117"/>
      <c r="KEG31" s="117"/>
      <c r="KEH31" s="117"/>
      <c r="KEI31" s="117"/>
      <c r="KEJ31" s="117"/>
      <c r="KEK31" s="117"/>
      <c r="KEL31" s="117"/>
      <c r="KEM31" s="117"/>
      <c r="KEN31" s="117"/>
      <c r="KEO31" s="117"/>
      <c r="KEP31" s="117"/>
      <c r="KEQ31" s="117"/>
      <c r="KER31" s="117"/>
      <c r="KES31" s="117"/>
      <c r="KET31" s="117"/>
      <c r="KEU31" s="117"/>
      <c r="KEV31" s="117"/>
      <c r="KEW31" s="117"/>
      <c r="KEX31" s="117"/>
      <c r="KEY31" s="117"/>
      <c r="KEZ31" s="117"/>
      <c r="KFA31" s="117"/>
      <c r="KFB31" s="117"/>
      <c r="KFC31" s="117"/>
      <c r="KFD31" s="117"/>
      <c r="KFE31" s="117"/>
      <c r="KFF31" s="117"/>
      <c r="KFG31" s="117"/>
      <c r="KFH31" s="117"/>
      <c r="KFI31" s="117"/>
      <c r="KFJ31" s="117"/>
      <c r="KFK31" s="117"/>
      <c r="KFL31" s="117"/>
      <c r="KFM31" s="117"/>
      <c r="KFN31" s="117"/>
      <c r="KFO31" s="117"/>
      <c r="KFP31" s="117"/>
      <c r="KFQ31" s="117"/>
      <c r="KFR31" s="117"/>
      <c r="KFS31" s="117"/>
      <c r="KFT31" s="117"/>
      <c r="KFU31" s="117"/>
      <c r="KFV31" s="117"/>
      <c r="KFW31" s="117"/>
      <c r="KFX31" s="117"/>
      <c r="KFY31" s="117"/>
      <c r="KFZ31" s="117"/>
      <c r="KGA31" s="117"/>
      <c r="KGB31" s="117"/>
      <c r="KGC31" s="117"/>
      <c r="KGD31" s="117"/>
      <c r="KGE31" s="117"/>
      <c r="KGF31" s="117"/>
      <c r="KGG31" s="117"/>
      <c r="KGH31" s="117"/>
      <c r="KGI31" s="117"/>
      <c r="KGJ31" s="117"/>
      <c r="KGK31" s="117"/>
      <c r="KGL31" s="117"/>
      <c r="KGM31" s="117"/>
      <c r="KGN31" s="117"/>
      <c r="KGO31" s="117"/>
      <c r="KGP31" s="117"/>
      <c r="KGQ31" s="117"/>
      <c r="KGR31" s="117"/>
      <c r="KGS31" s="117"/>
      <c r="KGT31" s="117"/>
      <c r="KGU31" s="117"/>
      <c r="KGV31" s="117"/>
      <c r="KGW31" s="117"/>
      <c r="KGX31" s="117"/>
      <c r="KGY31" s="117"/>
      <c r="KGZ31" s="117"/>
      <c r="KHA31" s="117"/>
      <c r="KHB31" s="117"/>
      <c r="KHC31" s="117"/>
      <c r="KHD31" s="117"/>
      <c r="KHE31" s="117"/>
      <c r="KHF31" s="117"/>
      <c r="KHG31" s="117"/>
      <c r="KHH31" s="117"/>
      <c r="KHI31" s="117"/>
      <c r="KHJ31" s="117"/>
      <c r="KHK31" s="117"/>
      <c r="KHL31" s="117"/>
      <c r="KHM31" s="117"/>
      <c r="KHN31" s="117"/>
      <c r="KHO31" s="117"/>
      <c r="KHP31" s="117"/>
      <c r="KHQ31" s="117"/>
      <c r="KHR31" s="117"/>
      <c r="KHS31" s="117"/>
      <c r="KHT31" s="117"/>
      <c r="KHU31" s="117"/>
      <c r="KHV31" s="117"/>
      <c r="KHW31" s="117"/>
      <c r="KHX31" s="117"/>
      <c r="KHY31" s="117"/>
      <c r="KHZ31" s="117"/>
      <c r="KIA31" s="117"/>
      <c r="KIB31" s="117"/>
      <c r="KIC31" s="117"/>
      <c r="KID31" s="117"/>
      <c r="KIE31" s="117"/>
      <c r="KIF31" s="117"/>
      <c r="KIG31" s="117"/>
      <c r="KIH31" s="117"/>
      <c r="KII31" s="117"/>
      <c r="KIJ31" s="117"/>
      <c r="KIK31" s="117"/>
      <c r="KIL31" s="117"/>
      <c r="KIM31" s="117"/>
      <c r="KIN31" s="117"/>
      <c r="KIO31" s="117"/>
      <c r="KIP31" s="117"/>
      <c r="KIQ31" s="117"/>
      <c r="KIR31" s="117"/>
      <c r="KIS31" s="117"/>
      <c r="KIT31" s="117"/>
      <c r="KIU31" s="117"/>
      <c r="KIV31" s="117"/>
      <c r="KIW31" s="117"/>
      <c r="KIX31" s="117"/>
      <c r="KIY31" s="117"/>
      <c r="KIZ31" s="117"/>
      <c r="KJA31" s="117"/>
      <c r="KJB31" s="117"/>
      <c r="KJC31" s="117"/>
      <c r="KJD31" s="117"/>
      <c r="KJE31" s="117"/>
      <c r="KJF31" s="117"/>
      <c r="KJG31" s="117"/>
      <c r="KJH31" s="117"/>
      <c r="KJI31" s="117"/>
      <c r="KJJ31" s="117"/>
      <c r="KJK31" s="117"/>
      <c r="KJL31" s="117"/>
      <c r="KJM31" s="117"/>
      <c r="KJN31" s="117"/>
      <c r="KJO31" s="117"/>
      <c r="KJP31" s="117"/>
      <c r="KJQ31" s="117"/>
      <c r="KJR31" s="117"/>
      <c r="KJS31" s="117"/>
      <c r="KJT31" s="117"/>
      <c r="KJU31" s="117"/>
      <c r="KJV31" s="117"/>
      <c r="KJW31" s="117"/>
      <c r="KJX31" s="117"/>
      <c r="KJY31" s="117"/>
      <c r="KJZ31" s="117"/>
      <c r="KKA31" s="117"/>
      <c r="KKB31" s="117"/>
      <c r="KKC31" s="117"/>
      <c r="KKD31" s="117"/>
      <c r="KKE31" s="117"/>
      <c r="KKF31" s="117"/>
      <c r="KKG31" s="117"/>
      <c r="KKH31" s="117"/>
      <c r="KKI31" s="117"/>
      <c r="KKJ31" s="117"/>
      <c r="KKK31" s="117"/>
      <c r="KKL31" s="117"/>
      <c r="KKM31" s="117"/>
      <c r="KKN31" s="117"/>
      <c r="KKO31" s="117"/>
      <c r="KKP31" s="117"/>
      <c r="KKQ31" s="117"/>
      <c r="KKR31" s="117"/>
      <c r="KKS31" s="117"/>
      <c r="KKT31" s="117"/>
      <c r="KKU31" s="117"/>
      <c r="KKV31" s="117"/>
      <c r="KKW31" s="117"/>
      <c r="KKX31" s="117"/>
      <c r="KKY31" s="117"/>
      <c r="KKZ31" s="117"/>
      <c r="KLA31" s="117"/>
      <c r="KLB31" s="117"/>
      <c r="KLC31" s="117"/>
      <c r="KLD31" s="117"/>
      <c r="KLE31" s="117"/>
      <c r="KLF31" s="117"/>
      <c r="KLG31" s="117"/>
      <c r="KLH31" s="117"/>
      <c r="KLI31" s="117"/>
      <c r="KLJ31" s="117"/>
      <c r="KLK31" s="117"/>
      <c r="KLL31" s="117"/>
      <c r="KLM31" s="117"/>
      <c r="KLN31" s="117"/>
      <c r="KLO31" s="117"/>
      <c r="KLP31" s="117"/>
      <c r="KLQ31" s="117"/>
      <c r="KLR31" s="117"/>
      <c r="KLS31" s="117"/>
      <c r="KLT31" s="117"/>
      <c r="KLU31" s="117"/>
      <c r="KLV31" s="117"/>
      <c r="KLW31" s="117"/>
      <c r="KLX31" s="117"/>
      <c r="KLY31" s="117"/>
      <c r="KLZ31" s="117"/>
      <c r="KMA31" s="117"/>
      <c r="KMB31" s="117"/>
      <c r="KMC31" s="117"/>
      <c r="KMD31" s="117"/>
      <c r="KME31" s="117"/>
      <c r="KMF31" s="117"/>
      <c r="KMG31" s="117"/>
      <c r="KMH31" s="117"/>
      <c r="KMI31" s="117"/>
      <c r="KMJ31" s="117"/>
      <c r="KMK31" s="117"/>
      <c r="KML31" s="117"/>
      <c r="KMM31" s="117"/>
      <c r="KMN31" s="117"/>
      <c r="KMO31" s="117"/>
      <c r="KMP31" s="117"/>
      <c r="KMQ31" s="117"/>
      <c r="KMR31" s="117"/>
      <c r="KMS31" s="117"/>
      <c r="KMT31" s="117"/>
      <c r="KMU31" s="117"/>
      <c r="KMV31" s="117"/>
      <c r="KMW31" s="117"/>
      <c r="KMX31" s="117"/>
      <c r="KMY31" s="117"/>
      <c r="KMZ31" s="117"/>
      <c r="KNA31" s="117"/>
      <c r="KNB31" s="117"/>
      <c r="KNC31" s="117"/>
      <c r="KND31" s="117"/>
      <c r="KNE31" s="117"/>
      <c r="KNF31" s="117"/>
      <c r="KNG31" s="117"/>
      <c r="KNH31" s="117"/>
      <c r="KNI31" s="117"/>
      <c r="KNJ31" s="117"/>
      <c r="KNK31" s="117"/>
      <c r="KNL31" s="117"/>
      <c r="KNM31" s="117"/>
      <c r="KNN31" s="117"/>
      <c r="KNO31" s="117"/>
      <c r="KNP31" s="117"/>
      <c r="KNQ31" s="117"/>
      <c r="KNR31" s="117"/>
      <c r="KNS31" s="117"/>
      <c r="KNT31" s="117"/>
      <c r="KNU31" s="117"/>
      <c r="KNV31" s="117"/>
      <c r="KNW31" s="117"/>
      <c r="KNX31" s="117"/>
      <c r="KNY31" s="117"/>
      <c r="KNZ31" s="117"/>
      <c r="KOA31" s="117"/>
      <c r="KOB31" s="117"/>
      <c r="KOC31" s="117"/>
      <c r="KOD31" s="117"/>
      <c r="KOE31" s="117"/>
      <c r="KOF31" s="117"/>
      <c r="KOG31" s="117"/>
      <c r="KOH31" s="117"/>
      <c r="KOI31" s="117"/>
      <c r="KOJ31" s="117"/>
      <c r="KOK31" s="117"/>
      <c r="KOL31" s="117"/>
      <c r="KOM31" s="117"/>
      <c r="KON31" s="117"/>
      <c r="KOO31" s="117"/>
      <c r="KOP31" s="117"/>
      <c r="KOQ31" s="117"/>
      <c r="KOR31" s="117"/>
      <c r="KOS31" s="117"/>
      <c r="KOT31" s="117"/>
      <c r="KOU31" s="117"/>
      <c r="KOV31" s="117"/>
      <c r="KOW31" s="117"/>
      <c r="KOX31" s="117"/>
      <c r="KOY31" s="117"/>
      <c r="KOZ31" s="117"/>
      <c r="KPA31" s="117"/>
      <c r="KPB31" s="117"/>
      <c r="KPC31" s="117"/>
      <c r="KPD31" s="117"/>
      <c r="KPE31" s="117"/>
      <c r="KPF31" s="117"/>
      <c r="KPG31" s="117"/>
      <c r="KPH31" s="117"/>
      <c r="KPI31" s="117"/>
      <c r="KPJ31" s="117"/>
      <c r="KPK31" s="117"/>
      <c r="KPL31" s="117"/>
      <c r="KPM31" s="117"/>
      <c r="KPN31" s="117"/>
      <c r="KPO31" s="117"/>
      <c r="KPP31" s="117"/>
      <c r="KPQ31" s="117"/>
      <c r="KPR31" s="117"/>
      <c r="KPS31" s="117"/>
      <c r="KPT31" s="117"/>
      <c r="KPU31" s="117"/>
      <c r="KPV31" s="117"/>
      <c r="KPW31" s="117"/>
      <c r="KPX31" s="117"/>
      <c r="KPY31" s="117"/>
      <c r="KPZ31" s="117"/>
      <c r="KQA31" s="117"/>
      <c r="KQB31" s="117"/>
      <c r="KQC31" s="117"/>
      <c r="KQD31" s="117"/>
      <c r="KQE31" s="117"/>
      <c r="KQF31" s="117"/>
      <c r="KQG31" s="117"/>
      <c r="KQH31" s="117"/>
      <c r="KQI31" s="117"/>
      <c r="KQJ31" s="117"/>
      <c r="KQK31" s="117"/>
      <c r="KQL31" s="117"/>
      <c r="KQM31" s="117"/>
      <c r="KQN31" s="117"/>
      <c r="KQO31" s="117"/>
      <c r="KQP31" s="117"/>
      <c r="KQQ31" s="117"/>
      <c r="KQR31" s="117"/>
      <c r="KQS31" s="117"/>
      <c r="KQT31" s="117"/>
      <c r="KQU31" s="117"/>
      <c r="KQV31" s="117"/>
      <c r="KQW31" s="117"/>
      <c r="KQX31" s="117"/>
      <c r="KQY31" s="117"/>
      <c r="KQZ31" s="117"/>
      <c r="KRA31" s="117"/>
      <c r="KRB31" s="117"/>
      <c r="KRC31" s="117"/>
      <c r="KRD31" s="117"/>
      <c r="KRE31" s="117"/>
      <c r="KRF31" s="117"/>
      <c r="KRG31" s="117"/>
      <c r="KRH31" s="117"/>
      <c r="KRI31" s="117"/>
      <c r="KRJ31" s="117"/>
      <c r="KRK31" s="117"/>
      <c r="KRL31" s="117"/>
      <c r="KRM31" s="117"/>
      <c r="KRN31" s="117"/>
      <c r="KRO31" s="117"/>
      <c r="KRP31" s="117"/>
      <c r="KRQ31" s="117"/>
      <c r="KRR31" s="117"/>
      <c r="KRS31" s="117"/>
      <c r="KRT31" s="117"/>
      <c r="KRU31" s="117"/>
      <c r="KRV31" s="117"/>
      <c r="KRW31" s="117"/>
      <c r="KRX31" s="117"/>
      <c r="KRY31" s="117"/>
      <c r="KRZ31" s="117"/>
      <c r="KSA31" s="117"/>
      <c r="KSB31" s="117"/>
      <c r="KSC31" s="117"/>
      <c r="KSD31" s="117"/>
      <c r="KSE31" s="117"/>
      <c r="KSF31" s="117"/>
      <c r="KSG31" s="117"/>
      <c r="KSH31" s="117"/>
      <c r="KSI31" s="117"/>
      <c r="KSJ31" s="117"/>
      <c r="KSK31" s="117"/>
      <c r="KSL31" s="117"/>
      <c r="KSM31" s="117"/>
      <c r="KSN31" s="117"/>
      <c r="KSO31" s="117"/>
      <c r="KSP31" s="117"/>
      <c r="KSQ31" s="117"/>
      <c r="KSR31" s="117"/>
      <c r="KSS31" s="117"/>
      <c r="KST31" s="117"/>
      <c r="KSU31" s="117"/>
      <c r="KSV31" s="117"/>
      <c r="KSW31" s="117"/>
      <c r="KSX31" s="117"/>
      <c r="KSY31" s="117"/>
      <c r="KSZ31" s="117"/>
      <c r="KTA31" s="117"/>
      <c r="KTB31" s="117"/>
      <c r="KTC31" s="117"/>
      <c r="KTD31" s="117"/>
      <c r="KTE31" s="117"/>
      <c r="KTF31" s="117"/>
      <c r="KTG31" s="117"/>
      <c r="KTH31" s="117"/>
      <c r="KTI31" s="117"/>
      <c r="KTJ31" s="117"/>
      <c r="KTK31" s="117"/>
      <c r="KTL31" s="117"/>
      <c r="KTM31" s="117"/>
      <c r="KTN31" s="117"/>
      <c r="KTO31" s="117"/>
      <c r="KTP31" s="117"/>
      <c r="KTQ31" s="117"/>
      <c r="KTR31" s="117"/>
      <c r="KTS31" s="117"/>
      <c r="KTT31" s="117"/>
      <c r="KTU31" s="117"/>
      <c r="KTV31" s="117"/>
      <c r="KTW31" s="117"/>
      <c r="KTX31" s="117"/>
      <c r="KTY31" s="117"/>
      <c r="KTZ31" s="117"/>
      <c r="KUA31" s="117"/>
      <c r="KUB31" s="117"/>
      <c r="KUC31" s="117"/>
      <c r="KUD31" s="117"/>
      <c r="KUE31" s="117"/>
      <c r="KUF31" s="117"/>
      <c r="KUG31" s="117"/>
      <c r="KUH31" s="117"/>
      <c r="KUI31" s="117"/>
      <c r="KUJ31" s="117"/>
      <c r="KUK31" s="117"/>
      <c r="KUL31" s="117"/>
      <c r="KUM31" s="117"/>
      <c r="KUN31" s="117"/>
      <c r="KUO31" s="117"/>
      <c r="KUP31" s="117"/>
      <c r="KUQ31" s="117"/>
      <c r="KUR31" s="117"/>
      <c r="KUS31" s="117"/>
      <c r="KUT31" s="117"/>
      <c r="KUU31" s="117"/>
      <c r="KUV31" s="117"/>
      <c r="KUW31" s="117"/>
      <c r="KUX31" s="117"/>
      <c r="KUY31" s="117"/>
      <c r="KUZ31" s="117"/>
      <c r="KVA31" s="117"/>
      <c r="KVB31" s="117"/>
      <c r="KVC31" s="117"/>
      <c r="KVD31" s="117"/>
      <c r="KVE31" s="117"/>
      <c r="KVF31" s="117"/>
      <c r="KVG31" s="117"/>
      <c r="KVH31" s="117"/>
      <c r="KVI31" s="117"/>
      <c r="KVJ31" s="117"/>
      <c r="KVK31" s="117"/>
      <c r="KVL31" s="117"/>
      <c r="KVM31" s="117"/>
      <c r="KVN31" s="117"/>
      <c r="KVO31" s="117"/>
      <c r="KVP31" s="117"/>
      <c r="KVQ31" s="117"/>
      <c r="KVR31" s="117"/>
      <c r="KVS31" s="117"/>
      <c r="KVT31" s="117"/>
      <c r="KVU31" s="117"/>
      <c r="KVV31" s="117"/>
      <c r="KVW31" s="117"/>
      <c r="KVX31" s="117"/>
      <c r="KVY31" s="117"/>
      <c r="KVZ31" s="117"/>
      <c r="KWA31" s="117"/>
      <c r="KWB31" s="117"/>
      <c r="KWC31" s="117"/>
      <c r="KWD31" s="117"/>
      <c r="KWE31" s="117"/>
      <c r="KWF31" s="117"/>
      <c r="KWG31" s="117"/>
      <c r="KWH31" s="117"/>
      <c r="KWI31" s="117"/>
      <c r="KWJ31" s="117"/>
      <c r="KWK31" s="117"/>
      <c r="KWL31" s="117"/>
      <c r="KWM31" s="117"/>
      <c r="KWN31" s="117"/>
      <c r="KWO31" s="117"/>
      <c r="KWP31" s="117"/>
      <c r="KWQ31" s="117"/>
      <c r="KWR31" s="117"/>
      <c r="KWS31" s="117"/>
      <c r="KWT31" s="117"/>
      <c r="KWU31" s="117"/>
      <c r="KWV31" s="117"/>
      <c r="KWW31" s="117"/>
      <c r="KWX31" s="117"/>
      <c r="KWY31" s="117"/>
      <c r="KWZ31" s="117"/>
      <c r="KXA31" s="117"/>
      <c r="KXB31" s="117"/>
      <c r="KXC31" s="117"/>
      <c r="KXD31" s="117"/>
      <c r="KXE31" s="117"/>
      <c r="KXF31" s="117"/>
      <c r="KXG31" s="117"/>
      <c r="KXH31" s="117"/>
      <c r="KXI31" s="117"/>
      <c r="KXJ31" s="117"/>
      <c r="KXK31" s="117"/>
      <c r="KXL31" s="117"/>
      <c r="KXM31" s="117"/>
      <c r="KXN31" s="117"/>
      <c r="KXO31" s="117"/>
      <c r="KXP31" s="117"/>
      <c r="KXQ31" s="117"/>
      <c r="KXR31" s="117"/>
      <c r="KXS31" s="117"/>
      <c r="KXT31" s="117"/>
      <c r="KXU31" s="117"/>
      <c r="KXV31" s="117"/>
      <c r="KXW31" s="117"/>
      <c r="KXX31" s="117"/>
      <c r="KXY31" s="117"/>
      <c r="KXZ31" s="117"/>
      <c r="KYA31" s="117"/>
      <c r="KYB31" s="117"/>
      <c r="KYC31" s="117"/>
      <c r="KYD31" s="117"/>
      <c r="KYE31" s="117"/>
      <c r="KYF31" s="117"/>
      <c r="KYG31" s="117"/>
      <c r="KYH31" s="117"/>
      <c r="KYI31" s="117"/>
      <c r="KYJ31" s="117"/>
      <c r="KYK31" s="117"/>
      <c r="KYL31" s="117"/>
      <c r="KYM31" s="117"/>
      <c r="KYN31" s="117"/>
      <c r="KYO31" s="117"/>
      <c r="KYP31" s="117"/>
      <c r="KYQ31" s="117"/>
      <c r="KYR31" s="117"/>
      <c r="KYS31" s="117"/>
      <c r="KYT31" s="117"/>
      <c r="KYU31" s="117"/>
      <c r="KYV31" s="117"/>
      <c r="KYW31" s="117"/>
      <c r="KYX31" s="117"/>
      <c r="KYY31" s="117"/>
      <c r="KYZ31" s="117"/>
      <c r="KZA31" s="117"/>
      <c r="KZB31" s="117"/>
      <c r="KZC31" s="117"/>
      <c r="KZD31" s="117"/>
      <c r="KZE31" s="117"/>
      <c r="KZF31" s="117"/>
      <c r="KZG31" s="117"/>
      <c r="KZH31" s="117"/>
      <c r="KZI31" s="117"/>
      <c r="KZJ31" s="117"/>
      <c r="KZK31" s="117"/>
      <c r="KZL31" s="117"/>
      <c r="KZM31" s="117"/>
      <c r="KZN31" s="117"/>
      <c r="KZO31" s="117"/>
      <c r="KZP31" s="117"/>
      <c r="KZQ31" s="117"/>
      <c r="KZR31" s="117"/>
      <c r="KZS31" s="117"/>
      <c r="KZT31" s="117"/>
      <c r="KZU31" s="117"/>
      <c r="KZV31" s="117"/>
      <c r="KZW31" s="117"/>
      <c r="KZX31" s="117"/>
      <c r="KZY31" s="117"/>
      <c r="KZZ31" s="117"/>
      <c r="LAA31" s="117"/>
      <c r="LAB31" s="117"/>
      <c r="LAC31" s="117"/>
      <c r="LAD31" s="117"/>
      <c r="LAE31" s="117"/>
      <c r="LAF31" s="117"/>
      <c r="LAG31" s="117"/>
      <c r="LAH31" s="117"/>
      <c r="LAI31" s="117"/>
      <c r="LAJ31" s="117"/>
      <c r="LAK31" s="117"/>
      <c r="LAL31" s="117"/>
      <c r="LAM31" s="117"/>
      <c r="LAN31" s="117"/>
      <c r="LAO31" s="117"/>
      <c r="LAP31" s="117"/>
      <c r="LAQ31" s="117"/>
      <c r="LAR31" s="117"/>
      <c r="LAS31" s="117"/>
      <c r="LAT31" s="117"/>
      <c r="LAU31" s="117"/>
      <c r="LAV31" s="117"/>
      <c r="LAW31" s="117"/>
      <c r="LAX31" s="117"/>
      <c r="LAY31" s="117"/>
      <c r="LAZ31" s="117"/>
      <c r="LBA31" s="117"/>
      <c r="LBB31" s="117"/>
      <c r="LBC31" s="117"/>
      <c r="LBD31" s="117"/>
      <c r="LBE31" s="117"/>
      <c r="LBF31" s="117"/>
      <c r="LBG31" s="117"/>
      <c r="LBH31" s="117"/>
      <c r="LBI31" s="117"/>
      <c r="LBJ31" s="117"/>
      <c r="LBK31" s="117"/>
      <c r="LBL31" s="117"/>
      <c r="LBM31" s="117"/>
      <c r="LBN31" s="117"/>
      <c r="LBO31" s="117"/>
      <c r="LBP31" s="117"/>
      <c r="LBQ31" s="117"/>
      <c r="LBR31" s="117"/>
      <c r="LBS31" s="117"/>
      <c r="LBT31" s="117"/>
      <c r="LBU31" s="117"/>
      <c r="LBV31" s="117"/>
      <c r="LBW31" s="117"/>
      <c r="LBX31" s="117"/>
      <c r="LBY31" s="117"/>
      <c r="LBZ31" s="117"/>
      <c r="LCA31" s="117"/>
      <c r="LCB31" s="117"/>
      <c r="LCC31" s="117"/>
      <c r="LCD31" s="117"/>
      <c r="LCE31" s="117"/>
      <c r="LCF31" s="117"/>
      <c r="LCG31" s="117"/>
      <c r="LCH31" s="117"/>
      <c r="LCI31" s="117"/>
      <c r="LCJ31" s="117"/>
      <c r="LCK31" s="117"/>
      <c r="LCL31" s="117"/>
      <c r="LCM31" s="117"/>
      <c r="LCN31" s="117"/>
      <c r="LCO31" s="117"/>
      <c r="LCP31" s="117"/>
      <c r="LCQ31" s="117"/>
      <c r="LCR31" s="117"/>
      <c r="LCS31" s="117"/>
      <c r="LCT31" s="117"/>
      <c r="LCU31" s="117"/>
      <c r="LCV31" s="117"/>
      <c r="LCW31" s="117"/>
      <c r="LCX31" s="117"/>
      <c r="LCY31" s="117"/>
      <c r="LCZ31" s="117"/>
      <c r="LDA31" s="117"/>
      <c r="LDB31" s="117"/>
      <c r="LDC31" s="117"/>
      <c r="LDD31" s="117"/>
      <c r="LDE31" s="117"/>
      <c r="LDF31" s="117"/>
      <c r="LDG31" s="117"/>
      <c r="LDH31" s="117"/>
      <c r="LDI31" s="117"/>
      <c r="LDJ31" s="117"/>
      <c r="LDK31" s="117"/>
      <c r="LDL31" s="117"/>
      <c r="LDM31" s="117"/>
      <c r="LDN31" s="117"/>
      <c r="LDO31" s="117"/>
      <c r="LDP31" s="117"/>
      <c r="LDQ31" s="117"/>
      <c r="LDR31" s="117"/>
      <c r="LDS31" s="117"/>
      <c r="LDT31" s="117"/>
      <c r="LDU31" s="117"/>
      <c r="LDV31" s="117"/>
      <c r="LDW31" s="117"/>
      <c r="LDX31" s="117"/>
      <c r="LDY31" s="117"/>
      <c r="LDZ31" s="117"/>
      <c r="LEA31" s="117"/>
      <c r="LEB31" s="117"/>
      <c r="LEC31" s="117"/>
      <c r="LED31" s="117"/>
      <c r="LEE31" s="117"/>
      <c r="LEF31" s="117"/>
      <c r="LEG31" s="117"/>
      <c r="LEH31" s="117"/>
      <c r="LEI31" s="117"/>
      <c r="LEJ31" s="117"/>
      <c r="LEK31" s="117"/>
      <c r="LEL31" s="117"/>
      <c r="LEM31" s="117"/>
      <c r="LEN31" s="117"/>
      <c r="LEO31" s="117"/>
      <c r="LEP31" s="117"/>
      <c r="LEQ31" s="117"/>
      <c r="LER31" s="117"/>
      <c r="LES31" s="117"/>
      <c r="LET31" s="117"/>
      <c r="LEU31" s="117"/>
      <c r="LEV31" s="117"/>
      <c r="LEW31" s="117"/>
      <c r="LEX31" s="117"/>
      <c r="LEY31" s="117"/>
      <c r="LEZ31" s="117"/>
      <c r="LFA31" s="117"/>
      <c r="LFB31" s="117"/>
      <c r="LFC31" s="117"/>
      <c r="LFD31" s="117"/>
      <c r="LFE31" s="117"/>
      <c r="LFF31" s="117"/>
      <c r="LFG31" s="117"/>
      <c r="LFH31" s="117"/>
      <c r="LFI31" s="117"/>
      <c r="LFJ31" s="117"/>
      <c r="LFK31" s="117"/>
      <c r="LFL31" s="117"/>
      <c r="LFM31" s="117"/>
      <c r="LFN31" s="117"/>
      <c r="LFO31" s="117"/>
      <c r="LFP31" s="117"/>
      <c r="LFQ31" s="117"/>
      <c r="LFR31" s="117"/>
      <c r="LFS31" s="117"/>
      <c r="LFT31" s="117"/>
      <c r="LFU31" s="117"/>
      <c r="LFV31" s="117"/>
      <c r="LFW31" s="117"/>
      <c r="LFX31" s="117"/>
      <c r="LFY31" s="117"/>
      <c r="LFZ31" s="117"/>
      <c r="LGA31" s="117"/>
      <c r="LGB31" s="117"/>
      <c r="LGC31" s="117"/>
      <c r="LGD31" s="117"/>
      <c r="LGE31" s="117"/>
      <c r="LGF31" s="117"/>
      <c r="LGG31" s="117"/>
      <c r="LGH31" s="117"/>
      <c r="LGI31" s="117"/>
      <c r="LGJ31" s="117"/>
      <c r="LGK31" s="117"/>
      <c r="LGL31" s="117"/>
      <c r="LGM31" s="117"/>
      <c r="LGN31" s="117"/>
      <c r="LGO31" s="117"/>
      <c r="LGP31" s="117"/>
      <c r="LGQ31" s="117"/>
      <c r="LGR31" s="117"/>
      <c r="LGS31" s="117"/>
      <c r="LGT31" s="117"/>
      <c r="LGU31" s="117"/>
      <c r="LGV31" s="117"/>
      <c r="LGW31" s="117"/>
      <c r="LGX31" s="117"/>
      <c r="LGY31" s="117"/>
      <c r="LGZ31" s="117"/>
      <c r="LHA31" s="117"/>
      <c r="LHB31" s="117"/>
      <c r="LHC31" s="117"/>
      <c r="LHD31" s="117"/>
      <c r="LHE31" s="117"/>
      <c r="LHF31" s="117"/>
      <c r="LHG31" s="117"/>
      <c r="LHH31" s="117"/>
      <c r="LHI31" s="117"/>
      <c r="LHJ31" s="117"/>
      <c r="LHK31" s="117"/>
      <c r="LHL31" s="117"/>
      <c r="LHM31" s="117"/>
      <c r="LHN31" s="117"/>
      <c r="LHO31" s="117"/>
      <c r="LHP31" s="117"/>
      <c r="LHQ31" s="117"/>
      <c r="LHR31" s="117"/>
      <c r="LHS31" s="117"/>
      <c r="LHT31" s="117"/>
      <c r="LHU31" s="117"/>
      <c r="LHV31" s="117"/>
      <c r="LHW31" s="117"/>
      <c r="LHX31" s="117"/>
      <c r="LHY31" s="117"/>
      <c r="LHZ31" s="117"/>
      <c r="LIA31" s="117"/>
      <c r="LIB31" s="117"/>
      <c r="LIC31" s="117"/>
      <c r="LID31" s="117"/>
      <c r="LIE31" s="117"/>
      <c r="LIF31" s="117"/>
      <c r="LIG31" s="117"/>
      <c r="LIH31" s="117"/>
      <c r="LII31" s="117"/>
      <c r="LIJ31" s="117"/>
      <c r="LIK31" s="117"/>
      <c r="LIL31" s="117"/>
      <c r="LIM31" s="117"/>
      <c r="LIN31" s="117"/>
      <c r="LIO31" s="117"/>
      <c r="LIP31" s="117"/>
      <c r="LIQ31" s="117"/>
      <c r="LIR31" s="117"/>
      <c r="LIS31" s="117"/>
      <c r="LIT31" s="117"/>
      <c r="LIU31" s="117"/>
      <c r="LIV31" s="117"/>
      <c r="LIW31" s="117"/>
      <c r="LIX31" s="117"/>
      <c r="LIY31" s="117"/>
      <c r="LIZ31" s="117"/>
      <c r="LJA31" s="117"/>
      <c r="LJB31" s="117"/>
      <c r="LJC31" s="117"/>
      <c r="LJD31" s="117"/>
      <c r="LJE31" s="117"/>
      <c r="LJF31" s="117"/>
      <c r="LJG31" s="117"/>
      <c r="LJH31" s="117"/>
      <c r="LJI31" s="117"/>
      <c r="LJJ31" s="117"/>
      <c r="LJK31" s="117"/>
      <c r="LJL31" s="117"/>
      <c r="LJM31" s="117"/>
      <c r="LJN31" s="117"/>
      <c r="LJO31" s="117"/>
      <c r="LJP31" s="117"/>
      <c r="LJQ31" s="117"/>
      <c r="LJR31" s="117"/>
      <c r="LJS31" s="117"/>
      <c r="LJT31" s="117"/>
      <c r="LJU31" s="117"/>
      <c r="LJV31" s="117"/>
      <c r="LJW31" s="117"/>
      <c r="LJX31" s="117"/>
      <c r="LJY31" s="117"/>
      <c r="LJZ31" s="117"/>
      <c r="LKA31" s="117"/>
      <c r="LKB31" s="117"/>
      <c r="LKC31" s="117"/>
      <c r="LKD31" s="117"/>
      <c r="LKE31" s="117"/>
      <c r="LKF31" s="117"/>
      <c r="LKG31" s="117"/>
      <c r="LKH31" s="117"/>
      <c r="LKI31" s="117"/>
      <c r="LKJ31" s="117"/>
      <c r="LKK31" s="117"/>
      <c r="LKL31" s="117"/>
      <c r="LKM31" s="117"/>
      <c r="LKN31" s="117"/>
      <c r="LKO31" s="117"/>
      <c r="LKP31" s="117"/>
      <c r="LKQ31" s="117"/>
      <c r="LKR31" s="117"/>
      <c r="LKS31" s="117"/>
      <c r="LKT31" s="117"/>
      <c r="LKU31" s="117"/>
      <c r="LKV31" s="117"/>
      <c r="LKW31" s="117"/>
      <c r="LKX31" s="117"/>
      <c r="LKY31" s="117"/>
      <c r="LKZ31" s="117"/>
      <c r="LLA31" s="117"/>
      <c r="LLB31" s="117"/>
      <c r="LLC31" s="117"/>
      <c r="LLD31" s="117"/>
      <c r="LLE31" s="117"/>
      <c r="LLF31" s="117"/>
      <c r="LLG31" s="117"/>
      <c r="LLH31" s="117"/>
      <c r="LLI31" s="117"/>
      <c r="LLJ31" s="117"/>
      <c r="LLK31" s="117"/>
      <c r="LLL31" s="117"/>
      <c r="LLM31" s="117"/>
      <c r="LLN31" s="117"/>
      <c r="LLO31" s="117"/>
      <c r="LLP31" s="117"/>
      <c r="LLQ31" s="117"/>
      <c r="LLR31" s="117"/>
      <c r="LLS31" s="117"/>
      <c r="LLT31" s="117"/>
      <c r="LLU31" s="117"/>
      <c r="LLV31" s="117"/>
      <c r="LLW31" s="117"/>
      <c r="LLX31" s="117"/>
      <c r="LLY31" s="117"/>
      <c r="LLZ31" s="117"/>
      <c r="LMA31" s="117"/>
      <c r="LMB31" s="117"/>
      <c r="LMC31" s="117"/>
      <c r="LMD31" s="117"/>
      <c r="LME31" s="117"/>
      <c r="LMF31" s="117"/>
      <c r="LMG31" s="117"/>
      <c r="LMH31" s="117"/>
      <c r="LMI31" s="117"/>
      <c r="LMJ31" s="117"/>
      <c r="LMK31" s="117"/>
      <c r="LML31" s="117"/>
      <c r="LMM31" s="117"/>
      <c r="LMN31" s="117"/>
      <c r="LMO31" s="117"/>
      <c r="LMP31" s="117"/>
      <c r="LMQ31" s="117"/>
      <c r="LMR31" s="117"/>
      <c r="LMS31" s="117"/>
      <c r="LMT31" s="117"/>
      <c r="LMU31" s="117"/>
      <c r="LMV31" s="117"/>
      <c r="LMW31" s="117"/>
      <c r="LMX31" s="117"/>
      <c r="LMY31" s="117"/>
      <c r="LMZ31" s="117"/>
      <c r="LNA31" s="117"/>
      <c r="LNB31" s="117"/>
      <c r="LNC31" s="117"/>
      <c r="LND31" s="117"/>
      <c r="LNE31" s="117"/>
      <c r="LNF31" s="117"/>
      <c r="LNG31" s="117"/>
      <c r="LNH31" s="117"/>
      <c r="LNI31" s="117"/>
      <c r="LNJ31" s="117"/>
      <c r="LNK31" s="117"/>
      <c r="LNL31" s="117"/>
      <c r="LNM31" s="117"/>
      <c r="LNN31" s="117"/>
      <c r="LNO31" s="117"/>
      <c r="LNP31" s="117"/>
      <c r="LNQ31" s="117"/>
      <c r="LNR31" s="117"/>
      <c r="LNS31" s="117"/>
      <c r="LNT31" s="117"/>
      <c r="LNU31" s="117"/>
      <c r="LNV31" s="117"/>
      <c r="LNW31" s="117"/>
      <c r="LNX31" s="117"/>
      <c r="LNY31" s="117"/>
      <c r="LNZ31" s="117"/>
      <c r="LOA31" s="117"/>
      <c r="LOB31" s="117"/>
      <c r="LOC31" s="117"/>
      <c r="LOD31" s="117"/>
      <c r="LOE31" s="117"/>
      <c r="LOF31" s="117"/>
      <c r="LOG31" s="117"/>
      <c r="LOH31" s="117"/>
      <c r="LOI31" s="117"/>
      <c r="LOJ31" s="117"/>
      <c r="LOK31" s="117"/>
      <c r="LOL31" s="117"/>
      <c r="LOM31" s="117"/>
      <c r="LON31" s="117"/>
      <c r="LOO31" s="117"/>
      <c r="LOP31" s="117"/>
      <c r="LOQ31" s="117"/>
      <c r="LOR31" s="117"/>
      <c r="LOS31" s="117"/>
      <c r="LOT31" s="117"/>
      <c r="LOU31" s="117"/>
      <c r="LOV31" s="117"/>
      <c r="LOW31" s="117"/>
      <c r="LOX31" s="117"/>
      <c r="LOY31" s="117"/>
      <c r="LOZ31" s="117"/>
      <c r="LPA31" s="117"/>
      <c r="LPB31" s="117"/>
      <c r="LPC31" s="117"/>
      <c r="LPD31" s="117"/>
      <c r="LPE31" s="117"/>
      <c r="LPF31" s="117"/>
      <c r="LPG31" s="117"/>
      <c r="LPH31" s="117"/>
      <c r="LPI31" s="117"/>
      <c r="LPJ31" s="117"/>
      <c r="LPK31" s="117"/>
      <c r="LPL31" s="117"/>
      <c r="LPM31" s="117"/>
      <c r="LPN31" s="117"/>
      <c r="LPO31" s="117"/>
      <c r="LPP31" s="117"/>
      <c r="LPQ31" s="117"/>
      <c r="LPR31" s="117"/>
      <c r="LPS31" s="117"/>
      <c r="LPT31" s="117"/>
      <c r="LPU31" s="117"/>
      <c r="LPV31" s="117"/>
      <c r="LPW31" s="117"/>
      <c r="LPX31" s="117"/>
      <c r="LPY31" s="117"/>
      <c r="LPZ31" s="117"/>
      <c r="LQA31" s="117"/>
      <c r="LQB31" s="117"/>
      <c r="LQC31" s="117"/>
      <c r="LQD31" s="117"/>
      <c r="LQE31" s="117"/>
      <c r="LQF31" s="117"/>
      <c r="LQG31" s="117"/>
      <c r="LQH31" s="117"/>
      <c r="LQI31" s="117"/>
      <c r="LQJ31" s="117"/>
      <c r="LQK31" s="117"/>
      <c r="LQL31" s="117"/>
      <c r="LQM31" s="117"/>
      <c r="LQN31" s="117"/>
      <c r="LQO31" s="117"/>
      <c r="LQP31" s="117"/>
      <c r="LQQ31" s="117"/>
      <c r="LQR31" s="117"/>
      <c r="LQS31" s="117"/>
      <c r="LQT31" s="117"/>
      <c r="LQU31" s="117"/>
      <c r="LQV31" s="117"/>
      <c r="LQW31" s="117"/>
      <c r="LQX31" s="117"/>
      <c r="LQY31" s="117"/>
      <c r="LQZ31" s="117"/>
      <c r="LRA31" s="117"/>
      <c r="LRB31" s="117"/>
      <c r="LRC31" s="117"/>
      <c r="LRD31" s="117"/>
      <c r="LRE31" s="117"/>
      <c r="LRF31" s="117"/>
      <c r="LRG31" s="117"/>
      <c r="LRH31" s="117"/>
      <c r="LRI31" s="117"/>
      <c r="LRJ31" s="117"/>
      <c r="LRK31" s="117"/>
      <c r="LRL31" s="117"/>
      <c r="LRM31" s="117"/>
      <c r="LRN31" s="117"/>
      <c r="LRO31" s="117"/>
      <c r="LRP31" s="117"/>
      <c r="LRQ31" s="117"/>
      <c r="LRR31" s="117"/>
      <c r="LRS31" s="117"/>
      <c r="LRT31" s="117"/>
      <c r="LRU31" s="117"/>
      <c r="LRV31" s="117"/>
      <c r="LRW31" s="117"/>
      <c r="LRX31" s="117"/>
      <c r="LRY31" s="117"/>
      <c r="LRZ31" s="117"/>
      <c r="LSA31" s="117"/>
      <c r="LSB31" s="117"/>
      <c r="LSC31" s="117"/>
      <c r="LSD31" s="117"/>
      <c r="LSE31" s="117"/>
      <c r="LSF31" s="117"/>
      <c r="LSG31" s="117"/>
      <c r="LSH31" s="117"/>
      <c r="LSI31" s="117"/>
      <c r="LSJ31" s="117"/>
      <c r="LSK31" s="117"/>
      <c r="LSL31" s="117"/>
      <c r="LSM31" s="117"/>
      <c r="LSN31" s="117"/>
      <c r="LSO31" s="117"/>
      <c r="LSP31" s="117"/>
      <c r="LSQ31" s="117"/>
      <c r="LSR31" s="117"/>
      <c r="LSS31" s="117"/>
      <c r="LST31" s="117"/>
      <c r="LSU31" s="117"/>
      <c r="LSV31" s="117"/>
      <c r="LSW31" s="117"/>
      <c r="LSX31" s="117"/>
      <c r="LSY31" s="117"/>
      <c r="LSZ31" s="117"/>
      <c r="LTA31" s="117"/>
      <c r="LTB31" s="117"/>
      <c r="LTC31" s="117"/>
      <c r="LTD31" s="117"/>
      <c r="LTE31" s="117"/>
      <c r="LTF31" s="117"/>
      <c r="LTG31" s="117"/>
      <c r="LTH31" s="117"/>
      <c r="LTI31" s="117"/>
      <c r="LTJ31" s="117"/>
      <c r="LTK31" s="117"/>
      <c r="LTL31" s="117"/>
      <c r="LTM31" s="117"/>
      <c r="LTN31" s="117"/>
      <c r="LTO31" s="117"/>
      <c r="LTP31" s="117"/>
      <c r="LTQ31" s="117"/>
      <c r="LTR31" s="117"/>
      <c r="LTS31" s="117"/>
      <c r="LTT31" s="117"/>
      <c r="LTU31" s="117"/>
      <c r="LTV31" s="117"/>
      <c r="LTW31" s="117"/>
      <c r="LTX31" s="117"/>
      <c r="LTY31" s="117"/>
      <c r="LTZ31" s="117"/>
      <c r="LUA31" s="117"/>
      <c r="LUB31" s="117"/>
      <c r="LUC31" s="117"/>
      <c r="LUD31" s="117"/>
      <c r="LUE31" s="117"/>
      <c r="LUF31" s="117"/>
      <c r="LUG31" s="117"/>
      <c r="LUH31" s="117"/>
      <c r="LUI31" s="117"/>
      <c r="LUJ31" s="117"/>
      <c r="LUK31" s="117"/>
      <c r="LUL31" s="117"/>
      <c r="LUM31" s="117"/>
      <c r="LUN31" s="117"/>
      <c r="LUO31" s="117"/>
      <c r="LUP31" s="117"/>
      <c r="LUQ31" s="117"/>
      <c r="LUR31" s="117"/>
      <c r="LUS31" s="117"/>
      <c r="LUT31" s="117"/>
      <c r="LUU31" s="117"/>
      <c r="LUV31" s="117"/>
      <c r="LUW31" s="117"/>
      <c r="LUX31" s="117"/>
      <c r="LUY31" s="117"/>
      <c r="LUZ31" s="117"/>
      <c r="LVA31" s="117"/>
      <c r="LVB31" s="117"/>
      <c r="LVC31" s="117"/>
      <c r="LVD31" s="117"/>
      <c r="LVE31" s="117"/>
      <c r="LVF31" s="117"/>
      <c r="LVG31" s="117"/>
      <c r="LVH31" s="117"/>
      <c r="LVI31" s="117"/>
      <c r="LVJ31" s="117"/>
      <c r="LVK31" s="117"/>
      <c r="LVL31" s="117"/>
      <c r="LVM31" s="117"/>
      <c r="LVN31" s="117"/>
      <c r="LVO31" s="117"/>
      <c r="LVP31" s="117"/>
      <c r="LVQ31" s="117"/>
      <c r="LVR31" s="117"/>
      <c r="LVS31" s="117"/>
      <c r="LVT31" s="117"/>
      <c r="LVU31" s="117"/>
      <c r="LVV31" s="117"/>
      <c r="LVW31" s="117"/>
      <c r="LVX31" s="117"/>
      <c r="LVY31" s="117"/>
      <c r="LVZ31" s="117"/>
      <c r="LWA31" s="117"/>
      <c r="LWB31" s="117"/>
      <c r="LWC31" s="117"/>
      <c r="LWD31" s="117"/>
      <c r="LWE31" s="117"/>
      <c r="LWF31" s="117"/>
      <c r="LWG31" s="117"/>
      <c r="LWH31" s="117"/>
      <c r="LWI31" s="117"/>
      <c r="LWJ31" s="117"/>
      <c r="LWK31" s="117"/>
      <c r="LWL31" s="117"/>
      <c r="LWM31" s="117"/>
      <c r="LWN31" s="117"/>
      <c r="LWO31" s="117"/>
      <c r="LWP31" s="117"/>
      <c r="LWQ31" s="117"/>
      <c r="LWR31" s="117"/>
      <c r="LWS31" s="117"/>
      <c r="LWT31" s="117"/>
      <c r="LWU31" s="117"/>
      <c r="LWV31" s="117"/>
      <c r="LWW31" s="117"/>
      <c r="LWX31" s="117"/>
      <c r="LWY31" s="117"/>
      <c r="LWZ31" s="117"/>
      <c r="LXA31" s="117"/>
      <c r="LXB31" s="117"/>
      <c r="LXC31" s="117"/>
      <c r="LXD31" s="117"/>
      <c r="LXE31" s="117"/>
      <c r="LXF31" s="117"/>
      <c r="LXG31" s="117"/>
      <c r="LXH31" s="117"/>
      <c r="LXI31" s="117"/>
      <c r="LXJ31" s="117"/>
      <c r="LXK31" s="117"/>
      <c r="LXL31" s="117"/>
      <c r="LXM31" s="117"/>
      <c r="LXN31" s="117"/>
      <c r="LXO31" s="117"/>
      <c r="LXP31" s="117"/>
      <c r="LXQ31" s="117"/>
      <c r="LXR31" s="117"/>
      <c r="LXS31" s="117"/>
      <c r="LXT31" s="117"/>
      <c r="LXU31" s="117"/>
      <c r="LXV31" s="117"/>
      <c r="LXW31" s="117"/>
      <c r="LXX31" s="117"/>
      <c r="LXY31" s="117"/>
      <c r="LXZ31" s="117"/>
      <c r="LYA31" s="117"/>
      <c r="LYB31" s="117"/>
      <c r="LYC31" s="117"/>
      <c r="LYD31" s="117"/>
      <c r="LYE31" s="117"/>
      <c r="LYF31" s="117"/>
      <c r="LYG31" s="117"/>
      <c r="LYH31" s="117"/>
      <c r="LYI31" s="117"/>
      <c r="LYJ31" s="117"/>
      <c r="LYK31" s="117"/>
      <c r="LYL31" s="117"/>
      <c r="LYM31" s="117"/>
      <c r="LYN31" s="117"/>
      <c r="LYO31" s="117"/>
      <c r="LYP31" s="117"/>
      <c r="LYQ31" s="117"/>
      <c r="LYR31" s="117"/>
      <c r="LYS31" s="117"/>
      <c r="LYT31" s="117"/>
      <c r="LYU31" s="117"/>
      <c r="LYV31" s="117"/>
      <c r="LYW31" s="117"/>
      <c r="LYX31" s="117"/>
      <c r="LYY31" s="117"/>
      <c r="LYZ31" s="117"/>
      <c r="LZA31" s="117"/>
      <c r="LZB31" s="117"/>
      <c r="LZC31" s="117"/>
      <c r="LZD31" s="117"/>
      <c r="LZE31" s="117"/>
      <c r="LZF31" s="117"/>
      <c r="LZG31" s="117"/>
      <c r="LZH31" s="117"/>
      <c r="LZI31" s="117"/>
      <c r="LZJ31" s="117"/>
      <c r="LZK31" s="117"/>
      <c r="LZL31" s="117"/>
      <c r="LZM31" s="117"/>
      <c r="LZN31" s="117"/>
      <c r="LZO31" s="117"/>
      <c r="LZP31" s="117"/>
      <c r="LZQ31" s="117"/>
      <c r="LZR31" s="117"/>
      <c r="LZS31" s="117"/>
      <c r="LZT31" s="117"/>
      <c r="LZU31" s="117"/>
      <c r="LZV31" s="117"/>
      <c r="LZW31" s="117"/>
      <c r="LZX31" s="117"/>
      <c r="LZY31" s="117"/>
      <c r="LZZ31" s="117"/>
      <c r="MAA31" s="117"/>
      <c r="MAB31" s="117"/>
      <c r="MAC31" s="117"/>
      <c r="MAD31" s="117"/>
      <c r="MAE31" s="117"/>
      <c r="MAF31" s="117"/>
      <c r="MAG31" s="117"/>
      <c r="MAH31" s="117"/>
      <c r="MAI31" s="117"/>
      <c r="MAJ31" s="117"/>
      <c r="MAK31" s="117"/>
      <c r="MAL31" s="117"/>
      <c r="MAM31" s="117"/>
      <c r="MAN31" s="117"/>
      <c r="MAO31" s="117"/>
      <c r="MAP31" s="117"/>
      <c r="MAQ31" s="117"/>
      <c r="MAR31" s="117"/>
      <c r="MAS31" s="117"/>
      <c r="MAT31" s="117"/>
      <c r="MAU31" s="117"/>
      <c r="MAV31" s="117"/>
      <c r="MAW31" s="117"/>
      <c r="MAX31" s="117"/>
      <c r="MAY31" s="117"/>
      <c r="MAZ31" s="117"/>
      <c r="MBA31" s="117"/>
      <c r="MBB31" s="117"/>
      <c r="MBC31" s="117"/>
      <c r="MBD31" s="117"/>
      <c r="MBE31" s="117"/>
      <c r="MBF31" s="117"/>
      <c r="MBG31" s="117"/>
      <c r="MBH31" s="117"/>
      <c r="MBI31" s="117"/>
      <c r="MBJ31" s="117"/>
      <c r="MBK31" s="117"/>
      <c r="MBL31" s="117"/>
      <c r="MBM31" s="117"/>
      <c r="MBN31" s="117"/>
      <c r="MBO31" s="117"/>
      <c r="MBP31" s="117"/>
      <c r="MBQ31" s="117"/>
      <c r="MBR31" s="117"/>
      <c r="MBS31" s="117"/>
      <c r="MBT31" s="117"/>
      <c r="MBU31" s="117"/>
      <c r="MBV31" s="117"/>
      <c r="MBW31" s="117"/>
      <c r="MBX31" s="117"/>
      <c r="MBY31" s="117"/>
      <c r="MBZ31" s="117"/>
      <c r="MCA31" s="117"/>
      <c r="MCB31" s="117"/>
      <c r="MCC31" s="117"/>
      <c r="MCD31" s="117"/>
      <c r="MCE31" s="117"/>
      <c r="MCF31" s="117"/>
      <c r="MCG31" s="117"/>
      <c r="MCH31" s="117"/>
      <c r="MCI31" s="117"/>
      <c r="MCJ31" s="117"/>
      <c r="MCK31" s="117"/>
      <c r="MCL31" s="117"/>
      <c r="MCM31" s="117"/>
      <c r="MCN31" s="117"/>
      <c r="MCO31" s="117"/>
      <c r="MCP31" s="117"/>
      <c r="MCQ31" s="117"/>
      <c r="MCR31" s="117"/>
      <c r="MCS31" s="117"/>
      <c r="MCT31" s="117"/>
      <c r="MCU31" s="117"/>
      <c r="MCV31" s="117"/>
      <c r="MCW31" s="117"/>
      <c r="MCX31" s="117"/>
      <c r="MCY31" s="117"/>
      <c r="MCZ31" s="117"/>
      <c r="MDA31" s="117"/>
      <c r="MDB31" s="117"/>
      <c r="MDC31" s="117"/>
      <c r="MDD31" s="117"/>
      <c r="MDE31" s="117"/>
      <c r="MDF31" s="117"/>
      <c r="MDG31" s="117"/>
      <c r="MDH31" s="117"/>
      <c r="MDI31" s="117"/>
      <c r="MDJ31" s="117"/>
      <c r="MDK31" s="117"/>
      <c r="MDL31" s="117"/>
      <c r="MDM31" s="117"/>
      <c r="MDN31" s="117"/>
      <c r="MDO31" s="117"/>
      <c r="MDP31" s="117"/>
      <c r="MDQ31" s="117"/>
      <c r="MDR31" s="117"/>
      <c r="MDS31" s="117"/>
      <c r="MDT31" s="117"/>
      <c r="MDU31" s="117"/>
      <c r="MDV31" s="117"/>
      <c r="MDW31" s="117"/>
      <c r="MDX31" s="117"/>
      <c r="MDY31" s="117"/>
      <c r="MDZ31" s="117"/>
      <c r="MEA31" s="117"/>
      <c r="MEB31" s="117"/>
      <c r="MEC31" s="117"/>
      <c r="MED31" s="117"/>
      <c r="MEE31" s="117"/>
      <c r="MEF31" s="117"/>
      <c r="MEG31" s="117"/>
      <c r="MEH31" s="117"/>
      <c r="MEI31" s="117"/>
      <c r="MEJ31" s="117"/>
      <c r="MEK31" s="117"/>
      <c r="MEL31" s="117"/>
      <c r="MEM31" s="117"/>
      <c r="MEN31" s="117"/>
      <c r="MEO31" s="117"/>
      <c r="MEP31" s="117"/>
      <c r="MEQ31" s="117"/>
      <c r="MER31" s="117"/>
      <c r="MES31" s="117"/>
      <c r="MET31" s="117"/>
      <c r="MEU31" s="117"/>
      <c r="MEV31" s="117"/>
      <c r="MEW31" s="117"/>
      <c r="MEX31" s="117"/>
      <c r="MEY31" s="117"/>
      <c r="MEZ31" s="117"/>
      <c r="MFA31" s="117"/>
      <c r="MFB31" s="117"/>
      <c r="MFC31" s="117"/>
      <c r="MFD31" s="117"/>
      <c r="MFE31" s="117"/>
      <c r="MFF31" s="117"/>
      <c r="MFG31" s="117"/>
      <c r="MFH31" s="117"/>
      <c r="MFI31" s="117"/>
      <c r="MFJ31" s="117"/>
      <c r="MFK31" s="117"/>
      <c r="MFL31" s="117"/>
      <c r="MFM31" s="117"/>
      <c r="MFN31" s="117"/>
      <c r="MFO31" s="117"/>
      <c r="MFP31" s="117"/>
      <c r="MFQ31" s="117"/>
      <c r="MFR31" s="117"/>
      <c r="MFS31" s="117"/>
      <c r="MFT31" s="117"/>
      <c r="MFU31" s="117"/>
      <c r="MFV31" s="117"/>
      <c r="MFW31" s="117"/>
      <c r="MFX31" s="117"/>
      <c r="MFY31" s="117"/>
      <c r="MFZ31" s="117"/>
      <c r="MGA31" s="117"/>
      <c r="MGB31" s="117"/>
      <c r="MGC31" s="117"/>
      <c r="MGD31" s="117"/>
      <c r="MGE31" s="117"/>
      <c r="MGF31" s="117"/>
      <c r="MGG31" s="117"/>
      <c r="MGH31" s="117"/>
      <c r="MGI31" s="117"/>
      <c r="MGJ31" s="117"/>
      <c r="MGK31" s="117"/>
      <c r="MGL31" s="117"/>
      <c r="MGM31" s="117"/>
      <c r="MGN31" s="117"/>
      <c r="MGO31" s="117"/>
      <c r="MGP31" s="117"/>
      <c r="MGQ31" s="117"/>
      <c r="MGR31" s="117"/>
      <c r="MGS31" s="117"/>
      <c r="MGT31" s="117"/>
      <c r="MGU31" s="117"/>
      <c r="MGV31" s="117"/>
      <c r="MGW31" s="117"/>
      <c r="MGX31" s="117"/>
      <c r="MGY31" s="117"/>
      <c r="MGZ31" s="117"/>
      <c r="MHA31" s="117"/>
      <c r="MHB31" s="117"/>
      <c r="MHC31" s="117"/>
      <c r="MHD31" s="117"/>
      <c r="MHE31" s="117"/>
      <c r="MHF31" s="117"/>
      <c r="MHG31" s="117"/>
      <c r="MHH31" s="117"/>
      <c r="MHI31" s="117"/>
      <c r="MHJ31" s="117"/>
      <c r="MHK31" s="117"/>
      <c r="MHL31" s="117"/>
      <c r="MHM31" s="117"/>
      <c r="MHN31" s="117"/>
      <c r="MHO31" s="117"/>
      <c r="MHP31" s="117"/>
      <c r="MHQ31" s="117"/>
      <c r="MHR31" s="117"/>
      <c r="MHS31" s="117"/>
      <c r="MHT31" s="117"/>
      <c r="MHU31" s="117"/>
      <c r="MHV31" s="117"/>
      <c r="MHW31" s="117"/>
      <c r="MHX31" s="117"/>
      <c r="MHY31" s="117"/>
      <c r="MHZ31" s="117"/>
      <c r="MIA31" s="117"/>
      <c r="MIB31" s="117"/>
      <c r="MIC31" s="117"/>
      <c r="MID31" s="117"/>
      <c r="MIE31" s="117"/>
      <c r="MIF31" s="117"/>
      <c r="MIG31" s="117"/>
      <c r="MIH31" s="117"/>
      <c r="MII31" s="117"/>
      <c r="MIJ31" s="117"/>
      <c r="MIK31" s="117"/>
      <c r="MIL31" s="117"/>
      <c r="MIM31" s="117"/>
      <c r="MIN31" s="117"/>
      <c r="MIO31" s="117"/>
      <c r="MIP31" s="117"/>
      <c r="MIQ31" s="117"/>
      <c r="MIR31" s="117"/>
      <c r="MIS31" s="117"/>
      <c r="MIT31" s="117"/>
      <c r="MIU31" s="117"/>
      <c r="MIV31" s="117"/>
      <c r="MIW31" s="117"/>
      <c r="MIX31" s="117"/>
      <c r="MIY31" s="117"/>
      <c r="MIZ31" s="117"/>
      <c r="MJA31" s="117"/>
      <c r="MJB31" s="117"/>
      <c r="MJC31" s="117"/>
      <c r="MJD31" s="117"/>
      <c r="MJE31" s="117"/>
      <c r="MJF31" s="117"/>
      <c r="MJG31" s="117"/>
      <c r="MJH31" s="117"/>
      <c r="MJI31" s="117"/>
      <c r="MJJ31" s="117"/>
      <c r="MJK31" s="117"/>
      <c r="MJL31" s="117"/>
      <c r="MJM31" s="117"/>
      <c r="MJN31" s="117"/>
      <c r="MJO31" s="117"/>
      <c r="MJP31" s="117"/>
      <c r="MJQ31" s="117"/>
      <c r="MJR31" s="117"/>
      <c r="MJS31" s="117"/>
      <c r="MJT31" s="117"/>
      <c r="MJU31" s="117"/>
      <c r="MJV31" s="117"/>
      <c r="MJW31" s="117"/>
      <c r="MJX31" s="117"/>
      <c r="MJY31" s="117"/>
      <c r="MJZ31" s="117"/>
      <c r="MKA31" s="117"/>
      <c r="MKB31" s="117"/>
      <c r="MKC31" s="117"/>
      <c r="MKD31" s="117"/>
      <c r="MKE31" s="117"/>
      <c r="MKF31" s="117"/>
      <c r="MKG31" s="117"/>
      <c r="MKH31" s="117"/>
      <c r="MKI31" s="117"/>
      <c r="MKJ31" s="117"/>
      <c r="MKK31" s="117"/>
      <c r="MKL31" s="117"/>
      <c r="MKM31" s="117"/>
      <c r="MKN31" s="117"/>
      <c r="MKO31" s="117"/>
      <c r="MKP31" s="117"/>
      <c r="MKQ31" s="117"/>
      <c r="MKR31" s="117"/>
      <c r="MKS31" s="117"/>
      <c r="MKT31" s="117"/>
      <c r="MKU31" s="117"/>
      <c r="MKV31" s="117"/>
      <c r="MKW31" s="117"/>
      <c r="MKX31" s="117"/>
      <c r="MKY31" s="117"/>
      <c r="MKZ31" s="117"/>
      <c r="MLA31" s="117"/>
      <c r="MLB31" s="117"/>
      <c r="MLC31" s="117"/>
      <c r="MLD31" s="117"/>
      <c r="MLE31" s="117"/>
      <c r="MLF31" s="117"/>
      <c r="MLG31" s="117"/>
      <c r="MLH31" s="117"/>
      <c r="MLI31" s="117"/>
      <c r="MLJ31" s="117"/>
      <c r="MLK31" s="117"/>
      <c r="MLL31" s="117"/>
      <c r="MLM31" s="117"/>
      <c r="MLN31" s="117"/>
      <c r="MLO31" s="117"/>
      <c r="MLP31" s="117"/>
      <c r="MLQ31" s="117"/>
      <c r="MLR31" s="117"/>
      <c r="MLS31" s="117"/>
      <c r="MLT31" s="117"/>
      <c r="MLU31" s="117"/>
      <c r="MLV31" s="117"/>
      <c r="MLW31" s="117"/>
      <c r="MLX31" s="117"/>
      <c r="MLY31" s="117"/>
      <c r="MLZ31" s="117"/>
      <c r="MMA31" s="117"/>
      <c r="MMB31" s="117"/>
      <c r="MMC31" s="117"/>
      <c r="MMD31" s="117"/>
      <c r="MME31" s="117"/>
      <c r="MMF31" s="117"/>
      <c r="MMG31" s="117"/>
      <c r="MMH31" s="117"/>
      <c r="MMI31" s="117"/>
      <c r="MMJ31" s="117"/>
      <c r="MMK31" s="117"/>
      <c r="MML31" s="117"/>
      <c r="MMM31" s="117"/>
      <c r="MMN31" s="117"/>
      <c r="MMO31" s="117"/>
      <c r="MMP31" s="117"/>
      <c r="MMQ31" s="117"/>
      <c r="MMR31" s="117"/>
      <c r="MMS31" s="117"/>
      <c r="MMT31" s="117"/>
      <c r="MMU31" s="117"/>
      <c r="MMV31" s="117"/>
      <c r="MMW31" s="117"/>
      <c r="MMX31" s="117"/>
      <c r="MMY31" s="117"/>
      <c r="MMZ31" s="117"/>
      <c r="MNA31" s="117"/>
      <c r="MNB31" s="117"/>
      <c r="MNC31" s="117"/>
      <c r="MND31" s="117"/>
      <c r="MNE31" s="117"/>
      <c r="MNF31" s="117"/>
      <c r="MNG31" s="117"/>
      <c r="MNH31" s="117"/>
      <c r="MNI31" s="117"/>
      <c r="MNJ31" s="117"/>
      <c r="MNK31" s="117"/>
      <c r="MNL31" s="117"/>
      <c r="MNM31" s="117"/>
      <c r="MNN31" s="117"/>
      <c r="MNO31" s="117"/>
      <c r="MNP31" s="117"/>
      <c r="MNQ31" s="117"/>
      <c r="MNR31" s="117"/>
      <c r="MNS31" s="117"/>
      <c r="MNT31" s="117"/>
      <c r="MNU31" s="117"/>
      <c r="MNV31" s="117"/>
      <c r="MNW31" s="117"/>
      <c r="MNX31" s="117"/>
      <c r="MNY31" s="117"/>
      <c r="MNZ31" s="117"/>
      <c r="MOA31" s="117"/>
      <c r="MOB31" s="117"/>
      <c r="MOC31" s="117"/>
      <c r="MOD31" s="117"/>
      <c r="MOE31" s="117"/>
      <c r="MOF31" s="117"/>
      <c r="MOG31" s="117"/>
      <c r="MOH31" s="117"/>
      <c r="MOI31" s="117"/>
      <c r="MOJ31" s="117"/>
      <c r="MOK31" s="117"/>
      <c r="MOL31" s="117"/>
      <c r="MOM31" s="117"/>
      <c r="MON31" s="117"/>
      <c r="MOO31" s="117"/>
      <c r="MOP31" s="117"/>
      <c r="MOQ31" s="117"/>
      <c r="MOR31" s="117"/>
      <c r="MOS31" s="117"/>
      <c r="MOT31" s="117"/>
      <c r="MOU31" s="117"/>
      <c r="MOV31" s="117"/>
      <c r="MOW31" s="117"/>
      <c r="MOX31" s="117"/>
      <c r="MOY31" s="117"/>
      <c r="MOZ31" s="117"/>
      <c r="MPA31" s="117"/>
      <c r="MPB31" s="117"/>
      <c r="MPC31" s="117"/>
      <c r="MPD31" s="117"/>
      <c r="MPE31" s="117"/>
      <c r="MPF31" s="117"/>
      <c r="MPG31" s="117"/>
      <c r="MPH31" s="117"/>
      <c r="MPI31" s="117"/>
      <c r="MPJ31" s="117"/>
      <c r="MPK31" s="117"/>
      <c r="MPL31" s="117"/>
      <c r="MPM31" s="117"/>
      <c r="MPN31" s="117"/>
      <c r="MPO31" s="117"/>
      <c r="MPP31" s="117"/>
      <c r="MPQ31" s="117"/>
      <c r="MPR31" s="117"/>
      <c r="MPS31" s="117"/>
      <c r="MPT31" s="117"/>
      <c r="MPU31" s="117"/>
      <c r="MPV31" s="117"/>
      <c r="MPW31" s="117"/>
      <c r="MPX31" s="117"/>
      <c r="MPY31" s="117"/>
      <c r="MPZ31" s="117"/>
      <c r="MQA31" s="117"/>
      <c r="MQB31" s="117"/>
      <c r="MQC31" s="117"/>
      <c r="MQD31" s="117"/>
      <c r="MQE31" s="117"/>
      <c r="MQF31" s="117"/>
      <c r="MQG31" s="117"/>
      <c r="MQH31" s="117"/>
      <c r="MQI31" s="117"/>
      <c r="MQJ31" s="117"/>
      <c r="MQK31" s="117"/>
      <c r="MQL31" s="117"/>
      <c r="MQM31" s="117"/>
      <c r="MQN31" s="117"/>
      <c r="MQO31" s="117"/>
      <c r="MQP31" s="117"/>
      <c r="MQQ31" s="117"/>
      <c r="MQR31" s="117"/>
      <c r="MQS31" s="117"/>
      <c r="MQT31" s="117"/>
      <c r="MQU31" s="117"/>
      <c r="MQV31" s="117"/>
      <c r="MQW31" s="117"/>
      <c r="MQX31" s="117"/>
      <c r="MQY31" s="117"/>
      <c r="MQZ31" s="117"/>
      <c r="MRA31" s="117"/>
      <c r="MRB31" s="117"/>
      <c r="MRC31" s="117"/>
      <c r="MRD31" s="117"/>
      <c r="MRE31" s="117"/>
      <c r="MRF31" s="117"/>
      <c r="MRG31" s="117"/>
      <c r="MRH31" s="117"/>
      <c r="MRI31" s="117"/>
      <c r="MRJ31" s="117"/>
      <c r="MRK31" s="117"/>
      <c r="MRL31" s="117"/>
      <c r="MRM31" s="117"/>
      <c r="MRN31" s="117"/>
      <c r="MRO31" s="117"/>
      <c r="MRP31" s="117"/>
      <c r="MRQ31" s="117"/>
      <c r="MRR31" s="117"/>
      <c r="MRS31" s="117"/>
      <c r="MRT31" s="117"/>
      <c r="MRU31" s="117"/>
      <c r="MRV31" s="117"/>
      <c r="MRW31" s="117"/>
      <c r="MRX31" s="117"/>
      <c r="MRY31" s="117"/>
      <c r="MRZ31" s="117"/>
      <c r="MSA31" s="117"/>
      <c r="MSB31" s="117"/>
      <c r="MSC31" s="117"/>
      <c r="MSD31" s="117"/>
      <c r="MSE31" s="117"/>
      <c r="MSF31" s="117"/>
      <c r="MSG31" s="117"/>
      <c r="MSH31" s="117"/>
      <c r="MSI31" s="117"/>
      <c r="MSJ31" s="117"/>
      <c r="MSK31" s="117"/>
      <c r="MSL31" s="117"/>
      <c r="MSM31" s="117"/>
      <c r="MSN31" s="117"/>
      <c r="MSO31" s="117"/>
      <c r="MSP31" s="117"/>
      <c r="MSQ31" s="117"/>
      <c r="MSR31" s="117"/>
      <c r="MSS31" s="117"/>
      <c r="MST31" s="117"/>
      <c r="MSU31" s="117"/>
      <c r="MSV31" s="117"/>
      <c r="MSW31" s="117"/>
      <c r="MSX31" s="117"/>
      <c r="MSY31" s="117"/>
      <c r="MSZ31" s="117"/>
      <c r="MTA31" s="117"/>
      <c r="MTB31" s="117"/>
      <c r="MTC31" s="117"/>
      <c r="MTD31" s="117"/>
      <c r="MTE31" s="117"/>
      <c r="MTF31" s="117"/>
      <c r="MTG31" s="117"/>
      <c r="MTH31" s="117"/>
      <c r="MTI31" s="117"/>
      <c r="MTJ31" s="117"/>
      <c r="MTK31" s="117"/>
      <c r="MTL31" s="117"/>
      <c r="MTM31" s="117"/>
      <c r="MTN31" s="117"/>
      <c r="MTO31" s="117"/>
      <c r="MTP31" s="117"/>
      <c r="MTQ31" s="117"/>
      <c r="MTR31" s="117"/>
      <c r="MTS31" s="117"/>
      <c r="MTT31" s="117"/>
      <c r="MTU31" s="117"/>
      <c r="MTV31" s="117"/>
      <c r="MTW31" s="117"/>
      <c r="MTX31" s="117"/>
      <c r="MTY31" s="117"/>
      <c r="MTZ31" s="117"/>
      <c r="MUA31" s="117"/>
      <c r="MUB31" s="117"/>
      <c r="MUC31" s="117"/>
      <c r="MUD31" s="117"/>
      <c r="MUE31" s="117"/>
      <c r="MUF31" s="117"/>
      <c r="MUG31" s="117"/>
      <c r="MUH31" s="117"/>
      <c r="MUI31" s="117"/>
      <c r="MUJ31" s="117"/>
      <c r="MUK31" s="117"/>
      <c r="MUL31" s="117"/>
      <c r="MUM31" s="117"/>
      <c r="MUN31" s="117"/>
      <c r="MUO31" s="117"/>
      <c r="MUP31" s="117"/>
      <c r="MUQ31" s="117"/>
      <c r="MUR31" s="117"/>
      <c r="MUS31" s="117"/>
      <c r="MUT31" s="117"/>
      <c r="MUU31" s="117"/>
      <c r="MUV31" s="117"/>
      <c r="MUW31" s="117"/>
      <c r="MUX31" s="117"/>
      <c r="MUY31" s="117"/>
      <c r="MUZ31" s="117"/>
      <c r="MVA31" s="117"/>
      <c r="MVB31" s="117"/>
      <c r="MVC31" s="117"/>
      <c r="MVD31" s="117"/>
      <c r="MVE31" s="117"/>
      <c r="MVF31" s="117"/>
      <c r="MVG31" s="117"/>
      <c r="MVH31" s="117"/>
      <c r="MVI31" s="117"/>
      <c r="MVJ31" s="117"/>
      <c r="MVK31" s="117"/>
      <c r="MVL31" s="117"/>
      <c r="MVM31" s="117"/>
      <c r="MVN31" s="117"/>
      <c r="MVO31" s="117"/>
      <c r="MVP31" s="117"/>
      <c r="MVQ31" s="117"/>
      <c r="MVR31" s="117"/>
      <c r="MVS31" s="117"/>
      <c r="MVT31" s="117"/>
      <c r="MVU31" s="117"/>
      <c r="MVV31" s="117"/>
      <c r="MVW31" s="117"/>
      <c r="MVX31" s="117"/>
      <c r="MVY31" s="117"/>
      <c r="MVZ31" s="117"/>
      <c r="MWA31" s="117"/>
      <c r="MWB31" s="117"/>
      <c r="MWC31" s="117"/>
      <c r="MWD31" s="117"/>
      <c r="MWE31" s="117"/>
      <c r="MWF31" s="117"/>
      <c r="MWG31" s="117"/>
      <c r="MWH31" s="117"/>
      <c r="MWI31" s="117"/>
      <c r="MWJ31" s="117"/>
      <c r="MWK31" s="117"/>
      <c r="MWL31" s="117"/>
      <c r="MWM31" s="117"/>
      <c r="MWN31" s="117"/>
      <c r="MWO31" s="117"/>
      <c r="MWP31" s="117"/>
      <c r="MWQ31" s="117"/>
      <c r="MWR31" s="117"/>
      <c r="MWS31" s="117"/>
      <c r="MWT31" s="117"/>
      <c r="MWU31" s="117"/>
      <c r="MWV31" s="117"/>
      <c r="MWW31" s="117"/>
      <c r="MWX31" s="117"/>
      <c r="MWY31" s="117"/>
      <c r="MWZ31" s="117"/>
      <c r="MXA31" s="117"/>
      <c r="MXB31" s="117"/>
      <c r="MXC31" s="117"/>
      <c r="MXD31" s="117"/>
      <c r="MXE31" s="117"/>
      <c r="MXF31" s="117"/>
      <c r="MXG31" s="117"/>
      <c r="MXH31" s="117"/>
      <c r="MXI31" s="117"/>
      <c r="MXJ31" s="117"/>
      <c r="MXK31" s="117"/>
      <c r="MXL31" s="117"/>
      <c r="MXM31" s="117"/>
      <c r="MXN31" s="117"/>
      <c r="MXO31" s="117"/>
      <c r="MXP31" s="117"/>
      <c r="MXQ31" s="117"/>
      <c r="MXR31" s="117"/>
      <c r="MXS31" s="117"/>
      <c r="MXT31" s="117"/>
      <c r="MXU31" s="117"/>
      <c r="MXV31" s="117"/>
      <c r="MXW31" s="117"/>
      <c r="MXX31" s="117"/>
      <c r="MXY31" s="117"/>
      <c r="MXZ31" s="117"/>
      <c r="MYA31" s="117"/>
      <c r="MYB31" s="117"/>
      <c r="MYC31" s="117"/>
      <c r="MYD31" s="117"/>
      <c r="MYE31" s="117"/>
      <c r="MYF31" s="117"/>
      <c r="MYG31" s="117"/>
      <c r="MYH31" s="117"/>
      <c r="MYI31" s="117"/>
      <c r="MYJ31" s="117"/>
      <c r="MYK31" s="117"/>
      <c r="MYL31" s="117"/>
      <c r="MYM31" s="117"/>
      <c r="MYN31" s="117"/>
      <c r="MYO31" s="117"/>
      <c r="MYP31" s="117"/>
      <c r="MYQ31" s="117"/>
      <c r="MYR31" s="117"/>
      <c r="MYS31" s="117"/>
      <c r="MYT31" s="117"/>
      <c r="MYU31" s="117"/>
      <c r="MYV31" s="117"/>
      <c r="MYW31" s="117"/>
      <c r="MYX31" s="117"/>
      <c r="MYY31" s="117"/>
      <c r="MYZ31" s="117"/>
      <c r="MZA31" s="117"/>
      <c r="MZB31" s="117"/>
      <c r="MZC31" s="117"/>
      <c r="MZD31" s="117"/>
      <c r="MZE31" s="117"/>
      <c r="MZF31" s="117"/>
      <c r="MZG31" s="117"/>
      <c r="MZH31" s="117"/>
      <c r="MZI31" s="117"/>
      <c r="MZJ31" s="117"/>
      <c r="MZK31" s="117"/>
      <c r="MZL31" s="117"/>
      <c r="MZM31" s="117"/>
      <c r="MZN31" s="117"/>
      <c r="MZO31" s="117"/>
      <c r="MZP31" s="117"/>
      <c r="MZQ31" s="117"/>
      <c r="MZR31" s="117"/>
      <c r="MZS31" s="117"/>
      <c r="MZT31" s="117"/>
      <c r="MZU31" s="117"/>
      <c r="MZV31" s="117"/>
      <c r="MZW31" s="117"/>
      <c r="MZX31" s="117"/>
      <c r="MZY31" s="117"/>
      <c r="MZZ31" s="117"/>
      <c r="NAA31" s="117"/>
      <c r="NAB31" s="117"/>
      <c r="NAC31" s="117"/>
      <c r="NAD31" s="117"/>
      <c r="NAE31" s="117"/>
      <c r="NAF31" s="117"/>
      <c r="NAG31" s="117"/>
      <c r="NAH31" s="117"/>
      <c r="NAI31" s="117"/>
      <c r="NAJ31" s="117"/>
      <c r="NAK31" s="117"/>
      <c r="NAL31" s="117"/>
      <c r="NAM31" s="117"/>
      <c r="NAN31" s="117"/>
      <c r="NAO31" s="117"/>
      <c r="NAP31" s="117"/>
      <c r="NAQ31" s="117"/>
      <c r="NAR31" s="117"/>
      <c r="NAS31" s="117"/>
      <c r="NAT31" s="117"/>
      <c r="NAU31" s="117"/>
      <c r="NAV31" s="117"/>
      <c r="NAW31" s="117"/>
      <c r="NAX31" s="117"/>
      <c r="NAY31" s="117"/>
      <c r="NAZ31" s="117"/>
      <c r="NBA31" s="117"/>
      <c r="NBB31" s="117"/>
      <c r="NBC31" s="117"/>
      <c r="NBD31" s="117"/>
      <c r="NBE31" s="117"/>
      <c r="NBF31" s="117"/>
      <c r="NBG31" s="117"/>
      <c r="NBH31" s="117"/>
      <c r="NBI31" s="117"/>
      <c r="NBJ31" s="117"/>
      <c r="NBK31" s="117"/>
      <c r="NBL31" s="117"/>
      <c r="NBM31" s="117"/>
      <c r="NBN31" s="117"/>
      <c r="NBO31" s="117"/>
      <c r="NBP31" s="117"/>
      <c r="NBQ31" s="117"/>
      <c r="NBR31" s="117"/>
      <c r="NBS31" s="117"/>
      <c r="NBT31" s="117"/>
      <c r="NBU31" s="117"/>
      <c r="NBV31" s="117"/>
      <c r="NBW31" s="117"/>
      <c r="NBX31" s="117"/>
      <c r="NBY31" s="117"/>
      <c r="NBZ31" s="117"/>
      <c r="NCA31" s="117"/>
      <c r="NCB31" s="117"/>
      <c r="NCC31" s="117"/>
      <c r="NCD31" s="117"/>
      <c r="NCE31" s="117"/>
      <c r="NCF31" s="117"/>
      <c r="NCG31" s="117"/>
      <c r="NCH31" s="117"/>
      <c r="NCI31" s="117"/>
      <c r="NCJ31" s="117"/>
      <c r="NCK31" s="117"/>
      <c r="NCL31" s="117"/>
      <c r="NCM31" s="117"/>
      <c r="NCN31" s="117"/>
      <c r="NCO31" s="117"/>
      <c r="NCP31" s="117"/>
      <c r="NCQ31" s="117"/>
      <c r="NCR31" s="117"/>
      <c r="NCS31" s="117"/>
      <c r="NCT31" s="117"/>
      <c r="NCU31" s="117"/>
      <c r="NCV31" s="117"/>
      <c r="NCW31" s="117"/>
      <c r="NCX31" s="117"/>
      <c r="NCY31" s="117"/>
      <c r="NCZ31" s="117"/>
      <c r="NDA31" s="117"/>
      <c r="NDB31" s="117"/>
      <c r="NDC31" s="117"/>
      <c r="NDD31" s="117"/>
      <c r="NDE31" s="117"/>
      <c r="NDF31" s="117"/>
      <c r="NDG31" s="117"/>
      <c r="NDH31" s="117"/>
      <c r="NDI31" s="117"/>
      <c r="NDJ31" s="117"/>
      <c r="NDK31" s="117"/>
      <c r="NDL31" s="117"/>
      <c r="NDM31" s="117"/>
      <c r="NDN31" s="117"/>
      <c r="NDO31" s="117"/>
      <c r="NDP31" s="117"/>
      <c r="NDQ31" s="117"/>
      <c r="NDR31" s="117"/>
      <c r="NDS31" s="117"/>
      <c r="NDT31" s="117"/>
      <c r="NDU31" s="117"/>
      <c r="NDV31" s="117"/>
      <c r="NDW31" s="117"/>
      <c r="NDX31" s="117"/>
      <c r="NDY31" s="117"/>
      <c r="NDZ31" s="117"/>
      <c r="NEA31" s="117"/>
      <c r="NEB31" s="117"/>
      <c r="NEC31" s="117"/>
      <c r="NED31" s="117"/>
      <c r="NEE31" s="117"/>
      <c r="NEF31" s="117"/>
      <c r="NEG31" s="117"/>
      <c r="NEH31" s="117"/>
      <c r="NEI31" s="117"/>
      <c r="NEJ31" s="117"/>
      <c r="NEK31" s="117"/>
      <c r="NEL31" s="117"/>
      <c r="NEM31" s="117"/>
      <c r="NEN31" s="117"/>
      <c r="NEO31" s="117"/>
      <c r="NEP31" s="117"/>
      <c r="NEQ31" s="117"/>
      <c r="NER31" s="117"/>
      <c r="NES31" s="117"/>
      <c r="NET31" s="117"/>
      <c r="NEU31" s="117"/>
      <c r="NEV31" s="117"/>
      <c r="NEW31" s="117"/>
      <c r="NEX31" s="117"/>
      <c r="NEY31" s="117"/>
      <c r="NEZ31" s="117"/>
      <c r="NFA31" s="117"/>
      <c r="NFB31" s="117"/>
      <c r="NFC31" s="117"/>
      <c r="NFD31" s="117"/>
      <c r="NFE31" s="117"/>
      <c r="NFF31" s="117"/>
      <c r="NFG31" s="117"/>
      <c r="NFH31" s="117"/>
      <c r="NFI31" s="117"/>
      <c r="NFJ31" s="117"/>
      <c r="NFK31" s="117"/>
      <c r="NFL31" s="117"/>
      <c r="NFM31" s="117"/>
      <c r="NFN31" s="117"/>
      <c r="NFO31" s="117"/>
      <c r="NFP31" s="117"/>
      <c r="NFQ31" s="117"/>
      <c r="NFR31" s="117"/>
      <c r="NFS31" s="117"/>
      <c r="NFT31" s="117"/>
      <c r="NFU31" s="117"/>
      <c r="NFV31" s="117"/>
      <c r="NFW31" s="117"/>
      <c r="NFX31" s="117"/>
      <c r="NFY31" s="117"/>
      <c r="NFZ31" s="117"/>
      <c r="NGA31" s="117"/>
      <c r="NGB31" s="117"/>
      <c r="NGC31" s="117"/>
      <c r="NGD31" s="117"/>
      <c r="NGE31" s="117"/>
      <c r="NGF31" s="117"/>
      <c r="NGG31" s="117"/>
      <c r="NGH31" s="117"/>
      <c r="NGI31" s="117"/>
      <c r="NGJ31" s="117"/>
      <c r="NGK31" s="117"/>
      <c r="NGL31" s="117"/>
      <c r="NGM31" s="117"/>
      <c r="NGN31" s="117"/>
      <c r="NGO31" s="117"/>
      <c r="NGP31" s="117"/>
      <c r="NGQ31" s="117"/>
      <c r="NGR31" s="117"/>
      <c r="NGS31" s="117"/>
      <c r="NGT31" s="117"/>
      <c r="NGU31" s="117"/>
      <c r="NGV31" s="117"/>
      <c r="NGW31" s="117"/>
      <c r="NGX31" s="117"/>
      <c r="NGY31" s="117"/>
      <c r="NGZ31" s="117"/>
      <c r="NHA31" s="117"/>
      <c r="NHB31" s="117"/>
      <c r="NHC31" s="117"/>
      <c r="NHD31" s="117"/>
      <c r="NHE31" s="117"/>
      <c r="NHF31" s="117"/>
      <c r="NHG31" s="117"/>
      <c r="NHH31" s="117"/>
      <c r="NHI31" s="117"/>
      <c r="NHJ31" s="117"/>
      <c r="NHK31" s="117"/>
      <c r="NHL31" s="117"/>
      <c r="NHM31" s="117"/>
      <c r="NHN31" s="117"/>
      <c r="NHO31" s="117"/>
      <c r="NHP31" s="117"/>
      <c r="NHQ31" s="117"/>
      <c r="NHR31" s="117"/>
      <c r="NHS31" s="117"/>
      <c r="NHT31" s="117"/>
      <c r="NHU31" s="117"/>
      <c r="NHV31" s="117"/>
      <c r="NHW31" s="117"/>
      <c r="NHX31" s="117"/>
      <c r="NHY31" s="117"/>
      <c r="NHZ31" s="117"/>
      <c r="NIA31" s="117"/>
      <c r="NIB31" s="117"/>
      <c r="NIC31" s="117"/>
      <c r="NID31" s="117"/>
      <c r="NIE31" s="117"/>
      <c r="NIF31" s="117"/>
      <c r="NIG31" s="117"/>
      <c r="NIH31" s="117"/>
      <c r="NII31" s="117"/>
      <c r="NIJ31" s="117"/>
      <c r="NIK31" s="117"/>
      <c r="NIL31" s="117"/>
      <c r="NIM31" s="117"/>
      <c r="NIN31" s="117"/>
      <c r="NIO31" s="117"/>
      <c r="NIP31" s="117"/>
      <c r="NIQ31" s="117"/>
      <c r="NIR31" s="117"/>
      <c r="NIS31" s="117"/>
      <c r="NIT31" s="117"/>
      <c r="NIU31" s="117"/>
      <c r="NIV31" s="117"/>
      <c r="NIW31" s="117"/>
      <c r="NIX31" s="117"/>
      <c r="NIY31" s="117"/>
      <c r="NIZ31" s="117"/>
      <c r="NJA31" s="117"/>
      <c r="NJB31" s="117"/>
      <c r="NJC31" s="117"/>
      <c r="NJD31" s="117"/>
      <c r="NJE31" s="117"/>
      <c r="NJF31" s="117"/>
      <c r="NJG31" s="117"/>
      <c r="NJH31" s="117"/>
      <c r="NJI31" s="117"/>
      <c r="NJJ31" s="117"/>
      <c r="NJK31" s="117"/>
      <c r="NJL31" s="117"/>
      <c r="NJM31" s="117"/>
      <c r="NJN31" s="117"/>
      <c r="NJO31" s="117"/>
      <c r="NJP31" s="117"/>
      <c r="NJQ31" s="117"/>
      <c r="NJR31" s="117"/>
      <c r="NJS31" s="117"/>
      <c r="NJT31" s="117"/>
      <c r="NJU31" s="117"/>
      <c r="NJV31" s="117"/>
      <c r="NJW31" s="117"/>
      <c r="NJX31" s="117"/>
      <c r="NJY31" s="117"/>
      <c r="NJZ31" s="117"/>
      <c r="NKA31" s="117"/>
      <c r="NKB31" s="117"/>
      <c r="NKC31" s="117"/>
      <c r="NKD31" s="117"/>
      <c r="NKE31" s="117"/>
      <c r="NKF31" s="117"/>
      <c r="NKG31" s="117"/>
      <c r="NKH31" s="117"/>
      <c r="NKI31" s="117"/>
      <c r="NKJ31" s="117"/>
      <c r="NKK31" s="117"/>
      <c r="NKL31" s="117"/>
      <c r="NKM31" s="117"/>
      <c r="NKN31" s="117"/>
      <c r="NKO31" s="117"/>
      <c r="NKP31" s="117"/>
      <c r="NKQ31" s="117"/>
      <c r="NKR31" s="117"/>
      <c r="NKS31" s="117"/>
      <c r="NKT31" s="117"/>
      <c r="NKU31" s="117"/>
      <c r="NKV31" s="117"/>
      <c r="NKW31" s="117"/>
      <c r="NKX31" s="117"/>
      <c r="NKY31" s="117"/>
      <c r="NKZ31" s="117"/>
      <c r="NLA31" s="117"/>
      <c r="NLB31" s="117"/>
      <c r="NLC31" s="117"/>
      <c r="NLD31" s="117"/>
      <c r="NLE31" s="117"/>
      <c r="NLF31" s="117"/>
      <c r="NLG31" s="117"/>
      <c r="NLH31" s="117"/>
      <c r="NLI31" s="117"/>
      <c r="NLJ31" s="117"/>
      <c r="NLK31" s="117"/>
      <c r="NLL31" s="117"/>
      <c r="NLM31" s="117"/>
      <c r="NLN31" s="117"/>
      <c r="NLO31" s="117"/>
      <c r="NLP31" s="117"/>
      <c r="NLQ31" s="117"/>
      <c r="NLR31" s="117"/>
      <c r="NLS31" s="117"/>
      <c r="NLT31" s="117"/>
      <c r="NLU31" s="117"/>
      <c r="NLV31" s="117"/>
      <c r="NLW31" s="117"/>
      <c r="NLX31" s="117"/>
      <c r="NLY31" s="117"/>
      <c r="NLZ31" s="117"/>
      <c r="NMA31" s="117"/>
      <c r="NMB31" s="117"/>
      <c r="NMC31" s="117"/>
      <c r="NMD31" s="117"/>
      <c r="NME31" s="117"/>
      <c r="NMF31" s="117"/>
      <c r="NMG31" s="117"/>
      <c r="NMH31" s="117"/>
      <c r="NMI31" s="117"/>
      <c r="NMJ31" s="117"/>
      <c r="NMK31" s="117"/>
      <c r="NML31" s="117"/>
      <c r="NMM31" s="117"/>
      <c r="NMN31" s="117"/>
      <c r="NMO31" s="117"/>
      <c r="NMP31" s="117"/>
      <c r="NMQ31" s="117"/>
      <c r="NMR31" s="117"/>
      <c r="NMS31" s="117"/>
      <c r="NMT31" s="117"/>
      <c r="NMU31" s="117"/>
      <c r="NMV31" s="117"/>
      <c r="NMW31" s="117"/>
      <c r="NMX31" s="117"/>
      <c r="NMY31" s="117"/>
      <c r="NMZ31" s="117"/>
      <c r="NNA31" s="117"/>
      <c r="NNB31" s="117"/>
      <c r="NNC31" s="117"/>
      <c r="NND31" s="117"/>
      <c r="NNE31" s="117"/>
      <c r="NNF31" s="117"/>
      <c r="NNG31" s="117"/>
      <c r="NNH31" s="117"/>
      <c r="NNI31" s="117"/>
      <c r="NNJ31" s="117"/>
      <c r="NNK31" s="117"/>
      <c r="NNL31" s="117"/>
      <c r="NNM31" s="117"/>
      <c r="NNN31" s="117"/>
      <c r="NNO31" s="117"/>
      <c r="NNP31" s="117"/>
      <c r="NNQ31" s="117"/>
      <c r="NNR31" s="117"/>
      <c r="NNS31" s="117"/>
      <c r="NNT31" s="117"/>
      <c r="NNU31" s="117"/>
      <c r="NNV31" s="117"/>
      <c r="NNW31" s="117"/>
      <c r="NNX31" s="117"/>
      <c r="NNY31" s="117"/>
      <c r="NNZ31" s="117"/>
      <c r="NOA31" s="117"/>
      <c r="NOB31" s="117"/>
      <c r="NOC31" s="117"/>
      <c r="NOD31" s="117"/>
      <c r="NOE31" s="117"/>
      <c r="NOF31" s="117"/>
      <c r="NOG31" s="117"/>
      <c r="NOH31" s="117"/>
      <c r="NOI31" s="117"/>
      <c r="NOJ31" s="117"/>
      <c r="NOK31" s="117"/>
      <c r="NOL31" s="117"/>
      <c r="NOM31" s="117"/>
      <c r="NON31" s="117"/>
      <c r="NOO31" s="117"/>
      <c r="NOP31" s="117"/>
      <c r="NOQ31" s="117"/>
      <c r="NOR31" s="117"/>
      <c r="NOS31" s="117"/>
      <c r="NOT31" s="117"/>
      <c r="NOU31" s="117"/>
      <c r="NOV31" s="117"/>
      <c r="NOW31" s="117"/>
      <c r="NOX31" s="117"/>
      <c r="NOY31" s="117"/>
      <c r="NOZ31" s="117"/>
      <c r="NPA31" s="117"/>
      <c r="NPB31" s="117"/>
      <c r="NPC31" s="117"/>
      <c r="NPD31" s="117"/>
      <c r="NPE31" s="117"/>
      <c r="NPF31" s="117"/>
      <c r="NPG31" s="117"/>
      <c r="NPH31" s="117"/>
      <c r="NPI31" s="117"/>
      <c r="NPJ31" s="117"/>
      <c r="NPK31" s="117"/>
      <c r="NPL31" s="117"/>
      <c r="NPM31" s="117"/>
      <c r="NPN31" s="117"/>
      <c r="NPO31" s="117"/>
      <c r="NPP31" s="117"/>
      <c r="NPQ31" s="117"/>
      <c r="NPR31" s="117"/>
      <c r="NPS31" s="117"/>
      <c r="NPT31" s="117"/>
      <c r="NPU31" s="117"/>
      <c r="NPV31" s="117"/>
      <c r="NPW31" s="117"/>
      <c r="NPX31" s="117"/>
      <c r="NPY31" s="117"/>
      <c r="NPZ31" s="117"/>
      <c r="NQA31" s="117"/>
      <c r="NQB31" s="117"/>
      <c r="NQC31" s="117"/>
      <c r="NQD31" s="117"/>
      <c r="NQE31" s="117"/>
      <c r="NQF31" s="117"/>
      <c r="NQG31" s="117"/>
      <c r="NQH31" s="117"/>
      <c r="NQI31" s="117"/>
      <c r="NQJ31" s="117"/>
      <c r="NQK31" s="117"/>
      <c r="NQL31" s="117"/>
      <c r="NQM31" s="117"/>
      <c r="NQN31" s="117"/>
      <c r="NQO31" s="117"/>
      <c r="NQP31" s="117"/>
      <c r="NQQ31" s="117"/>
      <c r="NQR31" s="117"/>
      <c r="NQS31" s="117"/>
      <c r="NQT31" s="117"/>
      <c r="NQU31" s="117"/>
      <c r="NQV31" s="117"/>
      <c r="NQW31" s="117"/>
      <c r="NQX31" s="117"/>
      <c r="NQY31" s="117"/>
      <c r="NQZ31" s="117"/>
      <c r="NRA31" s="117"/>
      <c r="NRB31" s="117"/>
      <c r="NRC31" s="117"/>
      <c r="NRD31" s="117"/>
      <c r="NRE31" s="117"/>
      <c r="NRF31" s="117"/>
      <c r="NRG31" s="117"/>
      <c r="NRH31" s="117"/>
      <c r="NRI31" s="117"/>
      <c r="NRJ31" s="117"/>
      <c r="NRK31" s="117"/>
      <c r="NRL31" s="117"/>
      <c r="NRM31" s="117"/>
      <c r="NRN31" s="117"/>
      <c r="NRO31" s="117"/>
      <c r="NRP31" s="117"/>
      <c r="NRQ31" s="117"/>
      <c r="NRR31" s="117"/>
      <c r="NRS31" s="117"/>
      <c r="NRT31" s="117"/>
      <c r="NRU31" s="117"/>
      <c r="NRV31" s="117"/>
      <c r="NRW31" s="117"/>
      <c r="NRX31" s="117"/>
      <c r="NRY31" s="117"/>
      <c r="NRZ31" s="117"/>
      <c r="NSA31" s="117"/>
      <c r="NSB31" s="117"/>
      <c r="NSC31" s="117"/>
      <c r="NSD31" s="117"/>
      <c r="NSE31" s="117"/>
      <c r="NSF31" s="117"/>
      <c r="NSG31" s="117"/>
      <c r="NSH31" s="117"/>
      <c r="NSI31" s="117"/>
      <c r="NSJ31" s="117"/>
      <c r="NSK31" s="117"/>
      <c r="NSL31" s="117"/>
      <c r="NSM31" s="117"/>
      <c r="NSN31" s="117"/>
      <c r="NSO31" s="117"/>
      <c r="NSP31" s="117"/>
      <c r="NSQ31" s="117"/>
      <c r="NSR31" s="117"/>
      <c r="NSS31" s="117"/>
      <c r="NST31" s="117"/>
      <c r="NSU31" s="117"/>
      <c r="NSV31" s="117"/>
      <c r="NSW31" s="117"/>
      <c r="NSX31" s="117"/>
      <c r="NSY31" s="117"/>
      <c r="NSZ31" s="117"/>
      <c r="NTA31" s="117"/>
      <c r="NTB31" s="117"/>
      <c r="NTC31" s="117"/>
      <c r="NTD31" s="117"/>
      <c r="NTE31" s="117"/>
      <c r="NTF31" s="117"/>
      <c r="NTG31" s="117"/>
      <c r="NTH31" s="117"/>
      <c r="NTI31" s="117"/>
      <c r="NTJ31" s="117"/>
      <c r="NTK31" s="117"/>
      <c r="NTL31" s="117"/>
      <c r="NTM31" s="117"/>
      <c r="NTN31" s="117"/>
      <c r="NTO31" s="117"/>
      <c r="NTP31" s="117"/>
      <c r="NTQ31" s="117"/>
      <c r="NTR31" s="117"/>
      <c r="NTS31" s="117"/>
      <c r="NTT31" s="117"/>
      <c r="NTU31" s="117"/>
      <c r="NTV31" s="117"/>
      <c r="NTW31" s="117"/>
      <c r="NTX31" s="117"/>
      <c r="NTY31" s="117"/>
      <c r="NTZ31" s="117"/>
      <c r="NUA31" s="117"/>
      <c r="NUB31" s="117"/>
      <c r="NUC31" s="117"/>
      <c r="NUD31" s="117"/>
      <c r="NUE31" s="117"/>
      <c r="NUF31" s="117"/>
      <c r="NUG31" s="117"/>
      <c r="NUH31" s="117"/>
      <c r="NUI31" s="117"/>
      <c r="NUJ31" s="117"/>
      <c r="NUK31" s="117"/>
      <c r="NUL31" s="117"/>
      <c r="NUM31" s="117"/>
      <c r="NUN31" s="117"/>
      <c r="NUO31" s="117"/>
      <c r="NUP31" s="117"/>
      <c r="NUQ31" s="117"/>
      <c r="NUR31" s="117"/>
      <c r="NUS31" s="117"/>
      <c r="NUT31" s="117"/>
      <c r="NUU31" s="117"/>
      <c r="NUV31" s="117"/>
      <c r="NUW31" s="117"/>
      <c r="NUX31" s="117"/>
      <c r="NUY31" s="117"/>
      <c r="NUZ31" s="117"/>
      <c r="NVA31" s="117"/>
      <c r="NVB31" s="117"/>
      <c r="NVC31" s="117"/>
      <c r="NVD31" s="117"/>
      <c r="NVE31" s="117"/>
      <c r="NVF31" s="117"/>
      <c r="NVG31" s="117"/>
      <c r="NVH31" s="117"/>
      <c r="NVI31" s="117"/>
      <c r="NVJ31" s="117"/>
      <c r="NVK31" s="117"/>
      <c r="NVL31" s="117"/>
      <c r="NVM31" s="117"/>
      <c r="NVN31" s="117"/>
      <c r="NVO31" s="117"/>
      <c r="NVP31" s="117"/>
      <c r="NVQ31" s="117"/>
      <c r="NVR31" s="117"/>
      <c r="NVS31" s="117"/>
      <c r="NVT31" s="117"/>
      <c r="NVU31" s="117"/>
      <c r="NVV31" s="117"/>
      <c r="NVW31" s="117"/>
      <c r="NVX31" s="117"/>
      <c r="NVY31" s="117"/>
      <c r="NVZ31" s="117"/>
      <c r="NWA31" s="117"/>
      <c r="NWB31" s="117"/>
      <c r="NWC31" s="117"/>
      <c r="NWD31" s="117"/>
      <c r="NWE31" s="117"/>
      <c r="NWF31" s="117"/>
      <c r="NWG31" s="117"/>
      <c r="NWH31" s="117"/>
      <c r="NWI31" s="117"/>
      <c r="NWJ31" s="117"/>
      <c r="NWK31" s="117"/>
      <c r="NWL31" s="117"/>
      <c r="NWM31" s="117"/>
      <c r="NWN31" s="117"/>
      <c r="NWO31" s="117"/>
      <c r="NWP31" s="117"/>
      <c r="NWQ31" s="117"/>
      <c r="NWR31" s="117"/>
      <c r="NWS31" s="117"/>
      <c r="NWT31" s="117"/>
      <c r="NWU31" s="117"/>
      <c r="NWV31" s="117"/>
      <c r="NWW31" s="117"/>
      <c r="NWX31" s="117"/>
      <c r="NWY31" s="117"/>
      <c r="NWZ31" s="117"/>
      <c r="NXA31" s="117"/>
      <c r="NXB31" s="117"/>
      <c r="NXC31" s="117"/>
      <c r="NXD31" s="117"/>
      <c r="NXE31" s="117"/>
      <c r="NXF31" s="117"/>
      <c r="NXG31" s="117"/>
      <c r="NXH31" s="117"/>
      <c r="NXI31" s="117"/>
      <c r="NXJ31" s="117"/>
      <c r="NXK31" s="117"/>
      <c r="NXL31" s="117"/>
      <c r="NXM31" s="117"/>
      <c r="NXN31" s="117"/>
      <c r="NXO31" s="117"/>
      <c r="NXP31" s="117"/>
      <c r="NXQ31" s="117"/>
      <c r="NXR31" s="117"/>
      <c r="NXS31" s="117"/>
      <c r="NXT31" s="117"/>
      <c r="NXU31" s="117"/>
      <c r="NXV31" s="117"/>
      <c r="NXW31" s="117"/>
      <c r="NXX31" s="117"/>
      <c r="NXY31" s="117"/>
      <c r="NXZ31" s="117"/>
      <c r="NYA31" s="117"/>
      <c r="NYB31" s="117"/>
      <c r="NYC31" s="117"/>
      <c r="NYD31" s="117"/>
      <c r="NYE31" s="117"/>
      <c r="NYF31" s="117"/>
      <c r="NYG31" s="117"/>
      <c r="NYH31" s="117"/>
      <c r="NYI31" s="117"/>
      <c r="NYJ31" s="117"/>
      <c r="NYK31" s="117"/>
      <c r="NYL31" s="117"/>
      <c r="NYM31" s="117"/>
      <c r="NYN31" s="117"/>
      <c r="NYO31" s="117"/>
      <c r="NYP31" s="117"/>
      <c r="NYQ31" s="117"/>
      <c r="NYR31" s="117"/>
      <c r="NYS31" s="117"/>
      <c r="NYT31" s="117"/>
      <c r="NYU31" s="117"/>
      <c r="NYV31" s="117"/>
      <c r="NYW31" s="117"/>
      <c r="NYX31" s="117"/>
      <c r="NYY31" s="117"/>
      <c r="NYZ31" s="117"/>
      <c r="NZA31" s="117"/>
      <c r="NZB31" s="117"/>
      <c r="NZC31" s="117"/>
      <c r="NZD31" s="117"/>
      <c r="NZE31" s="117"/>
      <c r="NZF31" s="117"/>
      <c r="NZG31" s="117"/>
      <c r="NZH31" s="117"/>
      <c r="NZI31" s="117"/>
      <c r="NZJ31" s="117"/>
      <c r="NZK31" s="117"/>
      <c r="NZL31" s="117"/>
      <c r="NZM31" s="117"/>
      <c r="NZN31" s="117"/>
      <c r="NZO31" s="117"/>
      <c r="NZP31" s="117"/>
      <c r="NZQ31" s="117"/>
      <c r="NZR31" s="117"/>
      <c r="NZS31" s="117"/>
      <c r="NZT31" s="117"/>
      <c r="NZU31" s="117"/>
      <c r="NZV31" s="117"/>
      <c r="NZW31" s="117"/>
      <c r="NZX31" s="117"/>
      <c r="NZY31" s="117"/>
      <c r="NZZ31" s="117"/>
      <c r="OAA31" s="117"/>
      <c r="OAB31" s="117"/>
      <c r="OAC31" s="117"/>
      <c r="OAD31" s="117"/>
      <c r="OAE31" s="117"/>
      <c r="OAF31" s="117"/>
      <c r="OAG31" s="117"/>
      <c r="OAH31" s="117"/>
      <c r="OAI31" s="117"/>
      <c r="OAJ31" s="117"/>
      <c r="OAK31" s="117"/>
      <c r="OAL31" s="117"/>
      <c r="OAM31" s="117"/>
      <c r="OAN31" s="117"/>
      <c r="OAO31" s="117"/>
      <c r="OAP31" s="117"/>
      <c r="OAQ31" s="117"/>
      <c r="OAR31" s="117"/>
      <c r="OAS31" s="117"/>
      <c r="OAT31" s="117"/>
      <c r="OAU31" s="117"/>
      <c r="OAV31" s="117"/>
      <c r="OAW31" s="117"/>
      <c r="OAX31" s="117"/>
      <c r="OAY31" s="117"/>
      <c r="OAZ31" s="117"/>
      <c r="OBA31" s="117"/>
      <c r="OBB31" s="117"/>
      <c r="OBC31" s="117"/>
      <c r="OBD31" s="117"/>
      <c r="OBE31" s="117"/>
      <c r="OBF31" s="117"/>
      <c r="OBG31" s="117"/>
      <c r="OBH31" s="117"/>
      <c r="OBI31" s="117"/>
      <c r="OBJ31" s="117"/>
      <c r="OBK31" s="117"/>
      <c r="OBL31" s="117"/>
      <c r="OBM31" s="117"/>
      <c r="OBN31" s="117"/>
      <c r="OBO31" s="117"/>
      <c r="OBP31" s="117"/>
      <c r="OBQ31" s="117"/>
      <c r="OBR31" s="117"/>
      <c r="OBS31" s="117"/>
      <c r="OBT31" s="117"/>
      <c r="OBU31" s="117"/>
      <c r="OBV31" s="117"/>
      <c r="OBW31" s="117"/>
      <c r="OBX31" s="117"/>
      <c r="OBY31" s="117"/>
      <c r="OBZ31" s="117"/>
      <c r="OCA31" s="117"/>
      <c r="OCB31" s="117"/>
      <c r="OCC31" s="117"/>
      <c r="OCD31" s="117"/>
      <c r="OCE31" s="117"/>
      <c r="OCF31" s="117"/>
      <c r="OCG31" s="117"/>
      <c r="OCH31" s="117"/>
      <c r="OCI31" s="117"/>
      <c r="OCJ31" s="117"/>
      <c r="OCK31" s="117"/>
      <c r="OCL31" s="117"/>
      <c r="OCM31" s="117"/>
      <c r="OCN31" s="117"/>
      <c r="OCO31" s="117"/>
      <c r="OCP31" s="117"/>
      <c r="OCQ31" s="117"/>
      <c r="OCR31" s="117"/>
      <c r="OCS31" s="117"/>
      <c r="OCT31" s="117"/>
      <c r="OCU31" s="117"/>
      <c r="OCV31" s="117"/>
      <c r="OCW31" s="117"/>
      <c r="OCX31" s="117"/>
      <c r="OCY31" s="117"/>
      <c r="OCZ31" s="117"/>
      <c r="ODA31" s="117"/>
      <c r="ODB31" s="117"/>
      <c r="ODC31" s="117"/>
      <c r="ODD31" s="117"/>
      <c r="ODE31" s="117"/>
      <c r="ODF31" s="117"/>
      <c r="ODG31" s="117"/>
      <c r="ODH31" s="117"/>
      <c r="ODI31" s="117"/>
      <c r="ODJ31" s="117"/>
      <c r="ODK31" s="117"/>
      <c r="ODL31" s="117"/>
      <c r="ODM31" s="117"/>
      <c r="ODN31" s="117"/>
      <c r="ODO31" s="117"/>
      <c r="ODP31" s="117"/>
      <c r="ODQ31" s="117"/>
      <c r="ODR31" s="117"/>
      <c r="ODS31" s="117"/>
      <c r="ODT31" s="117"/>
      <c r="ODU31" s="117"/>
      <c r="ODV31" s="117"/>
      <c r="ODW31" s="117"/>
      <c r="ODX31" s="117"/>
      <c r="ODY31" s="117"/>
      <c r="ODZ31" s="117"/>
      <c r="OEA31" s="117"/>
      <c r="OEB31" s="117"/>
      <c r="OEC31" s="117"/>
      <c r="OED31" s="117"/>
      <c r="OEE31" s="117"/>
      <c r="OEF31" s="117"/>
      <c r="OEG31" s="117"/>
      <c r="OEH31" s="117"/>
      <c r="OEI31" s="117"/>
      <c r="OEJ31" s="117"/>
      <c r="OEK31" s="117"/>
      <c r="OEL31" s="117"/>
      <c r="OEM31" s="117"/>
      <c r="OEN31" s="117"/>
      <c r="OEO31" s="117"/>
      <c r="OEP31" s="117"/>
      <c r="OEQ31" s="117"/>
      <c r="OER31" s="117"/>
      <c r="OES31" s="117"/>
      <c r="OET31" s="117"/>
      <c r="OEU31" s="117"/>
      <c r="OEV31" s="117"/>
      <c r="OEW31" s="117"/>
      <c r="OEX31" s="117"/>
      <c r="OEY31" s="117"/>
      <c r="OEZ31" s="117"/>
      <c r="OFA31" s="117"/>
      <c r="OFB31" s="117"/>
      <c r="OFC31" s="117"/>
      <c r="OFD31" s="117"/>
      <c r="OFE31" s="117"/>
      <c r="OFF31" s="117"/>
      <c r="OFG31" s="117"/>
      <c r="OFH31" s="117"/>
      <c r="OFI31" s="117"/>
      <c r="OFJ31" s="117"/>
      <c r="OFK31" s="117"/>
      <c r="OFL31" s="117"/>
      <c r="OFM31" s="117"/>
      <c r="OFN31" s="117"/>
      <c r="OFO31" s="117"/>
      <c r="OFP31" s="117"/>
      <c r="OFQ31" s="117"/>
      <c r="OFR31" s="117"/>
      <c r="OFS31" s="117"/>
      <c r="OFT31" s="117"/>
      <c r="OFU31" s="117"/>
      <c r="OFV31" s="117"/>
      <c r="OFW31" s="117"/>
      <c r="OFX31" s="117"/>
      <c r="OFY31" s="117"/>
      <c r="OFZ31" s="117"/>
      <c r="OGA31" s="117"/>
      <c r="OGB31" s="117"/>
      <c r="OGC31" s="117"/>
      <c r="OGD31" s="117"/>
      <c r="OGE31" s="117"/>
      <c r="OGF31" s="117"/>
      <c r="OGG31" s="117"/>
      <c r="OGH31" s="117"/>
      <c r="OGI31" s="117"/>
      <c r="OGJ31" s="117"/>
      <c r="OGK31" s="117"/>
      <c r="OGL31" s="117"/>
      <c r="OGM31" s="117"/>
      <c r="OGN31" s="117"/>
      <c r="OGO31" s="117"/>
      <c r="OGP31" s="117"/>
      <c r="OGQ31" s="117"/>
      <c r="OGR31" s="117"/>
      <c r="OGS31" s="117"/>
      <c r="OGT31" s="117"/>
      <c r="OGU31" s="117"/>
      <c r="OGV31" s="117"/>
      <c r="OGW31" s="117"/>
      <c r="OGX31" s="117"/>
      <c r="OGY31" s="117"/>
      <c r="OGZ31" s="117"/>
      <c r="OHA31" s="117"/>
      <c r="OHB31" s="117"/>
      <c r="OHC31" s="117"/>
      <c r="OHD31" s="117"/>
      <c r="OHE31" s="117"/>
      <c r="OHF31" s="117"/>
      <c r="OHG31" s="117"/>
      <c r="OHH31" s="117"/>
      <c r="OHI31" s="117"/>
      <c r="OHJ31" s="117"/>
      <c r="OHK31" s="117"/>
      <c r="OHL31" s="117"/>
      <c r="OHM31" s="117"/>
      <c r="OHN31" s="117"/>
      <c r="OHO31" s="117"/>
      <c r="OHP31" s="117"/>
      <c r="OHQ31" s="117"/>
      <c r="OHR31" s="117"/>
      <c r="OHS31" s="117"/>
      <c r="OHT31" s="117"/>
      <c r="OHU31" s="117"/>
      <c r="OHV31" s="117"/>
      <c r="OHW31" s="117"/>
      <c r="OHX31" s="117"/>
      <c r="OHY31" s="117"/>
      <c r="OHZ31" s="117"/>
      <c r="OIA31" s="117"/>
      <c r="OIB31" s="117"/>
      <c r="OIC31" s="117"/>
      <c r="OID31" s="117"/>
      <c r="OIE31" s="117"/>
      <c r="OIF31" s="117"/>
      <c r="OIG31" s="117"/>
      <c r="OIH31" s="117"/>
      <c r="OII31" s="117"/>
      <c r="OIJ31" s="117"/>
      <c r="OIK31" s="117"/>
      <c r="OIL31" s="117"/>
      <c r="OIM31" s="117"/>
      <c r="OIN31" s="117"/>
      <c r="OIO31" s="117"/>
      <c r="OIP31" s="117"/>
      <c r="OIQ31" s="117"/>
      <c r="OIR31" s="117"/>
      <c r="OIS31" s="117"/>
      <c r="OIT31" s="117"/>
      <c r="OIU31" s="117"/>
      <c r="OIV31" s="117"/>
      <c r="OIW31" s="117"/>
      <c r="OIX31" s="117"/>
      <c r="OIY31" s="117"/>
      <c r="OIZ31" s="117"/>
      <c r="OJA31" s="117"/>
      <c r="OJB31" s="117"/>
      <c r="OJC31" s="117"/>
      <c r="OJD31" s="117"/>
      <c r="OJE31" s="117"/>
      <c r="OJF31" s="117"/>
      <c r="OJG31" s="117"/>
      <c r="OJH31" s="117"/>
      <c r="OJI31" s="117"/>
      <c r="OJJ31" s="117"/>
      <c r="OJK31" s="117"/>
      <c r="OJL31" s="117"/>
      <c r="OJM31" s="117"/>
      <c r="OJN31" s="117"/>
      <c r="OJO31" s="117"/>
      <c r="OJP31" s="117"/>
      <c r="OJQ31" s="117"/>
      <c r="OJR31" s="117"/>
      <c r="OJS31" s="117"/>
      <c r="OJT31" s="117"/>
      <c r="OJU31" s="117"/>
      <c r="OJV31" s="117"/>
      <c r="OJW31" s="117"/>
      <c r="OJX31" s="117"/>
      <c r="OJY31" s="117"/>
      <c r="OJZ31" s="117"/>
      <c r="OKA31" s="117"/>
      <c r="OKB31" s="117"/>
      <c r="OKC31" s="117"/>
      <c r="OKD31" s="117"/>
      <c r="OKE31" s="117"/>
      <c r="OKF31" s="117"/>
      <c r="OKG31" s="117"/>
      <c r="OKH31" s="117"/>
      <c r="OKI31" s="117"/>
      <c r="OKJ31" s="117"/>
      <c r="OKK31" s="117"/>
      <c r="OKL31" s="117"/>
      <c r="OKM31" s="117"/>
      <c r="OKN31" s="117"/>
      <c r="OKO31" s="117"/>
      <c r="OKP31" s="117"/>
      <c r="OKQ31" s="117"/>
      <c r="OKR31" s="117"/>
      <c r="OKS31" s="117"/>
      <c r="OKT31" s="117"/>
      <c r="OKU31" s="117"/>
      <c r="OKV31" s="117"/>
      <c r="OKW31" s="117"/>
      <c r="OKX31" s="117"/>
      <c r="OKY31" s="117"/>
      <c r="OKZ31" s="117"/>
      <c r="OLA31" s="117"/>
      <c r="OLB31" s="117"/>
      <c r="OLC31" s="117"/>
      <c r="OLD31" s="117"/>
      <c r="OLE31" s="117"/>
      <c r="OLF31" s="117"/>
      <c r="OLG31" s="117"/>
      <c r="OLH31" s="117"/>
      <c r="OLI31" s="117"/>
      <c r="OLJ31" s="117"/>
      <c r="OLK31" s="117"/>
      <c r="OLL31" s="117"/>
      <c r="OLM31" s="117"/>
      <c r="OLN31" s="117"/>
      <c r="OLO31" s="117"/>
      <c r="OLP31" s="117"/>
      <c r="OLQ31" s="117"/>
      <c r="OLR31" s="117"/>
      <c r="OLS31" s="117"/>
      <c r="OLT31" s="117"/>
      <c r="OLU31" s="117"/>
      <c r="OLV31" s="117"/>
      <c r="OLW31" s="117"/>
      <c r="OLX31" s="117"/>
      <c r="OLY31" s="117"/>
      <c r="OLZ31" s="117"/>
      <c r="OMA31" s="117"/>
      <c r="OMB31" s="117"/>
      <c r="OMC31" s="117"/>
      <c r="OMD31" s="117"/>
      <c r="OME31" s="117"/>
      <c r="OMF31" s="117"/>
      <c r="OMG31" s="117"/>
      <c r="OMH31" s="117"/>
      <c r="OMI31" s="117"/>
      <c r="OMJ31" s="117"/>
      <c r="OMK31" s="117"/>
      <c r="OML31" s="117"/>
      <c r="OMM31" s="117"/>
      <c r="OMN31" s="117"/>
      <c r="OMO31" s="117"/>
      <c r="OMP31" s="117"/>
      <c r="OMQ31" s="117"/>
      <c r="OMR31" s="117"/>
      <c r="OMS31" s="117"/>
      <c r="OMT31" s="117"/>
      <c r="OMU31" s="117"/>
      <c r="OMV31" s="117"/>
      <c r="OMW31" s="117"/>
      <c r="OMX31" s="117"/>
      <c r="OMY31" s="117"/>
      <c r="OMZ31" s="117"/>
      <c r="ONA31" s="117"/>
      <c r="ONB31" s="117"/>
      <c r="ONC31" s="117"/>
      <c r="OND31" s="117"/>
      <c r="ONE31" s="117"/>
      <c r="ONF31" s="117"/>
      <c r="ONG31" s="117"/>
      <c r="ONH31" s="117"/>
      <c r="ONI31" s="117"/>
      <c r="ONJ31" s="117"/>
      <c r="ONK31" s="117"/>
      <c r="ONL31" s="117"/>
      <c r="ONM31" s="117"/>
      <c r="ONN31" s="117"/>
      <c r="ONO31" s="117"/>
      <c r="ONP31" s="117"/>
      <c r="ONQ31" s="117"/>
      <c r="ONR31" s="117"/>
      <c r="ONS31" s="117"/>
      <c r="ONT31" s="117"/>
      <c r="ONU31" s="117"/>
      <c r="ONV31" s="117"/>
      <c r="ONW31" s="117"/>
      <c r="ONX31" s="117"/>
      <c r="ONY31" s="117"/>
      <c r="ONZ31" s="117"/>
      <c r="OOA31" s="117"/>
      <c r="OOB31" s="117"/>
      <c r="OOC31" s="117"/>
      <c r="OOD31" s="117"/>
      <c r="OOE31" s="117"/>
      <c r="OOF31" s="117"/>
      <c r="OOG31" s="117"/>
      <c r="OOH31" s="117"/>
      <c r="OOI31" s="117"/>
      <c r="OOJ31" s="117"/>
      <c r="OOK31" s="117"/>
      <c r="OOL31" s="117"/>
      <c r="OOM31" s="117"/>
      <c r="OON31" s="117"/>
      <c r="OOO31" s="117"/>
      <c r="OOP31" s="117"/>
      <c r="OOQ31" s="117"/>
      <c r="OOR31" s="117"/>
      <c r="OOS31" s="117"/>
      <c r="OOT31" s="117"/>
      <c r="OOU31" s="117"/>
      <c r="OOV31" s="117"/>
      <c r="OOW31" s="117"/>
      <c r="OOX31" s="117"/>
      <c r="OOY31" s="117"/>
      <c r="OOZ31" s="117"/>
      <c r="OPA31" s="117"/>
      <c r="OPB31" s="117"/>
      <c r="OPC31" s="117"/>
      <c r="OPD31" s="117"/>
      <c r="OPE31" s="117"/>
      <c r="OPF31" s="117"/>
      <c r="OPG31" s="117"/>
      <c r="OPH31" s="117"/>
      <c r="OPI31" s="117"/>
      <c r="OPJ31" s="117"/>
      <c r="OPK31" s="117"/>
      <c r="OPL31" s="117"/>
      <c r="OPM31" s="117"/>
      <c r="OPN31" s="117"/>
      <c r="OPO31" s="117"/>
      <c r="OPP31" s="117"/>
      <c r="OPQ31" s="117"/>
      <c r="OPR31" s="117"/>
      <c r="OPS31" s="117"/>
      <c r="OPT31" s="117"/>
      <c r="OPU31" s="117"/>
      <c r="OPV31" s="117"/>
      <c r="OPW31" s="117"/>
      <c r="OPX31" s="117"/>
      <c r="OPY31" s="117"/>
      <c r="OPZ31" s="117"/>
      <c r="OQA31" s="117"/>
      <c r="OQB31" s="117"/>
      <c r="OQC31" s="117"/>
      <c r="OQD31" s="117"/>
      <c r="OQE31" s="117"/>
      <c r="OQF31" s="117"/>
      <c r="OQG31" s="117"/>
      <c r="OQH31" s="117"/>
      <c r="OQI31" s="117"/>
      <c r="OQJ31" s="117"/>
      <c r="OQK31" s="117"/>
      <c r="OQL31" s="117"/>
      <c r="OQM31" s="117"/>
      <c r="OQN31" s="117"/>
      <c r="OQO31" s="117"/>
      <c r="OQP31" s="117"/>
      <c r="OQQ31" s="117"/>
      <c r="OQR31" s="117"/>
      <c r="OQS31" s="117"/>
      <c r="OQT31" s="117"/>
      <c r="OQU31" s="117"/>
      <c r="OQV31" s="117"/>
      <c r="OQW31" s="117"/>
      <c r="OQX31" s="117"/>
      <c r="OQY31" s="117"/>
      <c r="OQZ31" s="117"/>
      <c r="ORA31" s="117"/>
      <c r="ORB31" s="117"/>
      <c r="ORC31" s="117"/>
      <c r="ORD31" s="117"/>
      <c r="ORE31" s="117"/>
      <c r="ORF31" s="117"/>
      <c r="ORG31" s="117"/>
      <c r="ORH31" s="117"/>
      <c r="ORI31" s="117"/>
      <c r="ORJ31" s="117"/>
      <c r="ORK31" s="117"/>
      <c r="ORL31" s="117"/>
      <c r="ORM31" s="117"/>
      <c r="ORN31" s="117"/>
      <c r="ORO31" s="117"/>
      <c r="ORP31" s="117"/>
      <c r="ORQ31" s="117"/>
      <c r="ORR31" s="117"/>
      <c r="ORS31" s="117"/>
      <c r="ORT31" s="117"/>
      <c r="ORU31" s="117"/>
      <c r="ORV31" s="117"/>
      <c r="ORW31" s="117"/>
      <c r="ORX31" s="117"/>
      <c r="ORY31" s="117"/>
      <c r="ORZ31" s="117"/>
      <c r="OSA31" s="117"/>
      <c r="OSB31" s="117"/>
      <c r="OSC31" s="117"/>
      <c r="OSD31" s="117"/>
      <c r="OSE31" s="117"/>
      <c r="OSF31" s="117"/>
      <c r="OSG31" s="117"/>
      <c r="OSH31" s="117"/>
      <c r="OSI31" s="117"/>
      <c r="OSJ31" s="117"/>
      <c r="OSK31" s="117"/>
      <c r="OSL31" s="117"/>
      <c r="OSM31" s="117"/>
      <c r="OSN31" s="117"/>
      <c r="OSO31" s="117"/>
      <c r="OSP31" s="117"/>
      <c r="OSQ31" s="117"/>
      <c r="OSR31" s="117"/>
      <c r="OSS31" s="117"/>
      <c r="OST31" s="117"/>
      <c r="OSU31" s="117"/>
      <c r="OSV31" s="117"/>
      <c r="OSW31" s="117"/>
      <c r="OSX31" s="117"/>
      <c r="OSY31" s="117"/>
      <c r="OSZ31" s="117"/>
      <c r="OTA31" s="117"/>
      <c r="OTB31" s="117"/>
      <c r="OTC31" s="117"/>
      <c r="OTD31" s="117"/>
      <c r="OTE31" s="117"/>
      <c r="OTF31" s="117"/>
      <c r="OTG31" s="117"/>
      <c r="OTH31" s="117"/>
      <c r="OTI31" s="117"/>
      <c r="OTJ31" s="117"/>
      <c r="OTK31" s="117"/>
      <c r="OTL31" s="117"/>
      <c r="OTM31" s="117"/>
      <c r="OTN31" s="117"/>
      <c r="OTO31" s="117"/>
      <c r="OTP31" s="117"/>
      <c r="OTQ31" s="117"/>
      <c r="OTR31" s="117"/>
      <c r="OTS31" s="117"/>
      <c r="OTT31" s="117"/>
      <c r="OTU31" s="117"/>
      <c r="OTV31" s="117"/>
      <c r="OTW31" s="117"/>
      <c r="OTX31" s="117"/>
      <c r="OTY31" s="117"/>
      <c r="OTZ31" s="117"/>
      <c r="OUA31" s="117"/>
      <c r="OUB31" s="117"/>
      <c r="OUC31" s="117"/>
      <c r="OUD31" s="117"/>
      <c r="OUE31" s="117"/>
      <c r="OUF31" s="117"/>
      <c r="OUG31" s="117"/>
      <c r="OUH31" s="117"/>
      <c r="OUI31" s="117"/>
      <c r="OUJ31" s="117"/>
      <c r="OUK31" s="117"/>
      <c r="OUL31" s="117"/>
      <c r="OUM31" s="117"/>
      <c r="OUN31" s="117"/>
      <c r="OUO31" s="117"/>
      <c r="OUP31" s="117"/>
      <c r="OUQ31" s="117"/>
      <c r="OUR31" s="117"/>
      <c r="OUS31" s="117"/>
      <c r="OUT31" s="117"/>
      <c r="OUU31" s="117"/>
      <c r="OUV31" s="117"/>
      <c r="OUW31" s="117"/>
      <c r="OUX31" s="117"/>
      <c r="OUY31" s="117"/>
      <c r="OUZ31" s="117"/>
      <c r="OVA31" s="117"/>
      <c r="OVB31" s="117"/>
      <c r="OVC31" s="117"/>
      <c r="OVD31" s="117"/>
      <c r="OVE31" s="117"/>
      <c r="OVF31" s="117"/>
      <c r="OVG31" s="117"/>
      <c r="OVH31" s="117"/>
      <c r="OVI31" s="117"/>
      <c r="OVJ31" s="117"/>
      <c r="OVK31" s="117"/>
      <c r="OVL31" s="117"/>
      <c r="OVM31" s="117"/>
      <c r="OVN31" s="117"/>
      <c r="OVO31" s="117"/>
      <c r="OVP31" s="117"/>
      <c r="OVQ31" s="117"/>
      <c r="OVR31" s="117"/>
      <c r="OVS31" s="117"/>
      <c r="OVT31" s="117"/>
      <c r="OVU31" s="117"/>
      <c r="OVV31" s="117"/>
      <c r="OVW31" s="117"/>
      <c r="OVX31" s="117"/>
      <c r="OVY31" s="117"/>
      <c r="OVZ31" s="117"/>
      <c r="OWA31" s="117"/>
      <c r="OWB31" s="117"/>
      <c r="OWC31" s="117"/>
      <c r="OWD31" s="117"/>
      <c r="OWE31" s="117"/>
      <c r="OWF31" s="117"/>
      <c r="OWG31" s="117"/>
      <c r="OWH31" s="117"/>
      <c r="OWI31" s="117"/>
      <c r="OWJ31" s="117"/>
      <c r="OWK31" s="117"/>
      <c r="OWL31" s="117"/>
      <c r="OWM31" s="117"/>
      <c r="OWN31" s="117"/>
      <c r="OWO31" s="117"/>
      <c r="OWP31" s="117"/>
      <c r="OWQ31" s="117"/>
      <c r="OWR31" s="117"/>
      <c r="OWS31" s="117"/>
      <c r="OWT31" s="117"/>
      <c r="OWU31" s="117"/>
      <c r="OWV31" s="117"/>
      <c r="OWW31" s="117"/>
      <c r="OWX31" s="117"/>
      <c r="OWY31" s="117"/>
      <c r="OWZ31" s="117"/>
      <c r="OXA31" s="117"/>
      <c r="OXB31" s="117"/>
      <c r="OXC31" s="117"/>
      <c r="OXD31" s="117"/>
      <c r="OXE31" s="117"/>
      <c r="OXF31" s="117"/>
      <c r="OXG31" s="117"/>
      <c r="OXH31" s="117"/>
      <c r="OXI31" s="117"/>
      <c r="OXJ31" s="117"/>
      <c r="OXK31" s="117"/>
      <c r="OXL31" s="117"/>
      <c r="OXM31" s="117"/>
      <c r="OXN31" s="117"/>
      <c r="OXO31" s="117"/>
      <c r="OXP31" s="117"/>
      <c r="OXQ31" s="117"/>
      <c r="OXR31" s="117"/>
      <c r="OXS31" s="117"/>
      <c r="OXT31" s="117"/>
      <c r="OXU31" s="117"/>
      <c r="OXV31" s="117"/>
      <c r="OXW31" s="117"/>
      <c r="OXX31" s="117"/>
      <c r="OXY31" s="117"/>
      <c r="OXZ31" s="117"/>
      <c r="OYA31" s="117"/>
      <c r="OYB31" s="117"/>
      <c r="OYC31" s="117"/>
      <c r="OYD31" s="117"/>
      <c r="OYE31" s="117"/>
      <c r="OYF31" s="117"/>
      <c r="OYG31" s="117"/>
      <c r="OYH31" s="117"/>
      <c r="OYI31" s="117"/>
      <c r="OYJ31" s="117"/>
      <c r="OYK31" s="117"/>
      <c r="OYL31" s="117"/>
      <c r="OYM31" s="117"/>
      <c r="OYN31" s="117"/>
      <c r="OYO31" s="117"/>
      <c r="OYP31" s="117"/>
      <c r="OYQ31" s="117"/>
      <c r="OYR31" s="117"/>
      <c r="OYS31" s="117"/>
      <c r="OYT31" s="117"/>
      <c r="OYU31" s="117"/>
      <c r="OYV31" s="117"/>
      <c r="OYW31" s="117"/>
      <c r="OYX31" s="117"/>
      <c r="OYY31" s="117"/>
      <c r="OYZ31" s="117"/>
      <c r="OZA31" s="117"/>
      <c r="OZB31" s="117"/>
      <c r="OZC31" s="117"/>
      <c r="OZD31" s="117"/>
      <c r="OZE31" s="117"/>
      <c r="OZF31" s="117"/>
      <c r="OZG31" s="117"/>
      <c r="OZH31" s="117"/>
      <c r="OZI31" s="117"/>
      <c r="OZJ31" s="117"/>
      <c r="OZK31" s="117"/>
      <c r="OZL31" s="117"/>
      <c r="OZM31" s="117"/>
      <c r="OZN31" s="117"/>
      <c r="OZO31" s="117"/>
      <c r="OZP31" s="117"/>
      <c r="OZQ31" s="117"/>
      <c r="OZR31" s="117"/>
      <c r="OZS31" s="117"/>
      <c r="OZT31" s="117"/>
      <c r="OZU31" s="117"/>
      <c r="OZV31" s="117"/>
      <c r="OZW31" s="117"/>
      <c r="OZX31" s="117"/>
      <c r="OZY31" s="117"/>
      <c r="OZZ31" s="117"/>
      <c r="PAA31" s="117"/>
      <c r="PAB31" s="117"/>
      <c r="PAC31" s="117"/>
      <c r="PAD31" s="117"/>
      <c r="PAE31" s="117"/>
      <c r="PAF31" s="117"/>
      <c r="PAG31" s="117"/>
      <c r="PAH31" s="117"/>
      <c r="PAI31" s="117"/>
      <c r="PAJ31" s="117"/>
      <c r="PAK31" s="117"/>
      <c r="PAL31" s="117"/>
      <c r="PAM31" s="117"/>
      <c r="PAN31" s="117"/>
      <c r="PAO31" s="117"/>
      <c r="PAP31" s="117"/>
      <c r="PAQ31" s="117"/>
      <c r="PAR31" s="117"/>
      <c r="PAS31" s="117"/>
      <c r="PAT31" s="117"/>
      <c r="PAU31" s="117"/>
      <c r="PAV31" s="117"/>
      <c r="PAW31" s="117"/>
      <c r="PAX31" s="117"/>
      <c r="PAY31" s="117"/>
      <c r="PAZ31" s="117"/>
      <c r="PBA31" s="117"/>
      <c r="PBB31" s="117"/>
      <c r="PBC31" s="117"/>
      <c r="PBD31" s="117"/>
      <c r="PBE31" s="117"/>
      <c r="PBF31" s="117"/>
      <c r="PBG31" s="117"/>
      <c r="PBH31" s="117"/>
      <c r="PBI31" s="117"/>
      <c r="PBJ31" s="117"/>
      <c r="PBK31" s="117"/>
      <c r="PBL31" s="117"/>
      <c r="PBM31" s="117"/>
      <c r="PBN31" s="117"/>
      <c r="PBO31" s="117"/>
      <c r="PBP31" s="117"/>
      <c r="PBQ31" s="117"/>
      <c r="PBR31" s="117"/>
      <c r="PBS31" s="117"/>
      <c r="PBT31" s="117"/>
      <c r="PBU31" s="117"/>
      <c r="PBV31" s="117"/>
      <c r="PBW31" s="117"/>
      <c r="PBX31" s="117"/>
      <c r="PBY31" s="117"/>
      <c r="PBZ31" s="117"/>
      <c r="PCA31" s="117"/>
      <c r="PCB31" s="117"/>
      <c r="PCC31" s="117"/>
      <c r="PCD31" s="117"/>
      <c r="PCE31" s="117"/>
      <c r="PCF31" s="117"/>
      <c r="PCG31" s="117"/>
      <c r="PCH31" s="117"/>
      <c r="PCI31" s="117"/>
      <c r="PCJ31" s="117"/>
      <c r="PCK31" s="117"/>
      <c r="PCL31" s="117"/>
      <c r="PCM31" s="117"/>
      <c r="PCN31" s="117"/>
      <c r="PCO31" s="117"/>
      <c r="PCP31" s="117"/>
      <c r="PCQ31" s="117"/>
      <c r="PCR31" s="117"/>
      <c r="PCS31" s="117"/>
      <c r="PCT31" s="117"/>
      <c r="PCU31" s="117"/>
      <c r="PCV31" s="117"/>
      <c r="PCW31" s="117"/>
      <c r="PCX31" s="117"/>
      <c r="PCY31" s="117"/>
      <c r="PCZ31" s="117"/>
      <c r="PDA31" s="117"/>
      <c r="PDB31" s="117"/>
      <c r="PDC31" s="117"/>
      <c r="PDD31" s="117"/>
      <c r="PDE31" s="117"/>
      <c r="PDF31" s="117"/>
      <c r="PDG31" s="117"/>
      <c r="PDH31" s="117"/>
      <c r="PDI31" s="117"/>
      <c r="PDJ31" s="117"/>
      <c r="PDK31" s="117"/>
      <c r="PDL31" s="117"/>
      <c r="PDM31" s="117"/>
      <c r="PDN31" s="117"/>
      <c r="PDO31" s="117"/>
      <c r="PDP31" s="117"/>
      <c r="PDQ31" s="117"/>
      <c r="PDR31" s="117"/>
      <c r="PDS31" s="117"/>
      <c r="PDT31" s="117"/>
      <c r="PDU31" s="117"/>
      <c r="PDV31" s="117"/>
      <c r="PDW31" s="117"/>
      <c r="PDX31" s="117"/>
      <c r="PDY31" s="117"/>
      <c r="PDZ31" s="117"/>
      <c r="PEA31" s="117"/>
      <c r="PEB31" s="117"/>
      <c r="PEC31" s="117"/>
      <c r="PED31" s="117"/>
      <c r="PEE31" s="117"/>
      <c r="PEF31" s="117"/>
      <c r="PEG31" s="117"/>
      <c r="PEH31" s="117"/>
      <c r="PEI31" s="117"/>
      <c r="PEJ31" s="117"/>
      <c r="PEK31" s="117"/>
      <c r="PEL31" s="117"/>
      <c r="PEM31" s="117"/>
      <c r="PEN31" s="117"/>
      <c r="PEO31" s="117"/>
      <c r="PEP31" s="117"/>
      <c r="PEQ31" s="117"/>
      <c r="PER31" s="117"/>
      <c r="PES31" s="117"/>
      <c r="PET31" s="117"/>
      <c r="PEU31" s="117"/>
      <c r="PEV31" s="117"/>
      <c r="PEW31" s="117"/>
      <c r="PEX31" s="117"/>
      <c r="PEY31" s="117"/>
      <c r="PEZ31" s="117"/>
      <c r="PFA31" s="117"/>
      <c r="PFB31" s="117"/>
      <c r="PFC31" s="117"/>
      <c r="PFD31" s="117"/>
      <c r="PFE31" s="117"/>
      <c r="PFF31" s="117"/>
      <c r="PFG31" s="117"/>
      <c r="PFH31" s="117"/>
      <c r="PFI31" s="117"/>
      <c r="PFJ31" s="117"/>
      <c r="PFK31" s="117"/>
      <c r="PFL31" s="117"/>
      <c r="PFM31" s="117"/>
      <c r="PFN31" s="117"/>
      <c r="PFO31" s="117"/>
      <c r="PFP31" s="117"/>
      <c r="PFQ31" s="117"/>
      <c r="PFR31" s="117"/>
      <c r="PFS31" s="117"/>
      <c r="PFT31" s="117"/>
      <c r="PFU31" s="117"/>
      <c r="PFV31" s="117"/>
      <c r="PFW31" s="117"/>
      <c r="PFX31" s="117"/>
      <c r="PFY31" s="117"/>
      <c r="PFZ31" s="117"/>
      <c r="PGA31" s="117"/>
      <c r="PGB31" s="117"/>
      <c r="PGC31" s="117"/>
      <c r="PGD31" s="117"/>
      <c r="PGE31" s="117"/>
      <c r="PGF31" s="117"/>
      <c r="PGG31" s="117"/>
      <c r="PGH31" s="117"/>
      <c r="PGI31" s="117"/>
      <c r="PGJ31" s="117"/>
      <c r="PGK31" s="117"/>
      <c r="PGL31" s="117"/>
      <c r="PGM31" s="117"/>
      <c r="PGN31" s="117"/>
      <c r="PGO31" s="117"/>
      <c r="PGP31" s="117"/>
      <c r="PGQ31" s="117"/>
      <c r="PGR31" s="117"/>
      <c r="PGS31" s="117"/>
      <c r="PGT31" s="117"/>
      <c r="PGU31" s="117"/>
      <c r="PGV31" s="117"/>
      <c r="PGW31" s="117"/>
      <c r="PGX31" s="117"/>
      <c r="PGY31" s="117"/>
      <c r="PGZ31" s="117"/>
      <c r="PHA31" s="117"/>
      <c r="PHB31" s="117"/>
      <c r="PHC31" s="117"/>
      <c r="PHD31" s="117"/>
      <c r="PHE31" s="117"/>
      <c r="PHF31" s="117"/>
      <c r="PHG31" s="117"/>
      <c r="PHH31" s="117"/>
      <c r="PHI31" s="117"/>
      <c r="PHJ31" s="117"/>
      <c r="PHK31" s="117"/>
      <c r="PHL31" s="117"/>
      <c r="PHM31" s="117"/>
      <c r="PHN31" s="117"/>
      <c r="PHO31" s="117"/>
      <c r="PHP31" s="117"/>
      <c r="PHQ31" s="117"/>
      <c r="PHR31" s="117"/>
      <c r="PHS31" s="117"/>
      <c r="PHT31" s="117"/>
      <c r="PHU31" s="117"/>
      <c r="PHV31" s="117"/>
      <c r="PHW31" s="117"/>
      <c r="PHX31" s="117"/>
      <c r="PHY31" s="117"/>
      <c r="PHZ31" s="117"/>
      <c r="PIA31" s="117"/>
      <c r="PIB31" s="117"/>
      <c r="PIC31" s="117"/>
      <c r="PID31" s="117"/>
      <c r="PIE31" s="117"/>
      <c r="PIF31" s="117"/>
      <c r="PIG31" s="117"/>
      <c r="PIH31" s="117"/>
      <c r="PII31" s="117"/>
      <c r="PIJ31" s="117"/>
      <c r="PIK31" s="117"/>
      <c r="PIL31" s="117"/>
      <c r="PIM31" s="117"/>
      <c r="PIN31" s="117"/>
      <c r="PIO31" s="117"/>
      <c r="PIP31" s="117"/>
      <c r="PIQ31" s="117"/>
      <c r="PIR31" s="117"/>
      <c r="PIS31" s="117"/>
      <c r="PIT31" s="117"/>
      <c r="PIU31" s="117"/>
      <c r="PIV31" s="117"/>
      <c r="PIW31" s="117"/>
      <c r="PIX31" s="117"/>
      <c r="PIY31" s="117"/>
      <c r="PIZ31" s="117"/>
      <c r="PJA31" s="117"/>
      <c r="PJB31" s="117"/>
      <c r="PJC31" s="117"/>
      <c r="PJD31" s="117"/>
      <c r="PJE31" s="117"/>
      <c r="PJF31" s="117"/>
      <c r="PJG31" s="117"/>
      <c r="PJH31" s="117"/>
      <c r="PJI31" s="117"/>
      <c r="PJJ31" s="117"/>
      <c r="PJK31" s="117"/>
      <c r="PJL31" s="117"/>
      <c r="PJM31" s="117"/>
      <c r="PJN31" s="117"/>
      <c r="PJO31" s="117"/>
      <c r="PJP31" s="117"/>
      <c r="PJQ31" s="117"/>
      <c r="PJR31" s="117"/>
      <c r="PJS31" s="117"/>
      <c r="PJT31" s="117"/>
      <c r="PJU31" s="117"/>
      <c r="PJV31" s="117"/>
      <c r="PJW31" s="117"/>
      <c r="PJX31" s="117"/>
      <c r="PJY31" s="117"/>
      <c r="PJZ31" s="117"/>
      <c r="PKA31" s="117"/>
      <c r="PKB31" s="117"/>
      <c r="PKC31" s="117"/>
      <c r="PKD31" s="117"/>
      <c r="PKE31" s="117"/>
      <c r="PKF31" s="117"/>
      <c r="PKG31" s="117"/>
      <c r="PKH31" s="117"/>
      <c r="PKI31" s="117"/>
      <c r="PKJ31" s="117"/>
      <c r="PKK31" s="117"/>
      <c r="PKL31" s="117"/>
      <c r="PKM31" s="117"/>
      <c r="PKN31" s="117"/>
      <c r="PKO31" s="117"/>
      <c r="PKP31" s="117"/>
      <c r="PKQ31" s="117"/>
      <c r="PKR31" s="117"/>
      <c r="PKS31" s="117"/>
      <c r="PKT31" s="117"/>
      <c r="PKU31" s="117"/>
      <c r="PKV31" s="117"/>
      <c r="PKW31" s="117"/>
      <c r="PKX31" s="117"/>
      <c r="PKY31" s="117"/>
      <c r="PKZ31" s="117"/>
      <c r="PLA31" s="117"/>
      <c r="PLB31" s="117"/>
      <c r="PLC31" s="117"/>
      <c r="PLD31" s="117"/>
      <c r="PLE31" s="117"/>
      <c r="PLF31" s="117"/>
      <c r="PLG31" s="117"/>
      <c r="PLH31" s="117"/>
      <c r="PLI31" s="117"/>
      <c r="PLJ31" s="117"/>
      <c r="PLK31" s="117"/>
      <c r="PLL31" s="117"/>
      <c r="PLM31" s="117"/>
      <c r="PLN31" s="117"/>
      <c r="PLO31" s="117"/>
      <c r="PLP31" s="117"/>
      <c r="PLQ31" s="117"/>
      <c r="PLR31" s="117"/>
      <c r="PLS31" s="117"/>
      <c r="PLT31" s="117"/>
      <c r="PLU31" s="117"/>
      <c r="PLV31" s="117"/>
      <c r="PLW31" s="117"/>
      <c r="PLX31" s="117"/>
      <c r="PLY31" s="117"/>
      <c r="PLZ31" s="117"/>
      <c r="PMA31" s="117"/>
      <c r="PMB31" s="117"/>
      <c r="PMC31" s="117"/>
      <c r="PMD31" s="117"/>
      <c r="PME31" s="117"/>
      <c r="PMF31" s="117"/>
      <c r="PMG31" s="117"/>
      <c r="PMH31" s="117"/>
      <c r="PMI31" s="117"/>
      <c r="PMJ31" s="117"/>
      <c r="PMK31" s="117"/>
      <c r="PML31" s="117"/>
      <c r="PMM31" s="117"/>
      <c r="PMN31" s="117"/>
      <c r="PMO31" s="117"/>
      <c r="PMP31" s="117"/>
      <c r="PMQ31" s="117"/>
      <c r="PMR31" s="117"/>
      <c r="PMS31" s="117"/>
      <c r="PMT31" s="117"/>
      <c r="PMU31" s="117"/>
      <c r="PMV31" s="117"/>
      <c r="PMW31" s="117"/>
      <c r="PMX31" s="117"/>
      <c r="PMY31" s="117"/>
      <c r="PMZ31" s="117"/>
      <c r="PNA31" s="117"/>
      <c r="PNB31" s="117"/>
      <c r="PNC31" s="117"/>
      <c r="PND31" s="117"/>
      <c r="PNE31" s="117"/>
      <c r="PNF31" s="117"/>
      <c r="PNG31" s="117"/>
      <c r="PNH31" s="117"/>
      <c r="PNI31" s="117"/>
      <c r="PNJ31" s="117"/>
      <c r="PNK31" s="117"/>
      <c r="PNL31" s="117"/>
      <c r="PNM31" s="117"/>
      <c r="PNN31" s="117"/>
      <c r="PNO31" s="117"/>
      <c r="PNP31" s="117"/>
      <c r="PNQ31" s="117"/>
      <c r="PNR31" s="117"/>
      <c r="PNS31" s="117"/>
      <c r="PNT31" s="117"/>
      <c r="PNU31" s="117"/>
      <c r="PNV31" s="117"/>
      <c r="PNW31" s="117"/>
      <c r="PNX31" s="117"/>
      <c r="PNY31" s="117"/>
      <c r="PNZ31" s="117"/>
      <c r="POA31" s="117"/>
      <c r="POB31" s="117"/>
      <c r="POC31" s="117"/>
      <c r="POD31" s="117"/>
      <c r="POE31" s="117"/>
      <c r="POF31" s="117"/>
      <c r="POG31" s="117"/>
      <c r="POH31" s="117"/>
      <c r="POI31" s="117"/>
      <c r="POJ31" s="117"/>
      <c r="POK31" s="117"/>
      <c r="POL31" s="117"/>
      <c r="POM31" s="117"/>
      <c r="PON31" s="117"/>
      <c r="POO31" s="117"/>
      <c r="POP31" s="117"/>
      <c r="POQ31" s="117"/>
      <c r="POR31" s="117"/>
      <c r="POS31" s="117"/>
      <c r="POT31" s="117"/>
      <c r="POU31" s="117"/>
      <c r="POV31" s="117"/>
      <c r="POW31" s="117"/>
      <c r="POX31" s="117"/>
      <c r="POY31" s="117"/>
      <c r="POZ31" s="117"/>
      <c r="PPA31" s="117"/>
      <c r="PPB31" s="117"/>
      <c r="PPC31" s="117"/>
      <c r="PPD31" s="117"/>
      <c r="PPE31" s="117"/>
      <c r="PPF31" s="117"/>
      <c r="PPG31" s="117"/>
      <c r="PPH31" s="117"/>
      <c r="PPI31" s="117"/>
      <c r="PPJ31" s="117"/>
      <c r="PPK31" s="117"/>
      <c r="PPL31" s="117"/>
      <c r="PPM31" s="117"/>
      <c r="PPN31" s="117"/>
      <c r="PPO31" s="117"/>
      <c r="PPP31" s="117"/>
      <c r="PPQ31" s="117"/>
      <c r="PPR31" s="117"/>
      <c r="PPS31" s="117"/>
      <c r="PPT31" s="117"/>
      <c r="PPU31" s="117"/>
      <c r="PPV31" s="117"/>
      <c r="PPW31" s="117"/>
      <c r="PPX31" s="117"/>
      <c r="PPY31" s="117"/>
      <c r="PPZ31" s="117"/>
      <c r="PQA31" s="117"/>
      <c r="PQB31" s="117"/>
      <c r="PQC31" s="117"/>
      <c r="PQD31" s="117"/>
      <c r="PQE31" s="117"/>
      <c r="PQF31" s="117"/>
      <c r="PQG31" s="117"/>
      <c r="PQH31" s="117"/>
      <c r="PQI31" s="117"/>
      <c r="PQJ31" s="117"/>
      <c r="PQK31" s="117"/>
      <c r="PQL31" s="117"/>
      <c r="PQM31" s="117"/>
      <c r="PQN31" s="117"/>
      <c r="PQO31" s="117"/>
      <c r="PQP31" s="117"/>
      <c r="PQQ31" s="117"/>
      <c r="PQR31" s="117"/>
      <c r="PQS31" s="117"/>
      <c r="PQT31" s="117"/>
      <c r="PQU31" s="117"/>
      <c r="PQV31" s="117"/>
      <c r="PQW31" s="117"/>
      <c r="PQX31" s="117"/>
      <c r="PQY31" s="117"/>
      <c r="PQZ31" s="117"/>
      <c r="PRA31" s="117"/>
      <c r="PRB31" s="117"/>
      <c r="PRC31" s="117"/>
      <c r="PRD31" s="117"/>
      <c r="PRE31" s="117"/>
      <c r="PRF31" s="117"/>
      <c r="PRG31" s="117"/>
      <c r="PRH31" s="117"/>
      <c r="PRI31" s="117"/>
      <c r="PRJ31" s="117"/>
      <c r="PRK31" s="117"/>
      <c r="PRL31" s="117"/>
      <c r="PRM31" s="117"/>
      <c r="PRN31" s="117"/>
      <c r="PRO31" s="117"/>
      <c r="PRP31" s="117"/>
      <c r="PRQ31" s="117"/>
      <c r="PRR31" s="117"/>
      <c r="PRS31" s="117"/>
      <c r="PRT31" s="117"/>
      <c r="PRU31" s="117"/>
      <c r="PRV31" s="117"/>
      <c r="PRW31" s="117"/>
      <c r="PRX31" s="117"/>
      <c r="PRY31" s="117"/>
      <c r="PRZ31" s="117"/>
      <c r="PSA31" s="117"/>
      <c r="PSB31" s="117"/>
      <c r="PSC31" s="117"/>
      <c r="PSD31" s="117"/>
      <c r="PSE31" s="117"/>
      <c r="PSF31" s="117"/>
      <c r="PSG31" s="117"/>
      <c r="PSH31" s="117"/>
      <c r="PSI31" s="117"/>
      <c r="PSJ31" s="117"/>
      <c r="PSK31" s="117"/>
      <c r="PSL31" s="117"/>
      <c r="PSM31" s="117"/>
      <c r="PSN31" s="117"/>
      <c r="PSO31" s="117"/>
      <c r="PSP31" s="117"/>
      <c r="PSQ31" s="117"/>
      <c r="PSR31" s="117"/>
      <c r="PSS31" s="117"/>
      <c r="PST31" s="117"/>
      <c r="PSU31" s="117"/>
      <c r="PSV31" s="117"/>
      <c r="PSW31" s="117"/>
      <c r="PSX31" s="117"/>
      <c r="PSY31" s="117"/>
      <c r="PSZ31" s="117"/>
      <c r="PTA31" s="117"/>
      <c r="PTB31" s="117"/>
      <c r="PTC31" s="117"/>
      <c r="PTD31" s="117"/>
      <c r="PTE31" s="117"/>
      <c r="PTF31" s="117"/>
      <c r="PTG31" s="117"/>
      <c r="PTH31" s="117"/>
      <c r="PTI31" s="117"/>
      <c r="PTJ31" s="117"/>
      <c r="PTK31" s="117"/>
      <c r="PTL31" s="117"/>
      <c r="PTM31" s="117"/>
      <c r="PTN31" s="117"/>
      <c r="PTO31" s="117"/>
      <c r="PTP31" s="117"/>
      <c r="PTQ31" s="117"/>
      <c r="PTR31" s="117"/>
      <c r="PTS31" s="117"/>
      <c r="PTT31" s="117"/>
      <c r="PTU31" s="117"/>
      <c r="PTV31" s="117"/>
      <c r="PTW31" s="117"/>
      <c r="PTX31" s="117"/>
      <c r="PTY31" s="117"/>
      <c r="PTZ31" s="117"/>
      <c r="PUA31" s="117"/>
      <c r="PUB31" s="117"/>
      <c r="PUC31" s="117"/>
      <c r="PUD31" s="117"/>
      <c r="PUE31" s="117"/>
      <c r="PUF31" s="117"/>
      <c r="PUG31" s="117"/>
      <c r="PUH31" s="117"/>
      <c r="PUI31" s="117"/>
      <c r="PUJ31" s="117"/>
      <c r="PUK31" s="117"/>
      <c r="PUL31" s="117"/>
      <c r="PUM31" s="117"/>
      <c r="PUN31" s="117"/>
      <c r="PUO31" s="117"/>
      <c r="PUP31" s="117"/>
      <c r="PUQ31" s="117"/>
      <c r="PUR31" s="117"/>
      <c r="PUS31" s="117"/>
      <c r="PUT31" s="117"/>
      <c r="PUU31" s="117"/>
      <c r="PUV31" s="117"/>
      <c r="PUW31" s="117"/>
      <c r="PUX31" s="117"/>
      <c r="PUY31" s="117"/>
      <c r="PUZ31" s="117"/>
      <c r="PVA31" s="117"/>
      <c r="PVB31" s="117"/>
      <c r="PVC31" s="117"/>
      <c r="PVD31" s="117"/>
      <c r="PVE31" s="117"/>
      <c r="PVF31" s="117"/>
      <c r="PVG31" s="117"/>
      <c r="PVH31" s="117"/>
      <c r="PVI31" s="117"/>
      <c r="PVJ31" s="117"/>
      <c r="PVK31" s="117"/>
      <c r="PVL31" s="117"/>
      <c r="PVM31" s="117"/>
      <c r="PVN31" s="117"/>
      <c r="PVO31" s="117"/>
      <c r="PVP31" s="117"/>
      <c r="PVQ31" s="117"/>
      <c r="PVR31" s="117"/>
      <c r="PVS31" s="117"/>
      <c r="PVT31" s="117"/>
      <c r="PVU31" s="117"/>
      <c r="PVV31" s="117"/>
      <c r="PVW31" s="117"/>
      <c r="PVX31" s="117"/>
      <c r="PVY31" s="117"/>
      <c r="PVZ31" s="117"/>
      <c r="PWA31" s="117"/>
      <c r="PWB31" s="117"/>
      <c r="PWC31" s="117"/>
      <c r="PWD31" s="117"/>
      <c r="PWE31" s="117"/>
      <c r="PWF31" s="117"/>
      <c r="PWG31" s="117"/>
      <c r="PWH31" s="117"/>
      <c r="PWI31" s="117"/>
      <c r="PWJ31" s="117"/>
      <c r="PWK31" s="117"/>
      <c r="PWL31" s="117"/>
      <c r="PWM31" s="117"/>
      <c r="PWN31" s="117"/>
      <c r="PWO31" s="117"/>
      <c r="PWP31" s="117"/>
      <c r="PWQ31" s="117"/>
      <c r="PWR31" s="117"/>
      <c r="PWS31" s="117"/>
      <c r="PWT31" s="117"/>
      <c r="PWU31" s="117"/>
      <c r="PWV31" s="117"/>
      <c r="PWW31" s="117"/>
      <c r="PWX31" s="117"/>
      <c r="PWY31" s="117"/>
      <c r="PWZ31" s="117"/>
      <c r="PXA31" s="117"/>
      <c r="PXB31" s="117"/>
      <c r="PXC31" s="117"/>
      <c r="PXD31" s="117"/>
      <c r="PXE31" s="117"/>
      <c r="PXF31" s="117"/>
      <c r="PXG31" s="117"/>
      <c r="PXH31" s="117"/>
      <c r="PXI31" s="117"/>
      <c r="PXJ31" s="117"/>
      <c r="PXK31" s="117"/>
      <c r="PXL31" s="117"/>
      <c r="PXM31" s="117"/>
      <c r="PXN31" s="117"/>
      <c r="PXO31" s="117"/>
      <c r="PXP31" s="117"/>
      <c r="PXQ31" s="117"/>
      <c r="PXR31" s="117"/>
      <c r="PXS31" s="117"/>
      <c r="PXT31" s="117"/>
      <c r="PXU31" s="117"/>
      <c r="PXV31" s="117"/>
      <c r="PXW31" s="117"/>
      <c r="PXX31" s="117"/>
      <c r="PXY31" s="117"/>
      <c r="PXZ31" s="117"/>
      <c r="PYA31" s="117"/>
      <c r="PYB31" s="117"/>
      <c r="PYC31" s="117"/>
      <c r="PYD31" s="117"/>
      <c r="PYE31" s="117"/>
      <c r="PYF31" s="117"/>
      <c r="PYG31" s="117"/>
      <c r="PYH31" s="117"/>
      <c r="PYI31" s="117"/>
      <c r="PYJ31" s="117"/>
      <c r="PYK31" s="117"/>
      <c r="PYL31" s="117"/>
      <c r="PYM31" s="117"/>
      <c r="PYN31" s="117"/>
      <c r="PYO31" s="117"/>
      <c r="PYP31" s="117"/>
      <c r="PYQ31" s="117"/>
      <c r="PYR31" s="117"/>
      <c r="PYS31" s="117"/>
      <c r="PYT31" s="117"/>
      <c r="PYU31" s="117"/>
      <c r="PYV31" s="117"/>
      <c r="PYW31" s="117"/>
      <c r="PYX31" s="117"/>
      <c r="PYY31" s="117"/>
      <c r="PYZ31" s="117"/>
      <c r="PZA31" s="117"/>
      <c r="PZB31" s="117"/>
      <c r="PZC31" s="117"/>
      <c r="PZD31" s="117"/>
      <c r="PZE31" s="117"/>
      <c r="PZF31" s="117"/>
      <c r="PZG31" s="117"/>
      <c r="PZH31" s="117"/>
      <c r="PZI31" s="117"/>
      <c r="PZJ31" s="117"/>
      <c r="PZK31" s="117"/>
      <c r="PZL31" s="117"/>
      <c r="PZM31" s="117"/>
      <c r="PZN31" s="117"/>
      <c r="PZO31" s="117"/>
      <c r="PZP31" s="117"/>
      <c r="PZQ31" s="117"/>
      <c r="PZR31" s="117"/>
      <c r="PZS31" s="117"/>
      <c r="PZT31" s="117"/>
      <c r="PZU31" s="117"/>
      <c r="PZV31" s="117"/>
      <c r="PZW31" s="117"/>
      <c r="PZX31" s="117"/>
      <c r="PZY31" s="117"/>
      <c r="PZZ31" s="117"/>
      <c r="QAA31" s="117"/>
      <c r="QAB31" s="117"/>
      <c r="QAC31" s="117"/>
      <c r="QAD31" s="117"/>
      <c r="QAE31" s="117"/>
      <c r="QAF31" s="117"/>
      <c r="QAG31" s="117"/>
      <c r="QAH31" s="117"/>
      <c r="QAI31" s="117"/>
      <c r="QAJ31" s="117"/>
      <c r="QAK31" s="117"/>
      <c r="QAL31" s="117"/>
      <c r="QAM31" s="117"/>
      <c r="QAN31" s="117"/>
      <c r="QAO31" s="117"/>
      <c r="QAP31" s="117"/>
      <c r="QAQ31" s="117"/>
      <c r="QAR31" s="117"/>
      <c r="QAS31" s="117"/>
      <c r="QAT31" s="117"/>
      <c r="QAU31" s="117"/>
      <c r="QAV31" s="117"/>
      <c r="QAW31" s="117"/>
      <c r="QAX31" s="117"/>
      <c r="QAY31" s="117"/>
      <c r="QAZ31" s="117"/>
      <c r="QBA31" s="117"/>
      <c r="QBB31" s="117"/>
      <c r="QBC31" s="117"/>
      <c r="QBD31" s="117"/>
      <c r="QBE31" s="117"/>
      <c r="QBF31" s="117"/>
      <c r="QBG31" s="117"/>
      <c r="QBH31" s="117"/>
      <c r="QBI31" s="117"/>
      <c r="QBJ31" s="117"/>
      <c r="QBK31" s="117"/>
      <c r="QBL31" s="117"/>
      <c r="QBM31" s="117"/>
      <c r="QBN31" s="117"/>
      <c r="QBO31" s="117"/>
      <c r="QBP31" s="117"/>
      <c r="QBQ31" s="117"/>
      <c r="QBR31" s="117"/>
      <c r="QBS31" s="117"/>
      <c r="QBT31" s="117"/>
      <c r="QBU31" s="117"/>
      <c r="QBV31" s="117"/>
      <c r="QBW31" s="117"/>
      <c r="QBX31" s="117"/>
      <c r="QBY31" s="117"/>
      <c r="QBZ31" s="117"/>
      <c r="QCA31" s="117"/>
      <c r="QCB31" s="117"/>
      <c r="QCC31" s="117"/>
      <c r="QCD31" s="117"/>
      <c r="QCE31" s="117"/>
      <c r="QCF31" s="117"/>
      <c r="QCG31" s="117"/>
      <c r="QCH31" s="117"/>
      <c r="QCI31" s="117"/>
      <c r="QCJ31" s="117"/>
      <c r="QCK31" s="117"/>
      <c r="QCL31" s="117"/>
      <c r="QCM31" s="117"/>
      <c r="QCN31" s="117"/>
      <c r="QCO31" s="117"/>
      <c r="QCP31" s="117"/>
      <c r="QCQ31" s="117"/>
      <c r="QCR31" s="117"/>
      <c r="QCS31" s="117"/>
      <c r="QCT31" s="117"/>
      <c r="QCU31" s="117"/>
      <c r="QCV31" s="117"/>
      <c r="QCW31" s="117"/>
      <c r="QCX31" s="117"/>
      <c r="QCY31" s="117"/>
      <c r="QCZ31" s="117"/>
      <c r="QDA31" s="117"/>
      <c r="QDB31" s="117"/>
      <c r="QDC31" s="117"/>
      <c r="QDD31" s="117"/>
      <c r="QDE31" s="117"/>
      <c r="QDF31" s="117"/>
      <c r="QDG31" s="117"/>
      <c r="QDH31" s="117"/>
      <c r="QDI31" s="117"/>
      <c r="QDJ31" s="117"/>
      <c r="QDK31" s="117"/>
      <c r="QDL31" s="117"/>
      <c r="QDM31" s="117"/>
      <c r="QDN31" s="117"/>
      <c r="QDO31" s="117"/>
      <c r="QDP31" s="117"/>
      <c r="QDQ31" s="117"/>
      <c r="QDR31" s="117"/>
      <c r="QDS31" s="117"/>
      <c r="QDT31" s="117"/>
      <c r="QDU31" s="117"/>
      <c r="QDV31" s="117"/>
      <c r="QDW31" s="117"/>
      <c r="QDX31" s="117"/>
      <c r="QDY31" s="117"/>
      <c r="QDZ31" s="117"/>
      <c r="QEA31" s="117"/>
      <c r="QEB31" s="117"/>
      <c r="QEC31" s="117"/>
      <c r="QED31" s="117"/>
      <c r="QEE31" s="117"/>
      <c r="QEF31" s="117"/>
      <c r="QEG31" s="117"/>
      <c r="QEH31" s="117"/>
      <c r="QEI31" s="117"/>
      <c r="QEJ31" s="117"/>
      <c r="QEK31" s="117"/>
      <c r="QEL31" s="117"/>
      <c r="QEM31" s="117"/>
      <c r="QEN31" s="117"/>
      <c r="QEO31" s="117"/>
      <c r="QEP31" s="117"/>
      <c r="QEQ31" s="117"/>
      <c r="QER31" s="117"/>
      <c r="QES31" s="117"/>
      <c r="QET31" s="117"/>
      <c r="QEU31" s="117"/>
      <c r="QEV31" s="117"/>
      <c r="QEW31" s="117"/>
      <c r="QEX31" s="117"/>
      <c r="QEY31" s="117"/>
      <c r="QEZ31" s="117"/>
      <c r="QFA31" s="117"/>
      <c r="QFB31" s="117"/>
      <c r="QFC31" s="117"/>
      <c r="QFD31" s="117"/>
      <c r="QFE31" s="117"/>
      <c r="QFF31" s="117"/>
      <c r="QFG31" s="117"/>
      <c r="QFH31" s="117"/>
      <c r="QFI31" s="117"/>
      <c r="QFJ31" s="117"/>
      <c r="QFK31" s="117"/>
      <c r="QFL31" s="117"/>
      <c r="QFM31" s="117"/>
      <c r="QFN31" s="117"/>
      <c r="QFO31" s="117"/>
      <c r="QFP31" s="117"/>
      <c r="QFQ31" s="117"/>
      <c r="QFR31" s="117"/>
      <c r="QFS31" s="117"/>
      <c r="QFT31" s="117"/>
      <c r="QFU31" s="117"/>
      <c r="QFV31" s="117"/>
      <c r="QFW31" s="117"/>
      <c r="QFX31" s="117"/>
      <c r="QFY31" s="117"/>
      <c r="QFZ31" s="117"/>
      <c r="QGA31" s="117"/>
      <c r="QGB31" s="117"/>
      <c r="QGC31" s="117"/>
      <c r="QGD31" s="117"/>
      <c r="QGE31" s="117"/>
      <c r="QGF31" s="117"/>
      <c r="QGG31" s="117"/>
      <c r="QGH31" s="117"/>
      <c r="QGI31" s="117"/>
      <c r="QGJ31" s="117"/>
      <c r="QGK31" s="117"/>
      <c r="QGL31" s="117"/>
      <c r="QGM31" s="117"/>
      <c r="QGN31" s="117"/>
      <c r="QGO31" s="117"/>
      <c r="QGP31" s="117"/>
      <c r="QGQ31" s="117"/>
      <c r="QGR31" s="117"/>
      <c r="QGS31" s="117"/>
      <c r="QGT31" s="117"/>
      <c r="QGU31" s="117"/>
      <c r="QGV31" s="117"/>
      <c r="QGW31" s="117"/>
      <c r="QGX31" s="117"/>
      <c r="QGY31" s="117"/>
      <c r="QGZ31" s="117"/>
      <c r="QHA31" s="117"/>
      <c r="QHB31" s="117"/>
      <c r="QHC31" s="117"/>
      <c r="QHD31" s="117"/>
      <c r="QHE31" s="117"/>
      <c r="QHF31" s="117"/>
      <c r="QHG31" s="117"/>
      <c r="QHH31" s="117"/>
      <c r="QHI31" s="117"/>
      <c r="QHJ31" s="117"/>
      <c r="QHK31" s="117"/>
      <c r="QHL31" s="117"/>
      <c r="QHM31" s="117"/>
      <c r="QHN31" s="117"/>
      <c r="QHO31" s="117"/>
      <c r="QHP31" s="117"/>
      <c r="QHQ31" s="117"/>
      <c r="QHR31" s="117"/>
      <c r="QHS31" s="117"/>
      <c r="QHT31" s="117"/>
      <c r="QHU31" s="117"/>
      <c r="QHV31" s="117"/>
      <c r="QHW31" s="117"/>
      <c r="QHX31" s="117"/>
      <c r="QHY31" s="117"/>
      <c r="QHZ31" s="117"/>
      <c r="QIA31" s="117"/>
      <c r="QIB31" s="117"/>
      <c r="QIC31" s="117"/>
      <c r="QID31" s="117"/>
      <c r="QIE31" s="117"/>
      <c r="QIF31" s="117"/>
      <c r="QIG31" s="117"/>
      <c r="QIH31" s="117"/>
      <c r="QII31" s="117"/>
      <c r="QIJ31" s="117"/>
      <c r="QIK31" s="117"/>
      <c r="QIL31" s="117"/>
      <c r="QIM31" s="117"/>
      <c r="QIN31" s="117"/>
      <c r="QIO31" s="117"/>
      <c r="QIP31" s="117"/>
      <c r="QIQ31" s="117"/>
      <c r="QIR31" s="117"/>
      <c r="QIS31" s="117"/>
      <c r="QIT31" s="117"/>
      <c r="QIU31" s="117"/>
      <c r="QIV31" s="117"/>
      <c r="QIW31" s="117"/>
      <c r="QIX31" s="117"/>
      <c r="QIY31" s="117"/>
      <c r="QIZ31" s="117"/>
      <c r="QJA31" s="117"/>
      <c r="QJB31" s="117"/>
      <c r="QJC31" s="117"/>
      <c r="QJD31" s="117"/>
      <c r="QJE31" s="117"/>
      <c r="QJF31" s="117"/>
      <c r="QJG31" s="117"/>
      <c r="QJH31" s="117"/>
      <c r="QJI31" s="117"/>
      <c r="QJJ31" s="117"/>
      <c r="QJK31" s="117"/>
      <c r="QJL31" s="117"/>
      <c r="QJM31" s="117"/>
      <c r="QJN31" s="117"/>
      <c r="QJO31" s="117"/>
      <c r="QJP31" s="117"/>
      <c r="QJQ31" s="117"/>
      <c r="QJR31" s="117"/>
      <c r="QJS31" s="117"/>
      <c r="QJT31" s="117"/>
      <c r="QJU31" s="117"/>
      <c r="QJV31" s="117"/>
      <c r="QJW31" s="117"/>
      <c r="QJX31" s="117"/>
      <c r="QJY31" s="117"/>
      <c r="QJZ31" s="117"/>
      <c r="QKA31" s="117"/>
      <c r="QKB31" s="117"/>
      <c r="QKC31" s="117"/>
      <c r="QKD31" s="117"/>
      <c r="QKE31" s="117"/>
      <c r="QKF31" s="117"/>
      <c r="QKG31" s="117"/>
      <c r="QKH31" s="117"/>
      <c r="QKI31" s="117"/>
      <c r="QKJ31" s="117"/>
      <c r="QKK31" s="117"/>
      <c r="QKL31" s="117"/>
      <c r="QKM31" s="117"/>
      <c r="QKN31" s="117"/>
      <c r="QKO31" s="117"/>
      <c r="QKP31" s="117"/>
      <c r="QKQ31" s="117"/>
      <c r="QKR31" s="117"/>
      <c r="QKS31" s="117"/>
      <c r="QKT31" s="117"/>
      <c r="QKU31" s="117"/>
      <c r="QKV31" s="117"/>
      <c r="QKW31" s="117"/>
      <c r="QKX31" s="117"/>
      <c r="QKY31" s="117"/>
      <c r="QKZ31" s="117"/>
      <c r="QLA31" s="117"/>
      <c r="QLB31" s="117"/>
      <c r="QLC31" s="117"/>
      <c r="QLD31" s="117"/>
      <c r="QLE31" s="117"/>
      <c r="QLF31" s="117"/>
      <c r="QLG31" s="117"/>
      <c r="QLH31" s="117"/>
      <c r="QLI31" s="117"/>
      <c r="QLJ31" s="117"/>
      <c r="QLK31" s="117"/>
      <c r="QLL31" s="117"/>
      <c r="QLM31" s="117"/>
      <c r="QLN31" s="117"/>
      <c r="QLO31" s="117"/>
      <c r="QLP31" s="117"/>
      <c r="QLQ31" s="117"/>
      <c r="QLR31" s="117"/>
      <c r="QLS31" s="117"/>
      <c r="QLT31" s="117"/>
      <c r="QLU31" s="117"/>
      <c r="QLV31" s="117"/>
      <c r="QLW31" s="117"/>
      <c r="QLX31" s="117"/>
      <c r="QLY31" s="117"/>
      <c r="QLZ31" s="117"/>
      <c r="QMA31" s="117"/>
      <c r="QMB31" s="117"/>
      <c r="QMC31" s="117"/>
      <c r="QMD31" s="117"/>
      <c r="QME31" s="117"/>
      <c r="QMF31" s="117"/>
      <c r="QMG31" s="117"/>
      <c r="QMH31" s="117"/>
      <c r="QMI31" s="117"/>
      <c r="QMJ31" s="117"/>
      <c r="QMK31" s="117"/>
      <c r="QML31" s="117"/>
      <c r="QMM31" s="117"/>
      <c r="QMN31" s="117"/>
      <c r="QMO31" s="117"/>
      <c r="QMP31" s="117"/>
      <c r="QMQ31" s="117"/>
      <c r="QMR31" s="117"/>
      <c r="QMS31" s="117"/>
      <c r="QMT31" s="117"/>
      <c r="QMU31" s="117"/>
      <c r="QMV31" s="117"/>
      <c r="QMW31" s="117"/>
      <c r="QMX31" s="117"/>
      <c r="QMY31" s="117"/>
      <c r="QMZ31" s="117"/>
      <c r="QNA31" s="117"/>
      <c r="QNB31" s="117"/>
      <c r="QNC31" s="117"/>
      <c r="QND31" s="117"/>
      <c r="QNE31" s="117"/>
      <c r="QNF31" s="117"/>
      <c r="QNG31" s="117"/>
      <c r="QNH31" s="117"/>
      <c r="QNI31" s="117"/>
      <c r="QNJ31" s="117"/>
      <c r="QNK31" s="117"/>
      <c r="QNL31" s="117"/>
      <c r="QNM31" s="117"/>
      <c r="QNN31" s="117"/>
      <c r="QNO31" s="117"/>
      <c r="QNP31" s="117"/>
      <c r="QNQ31" s="117"/>
      <c r="QNR31" s="117"/>
      <c r="QNS31" s="117"/>
      <c r="QNT31" s="117"/>
      <c r="QNU31" s="117"/>
      <c r="QNV31" s="117"/>
      <c r="QNW31" s="117"/>
      <c r="QNX31" s="117"/>
      <c r="QNY31" s="117"/>
      <c r="QNZ31" s="117"/>
      <c r="QOA31" s="117"/>
      <c r="QOB31" s="117"/>
      <c r="QOC31" s="117"/>
      <c r="QOD31" s="117"/>
      <c r="QOE31" s="117"/>
      <c r="QOF31" s="117"/>
      <c r="QOG31" s="117"/>
      <c r="QOH31" s="117"/>
      <c r="QOI31" s="117"/>
      <c r="QOJ31" s="117"/>
      <c r="QOK31" s="117"/>
      <c r="QOL31" s="117"/>
      <c r="QOM31" s="117"/>
      <c r="QON31" s="117"/>
      <c r="QOO31" s="117"/>
      <c r="QOP31" s="117"/>
      <c r="QOQ31" s="117"/>
      <c r="QOR31" s="117"/>
      <c r="QOS31" s="117"/>
      <c r="QOT31" s="117"/>
      <c r="QOU31" s="117"/>
      <c r="QOV31" s="117"/>
      <c r="QOW31" s="117"/>
      <c r="QOX31" s="117"/>
      <c r="QOY31" s="117"/>
      <c r="QOZ31" s="117"/>
      <c r="QPA31" s="117"/>
      <c r="QPB31" s="117"/>
      <c r="QPC31" s="117"/>
      <c r="QPD31" s="117"/>
      <c r="QPE31" s="117"/>
      <c r="QPF31" s="117"/>
      <c r="QPG31" s="117"/>
      <c r="QPH31" s="117"/>
      <c r="QPI31" s="117"/>
      <c r="QPJ31" s="117"/>
      <c r="QPK31" s="117"/>
      <c r="QPL31" s="117"/>
      <c r="QPM31" s="117"/>
      <c r="QPN31" s="117"/>
      <c r="QPO31" s="117"/>
      <c r="QPP31" s="117"/>
      <c r="QPQ31" s="117"/>
      <c r="QPR31" s="117"/>
      <c r="QPS31" s="117"/>
      <c r="QPT31" s="117"/>
      <c r="QPU31" s="117"/>
      <c r="QPV31" s="117"/>
      <c r="QPW31" s="117"/>
      <c r="QPX31" s="117"/>
      <c r="QPY31" s="117"/>
      <c r="QPZ31" s="117"/>
      <c r="QQA31" s="117"/>
      <c r="QQB31" s="117"/>
      <c r="QQC31" s="117"/>
      <c r="QQD31" s="117"/>
      <c r="QQE31" s="117"/>
      <c r="QQF31" s="117"/>
      <c r="QQG31" s="117"/>
      <c r="QQH31" s="117"/>
      <c r="QQI31" s="117"/>
      <c r="QQJ31" s="117"/>
      <c r="QQK31" s="117"/>
      <c r="QQL31" s="117"/>
      <c r="QQM31" s="117"/>
      <c r="QQN31" s="117"/>
      <c r="QQO31" s="117"/>
      <c r="QQP31" s="117"/>
      <c r="QQQ31" s="117"/>
      <c r="QQR31" s="117"/>
      <c r="QQS31" s="117"/>
      <c r="QQT31" s="117"/>
      <c r="QQU31" s="117"/>
      <c r="QQV31" s="117"/>
      <c r="QQW31" s="117"/>
      <c r="QQX31" s="117"/>
      <c r="QQY31" s="117"/>
      <c r="QQZ31" s="117"/>
      <c r="QRA31" s="117"/>
      <c r="QRB31" s="117"/>
      <c r="QRC31" s="117"/>
      <c r="QRD31" s="117"/>
      <c r="QRE31" s="117"/>
      <c r="QRF31" s="117"/>
      <c r="QRG31" s="117"/>
      <c r="QRH31" s="117"/>
      <c r="QRI31" s="117"/>
      <c r="QRJ31" s="117"/>
      <c r="QRK31" s="117"/>
      <c r="QRL31" s="117"/>
      <c r="QRM31" s="117"/>
      <c r="QRN31" s="117"/>
      <c r="QRO31" s="117"/>
      <c r="QRP31" s="117"/>
      <c r="QRQ31" s="117"/>
      <c r="QRR31" s="117"/>
      <c r="QRS31" s="117"/>
      <c r="QRT31" s="117"/>
      <c r="QRU31" s="117"/>
      <c r="QRV31" s="117"/>
      <c r="QRW31" s="117"/>
      <c r="QRX31" s="117"/>
      <c r="QRY31" s="117"/>
      <c r="QRZ31" s="117"/>
      <c r="QSA31" s="117"/>
      <c r="QSB31" s="117"/>
      <c r="QSC31" s="117"/>
      <c r="QSD31" s="117"/>
      <c r="QSE31" s="117"/>
      <c r="QSF31" s="117"/>
      <c r="QSG31" s="117"/>
      <c r="QSH31" s="117"/>
      <c r="QSI31" s="117"/>
      <c r="QSJ31" s="117"/>
      <c r="QSK31" s="117"/>
      <c r="QSL31" s="117"/>
      <c r="QSM31" s="117"/>
      <c r="QSN31" s="117"/>
      <c r="QSO31" s="117"/>
      <c r="QSP31" s="117"/>
      <c r="QSQ31" s="117"/>
      <c r="QSR31" s="117"/>
      <c r="QSS31" s="117"/>
      <c r="QST31" s="117"/>
      <c r="QSU31" s="117"/>
      <c r="QSV31" s="117"/>
      <c r="QSW31" s="117"/>
      <c r="QSX31" s="117"/>
      <c r="QSY31" s="117"/>
      <c r="QSZ31" s="117"/>
      <c r="QTA31" s="117"/>
      <c r="QTB31" s="117"/>
      <c r="QTC31" s="117"/>
      <c r="QTD31" s="117"/>
      <c r="QTE31" s="117"/>
      <c r="QTF31" s="117"/>
      <c r="QTG31" s="117"/>
      <c r="QTH31" s="117"/>
      <c r="QTI31" s="117"/>
      <c r="QTJ31" s="117"/>
      <c r="QTK31" s="117"/>
      <c r="QTL31" s="117"/>
      <c r="QTM31" s="117"/>
      <c r="QTN31" s="117"/>
      <c r="QTO31" s="117"/>
      <c r="QTP31" s="117"/>
      <c r="QTQ31" s="117"/>
      <c r="QTR31" s="117"/>
      <c r="QTS31" s="117"/>
      <c r="QTT31" s="117"/>
      <c r="QTU31" s="117"/>
      <c r="QTV31" s="117"/>
      <c r="QTW31" s="117"/>
      <c r="QTX31" s="117"/>
      <c r="QTY31" s="117"/>
      <c r="QTZ31" s="117"/>
      <c r="QUA31" s="117"/>
      <c r="QUB31" s="117"/>
      <c r="QUC31" s="117"/>
      <c r="QUD31" s="117"/>
      <c r="QUE31" s="117"/>
      <c r="QUF31" s="117"/>
      <c r="QUG31" s="117"/>
      <c r="QUH31" s="117"/>
      <c r="QUI31" s="117"/>
      <c r="QUJ31" s="117"/>
      <c r="QUK31" s="117"/>
      <c r="QUL31" s="117"/>
      <c r="QUM31" s="117"/>
      <c r="QUN31" s="117"/>
      <c r="QUO31" s="117"/>
      <c r="QUP31" s="117"/>
      <c r="QUQ31" s="117"/>
      <c r="QUR31" s="117"/>
      <c r="QUS31" s="117"/>
      <c r="QUT31" s="117"/>
      <c r="QUU31" s="117"/>
      <c r="QUV31" s="117"/>
      <c r="QUW31" s="117"/>
      <c r="QUX31" s="117"/>
      <c r="QUY31" s="117"/>
      <c r="QUZ31" s="117"/>
      <c r="QVA31" s="117"/>
      <c r="QVB31" s="117"/>
      <c r="QVC31" s="117"/>
      <c r="QVD31" s="117"/>
      <c r="QVE31" s="117"/>
      <c r="QVF31" s="117"/>
      <c r="QVG31" s="117"/>
      <c r="QVH31" s="117"/>
      <c r="QVI31" s="117"/>
      <c r="QVJ31" s="117"/>
      <c r="QVK31" s="117"/>
      <c r="QVL31" s="117"/>
      <c r="QVM31" s="117"/>
      <c r="QVN31" s="117"/>
      <c r="QVO31" s="117"/>
      <c r="QVP31" s="117"/>
      <c r="QVQ31" s="117"/>
      <c r="QVR31" s="117"/>
      <c r="QVS31" s="117"/>
      <c r="QVT31" s="117"/>
      <c r="QVU31" s="117"/>
      <c r="QVV31" s="117"/>
      <c r="QVW31" s="117"/>
      <c r="QVX31" s="117"/>
      <c r="QVY31" s="117"/>
      <c r="QVZ31" s="117"/>
      <c r="QWA31" s="117"/>
      <c r="QWB31" s="117"/>
      <c r="QWC31" s="117"/>
      <c r="QWD31" s="117"/>
      <c r="QWE31" s="117"/>
      <c r="QWF31" s="117"/>
      <c r="QWG31" s="117"/>
      <c r="QWH31" s="117"/>
      <c r="QWI31" s="117"/>
      <c r="QWJ31" s="117"/>
      <c r="QWK31" s="117"/>
      <c r="QWL31" s="117"/>
      <c r="QWM31" s="117"/>
      <c r="QWN31" s="117"/>
      <c r="QWO31" s="117"/>
      <c r="QWP31" s="117"/>
      <c r="QWQ31" s="117"/>
      <c r="QWR31" s="117"/>
      <c r="QWS31" s="117"/>
      <c r="QWT31" s="117"/>
      <c r="QWU31" s="117"/>
      <c r="QWV31" s="117"/>
      <c r="QWW31" s="117"/>
      <c r="QWX31" s="117"/>
      <c r="QWY31" s="117"/>
      <c r="QWZ31" s="117"/>
      <c r="QXA31" s="117"/>
      <c r="QXB31" s="117"/>
      <c r="QXC31" s="117"/>
      <c r="QXD31" s="117"/>
      <c r="QXE31" s="117"/>
      <c r="QXF31" s="117"/>
      <c r="QXG31" s="117"/>
      <c r="QXH31" s="117"/>
      <c r="QXI31" s="117"/>
      <c r="QXJ31" s="117"/>
      <c r="QXK31" s="117"/>
      <c r="QXL31" s="117"/>
      <c r="QXM31" s="117"/>
      <c r="QXN31" s="117"/>
      <c r="QXO31" s="117"/>
      <c r="QXP31" s="117"/>
      <c r="QXQ31" s="117"/>
      <c r="QXR31" s="117"/>
      <c r="QXS31" s="117"/>
      <c r="QXT31" s="117"/>
      <c r="QXU31" s="117"/>
      <c r="QXV31" s="117"/>
      <c r="QXW31" s="117"/>
      <c r="QXX31" s="117"/>
      <c r="QXY31" s="117"/>
      <c r="QXZ31" s="117"/>
      <c r="QYA31" s="117"/>
      <c r="QYB31" s="117"/>
      <c r="QYC31" s="117"/>
      <c r="QYD31" s="117"/>
      <c r="QYE31" s="117"/>
      <c r="QYF31" s="117"/>
      <c r="QYG31" s="117"/>
      <c r="QYH31" s="117"/>
      <c r="QYI31" s="117"/>
      <c r="QYJ31" s="117"/>
      <c r="QYK31" s="117"/>
      <c r="QYL31" s="117"/>
      <c r="QYM31" s="117"/>
      <c r="QYN31" s="117"/>
      <c r="QYO31" s="117"/>
      <c r="QYP31" s="117"/>
      <c r="QYQ31" s="117"/>
      <c r="QYR31" s="117"/>
      <c r="QYS31" s="117"/>
      <c r="QYT31" s="117"/>
      <c r="QYU31" s="117"/>
      <c r="QYV31" s="117"/>
      <c r="QYW31" s="117"/>
      <c r="QYX31" s="117"/>
      <c r="QYY31" s="117"/>
      <c r="QYZ31" s="117"/>
      <c r="QZA31" s="117"/>
      <c r="QZB31" s="117"/>
      <c r="QZC31" s="117"/>
      <c r="QZD31" s="117"/>
      <c r="QZE31" s="117"/>
      <c r="QZF31" s="117"/>
      <c r="QZG31" s="117"/>
      <c r="QZH31" s="117"/>
      <c r="QZI31" s="117"/>
      <c r="QZJ31" s="117"/>
      <c r="QZK31" s="117"/>
      <c r="QZL31" s="117"/>
      <c r="QZM31" s="117"/>
      <c r="QZN31" s="117"/>
      <c r="QZO31" s="117"/>
      <c r="QZP31" s="117"/>
      <c r="QZQ31" s="117"/>
      <c r="QZR31" s="117"/>
      <c r="QZS31" s="117"/>
      <c r="QZT31" s="117"/>
      <c r="QZU31" s="117"/>
      <c r="QZV31" s="117"/>
      <c r="QZW31" s="117"/>
      <c r="QZX31" s="117"/>
      <c r="QZY31" s="117"/>
      <c r="QZZ31" s="117"/>
      <c r="RAA31" s="117"/>
      <c r="RAB31" s="117"/>
      <c r="RAC31" s="117"/>
      <c r="RAD31" s="117"/>
      <c r="RAE31" s="117"/>
      <c r="RAF31" s="117"/>
      <c r="RAG31" s="117"/>
      <c r="RAH31" s="117"/>
      <c r="RAI31" s="117"/>
      <c r="RAJ31" s="117"/>
      <c r="RAK31" s="117"/>
      <c r="RAL31" s="117"/>
      <c r="RAM31" s="117"/>
      <c r="RAN31" s="117"/>
      <c r="RAO31" s="117"/>
      <c r="RAP31" s="117"/>
      <c r="RAQ31" s="117"/>
      <c r="RAR31" s="117"/>
      <c r="RAS31" s="117"/>
      <c r="RAT31" s="117"/>
      <c r="RAU31" s="117"/>
      <c r="RAV31" s="117"/>
      <c r="RAW31" s="117"/>
      <c r="RAX31" s="117"/>
      <c r="RAY31" s="117"/>
      <c r="RAZ31" s="117"/>
      <c r="RBA31" s="117"/>
      <c r="RBB31" s="117"/>
      <c r="RBC31" s="117"/>
      <c r="RBD31" s="117"/>
      <c r="RBE31" s="117"/>
      <c r="RBF31" s="117"/>
      <c r="RBG31" s="117"/>
      <c r="RBH31" s="117"/>
      <c r="RBI31" s="117"/>
      <c r="RBJ31" s="117"/>
      <c r="RBK31" s="117"/>
      <c r="RBL31" s="117"/>
      <c r="RBM31" s="117"/>
      <c r="RBN31" s="117"/>
      <c r="RBO31" s="117"/>
      <c r="RBP31" s="117"/>
      <c r="RBQ31" s="117"/>
      <c r="RBR31" s="117"/>
      <c r="RBS31" s="117"/>
      <c r="RBT31" s="117"/>
      <c r="RBU31" s="117"/>
      <c r="RBV31" s="117"/>
      <c r="RBW31" s="117"/>
      <c r="RBX31" s="117"/>
      <c r="RBY31" s="117"/>
      <c r="RBZ31" s="117"/>
      <c r="RCA31" s="117"/>
      <c r="RCB31" s="117"/>
      <c r="RCC31" s="117"/>
      <c r="RCD31" s="117"/>
      <c r="RCE31" s="117"/>
      <c r="RCF31" s="117"/>
      <c r="RCG31" s="117"/>
      <c r="RCH31" s="117"/>
      <c r="RCI31" s="117"/>
      <c r="RCJ31" s="117"/>
      <c r="RCK31" s="117"/>
      <c r="RCL31" s="117"/>
      <c r="RCM31" s="117"/>
      <c r="RCN31" s="117"/>
      <c r="RCO31" s="117"/>
      <c r="RCP31" s="117"/>
      <c r="RCQ31" s="117"/>
      <c r="RCR31" s="117"/>
      <c r="RCS31" s="117"/>
      <c r="RCT31" s="117"/>
      <c r="RCU31" s="117"/>
      <c r="RCV31" s="117"/>
      <c r="RCW31" s="117"/>
      <c r="RCX31" s="117"/>
      <c r="RCY31" s="117"/>
      <c r="RCZ31" s="117"/>
      <c r="RDA31" s="117"/>
      <c r="RDB31" s="117"/>
      <c r="RDC31" s="117"/>
      <c r="RDD31" s="117"/>
      <c r="RDE31" s="117"/>
      <c r="RDF31" s="117"/>
      <c r="RDG31" s="117"/>
      <c r="RDH31" s="117"/>
      <c r="RDI31" s="117"/>
      <c r="RDJ31" s="117"/>
      <c r="RDK31" s="117"/>
      <c r="RDL31" s="117"/>
      <c r="RDM31" s="117"/>
      <c r="RDN31" s="117"/>
      <c r="RDO31" s="117"/>
      <c r="RDP31" s="117"/>
      <c r="RDQ31" s="117"/>
      <c r="RDR31" s="117"/>
      <c r="RDS31" s="117"/>
      <c r="RDT31" s="117"/>
      <c r="RDU31" s="117"/>
      <c r="RDV31" s="117"/>
      <c r="RDW31" s="117"/>
      <c r="RDX31" s="117"/>
      <c r="RDY31" s="117"/>
      <c r="RDZ31" s="117"/>
      <c r="REA31" s="117"/>
      <c r="REB31" s="117"/>
      <c r="REC31" s="117"/>
      <c r="RED31" s="117"/>
      <c r="REE31" s="117"/>
      <c r="REF31" s="117"/>
      <c r="REG31" s="117"/>
      <c r="REH31" s="117"/>
      <c r="REI31" s="117"/>
      <c r="REJ31" s="117"/>
      <c r="REK31" s="117"/>
      <c r="REL31" s="117"/>
      <c r="REM31" s="117"/>
      <c r="REN31" s="117"/>
      <c r="REO31" s="117"/>
      <c r="REP31" s="117"/>
      <c r="REQ31" s="117"/>
      <c r="RER31" s="117"/>
      <c r="RES31" s="117"/>
      <c r="RET31" s="117"/>
      <c r="REU31" s="117"/>
      <c r="REV31" s="117"/>
      <c r="REW31" s="117"/>
      <c r="REX31" s="117"/>
      <c r="REY31" s="117"/>
      <c r="REZ31" s="117"/>
      <c r="RFA31" s="117"/>
      <c r="RFB31" s="117"/>
      <c r="RFC31" s="117"/>
      <c r="RFD31" s="117"/>
      <c r="RFE31" s="117"/>
      <c r="RFF31" s="117"/>
      <c r="RFG31" s="117"/>
      <c r="RFH31" s="117"/>
      <c r="RFI31" s="117"/>
      <c r="RFJ31" s="117"/>
      <c r="RFK31" s="117"/>
      <c r="RFL31" s="117"/>
      <c r="RFM31" s="117"/>
      <c r="RFN31" s="117"/>
      <c r="RFO31" s="117"/>
      <c r="RFP31" s="117"/>
      <c r="RFQ31" s="117"/>
      <c r="RFR31" s="117"/>
      <c r="RFS31" s="117"/>
      <c r="RFT31" s="117"/>
      <c r="RFU31" s="117"/>
      <c r="RFV31" s="117"/>
      <c r="RFW31" s="117"/>
      <c r="RFX31" s="117"/>
      <c r="RFY31" s="117"/>
      <c r="RFZ31" s="117"/>
      <c r="RGA31" s="117"/>
      <c r="RGB31" s="117"/>
      <c r="RGC31" s="117"/>
      <c r="RGD31" s="117"/>
      <c r="RGE31" s="117"/>
      <c r="RGF31" s="117"/>
      <c r="RGG31" s="117"/>
      <c r="RGH31" s="117"/>
      <c r="RGI31" s="117"/>
      <c r="RGJ31" s="117"/>
      <c r="RGK31" s="117"/>
      <c r="RGL31" s="117"/>
      <c r="RGM31" s="117"/>
      <c r="RGN31" s="117"/>
      <c r="RGO31" s="117"/>
      <c r="RGP31" s="117"/>
      <c r="RGQ31" s="117"/>
      <c r="RGR31" s="117"/>
      <c r="RGS31" s="117"/>
      <c r="RGT31" s="117"/>
      <c r="RGU31" s="117"/>
      <c r="RGV31" s="117"/>
      <c r="RGW31" s="117"/>
      <c r="RGX31" s="117"/>
      <c r="RGY31" s="117"/>
      <c r="RGZ31" s="117"/>
      <c r="RHA31" s="117"/>
      <c r="RHB31" s="117"/>
      <c r="RHC31" s="117"/>
      <c r="RHD31" s="117"/>
      <c r="RHE31" s="117"/>
      <c r="RHF31" s="117"/>
      <c r="RHG31" s="117"/>
      <c r="RHH31" s="117"/>
      <c r="RHI31" s="117"/>
      <c r="RHJ31" s="117"/>
      <c r="RHK31" s="117"/>
      <c r="RHL31" s="117"/>
      <c r="RHM31" s="117"/>
      <c r="RHN31" s="117"/>
      <c r="RHO31" s="117"/>
      <c r="RHP31" s="117"/>
      <c r="RHQ31" s="117"/>
      <c r="RHR31" s="117"/>
      <c r="RHS31" s="117"/>
      <c r="RHT31" s="117"/>
      <c r="RHU31" s="117"/>
      <c r="RHV31" s="117"/>
      <c r="RHW31" s="117"/>
      <c r="RHX31" s="117"/>
      <c r="RHY31" s="117"/>
      <c r="RHZ31" s="117"/>
      <c r="RIA31" s="117"/>
      <c r="RIB31" s="117"/>
      <c r="RIC31" s="117"/>
      <c r="RID31" s="117"/>
      <c r="RIE31" s="117"/>
      <c r="RIF31" s="117"/>
      <c r="RIG31" s="117"/>
      <c r="RIH31" s="117"/>
      <c r="RII31" s="117"/>
      <c r="RIJ31" s="117"/>
      <c r="RIK31" s="117"/>
      <c r="RIL31" s="117"/>
      <c r="RIM31" s="117"/>
      <c r="RIN31" s="117"/>
      <c r="RIO31" s="117"/>
      <c r="RIP31" s="117"/>
      <c r="RIQ31" s="117"/>
      <c r="RIR31" s="117"/>
      <c r="RIS31" s="117"/>
      <c r="RIT31" s="117"/>
      <c r="RIU31" s="117"/>
      <c r="RIV31" s="117"/>
      <c r="RIW31" s="117"/>
      <c r="RIX31" s="117"/>
      <c r="RIY31" s="117"/>
      <c r="RIZ31" s="117"/>
      <c r="RJA31" s="117"/>
      <c r="RJB31" s="117"/>
      <c r="RJC31" s="117"/>
      <c r="RJD31" s="117"/>
      <c r="RJE31" s="117"/>
      <c r="RJF31" s="117"/>
      <c r="RJG31" s="117"/>
      <c r="RJH31" s="117"/>
      <c r="RJI31" s="117"/>
      <c r="RJJ31" s="117"/>
      <c r="RJK31" s="117"/>
      <c r="RJL31" s="117"/>
      <c r="RJM31" s="117"/>
      <c r="RJN31" s="117"/>
      <c r="RJO31" s="117"/>
      <c r="RJP31" s="117"/>
      <c r="RJQ31" s="117"/>
      <c r="RJR31" s="117"/>
      <c r="RJS31" s="117"/>
      <c r="RJT31" s="117"/>
      <c r="RJU31" s="117"/>
      <c r="RJV31" s="117"/>
      <c r="RJW31" s="117"/>
      <c r="RJX31" s="117"/>
      <c r="RJY31" s="117"/>
      <c r="RJZ31" s="117"/>
      <c r="RKA31" s="117"/>
      <c r="RKB31" s="117"/>
      <c r="RKC31" s="117"/>
      <c r="RKD31" s="117"/>
      <c r="RKE31" s="117"/>
      <c r="RKF31" s="117"/>
      <c r="RKG31" s="117"/>
      <c r="RKH31" s="117"/>
      <c r="RKI31" s="117"/>
      <c r="RKJ31" s="117"/>
      <c r="RKK31" s="117"/>
      <c r="RKL31" s="117"/>
      <c r="RKM31" s="117"/>
      <c r="RKN31" s="117"/>
      <c r="RKO31" s="117"/>
      <c r="RKP31" s="117"/>
      <c r="RKQ31" s="117"/>
      <c r="RKR31" s="117"/>
      <c r="RKS31" s="117"/>
      <c r="RKT31" s="117"/>
      <c r="RKU31" s="117"/>
      <c r="RKV31" s="117"/>
      <c r="RKW31" s="117"/>
      <c r="RKX31" s="117"/>
      <c r="RKY31" s="117"/>
      <c r="RKZ31" s="117"/>
      <c r="RLA31" s="117"/>
      <c r="RLB31" s="117"/>
      <c r="RLC31" s="117"/>
      <c r="RLD31" s="117"/>
      <c r="RLE31" s="117"/>
      <c r="RLF31" s="117"/>
      <c r="RLG31" s="117"/>
      <c r="RLH31" s="117"/>
      <c r="RLI31" s="117"/>
      <c r="RLJ31" s="117"/>
      <c r="RLK31" s="117"/>
      <c r="RLL31" s="117"/>
      <c r="RLM31" s="117"/>
      <c r="RLN31" s="117"/>
      <c r="RLO31" s="117"/>
      <c r="RLP31" s="117"/>
      <c r="RLQ31" s="117"/>
      <c r="RLR31" s="117"/>
      <c r="RLS31" s="117"/>
      <c r="RLT31" s="117"/>
      <c r="RLU31" s="117"/>
      <c r="RLV31" s="117"/>
      <c r="RLW31" s="117"/>
      <c r="RLX31" s="117"/>
      <c r="RLY31" s="117"/>
      <c r="RLZ31" s="117"/>
      <c r="RMA31" s="117"/>
      <c r="RMB31" s="117"/>
      <c r="RMC31" s="117"/>
      <c r="RMD31" s="117"/>
      <c r="RME31" s="117"/>
      <c r="RMF31" s="117"/>
      <c r="RMG31" s="117"/>
      <c r="RMH31" s="117"/>
      <c r="RMI31" s="117"/>
      <c r="RMJ31" s="117"/>
      <c r="RMK31" s="117"/>
      <c r="RML31" s="117"/>
      <c r="RMM31" s="117"/>
      <c r="RMN31" s="117"/>
      <c r="RMO31" s="117"/>
      <c r="RMP31" s="117"/>
      <c r="RMQ31" s="117"/>
      <c r="RMR31" s="117"/>
      <c r="RMS31" s="117"/>
      <c r="RMT31" s="117"/>
      <c r="RMU31" s="117"/>
      <c r="RMV31" s="117"/>
      <c r="RMW31" s="117"/>
      <c r="RMX31" s="117"/>
      <c r="RMY31" s="117"/>
      <c r="RMZ31" s="117"/>
      <c r="RNA31" s="117"/>
      <c r="RNB31" s="117"/>
      <c r="RNC31" s="117"/>
      <c r="RND31" s="117"/>
      <c r="RNE31" s="117"/>
      <c r="RNF31" s="117"/>
      <c r="RNG31" s="117"/>
      <c r="RNH31" s="117"/>
      <c r="RNI31" s="117"/>
      <c r="RNJ31" s="117"/>
      <c r="RNK31" s="117"/>
      <c r="RNL31" s="117"/>
      <c r="RNM31" s="117"/>
      <c r="RNN31" s="117"/>
      <c r="RNO31" s="117"/>
      <c r="RNP31" s="117"/>
      <c r="RNQ31" s="117"/>
      <c r="RNR31" s="117"/>
      <c r="RNS31" s="117"/>
      <c r="RNT31" s="117"/>
      <c r="RNU31" s="117"/>
      <c r="RNV31" s="117"/>
      <c r="RNW31" s="117"/>
      <c r="RNX31" s="117"/>
      <c r="RNY31" s="117"/>
      <c r="RNZ31" s="117"/>
      <c r="ROA31" s="117"/>
      <c r="ROB31" s="117"/>
      <c r="ROC31" s="117"/>
      <c r="ROD31" s="117"/>
      <c r="ROE31" s="117"/>
      <c r="ROF31" s="117"/>
      <c r="ROG31" s="117"/>
      <c r="ROH31" s="117"/>
      <c r="ROI31" s="117"/>
      <c r="ROJ31" s="117"/>
      <c r="ROK31" s="117"/>
      <c r="ROL31" s="117"/>
      <c r="ROM31" s="117"/>
      <c r="RON31" s="117"/>
      <c r="ROO31" s="117"/>
      <c r="ROP31" s="117"/>
      <c r="ROQ31" s="117"/>
      <c r="ROR31" s="117"/>
      <c r="ROS31" s="117"/>
      <c r="ROT31" s="117"/>
      <c r="ROU31" s="117"/>
      <c r="ROV31" s="117"/>
      <c r="ROW31" s="117"/>
      <c r="ROX31" s="117"/>
      <c r="ROY31" s="117"/>
      <c r="ROZ31" s="117"/>
      <c r="RPA31" s="117"/>
      <c r="RPB31" s="117"/>
      <c r="RPC31" s="117"/>
      <c r="RPD31" s="117"/>
      <c r="RPE31" s="117"/>
      <c r="RPF31" s="117"/>
      <c r="RPG31" s="117"/>
      <c r="RPH31" s="117"/>
      <c r="RPI31" s="117"/>
      <c r="RPJ31" s="117"/>
      <c r="RPK31" s="117"/>
      <c r="RPL31" s="117"/>
      <c r="RPM31" s="117"/>
      <c r="RPN31" s="117"/>
      <c r="RPO31" s="117"/>
      <c r="RPP31" s="117"/>
      <c r="RPQ31" s="117"/>
      <c r="RPR31" s="117"/>
      <c r="RPS31" s="117"/>
      <c r="RPT31" s="117"/>
      <c r="RPU31" s="117"/>
      <c r="RPV31" s="117"/>
      <c r="RPW31" s="117"/>
      <c r="RPX31" s="117"/>
      <c r="RPY31" s="117"/>
      <c r="RPZ31" s="117"/>
      <c r="RQA31" s="117"/>
      <c r="RQB31" s="117"/>
      <c r="RQC31" s="117"/>
      <c r="RQD31" s="117"/>
      <c r="RQE31" s="117"/>
      <c r="RQF31" s="117"/>
      <c r="RQG31" s="117"/>
      <c r="RQH31" s="117"/>
      <c r="RQI31" s="117"/>
      <c r="RQJ31" s="117"/>
      <c r="RQK31" s="117"/>
      <c r="RQL31" s="117"/>
      <c r="RQM31" s="117"/>
      <c r="RQN31" s="117"/>
      <c r="RQO31" s="117"/>
      <c r="RQP31" s="117"/>
      <c r="RQQ31" s="117"/>
      <c r="RQR31" s="117"/>
      <c r="RQS31" s="117"/>
      <c r="RQT31" s="117"/>
      <c r="RQU31" s="117"/>
      <c r="RQV31" s="117"/>
      <c r="RQW31" s="117"/>
      <c r="RQX31" s="117"/>
      <c r="RQY31" s="117"/>
      <c r="RQZ31" s="117"/>
      <c r="RRA31" s="117"/>
      <c r="RRB31" s="117"/>
      <c r="RRC31" s="117"/>
      <c r="RRD31" s="117"/>
      <c r="RRE31" s="117"/>
      <c r="RRF31" s="117"/>
      <c r="RRG31" s="117"/>
      <c r="RRH31" s="117"/>
      <c r="RRI31" s="117"/>
      <c r="RRJ31" s="117"/>
      <c r="RRK31" s="117"/>
      <c r="RRL31" s="117"/>
      <c r="RRM31" s="117"/>
      <c r="RRN31" s="117"/>
      <c r="RRO31" s="117"/>
      <c r="RRP31" s="117"/>
      <c r="RRQ31" s="117"/>
      <c r="RRR31" s="117"/>
      <c r="RRS31" s="117"/>
      <c r="RRT31" s="117"/>
      <c r="RRU31" s="117"/>
      <c r="RRV31" s="117"/>
      <c r="RRW31" s="117"/>
      <c r="RRX31" s="117"/>
      <c r="RRY31" s="117"/>
      <c r="RRZ31" s="117"/>
      <c r="RSA31" s="117"/>
      <c r="RSB31" s="117"/>
      <c r="RSC31" s="117"/>
      <c r="RSD31" s="117"/>
      <c r="RSE31" s="117"/>
      <c r="RSF31" s="117"/>
      <c r="RSG31" s="117"/>
      <c r="RSH31" s="117"/>
      <c r="RSI31" s="117"/>
      <c r="RSJ31" s="117"/>
      <c r="RSK31" s="117"/>
      <c r="RSL31" s="117"/>
      <c r="RSM31" s="117"/>
      <c r="RSN31" s="117"/>
      <c r="RSO31" s="117"/>
      <c r="RSP31" s="117"/>
      <c r="RSQ31" s="117"/>
      <c r="RSR31" s="117"/>
      <c r="RSS31" s="117"/>
      <c r="RST31" s="117"/>
      <c r="RSU31" s="117"/>
      <c r="RSV31" s="117"/>
      <c r="RSW31" s="117"/>
      <c r="RSX31" s="117"/>
      <c r="RSY31" s="117"/>
      <c r="RSZ31" s="117"/>
      <c r="RTA31" s="117"/>
      <c r="RTB31" s="117"/>
      <c r="RTC31" s="117"/>
      <c r="RTD31" s="117"/>
      <c r="RTE31" s="117"/>
      <c r="RTF31" s="117"/>
      <c r="RTG31" s="117"/>
      <c r="RTH31" s="117"/>
      <c r="RTI31" s="117"/>
      <c r="RTJ31" s="117"/>
      <c r="RTK31" s="117"/>
      <c r="RTL31" s="117"/>
      <c r="RTM31" s="117"/>
      <c r="RTN31" s="117"/>
      <c r="RTO31" s="117"/>
      <c r="RTP31" s="117"/>
      <c r="RTQ31" s="117"/>
      <c r="RTR31" s="117"/>
      <c r="RTS31" s="117"/>
      <c r="RTT31" s="117"/>
      <c r="RTU31" s="117"/>
      <c r="RTV31" s="117"/>
      <c r="RTW31" s="117"/>
      <c r="RTX31" s="117"/>
      <c r="RTY31" s="117"/>
      <c r="RTZ31" s="117"/>
      <c r="RUA31" s="117"/>
      <c r="RUB31" s="117"/>
      <c r="RUC31" s="117"/>
      <c r="RUD31" s="117"/>
      <c r="RUE31" s="117"/>
      <c r="RUF31" s="117"/>
      <c r="RUG31" s="117"/>
      <c r="RUH31" s="117"/>
      <c r="RUI31" s="117"/>
      <c r="RUJ31" s="117"/>
      <c r="RUK31" s="117"/>
      <c r="RUL31" s="117"/>
      <c r="RUM31" s="117"/>
      <c r="RUN31" s="117"/>
      <c r="RUO31" s="117"/>
      <c r="RUP31" s="117"/>
      <c r="RUQ31" s="117"/>
      <c r="RUR31" s="117"/>
      <c r="RUS31" s="117"/>
      <c r="RUT31" s="117"/>
      <c r="RUU31" s="117"/>
      <c r="RUV31" s="117"/>
      <c r="RUW31" s="117"/>
      <c r="RUX31" s="117"/>
      <c r="RUY31" s="117"/>
      <c r="RUZ31" s="117"/>
      <c r="RVA31" s="117"/>
      <c r="RVB31" s="117"/>
      <c r="RVC31" s="117"/>
      <c r="RVD31" s="117"/>
      <c r="RVE31" s="117"/>
      <c r="RVF31" s="117"/>
      <c r="RVG31" s="117"/>
      <c r="RVH31" s="117"/>
      <c r="RVI31" s="117"/>
      <c r="RVJ31" s="117"/>
      <c r="RVK31" s="117"/>
      <c r="RVL31" s="117"/>
      <c r="RVM31" s="117"/>
      <c r="RVN31" s="117"/>
      <c r="RVO31" s="117"/>
      <c r="RVP31" s="117"/>
      <c r="RVQ31" s="117"/>
      <c r="RVR31" s="117"/>
      <c r="RVS31" s="117"/>
      <c r="RVT31" s="117"/>
      <c r="RVU31" s="117"/>
      <c r="RVV31" s="117"/>
      <c r="RVW31" s="117"/>
      <c r="RVX31" s="117"/>
      <c r="RVY31" s="117"/>
      <c r="RVZ31" s="117"/>
      <c r="RWA31" s="117"/>
      <c r="RWB31" s="117"/>
      <c r="RWC31" s="117"/>
      <c r="RWD31" s="117"/>
      <c r="RWE31" s="117"/>
      <c r="RWF31" s="117"/>
      <c r="RWG31" s="117"/>
      <c r="RWH31" s="117"/>
      <c r="RWI31" s="117"/>
      <c r="RWJ31" s="117"/>
      <c r="RWK31" s="117"/>
      <c r="RWL31" s="117"/>
      <c r="RWM31" s="117"/>
      <c r="RWN31" s="117"/>
      <c r="RWO31" s="117"/>
      <c r="RWP31" s="117"/>
      <c r="RWQ31" s="117"/>
      <c r="RWR31" s="117"/>
      <c r="RWS31" s="117"/>
      <c r="RWT31" s="117"/>
      <c r="RWU31" s="117"/>
      <c r="RWV31" s="117"/>
      <c r="RWW31" s="117"/>
      <c r="RWX31" s="117"/>
      <c r="RWY31" s="117"/>
      <c r="RWZ31" s="117"/>
      <c r="RXA31" s="117"/>
      <c r="RXB31" s="117"/>
      <c r="RXC31" s="117"/>
      <c r="RXD31" s="117"/>
      <c r="RXE31" s="117"/>
      <c r="RXF31" s="117"/>
      <c r="RXG31" s="117"/>
      <c r="RXH31" s="117"/>
      <c r="RXI31" s="117"/>
      <c r="RXJ31" s="117"/>
      <c r="RXK31" s="117"/>
      <c r="RXL31" s="117"/>
      <c r="RXM31" s="117"/>
      <c r="RXN31" s="117"/>
      <c r="RXO31" s="117"/>
      <c r="RXP31" s="117"/>
      <c r="RXQ31" s="117"/>
      <c r="RXR31" s="117"/>
      <c r="RXS31" s="117"/>
      <c r="RXT31" s="117"/>
      <c r="RXU31" s="117"/>
      <c r="RXV31" s="117"/>
      <c r="RXW31" s="117"/>
      <c r="RXX31" s="117"/>
      <c r="RXY31" s="117"/>
      <c r="RXZ31" s="117"/>
      <c r="RYA31" s="117"/>
      <c r="RYB31" s="117"/>
      <c r="RYC31" s="117"/>
      <c r="RYD31" s="117"/>
      <c r="RYE31" s="117"/>
      <c r="RYF31" s="117"/>
      <c r="RYG31" s="117"/>
      <c r="RYH31" s="117"/>
      <c r="RYI31" s="117"/>
      <c r="RYJ31" s="117"/>
      <c r="RYK31" s="117"/>
      <c r="RYL31" s="117"/>
      <c r="RYM31" s="117"/>
      <c r="RYN31" s="117"/>
      <c r="RYO31" s="117"/>
      <c r="RYP31" s="117"/>
      <c r="RYQ31" s="117"/>
      <c r="RYR31" s="117"/>
      <c r="RYS31" s="117"/>
      <c r="RYT31" s="117"/>
      <c r="RYU31" s="117"/>
      <c r="RYV31" s="117"/>
      <c r="RYW31" s="117"/>
      <c r="RYX31" s="117"/>
      <c r="RYY31" s="117"/>
      <c r="RYZ31" s="117"/>
      <c r="RZA31" s="117"/>
      <c r="RZB31" s="117"/>
      <c r="RZC31" s="117"/>
      <c r="RZD31" s="117"/>
      <c r="RZE31" s="117"/>
      <c r="RZF31" s="117"/>
      <c r="RZG31" s="117"/>
      <c r="RZH31" s="117"/>
      <c r="RZI31" s="117"/>
      <c r="RZJ31" s="117"/>
      <c r="RZK31" s="117"/>
      <c r="RZL31" s="117"/>
      <c r="RZM31" s="117"/>
      <c r="RZN31" s="117"/>
      <c r="RZO31" s="117"/>
      <c r="RZP31" s="117"/>
      <c r="RZQ31" s="117"/>
      <c r="RZR31" s="117"/>
      <c r="RZS31" s="117"/>
      <c r="RZT31" s="117"/>
      <c r="RZU31" s="117"/>
      <c r="RZV31" s="117"/>
      <c r="RZW31" s="117"/>
      <c r="RZX31" s="117"/>
      <c r="RZY31" s="117"/>
      <c r="RZZ31" s="117"/>
      <c r="SAA31" s="117"/>
      <c r="SAB31" s="117"/>
      <c r="SAC31" s="117"/>
      <c r="SAD31" s="117"/>
      <c r="SAE31" s="117"/>
      <c r="SAF31" s="117"/>
      <c r="SAG31" s="117"/>
      <c r="SAH31" s="117"/>
      <c r="SAI31" s="117"/>
      <c r="SAJ31" s="117"/>
      <c r="SAK31" s="117"/>
      <c r="SAL31" s="117"/>
      <c r="SAM31" s="117"/>
      <c r="SAN31" s="117"/>
      <c r="SAO31" s="117"/>
      <c r="SAP31" s="117"/>
      <c r="SAQ31" s="117"/>
      <c r="SAR31" s="117"/>
      <c r="SAS31" s="117"/>
      <c r="SAT31" s="117"/>
      <c r="SAU31" s="117"/>
      <c r="SAV31" s="117"/>
      <c r="SAW31" s="117"/>
      <c r="SAX31" s="117"/>
      <c r="SAY31" s="117"/>
      <c r="SAZ31" s="117"/>
      <c r="SBA31" s="117"/>
      <c r="SBB31" s="117"/>
      <c r="SBC31" s="117"/>
      <c r="SBD31" s="117"/>
      <c r="SBE31" s="117"/>
      <c r="SBF31" s="117"/>
      <c r="SBG31" s="117"/>
      <c r="SBH31" s="117"/>
      <c r="SBI31" s="117"/>
      <c r="SBJ31" s="117"/>
      <c r="SBK31" s="117"/>
      <c r="SBL31" s="117"/>
      <c r="SBM31" s="117"/>
      <c r="SBN31" s="117"/>
      <c r="SBO31" s="117"/>
      <c r="SBP31" s="117"/>
      <c r="SBQ31" s="117"/>
      <c r="SBR31" s="117"/>
      <c r="SBS31" s="117"/>
      <c r="SBT31" s="117"/>
      <c r="SBU31" s="117"/>
      <c r="SBV31" s="117"/>
      <c r="SBW31" s="117"/>
      <c r="SBX31" s="117"/>
      <c r="SBY31" s="117"/>
      <c r="SBZ31" s="117"/>
      <c r="SCA31" s="117"/>
      <c r="SCB31" s="117"/>
      <c r="SCC31" s="117"/>
      <c r="SCD31" s="117"/>
      <c r="SCE31" s="117"/>
      <c r="SCF31" s="117"/>
      <c r="SCG31" s="117"/>
      <c r="SCH31" s="117"/>
      <c r="SCI31" s="117"/>
      <c r="SCJ31" s="117"/>
      <c r="SCK31" s="117"/>
      <c r="SCL31" s="117"/>
      <c r="SCM31" s="117"/>
      <c r="SCN31" s="117"/>
      <c r="SCO31" s="117"/>
      <c r="SCP31" s="117"/>
      <c r="SCQ31" s="117"/>
      <c r="SCR31" s="117"/>
      <c r="SCS31" s="117"/>
      <c r="SCT31" s="117"/>
      <c r="SCU31" s="117"/>
      <c r="SCV31" s="117"/>
      <c r="SCW31" s="117"/>
      <c r="SCX31" s="117"/>
      <c r="SCY31" s="117"/>
      <c r="SCZ31" s="117"/>
      <c r="SDA31" s="117"/>
      <c r="SDB31" s="117"/>
      <c r="SDC31" s="117"/>
      <c r="SDD31" s="117"/>
      <c r="SDE31" s="117"/>
      <c r="SDF31" s="117"/>
      <c r="SDG31" s="117"/>
      <c r="SDH31" s="117"/>
      <c r="SDI31" s="117"/>
      <c r="SDJ31" s="117"/>
      <c r="SDK31" s="117"/>
      <c r="SDL31" s="117"/>
      <c r="SDM31" s="117"/>
      <c r="SDN31" s="117"/>
      <c r="SDO31" s="117"/>
      <c r="SDP31" s="117"/>
      <c r="SDQ31" s="117"/>
      <c r="SDR31" s="117"/>
      <c r="SDS31" s="117"/>
      <c r="SDT31" s="117"/>
      <c r="SDU31" s="117"/>
      <c r="SDV31" s="117"/>
      <c r="SDW31" s="117"/>
      <c r="SDX31" s="117"/>
      <c r="SDY31" s="117"/>
      <c r="SDZ31" s="117"/>
      <c r="SEA31" s="117"/>
      <c r="SEB31" s="117"/>
      <c r="SEC31" s="117"/>
      <c r="SED31" s="117"/>
      <c r="SEE31" s="117"/>
      <c r="SEF31" s="117"/>
      <c r="SEG31" s="117"/>
      <c r="SEH31" s="117"/>
      <c r="SEI31" s="117"/>
      <c r="SEJ31" s="117"/>
      <c r="SEK31" s="117"/>
      <c r="SEL31" s="117"/>
      <c r="SEM31" s="117"/>
      <c r="SEN31" s="117"/>
      <c r="SEO31" s="117"/>
      <c r="SEP31" s="117"/>
      <c r="SEQ31" s="117"/>
      <c r="SER31" s="117"/>
      <c r="SES31" s="117"/>
      <c r="SET31" s="117"/>
      <c r="SEU31" s="117"/>
      <c r="SEV31" s="117"/>
      <c r="SEW31" s="117"/>
      <c r="SEX31" s="117"/>
      <c r="SEY31" s="117"/>
      <c r="SEZ31" s="117"/>
      <c r="SFA31" s="117"/>
      <c r="SFB31" s="117"/>
      <c r="SFC31" s="117"/>
      <c r="SFD31" s="117"/>
      <c r="SFE31" s="117"/>
      <c r="SFF31" s="117"/>
      <c r="SFG31" s="117"/>
      <c r="SFH31" s="117"/>
      <c r="SFI31" s="117"/>
      <c r="SFJ31" s="117"/>
      <c r="SFK31" s="117"/>
      <c r="SFL31" s="117"/>
      <c r="SFM31" s="117"/>
      <c r="SFN31" s="117"/>
      <c r="SFO31" s="117"/>
      <c r="SFP31" s="117"/>
      <c r="SFQ31" s="117"/>
      <c r="SFR31" s="117"/>
      <c r="SFS31" s="117"/>
      <c r="SFT31" s="117"/>
      <c r="SFU31" s="117"/>
      <c r="SFV31" s="117"/>
      <c r="SFW31" s="117"/>
      <c r="SFX31" s="117"/>
      <c r="SFY31" s="117"/>
      <c r="SFZ31" s="117"/>
      <c r="SGA31" s="117"/>
      <c r="SGB31" s="117"/>
      <c r="SGC31" s="117"/>
      <c r="SGD31" s="117"/>
      <c r="SGE31" s="117"/>
      <c r="SGF31" s="117"/>
      <c r="SGG31" s="117"/>
      <c r="SGH31" s="117"/>
      <c r="SGI31" s="117"/>
      <c r="SGJ31" s="117"/>
      <c r="SGK31" s="117"/>
      <c r="SGL31" s="117"/>
      <c r="SGM31" s="117"/>
      <c r="SGN31" s="117"/>
      <c r="SGO31" s="117"/>
      <c r="SGP31" s="117"/>
      <c r="SGQ31" s="117"/>
      <c r="SGR31" s="117"/>
      <c r="SGS31" s="117"/>
      <c r="SGT31" s="117"/>
      <c r="SGU31" s="117"/>
      <c r="SGV31" s="117"/>
      <c r="SGW31" s="117"/>
      <c r="SGX31" s="117"/>
      <c r="SGY31" s="117"/>
      <c r="SGZ31" s="117"/>
      <c r="SHA31" s="117"/>
      <c r="SHB31" s="117"/>
      <c r="SHC31" s="117"/>
      <c r="SHD31" s="117"/>
      <c r="SHE31" s="117"/>
      <c r="SHF31" s="117"/>
      <c r="SHG31" s="117"/>
      <c r="SHH31" s="117"/>
      <c r="SHI31" s="117"/>
      <c r="SHJ31" s="117"/>
      <c r="SHK31" s="117"/>
      <c r="SHL31" s="117"/>
      <c r="SHM31" s="117"/>
      <c r="SHN31" s="117"/>
      <c r="SHO31" s="117"/>
      <c r="SHP31" s="117"/>
      <c r="SHQ31" s="117"/>
      <c r="SHR31" s="117"/>
      <c r="SHS31" s="117"/>
      <c r="SHT31" s="117"/>
      <c r="SHU31" s="117"/>
      <c r="SHV31" s="117"/>
      <c r="SHW31" s="117"/>
      <c r="SHX31" s="117"/>
      <c r="SHY31" s="117"/>
      <c r="SHZ31" s="117"/>
      <c r="SIA31" s="117"/>
      <c r="SIB31" s="117"/>
      <c r="SIC31" s="117"/>
      <c r="SID31" s="117"/>
      <c r="SIE31" s="117"/>
      <c r="SIF31" s="117"/>
      <c r="SIG31" s="117"/>
      <c r="SIH31" s="117"/>
      <c r="SII31" s="117"/>
      <c r="SIJ31" s="117"/>
      <c r="SIK31" s="117"/>
      <c r="SIL31" s="117"/>
      <c r="SIM31" s="117"/>
      <c r="SIN31" s="117"/>
      <c r="SIO31" s="117"/>
      <c r="SIP31" s="117"/>
      <c r="SIQ31" s="117"/>
      <c r="SIR31" s="117"/>
      <c r="SIS31" s="117"/>
      <c r="SIT31" s="117"/>
      <c r="SIU31" s="117"/>
      <c r="SIV31" s="117"/>
      <c r="SIW31" s="117"/>
      <c r="SIX31" s="117"/>
      <c r="SIY31" s="117"/>
      <c r="SIZ31" s="117"/>
      <c r="SJA31" s="117"/>
      <c r="SJB31" s="117"/>
      <c r="SJC31" s="117"/>
      <c r="SJD31" s="117"/>
      <c r="SJE31" s="117"/>
      <c r="SJF31" s="117"/>
      <c r="SJG31" s="117"/>
      <c r="SJH31" s="117"/>
      <c r="SJI31" s="117"/>
      <c r="SJJ31" s="117"/>
      <c r="SJK31" s="117"/>
      <c r="SJL31" s="117"/>
      <c r="SJM31" s="117"/>
      <c r="SJN31" s="117"/>
      <c r="SJO31" s="117"/>
      <c r="SJP31" s="117"/>
      <c r="SJQ31" s="117"/>
      <c r="SJR31" s="117"/>
      <c r="SJS31" s="117"/>
      <c r="SJT31" s="117"/>
      <c r="SJU31" s="117"/>
      <c r="SJV31" s="117"/>
      <c r="SJW31" s="117"/>
      <c r="SJX31" s="117"/>
      <c r="SJY31" s="117"/>
      <c r="SJZ31" s="117"/>
      <c r="SKA31" s="117"/>
      <c r="SKB31" s="117"/>
      <c r="SKC31" s="117"/>
      <c r="SKD31" s="117"/>
      <c r="SKE31" s="117"/>
      <c r="SKF31" s="117"/>
      <c r="SKG31" s="117"/>
      <c r="SKH31" s="117"/>
      <c r="SKI31" s="117"/>
      <c r="SKJ31" s="117"/>
      <c r="SKK31" s="117"/>
      <c r="SKL31" s="117"/>
      <c r="SKM31" s="117"/>
      <c r="SKN31" s="117"/>
      <c r="SKO31" s="117"/>
      <c r="SKP31" s="117"/>
      <c r="SKQ31" s="117"/>
      <c r="SKR31" s="117"/>
      <c r="SKS31" s="117"/>
      <c r="SKT31" s="117"/>
      <c r="SKU31" s="117"/>
      <c r="SKV31" s="117"/>
      <c r="SKW31" s="117"/>
      <c r="SKX31" s="117"/>
      <c r="SKY31" s="117"/>
      <c r="SKZ31" s="117"/>
      <c r="SLA31" s="117"/>
      <c r="SLB31" s="117"/>
      <c r="SLC31" s="117"/>
      <c r="SLD31" s="117"/>
      <c r="SLE31" s="117"/>
      <c r="SLF31" s="117"/>
      <c r="SLG31" s="117"/>
      <c r="SLH31" s="117"/>
      <c r="SLI31" s="117"/>
      <c r="SLJ31" s="117"/>
      <c r="SLK31" s="117"/>
      <c r="SLL31" s="117"/>
      <c r="SLM31" s="117"/>
      <c r="SLN31" s="117"/>
      <c r="SLO31" s="117"/>
      <c r="SLP31" s="117"/>
      <c r="SLQ31" s="117"/>
      <c r="SLR31" s="117"/>
      <c r="SLS31" s="117"/>
      <c r="SLT31" s="117"/>
      <c r="SLU31" s="117"/>
      <c r="SLV31" s="117"/>
      <c r="SLW31" s="117"/>
      <c r="SLX31" s="117"/>
      <c r="SLY31" s="117"/>
      <c r="SLZ31" s="117"/>
      <c r="SMA31" s="117"/>
      <c r="SMB31" s="117"/>
      <c r="SMC31" s="117"/>
      <c r="SMD31" s="117"/>
      <c r="SME31" s="117"/>
      <c r="SMF31" s="117"/>
      <c r="SMG31" s="117"/>
      <c r="SMH31" s="117"/>
      <c r="SMI31" s="117"/>
      <c r="SMJ31" s="117"/>
      <c r="SMK31" s="117"/>
      <c r="SML31" s="117"/>
      <c r="SMM31" s="117"/>
      <c r="SMN31" s="117"/>
      <c r="SMO31" s="117"/>
      <c r="SMP31" s="117"/>
      <c r="SMQ31" s="117"/>
      <c r="SMR31" s="117"/>
      <c r="SMS31" s="117"/>
      <c r="SMT31" s="117"/>
      <c r="SMU31" s="117"/>
      <c r="SMV31" s="117"/>
      <c r="SMW31" s="117"/>
      <c r="SMX31" s="117"/>
      <c r="SMY31" s="117"/>
      <c r="SMZ31" s="117"/>
      <c r="SNA31" s="117"/>
      <c r="SNB31" s="117"/>
      <c r="SNC31" s="117"/>
      <c r="SND31" s="117"/>
      <c r="SNE31" s="117"/>
      <c r="SNF31" s="117"/>
      <c r="SNG31" s="117"/>
      <c r="SNH31" s="117"/>
      <c r="SNI31" s="117"/>
      <c r="SNJ31" s="117"/>
      <c r="SNK31" s="117"/>
      <c r="SNL31" s="117"/>
      <c r="SNM31" s="117"/>
      <c r="SNN31" s="117"/>
      <c r="SNO31" s="117"/>
      <c r="SNP31" s="117"/>
      <c r="SNQ31" s="117"/>
      <c r="SNR31" s="117"/>
      <c r="SNS31" s="117"/>
      <c r="SNT31" s="117"/>
      <c r="SNU31" s="117"/>
      <c r="SNV31" s="117"/>
      <c r="SNW31" s="117"/>
      <c r="SNX31" s="117"/>
      <c r="SNY31" s="117"/>
      <c r="SNZ31" s="117"/>
      <c r="SOA31" s="117"/>
      <c r="SOB31" s="117"/>
      <c r="SOC31" s="117"/>
      <c r="SOD31" s="117"/>
      <c r="SOE31" s="117"/>
      <c r="SOF31" s="117"/>
      <c r="SOG31" s="117"/>
      <c r="SOH31" s="117"/>
      <c r="SOI31" s="117"/>
      <c r="SOJ31" s="117"/>
      <c r="SOK31" s="117"/>
      <c r="SOL31" s="117"/>
      <c r="SOM31" s="117"/>
      <c r="SON31" s="117"/>
      <c r="SOO31" s="117"/>
      <c r="SOP31" s="117"/>
      <c r="SOQ31" s="117"/>
      <c r="SOR31" s="117"/>
      <c r="SOS31" s="117"/>
      <c r="SOT31" s="117"/>
      <c r="SOU31" s="117"/>
      <c r="SOV31" s="117"/>
      <c r="SOW31" s="117"/>
      <c r="SOX31" s="117"/>
      <c r="SOY31" s="117"/>
      <c r="SOZ31" s="117"/>
      <c r="SPA31" s="117"/>
      <c r="SPB31" s="117"/>
      <c r="SPC31" s="117"/>
      <c r="SPD31" s="117"/>
      <c r="SPE31" s="117"/>
      <c r="SPF31" s="117"/>
      <c r="SPG31" s="117"/>
      <c r="SPH31" s="117"/>
      <c r="SPI31" s="117"/>
      <c r="SPJ31" s="117"/>
      <c r="SPK31" s="117"/>
      <c r="SPL31" s="117"/>
      <c r="SPM31" s="117"/>
      <c r="SPN31" s="117"/>
      <c r="SPO31" s="117"/>
      <c r="SPP31" s="117"/>
      <c r="SPQ31" s="117"/>
      <c r="SPR31" s="117"/>
      <c r="SPS31" s="117"/>
      <c r="SPT31" s="117"/>
      <c r="SPU31" s="117"/>
      <c r="SPV31" s="117"/>
      <c r="SPW31" s="117"/>
      <c r="SPX31" s="117"/>
      <c r="SPY31" s="117"/>
      <c r="SPZ31" s="117"/>
      <c r="SQA31" s="117"/>
      <c r="SQB31" s="117"/>
      <c r="SQC31" s="117"/>
      <c r="SQD31" s="117"/>
      <c r="SQE31" s="117"/>
      <c r="SQF31" s="117"/>
      <c r="SQG31" s="117"/>
      <c r="SQH31" s="117"/>
      <c r="SQI31" s="117"/>
      <c r="SQJ31" s="117"/>
      <c r="SQK31" s="117"/>
      <c r="SQL31" s="117"/>
      <c r="SQM31" s="117"/>
      <c r="SQN31" s="117"/>
      <c r="SQO31" s="117"/>
      <c r="SQP31" s="117"/>
      <c r="SQQ31" s="117"/>
      <c r="SQR31" s="117"/>
      <c r="SQS31" s="117"/>
      <c r="SQT31" s="117"/>
      <c r="SQU31" s="117"/>
      <c r="SQV31" s="117"/>
      <c r="SQW31" s="117"/>
      <c r="SQX31" s="117"/>
      <c r="SQY31" s="117"/>
      <c r="SQZ31" s="117"/>
      <c r="SRA31" s="117"/>
      <c r="SRB31" s="117"/>
      <c r="SRC31" s="117"/>
      <c r="SRD31" s="117"/>
      <c r="SRE31" s="117"/>
      <c r="SRF31" s="117"/>
      <c r="SRG31" s="117"/>
      <c r="SRH31" s="117"/>
      <c r="SRI31" s="117"/>
      <c r="SRJ31" s="117"/>
      <c r="SRK31" s="117"/>
      <c r="SRL31" s="117"/>
      <c r="SRM31" s="117"/>
      <c r="SRN31" s="117"/>
      <c r="SRO31" s="117"/>
      <c r="SRP31" s="117"/>
      <c r="SRQ31" s="117"/>
      <c r="SRR31" s="117"/>
      <c r="SRS31" s="117"/>
      <c r="SRT31" s="117"/>
      <c r="SRU31" s="117"/>
      <c r="SRV31" s="117"/>
      <c r="SRW31" s="117"/>
      <c r="SRX31" s="117"/>
      <c r="SRY31" s="117"/>
      <c r="SRZ31" s="117"/>
      <c r="SSA31" s="117"/>
      <c r="SSB31" s="117"/>
      <c r="SSC31" s="117"/>
      <c r="SSD31" s="117"/>
      <c r="SSE31" s="117"/>
      <c r="SSF31" s="117"/>
      <c r="SSG31" s="117"/>
      <c r="SSH31" s="117"/>
      <c r="SSI31" s="117"/>
      <c r="SSJ31" s="117"/>
      <c r="SSK31" s="117"/>
      <c r="SSL31" s="117"/>
      <c r="SSM31" s="117"/>
      <c r="SSN31" s="117"/>
      <c r="SSO31" s="117"/>
      <c r="SSP31" s="117"/>
      <c r="SSQ31" s="117"/>
      <c r="SSR31" s="117"/>
      <c r="SSS31" s="117"/>
      <c r="SST31" s="117"/>
      <c r="SSU31" s="117"/>
      <c r="SSV31" s="117"/>
      <c r="SSW31" s="117"/>
      <c r="SSX31" s="117"/>
      <c r="SSY31" s="117"/>
      <c r="SSZ31" s="117"/>
      <c r="STA31" s="117"/>
      <c r="STB31" s="117"/>
      <c r="STC31" s="117"/>
      <c r="STD31" s="117"/>
      <c r="STE31" s="117"/>
      <c r="STF31" s="117"/>
      <c r="STG31" s="117"/>
      <c r="STH31" s="117"/>
      <c r="STI31" s="117"/>
      <c r="STJ31" s="117"/>
      <c r="STK31" s="117"/>
      <c r="STL31" s="117"/>
      <c r="STM31" s="117"/>
      <c r="STN31" s="117"/>
      <c r="STO31" s="117"/>
      <c r="STP31" s="117"/>
      <c r="STQ31" s="117"/>
      <c r="STR31" s="117"/>
      <c r="STS31" s="117"/>
      <c r="STT31" s="117"/>
      <c r="STU31" s="117"/>
      <c r="STV31" s="117"/>
      <c r="STW31" s="117"/>
      <c r="STX31" s="117"/>
      <c r="STY31" s="117"/>
      <c r="STZ31" s="117"/>
      <c r="SUA31" s="117"/>
      <c r="SUB31" s="117"/>
      <c r="SUC31" s="117"/>
      <c r="SUD31" s="117"/>
      <c r="SUE31" s="117"/>
      <c r="SUF31" s="117"/>
      <c r="SUG31" s="117"/>
      <c r="SUH31" s="117"/>
      <c r="SUI31" s="117"/>
      <c r="SUJ31" s="117"/>
      <c r="SUK31" s="117"/>
      <c r="SUL31" s="117"/>
      <c r="SUM31" s="117"/>
      <c r="SUN31" s="117"/>
      <c r="SUO31" s="117"/>
      <c r="SUP31" s="117"/>
      <c r="SUQ31" s="117"/>
      <c r="SUR31" s="117"/>
      <c r="SUS31" s="117"/>
      <c r="SUT31" s="117"/>
      <c r="SUU31" s="117"/>
      <c r="SUV31" s="117"/>
      <c r="SUW31" s="117"/>
      <c r="SUX31" s="117"/>
      <c r="SUY31" s="117"/>
      <c r="SUZ31" s="117"/>
      <c r="SVA31" s="117"/>
      <c r="SVB31" s="117"/>
      <c r="SVC31" s="117"/>
      <c r="SVD31" s="117"/>
      <c r="SVE31" s="117"/>
      <c r="SVF31" s="117"/>
      <c r="SVG31" s="117"/>
      <c r="SVH31" s="117"/>
      <c r="SVI31" s="117"/>
      <c r="SVJ31" s="117"/>
      <c r="SVK31" s="117"/>
      <c r="SVL31" s="117"/>
      <c r="SVM31" s="117"/>
      <c r="SVN31" s="117"/>
      <c r="SVO31" s="117"/>
      <c r="SVP31" s="117"/>
      <c r="SVQ31" s="117"/>
      <c r="SVR31" s="117"/>
      <c r="SVS31" s="117"/>
      <c r="SVT31" s="117"/>
      <c r="SVU31" s="117"/>
      <c r="SVV31" s="117"/>
      <c r="SVW31" s="117"/>
      <c r="SVX31" s="117"/>
      <c r="SVY31" s="117"/>
      <c r="SVZ31" s="117"/>
      <c r="SWA31" s="117"/>
      <c r="SWB31" s="117"/>
      <c r="SWC31" s="117"/>
      <c r="SWD31" s="117"/>
      <c r="SWE31" s="117"/>
      <c r="SWF31" s="117"/>
      <c r="SWG31" s="117"/>
      <c r="SWH31" s="117"/>
      <c r="SWI31" s="117"/>
      <c r="SWJ31" s="117"/>
      <c r="SWK31" s="117"/>
      <c r="SWL31" s="117"/>
      <c r="SWM31" s="117"/>
      <c r="SWN31" s="117"/>
      <c r="SWO31" s="117"/>
      <c r="SWP31" s="117"/>
      <c r="SWQ31" s="117"/>
      <c r="SWR31" s="117"/>
      <c r="SWS31" s="117"/>
      <c r="SWT31" s="117"/>
      <c r="SWU31" s="117"/>
      <c r="SWV31" s="117"/>
      <c r="SWW31" s="117"/>
      <c r="SWX31" s="117"/>
      <c r="SWY31" s="117"/>
      <c r="SWZ31" s="117"/>
      <c r="SXA31" s="117"/>
      <c r="SXB31" s="117"/>
      <c r="SXC31" s="117"/>
      <c r="SXD31" s="117"/>
      <c r="SXE31" s="117"/>
      <c r="SXF31" s="117"/>
      <c r="SXG31" s="117"/>
      <c r="SXH31" s="117"/>
      <c r="SXI31" s="117"/>
      <c r="SXJ31" s="117"/>
      <c r="SXK31" s="117"/>
      <c r="SXL31" s="117"/>
      <c r="SXM31" s="117"/>
      <c r="SXN31" s="117"/>
      <c r="SXO31" s="117"/>
      <c r="SXP31" s="117"/>
      <c r="SXQ31" s="117"/>
      <c r="SXR31" s="117"/>
      <c r="SXS31" s="117"/>
      <c r="SXT31" s="117"/>
      <c r="SXU31" s="117"/>
      <c r="SXV31" s="117"/>
      <c r="SXW31" s="117"/>
      <c r="SXX31" s="117"/>
      <c r="SXY31" s="117"/>
      <c r="SXZ31" s="117"/>
      <c r="SYA31" s="117"/>
      <c r="SYB31" s="117"/>
      <c r="SYC31" s="117"/>
      <c r="SYD31" s="117"/>
      <c r="SYE31" s="117"/>
      <c r="SYF31" s="117"/>
      <c r="SYG31" s="117"/>
      <c r="SYH31" s="117"/>
      <c r="SYI31" s="117"/>
      <c r="SYJ31" s="117"/>
      <c r="SYK31" s="117"/>
      <c r="SYL31" s="117"/>
      <c r="SYM31" s="117"/>
      <c r="SYN31" s="117"/>
      <c r="SYO31" s="117"/>
      <c r="SYP31" s="117"/>
      <c r="SYQ31" s="117"/>
      <c r="SYR31" s="117"/>
      <c r="SYS31" s="117"/>
      <c r="SYT31" s="117"/>
      <c r="SYU31" s="117"/>
      <c r="SYV31" s="117"/>
      <c r="SYW31" s="117"/>
      <c r="SYX31" s="117"/>
      <c r="SYY31" s="117"/>
      <c r="SYZ31" s="117"/>
      <c r="SZA31" s="117"/>
      <c r="SZB31" s="117"/>
      <c r="SZC31" s="117"/>
      <c r="SZD31" s="117"/>
      <c r="SZE31" s="117"/>
      <c r="SZF31" s="117"/>
      <c r="SZG31" s="117"/>
      <c r="SZH31" s="117"/>
      <c r="SZI31" s="117"/>
      <c r="SZJ31" s="117"/>
      <c r="SZK31" s="117"/>
      <c r="SZL31" s="117"/>
      <c r="SZM31" s="117"/>
      <c r="SZN31" s="117"/>
      <c r="SZO31" s="117"/>
      <c r="SZP31" s="117"/>
      <c r="SZQ31" s="117"/>
      <c r="SZR31" s="117"/>
      <c r="SZS31" s="117"/>
      <c r="SZT31" s="117"/>
      <c r="SZU31" s="117"/>
      <c r="SZV31" s="117"/>
      <c r="SZW31" s="117"/>
      <c r="SZX31" s="117"/>
      <c r="SZY31" s="117"/>
      <c r="SZZ31" s="117"/>
      <c r="TAA31" s="117"/>
      <c r="TAB31" s="117"/>
      <c r="TAC31" s="117"/>
      <c r="TAD31" s="117"/>
      <c r="TAE31" s="117"/>
      <c r="TAF31" s="117"/>
      <c r="TAG31" s="117"/>
      <c r="TAH31" s="117"/>
      <c r="TAI31" s="117"/>
      <c r="TAJ31" s="117"/>
      <c r="TAK31" s="117"/>
      <c r="TAL31" s="117"/>
      <c r="TAM31" s="117"/>
      <c r="TAN31" s="117"/>
      <c r="TAO31" s="117"/>
      <c r="TAP31" s="117"/>
      <c r="TAQ31" s="117"/>
      <c r="TAR31" s="117"/>
      <c r="TAS31" s="117"/>
      <c r="TAT31" s="117"/>
      <c r="TAU31" s="117"/>
      <c r="TAV31" s="117"/>
      <c r="TAW31" s="117"/>
      <c r="TAX31" s="117"/>
      <c r="TAY31" s="117"/>
      <c r="TAZ31" s="117"/>
      <c r="TBA31" s="117"/>
      <c r="TBB31" s="117"/>
      <c r="TBC31" s="117"/>
      <c r="TBD31" s="117"/>
      <c r="TBE31" s="117"/>
      <c r="TBF31" s="117"/>
      <c r="TBG31" s="117"/>
      <c r="TBH31" s="117"/>
      <c r="TBI31" s="117"/>
      <c r="TBJ31" s="117"/>
      <c r="TBK31" s="117"/>
      <c r="TBL31" s="117"/>
      <c r="TBM31" s="117"/>
      <c r="TBN31" s="117"/>
      <c r="TBO31" s="117"/>
      <c r="TBP31" s="117"/>
      <c r="TBQ31" s="117"/>
      <c r="TBR31" s="117"/>
      <c r="TBS31" s="117"/>
      <c r="TBT31" s="117"/>
      <c r="TBU31" s="117"/>
      <c r="TBV31" s="117"/>
      <c r="TBW31" s="117"/>
      <c r="TBX31" s="117"/>
      <c r="TBY31" s="117"/>
      <c r="TBZ31" s="117"/>
      <c r="TCA31" s="117"/>
      <c r="TCB31" s="117"/>
      <c r="TCC31" s="117"/>
      <c r="TCD31" s="117"/>
      <c r="TCE31" s="117"/>
      <c r="TCF31" s="117"/>
      <c r="TCG31" s="117"/>
      <c r="TCH31" s="117"/>
      <c r="TCI31" s="117"/>
      <c r="TCJ31" s="117"/>
      <c r="TCK31" s="117"/>
      <c r="TCL31" s="117"/>
      <c r="TCM31" s="117"/>
      <c r="TCN31" s="117"/>
      <c r="TCO31" s="117"/>
      <c r="TCP31" s="117"/>
      <c r="TCQ31" s="117"/>
      <c r="TCR31" s="117"/>
      <c r="TCS31" s="117"/>
      <c r="TCT31" s="117"/>
      <c r="TCU31" s="117"/>
      <c r="TCV31" s="117"/>
      <c r="TCW31" s="117"/>
      <c r="TCX31" s="117"/>
      <c r="TCY31" s="117"/>
      <c r="TCZ31" s="117"/>
      <c r="TDA31" s="117"/>
      <c r="TDB31" s="117"/>
      <c r="TDC31" s="117"/>
      <c r="TDD31" s="117"/>
      <c r="TDE31" s="117"/>
      <c r="TDF31" s="117"/>
      <c r="TDG31" s="117"/>
      <c r="TDH31" s="117"/>
      <c r="TDI31" s="117"/>
      <c r="TDJ31" s="117"/>
      <c r="TDK31" s="117"/>
      <c r="TDL31" s="117"/>
      <c r="TDM31" s="117"/>
      <c r="TDN31" s="117"/>
      <c r="TDO31" s="117"/>
      <c r="TDP31" s="117"/>
      <c r="TDQ31" s="117"/>
      <c r="TDR31" s="117"/>
      <c r="TDS31" s="117"/>
      <c r="TDT31" s="117"/>
      <c r="TDU31" s="117"/>
      <c r="TDV31" s="117"/>
      <c r="TDW31" s="117"/>
      <c r="TDX31" s="117"/>
      <c r="TDY31" s="117"/>
      <c r="TDZ31" s="117"/>
      <c r="TEA31" s="117"/>
      <c r="TEB31" s="117"/>
      <c r="TEC31" s="117"/>
      <c r="TED31" s="117"/>
      <c r="TEE31" s="117"/>
      <c r="TEF31" s="117"/>
      <c r="TEG31" s="117"/>
      <c r="TEH31" s="117"/>
      <c r="TEI31" s="117"/>
      <c r="TEJ31" s="117"/>
      <c r="TEK31" s="117"/>
      <c r="TEL31" s="117"/>
      <c r="TEM31" s="117"/>
      <c r="TEN31" s="117"/>
      <c r="TEO31" s="117"/>
      <c r="TEP31" s="117"/>
      <c r="TEQ31" s="117"/>
      <c r="TER31" s="117"/>
      <c r="TES31" s="117"/>
      <c r="TET31" s="117"/>
      <c r="TEU31" s="117"/>
      <c r="TEV31" s="117"/>
      <c r="TEW31" s="117"/>
      <c r="TEX31" s="117"/>
      <c r="TEY31" s="117"/>
      <c r="TEZ31" s="117"/>
      <c r="TFA31" s="117"/>
      <c r="TFB31" s="117"/>
      <c r="TFC31" s="117"/>
      <c r="TFD31" s="117"/>
      <c r="TFE31" s="117"/>
      <c r="TFF31" s="117"/>
      <c r="TFG31" s="117"/>
      <c r="TFH31" s="117"/>
      <c r="TFI31" s="117"/>
      <c r="TFJ31" s="117"/>
      <c r="TFK31" s="117"/>
      <c r="TFL31" s="117"/>
      <c r="TFM31" s="117"/>
      <c r="TFN31" s="117"/>
      <c r="TFO31" s="117"/>
      <c r="TFP31" s="117"/>
      <c r="TFQ31" s="117"/>
      <c r="TFR31" s="117"/>
      <c r="TFS31" s="117"/>
      <c r="TFT31" s="117"/>
      <c r="TFU31" s="117"/>
      <c r="TFV31" s="117"/>
      <c r="TFW31" s="117"/>
      <c r="TFX31" s="117"/>
      <c r="TFY31" s="117"/>
      <c r="TFZ31" s="117"/>
      <c r="TGA31" s="117"/>
      <c r="TGB31" s="117"/>
      <c r="TGC31" s="117"/>
      <c r="TGD31" s="117"/>
      <c r="TGE31" s="117"/>
      <c r="TGF31" s="117"/>
      <c r="TGG31" s="117"/>
      <c r="TGH31" s="117"/>
      <c r="TGI31" s="117"/>
      <c r="TGJ31" s="117"/>
      <c r="TGK31" s="117"/>
      <c r="TGL31" s="117"/>
      <c r="TGM31" s="117"/>
      <c r="TGN31" s="117"/>
      <c r="TGO31" s="117"/>
      <c r="TGP31" s="117"/>
      <c r="TGQ31" s="117"/>
      <c r="TGR31" s="117"/>
      <c r="TGS31" s="117"/>
      <c r="TGT31" s="117"/>
      <c r="TGU31" s="117"/>
      <c r="TGV31" s="117"/>
      <c r="TGW31" s="117"/>
      <c r="TGX31" s="117"/>
      <c r="TGY31" s="117"/>
      <c r="TGZ31" s="117"/>
      <c r="THA31" s="117"/>
      <c r="THB31" s="117"/>
      <c r="THC31" s="117"/>
      <c r="THD31" s="117"/>
      <c r="THE31" s="117"/>
      <c r="THF31" s="117"/>
      <c r="THG31" s="117"/>
      <c r="THH31" s="117"/>
      <c r="THI31" s="117"/>
      <c r="THJ31" s="117"/>
      <c r="THK31" s="117"/>
      <c r="THL31" s="117"/>
      <c r="THM31" s="117"/>
      <c r="THN31" s="117"/>
      <c r="THO31" s="117"/>
      <c r="THP31" s="117"/>
      <c r="THQ31" s="117"/>
      <c r="THR31" s="117"/>
      <c r="THS31" s="117"/>
      <c r="THT31" s="117"/>
      <c r="THU31" s="117"/>
      <c r="THV31" s="117"/>
      <c r="THW31" s="117"/>
      <c r="THX31" s="117"/>
      <c r="THY31" s="117"/>
      <c r="THZ31" s="117"/>
      <c r="TIA31" s="117"/>
      <c r="TIB31" s="117"/>
      <c r="TIC31" s="117"/>
      <c r="TID31" s="117"/>
      <c r="TIE31" s="117"/>
      <c r="TIF31" s="117"/>
      <c r="TIG31" s="117"/>
      <c r="TIH31" s="117"/>
      <c r="TII31" s="117"/>
      <c r="TIJ31" s="117"/>
      <c r="TIK31" s="117"/>
      <c r="TIL31" s="117"/>
      <c r="TIM31" s="117"/>
      <c r="TIN31" s="117"/>
      <c r="TIO31" s="117"/>
      <c r="TIP31" s="117"/>
      <c r="TIQ31" s="117"/>
      <c r="TIR31" s="117"/>
      <c r="TIS31" s="117"/>
      <c r="TIT31" s="117"/>
      <c r="TIU31" s="117"/>
      <c r="TIV31" s="117"/>
      <c r="TIW31" s="117"/>
      <c r="TIX31" s="117"/>
      <c r="TIY31" s="117"/>
      <c r="TIZ31" s="117"/>
      <c r="TJA31" s="117"/>
      <c r="TJB31" s="117"/>
      <c r="TJC31" s="117"/>
      <c r="TJD31" s="117"/>
      <c r="TJE31" s="117"/>
      <c r="TJF31" s="117"/>
      <c r="TJG31" s="117"/>
      <c r="TJH31" s="117"/>
      <c r="TJI31" s="117"/>
      <c r="TJJ31" s="117"/>
      <c r="TJK31" s="117"/>
      <c r="TJL31" s="117"/>
      <c r="TJM31" s="117"/>
      <c r="TJN31" s="117"/>
      <c r="TJO31" s="117"/>
      <c r="TJP31" s="117"/>
      <c r="TJQ31" s="117"/>
      <c r="TJR31" s="117"/>
      <c r="TJS31" s="117"/>
      <c r="TJT31" s="117"/>
      <c r="TJU31" s="117"/>
      <c r="TJV31" s="117"/>
      <c r="TJW31" s="117"/>
      <c r="TJX31" s="117"/>
      <c r="TJY31" s="117"/>
      <c r="TJZ31" s="117"/>
      <c r="TKA31" s="117"/>
      <c r="TKB31" s="117"/>
      <c r="TKC31" s="117"/>
      <c r="TKD31" s="117"/>
      <c r="TKE31" s="117"/>
      <c r="TKF31" s="117"/>
      <c r="TKG31" s="117"/>
      <c r="TKH31" s="117"/>
      <c r="TKI31" s="117"/>
      <c r="TKJ31" s="117"/>
      <c r="TKK31" s="117"/>
      <c r="TKL31" s="117"/>
      <c r="TKM31" s="117"/>
      <c r="TKN31" s="117"/>
      <c r="TKO31" s="117"/>
      <c r="TKP31" s="117"/>
      <c r="TKQ31" s="117"/>
      <c r="TKR31" s="117"/>
      <c r="TKS31" s="117"/>
      <c r="TKT31" s="117"/>
      <c r="TKU31" s="117"/>
      <c r="TKV31" s="117"/>
      <c r="TKW31" s="117"/>
      <c r="TKX31" s="117"/>
      <c r="TKY31" s="117"/>
      <c r="TKZ31" s="117"/>
      <c r="TLA31" s="117"/>
      <c r="TLB31" s="117"/>
      <c r="TLC31" s="117"/>
      <c r="TLD31" s="117"/>
      <c r="TLE31" s="117"/>
      <c r="TLF31" s="117"/>
      <c r="TLG31" s="117"/>
      <c r="TLH31" s="117"/>
      <c r="TLI31" s="117"/>
      <c r="TLJ31" s="117"/>
      <c r="TLK31" s="117"/>
      <c r="TLL31" s="117"/>
      <c r="TLM31" s="117"/>
      <c r="TLN31" s="117"/>
      <c r="TLO31" s="117"/>
      <c r="TLP31" s="117"/>
      <c r="TLQ31" s="117"/>
      <c r="TLR31" s="117"/>
      <c r="TLS31" s="117"/>
      <c r="TLT31" s="117"/>
      <c r="TLU31" s="117"/>
      <c r="TLV31" s="117"/>
      <c r="TLW31" s="117"/>
      <c r="TLX31" s="117"/>
      <c r="TLY31" s="117"/>
      <c r="TLZ31" s="117"/>
      <c r="TMA31" s="117"/>
      <c r="TMB31" s="117"/>
      <c r="TMC31" s="117"/>
      <c r="TMD31" s="117"/>
      <c r="TME31" s="117"/>
      <c r="TMF31" s="117"/>
      <c r="TMG31" s="117"/>
      <c r="TMH31" s="117"/>
      <c r="TMI31" s="117"/>
      <c r="TMJ31" s="117"/>
      <c r="TMK31" s="117"/>
      <c r="TML31" s="117"/>
      <c r="TMM31" s="117"/>
      <c r="TMN31" s="117"/>
      <c r="TMO31" s="117"/>
      <c r="TMP31" s="117"/>
      <c r="TMQ31" s="117"/>
      <c r="TMR31" s="117"/>
      <c r="TMS31" s="117"/>
      <c r="TMT31" s="117"/>
      <c r="TMU31" s="117"/>
      <c r="TMV31" s="117"/>
      <c r="TMW31" s="117"/>
      <c r="TMX31" s="117"/>
      <c r="TMY31" s="117"/>
      <c r="TMZ31" s="117"/>
      <c r="TNA31" s="117"/>
      <c r="TNB31" s="117"/>
      <c r="TNC31" s="117"/>
      <c r="TND31" s="117"/>
      <c r="TNE31" s="117"/>
      <c r="TNF31" s="117"/>
      <c r="TNG31" s="117"/>
      <c r="TNH31" s="117"/>
      <c r="TNI31" s="117"/>
      <c r="TNJ31" s="117"/>
      <c r="TNK31" s="117"/>
      <c r="TNL31" s="117"/>
      <c r="TNM31" s="117"/>
      <c r="TNN31" s="117"/>
      <c r="TNO31" s="117"/>
      <c r="TNP31" s="117"/>
      <c r="TNQ31" s="117"/>
      <c r="TNR31" s="117"/>
      <c r="TNS31" s="117"/>
      <c r="TNT31" s="117"/>
      <c r="TNU31" s="117"/>
      <c r="TNV31" s="117"/>
      <c r="TNW31" s="117"/>
      <c r="TNX31" s="117"/>
      <c r="TNY31" s="117"/>
      <c r="TNZ31" s="117"/>
      <c r="TOA31" s="117"/>
      <c r="TOB31" s="117"/>
      <c r="TOC31" s="117"/>
      <c r="TOD31" s="117"/>
      <c r="TOE31" s="117"/>
      <c r="TOF31" s="117"/>
      <c r="TOG31" s="117"/>
      <c r="TOH31" s="117"/>
      <c r="TOI31" s="117"/>
      <c r="TOJ31" s="117"/>
      <c r="TOK31" s="117"/>
      <c r="TOL31" s="117"/>
      <c r="TOM31" s="117"/>
      <c r="TON31" s="117"/>
      <c r="TOO31" s="117"/>
      <c r="TOP31" s="117"/>
      <c r="TOQ31" s="117"/>
      <c r="TOR31" s="117"/>
      <c r="TOS31" s="117"/>
      <c r="TOT31" s="117"/>
      <c r="TOU31" s="117"/>
      <c r="TOV31" s="117"/>
      <c r="TOW31" s="117"/>
      <c r="TOX31" s="117"/>
      <c r="TOY31" s="117"/>
      <c r="TOZ31" s="117"/>
      <c r="TPA31" s="117"/>
      <c r="TPB31" s="117"/>
      <c r="TPC31" s="117"/>
      <c r="TPD31" s="117"/>
      <c r="TPE31" s="117"/>
      <c r="TPF31" s="117"/>
      <c r="TPG31" s="117"/>
      <c r="TPH31" s="117"/>
      <c r="TPI31" s="117"/>
      <c r="TPJ31" s="117"/>
      <c r="TPK31" s="117"/>
      <c r="TPL31" s="117"/>
      <c r="TPM31" s="117"/>
      <c r="TPN31" s="117"/>
      <c r="TPO31" s="117"/>
      <c r="TPP31" s="117"/>
      <c r="TPQ31" s="117"/>
      <c r="TPR31" s="117"/>
      <c r="TPS31" s="117"/>
      <c r="TPT31" s="117"/>
      <c r="TPU31" s="117"/>
      <c r="TPV31" s="117"/>
      <c r="TPW31" s="117"/>
      <c r="TPX31" s="117"/>
      <c r="TPY31" s="117"/>
      <c r="TPZ31" s="117"/>
      <c r="TQA31" s="117"/>
      <c r="TQB31" s="117"/>
      <c r="TQC31" s="117"/>
      <c r="TQD31" s="117"/>
      <c r="TQE31" s="117"/>
      <c r="TQF31" s="117"/>
      <c r="TQG31" s="117"/>
      <c r="TQH31" s="117"/>
      <c r="TQI31" s="117"/>
      <c r="TQJ31" s="117"/>
      <c r="TQK31" s="117"/>
      <c r="TQL31" s="117"/>
      <c r="TQM31" s="117"/>
      <c r="TQN31" s="117"/>
      <c r="TQO31" s="117"/>
      <c r="TQP31" s="117"/>
      <c r="TQQ31" s="117"/>
      <c r="TQR31" s="117"/>
      <c r="TQS31" s="117"/>
      <c r="TQT31" s="117"/>
      <c r="TQU31" s="117"/>
      <c r="TQV31" s="117"/>
      <c r="TQW31" s="117"/>
      <c r="TQX31" s="117"/>
      <c r="TQY31" s="117"/>
      <c r="TQZ31" s="117"/>
      <c r="TRA31" s="117"/>
      <c r="TRB31" s="117"/>
      <c r="TRC31" s="117"/>
      <c r="TRD31" s="117"/>
      <c r="TRE31" s="117"/>
      <c r="TRF31" s="117"/>
      <c r="TRG31" s="117"/>
      <c r="TRH31" s="117"/>
      <c r="TRI31" s="117"/>
      <c r="TRJ31" s="117"/>
      <c r="TRK31" s="117"/>
      <c r="TRL31" s="117"/>
      <c r="TRM31" s="117"/>
      <c r="TRN31" s="117"/>
      <c r="TRO31" s="117"/>
      <c r="TRP31" s="117"/>
      <c r="TRQ31" s="117"/>
      <c r="TRR31" s="117"/>
      <c r="TRS31" s="117"/>
      <c r="TRT31" s="117"/>
      <c r="TRU31" s="117"/>
      <c r="TRV31" s="117"/>
      <c r="TRW31" s="117"/>
      <c r="TRX31" s="117"/>
      <c r="TRY31" s="117"/>
      <c r="TRZ31" s="117"/>
      <c r="TSA31" s="117"/>
      <c r="TSB31" s="117"/>
      <c r="TSC31" s="117"/>
      <c r="TSD31" s="117"/>
      <c r="TSE31" s="117"/>
      <c r="TSF31" s="117"/>
      <c r="TSG31" s="117"/>
      <c r="TSH31" s="117"/>
      <c r="TSI31" s="117"/>
      <c r="TSJ31" s="117"/>
      <c r="TSK31" s="117"/>
      <c r="TSL31" s="117"/>
      <c r="TSM31" s="117"/>
      <c r="TSN31" s="117"/>
      <c r="TSO31" s="117"/>
      <c r="TSP31" s="117"/>
      <c r="TSQ31" s="117"/>
      <c r="TSR31" s="117"/>
      <c r="TSS31" s="117"/>
      <c r="TST31" s="117"/>
      <c r="TSU31" s="117"/>
      <c r="TSV31" s="117"/>
      <c r="TSW31" s="117"/>
      <c r="TSX31" s="117"/>
      <c r="TSY31" s="117"/>
      <c r="TSZ31" s="117"/>
      <c r="TTA31" s="117"/>
      <c r="TTB31" s="117"/>
      <c r="TTC31" s="117"/>
      <c r="TTD31" s="117"/>
      <c r="TTE31" s="117"/>
      <c r="TTF31" s="117"/>
      <c r="TTG31" s="117"/>
      <c r="TTH31" s="117"/>
      <c r="TTI31" s="117"/>
      <c r="TTJ31" s="117"/>
      <c r="TTK31" s="117"/>
      <c r="TTL31" s="117"/>
      <c r="TTM31" s="117"/>
      <c r="TTN31" s="117"/>
      <c r="TTO31" s="117"/>
      <c r="TTP31" s="117"/>
      <c r="TTQ31" s="117"/>
      <c r="TTR31" s="117"/>
      <c r="TTS31" s="117"/>
      <c r="TTT31" s="117"/>
      <c r="TTU31" s="117"/>
      <c r="TTV31" s="117"/>
      <c r="TTW31" s="117"/>
      <c r="TTX31" s="117"/>
      <c r="TTY31" s="117"/>
      <c r="TTZ31" s="117"/>
      <c r="TUA31" s="117"/>
      <c r="TUB31" s="117"/>
      <c r="TUC31" s="117"/>
      <c r="TUD31" s="117"/>
      <c r="TUE31" s="117"/>
      <c r="TUF31" s="117"/>
      <c r="TUG31" s="117"/>
      <c r="TUH31" s="117"/>
      <c r="TUI31" s="117"/>
      <c r="TUJ31" s="117"/>
      <c r="TUK31" s="117"/>
      <c r="TUL31" s="117"/>
      <c r="TUM31" s="117"/>
      <c r="TUN31" s="117"/>
      <c r="TUO31" s="117"/>
      <c r="TUP31" s="117"/>
      <c r="TUQ31" s="117"/>
      <c r="TUR31" s="117"/>
      <c r="TUS31" s="117"/>
      <c r="TUT31" s="117"/>
      <c r="TUU31" s="117"/>
      <c r="TUV31" s="117"/>
      <c r="TUW31" s="117"/>
      <c r="TUX31" s="117"/>
      <c r="TUY31" s="117"/>
      <c r="TUZ31" s="117"/>
      <c r="TVA31" s="117"/>
      <c r="TVB31" s="117"/>
      <c r="TVC31" s="117"/>
      <c r="TVD31" s="117"/>
      <c r="TVE31" s="117"/>
      <c r="TVF31" s="117"/>
      <c r="TVG31" s="117"/>
      <c r="TVH31" s="117"/>
      <c r="TVI31" s="117"/>
      <c r="TVJ31" s="117"/>
      <c r="TVK31" s="117"/>
      <c r="TVL31" s="117"/>
      <c r="TVM31" s="117"/>
      <c r="TVN31" s="117"/>
      <c r="TVO31" s="117"/>
      <c r="TVP31" s="117"/>
      <c r="TVQ31" s="117"/>
      <c r="TVR31" s="117"/>
      <c r="TVS31" s="117"/>
      <c r="TVT31" s="117"/>
      <c r="TVU31" s="117"/>
      <c r="TVV31" s="117"/>
      <c r="TVW31" s="117"/>
      <c r="TVX31" s="117"/>
      <c r="TVY31" s="117"/>
      <c r="TVZ31" s="117"/>
      <c r="TWA31" s="117"/>
      <c r="TWB31" s="117"/>
      <c r="TWC31" s="117"/>
      <c r="TWD31" s="117"/>
      <c r="TWE31" s="117"/>
      <c r="TWF31" s="117"/>
      <c r="TWG31" s="117"/>
      <c r="TWH31" s="117"/>
      <c r="TWI31" s="117"/>
      <c r="TWJ31" s="117"/>
      <c r="TWK31" s="117"/>
      <c r="TWL31" s="117"/>
      <c r="TWM31" s="117"/>
      <c r="TWN31" s="117"/>
      <c r="TWO31" s="117"/>
      <c r="TWP31" s="117"/>
      <c r="TWQ31" s="117"/>
      <c r="TWR31" s="117"/>
      <c r="TWS31" s="117"/>
      <c r="TWT31" s="117"/>
      <c r="TWU31" s="117"/>
      <c r="TWV31" s="117"/>
      <c r="TWW31" s="117"/>
      <c r="TWX31" s="117"/>
      <c r="TWY31" s="117"/>
      <c r="TWZ31" s="117"/>
      <c r="TXA31" s="117"/>
      <c r="TXB31" s="117"/>
      <c r="TXC31" s="117"/>
      <c r="TXD31" s="117"/>
      <c r="TXE31" s="117"/>
      <c r="TXF31" s="117"/>
      <c r="TXG31" s="117"/>
      <c r="TXH31" s="117"/>
      <c r="TXI31" s="117"/>
      <c r="TXJ31" s="117"/>
      <c r="TXK31" s="117"/>
      <c r="TXL31" s="117"/>
      <c r="TXM31" s="117"/>
      <c r="TXN31" s="117"/>
      <c r="TXO31" s="117"/>
      <c r="TXP31" s="117"/>
      <c r="TXQ31" s="117"/>
      <c r="TXR31" s="117"/>
      <c r="TXS31" s="117"/>
      <c r="TXT31" s="117"/>
      <c r="TXU31" s="117"/>
      <c r="TXV31" s="117"/>
      <c r="TXW31" s="117"/>
      <c r="TXX31" s="117"/>
      <c r="TXY31" s="117"/>
      <c r="TXZ31" s="117"/>
      <c r="TYA31" s="117"/>
      <c r="TYB31" s="117"/>
      <c r="TYC31" s="117"/>
      <c r="TYD31" s="117"/>
      <c r="TYE31" s="117"/>
      <c r="TYF31" s="117"/>
      <c r="TYG31" s="117"/>
      <c r="TYH31" s="117"/>
      <c r="TYI31" s="117"/>
      <c r="TYJ31" s="117"/>
      <c r="TYK31" s="117"/>
      <c r="TYL31" s="117"/>
      <c r="TYM31" s="117"/>
      <c r="TYN31" s="117"/>
      <c r="TYO31" s="117"/>
      <c r="TYP31" s="117"/>
      <c r="TYQ31" s="117"/>
      <c r="TYR31" s="117"/>
      <c r="TYS31" s="117"/>
      <c r="TYT31" s="117"/>
      <c r="TYU31" s="117"/>
      <c r="TYV31" s="117"/>
      <c r="TYW31" s="117"/>
      <c r="TYX31" s="117"/>
      <c r="TYY31" s="117"/>
      <c r="TYZ31" s="117"/>
      <c r="TZA31" s="117"/>
      <c r="TZB31" s="117"/>
      <c r="TZC31" s="117"/>
      <c r="TZD31" s="117"/>
      <c r="TZE31" s="117"/>
      <c r="TZF31" s="117"/>
      <c r="TZG31" s="117"/>
      <c r="TZH31" s="117"/>
      <c r="TZI31" s="117"/>
      <c r="TZJ31" s="117"/>
      <c r="TZK31" s="117"/>
      <c r="TZL31" s="117"/>
      <c r="TZM31" s="117"/>
      <c r="TZN31" s="117"/>
      <c r="TZO31" s="117"/>
      <c r="TZP31" s="117"/>
      <c r="TZQ31" s="117"/>
      <c r="TZR31" s="117"/>
      <c r="TZS31" s="117"/>
      <c r="TZT31" s="117"/>
      <c r="TZU31" s="117"/>
      <c r="TZV31" s="117"/>
      <c r="TZW31" s="117"/>
      <c r="TZX31" s="117"/>
      <c r="TZY31" s="117"/>
      <c r="TZZ31" s="117"/>
      <c r="UAA31" s="117"/>
      <c r="UAB31" s="117"/>
      <c r="UAC31" s="117"/>
      <c r="UAD31" s="117"/>
      <c r="UAE31" s="117"/>
      <c r="UAF31" s="117"/>
      <c r="UAG31" s="117"/>
      <c r="UAH31" s="117"/>
      <c r="UAI31" s="117"/>
      <c r="UAJ31" s="117"/>
      <c r="UAK31" s="117"/>
      <c r="UAL31" s="117"/>
      <c r="UAM31" s="117"/>
      <c r="UAN31" s="117"/>
      <c r="UAO31" s="117"/>
      <c r="UAP31" s="117"/>
      <c r="UAQ31" s="117"/>
      <c r="UAR31" s="117"/>
      <c r="UAS31" s="117"/>
      <c r="UAT31" s="117"/>
      <c r="UAU31" s="117"/>
      <c r="UAV31" s="117"/>
      <c r="UAW31" s="117"/>
      <c r="UAX31" s="117"/>
      <c r="UAY31" s="117"/>
      <c r="UAZ31" s="117"/>
      <c r="UBA31" s="117"/>
      <c r="UBB31" s="117"/>
      <c r="UBC31" s="117"/>
      <c r="UBD31" s="117"/>
      <c r="UBE31" s="117"/>
      <c r="UBF31" s="117"/>
      <c r="UBG31" s="117"/>
      <c r="UBH31" s="117"/>
      <c r="UBI31" s="117"/>
      <c r="UBJ31" s="117"/>
      <c r="UBK31" s="117"/>
      <c r="UBL31" s="117"/>
      <c r="UBM31" s="117"/>
      <c r="UBN31" s="117"/>
      <c r="UBO31" s="117"/>
      <c r="UBP31" s="117"/>
      <c r="UBQ31" s="117"/>
      <c r="UBR31" s="117"/>
      <c r="UBS31" s="117"/>
      <c r="UBT31" s="117"/>
      <c r="UBU31" s="117"/>
      <c r="UBV31" s="117"/>
      <c r="UBW31" s="117"/>
      <c r="UBX31" s="117"/>
      <c r="UBY31" s="117"/>
      <c r="UBZ31" s="117"/>
      <c r="UCA31" s="117"/>
      <c r="UCB31" s="117"/>
      <c r="UCC31" s="117"/>
      <c r="UCD31" s="117"/>
      <c r="UCE31" s="117"/>
      <c r="UCF31" s="117"/>
      <c r="UCG31" s="117"/>
      <c r="UCH31" s="117"/>
      <c r="UCI31" s="117"/>
      <c r="UCJ31" s="117"/>
      <c r="UCK31" s="117"/>
      <c r="UCL31" s="117"/>
      <c r="UCM31" s="117"/>
      <c r="UCN31" s="117"/>
      <c r="UCO31" s="117"/>
      <c r="UCP31" s="117"/>
      <c r="UCQ31" s="117"/>
      <c r="UCR31" s="117"/>
      <c r="UCS31" s="117"/>
      <c r="UCT31" s="117"/>
      <c r="UCU31" s="117"/>
      <c r="UCV31" s="117"/>
      <c r="UCW31" s="117"/>
      <c r="UCX31" s="117"/>
      <c r="UCY31" s="117"/>
      <c r="UCZ31" s="117"/>
      <c r="UDA31" s="117"/>
      <c r="UDB31" s="117"/>
      <c r="UDC31" s="117"/>
      <c r="UDD31" s="117"/>
      <c r="UDE31" s="117"/>
      <c r="UDF31" s="117"/>
      <c r="UDG31" s="117"/>
      <c r="UDH31" s="117"/>
      <c r="UDI31" s="117"/>
      <c r="UDJ31" s="117"/>
      <c r="UDK31" s="117"/>
      <c r="UDL31" s="117"/>
      <c r="UDM31" s="117"/>
      <c r="UDN31" s="117"/>
      <c r="UDO31" s="117"/>
      <c r="UDP31" s="117"/>
      <c r="UDQ31" s="117"/>
      <c r="UDR31" s="117"/>
      <c r="UDS31" s="117"/>
      <c r="UDT31" s="117"/>
      <c r="UDU31" s="117"/>
      <c r="UDV31" s="117"/>
      <c r="UDW31" s="117"/>
      <c r="UDX31" s="117"/>
      <c r="UDY31" s="117"/>
      <c r="UDZ31" s="117"/>
      <c r="UEA31" s="117"/>
      <c r="UEB31" s="117"/>
      <c r="UEC31" s="117"/>
      <c r="UED31" s="117"/>
      <c r="UEE31" s="117"/>
      <c r="UEF31" s="117"/>
      <c r="UEG31" s="117"/>
      <c r="UEH31" s="117"/>
      <c r="UEI31" s="117"/>
      <c r="UEJ31" s="117"/>
      <c r="UEK31" s="117"/>
      <c r="UEL31" s="117"/>
      <c r="UEM31" s="117"/>
      <c r="UEN31" s="117"/>
      <c r="UEO31" s="117"/>
      <c r="UEP31" s="117"/>
      <c r="UEQ31" s="117"/>
      <c r="UER31" s="117"/>
      <c r="UES31" s="117"/>
      <c r="UET31" s="117"/>
      <c r="UEU31" s="117"/>
      <c r="UEV31" s="117"/>
      <c r="UEW31" s="117"/>
      <c r="UEX31" s="117"/>
      <c r="UEY31" s="117"/>
      <c r="UEZ31" s="117"/>
      <c r="UFA31" s="117"/>
      <c r="UFB31" s="117"/>
      <c r="UFC31" s="117"/>
      <c r="UFD31" s="117"/>
      <c r="UFE31" s="117"/>
      <c r="UFF31" s="117"/>
      <c r="UFG31" s="117"/>
      <c r="UFH31" s="117"/>
      <c r="UFI31" s="117"/>
      <c r="UFJ31" s="117"/>
      <c r="UFK31" s="117"/>
      <c r="UFL31" s="117"/>
      <c r="UFM31" s="117"/>
      <c r="UFN31" s="117"/>
      <c r="UFO31" s="117"/>
      <c r="UFP31" s="117"/>
      <c r="UFQ31" s="117"/>
      <c r="UFR31" s="117"/>
      <c r="UFS31" s="117"/>
      <c r="UFT31" s="117"/>
      <c r="UFU31" s="117"/>
      <c r="UFV31" s="117"/>
      <c r="UFW31" s="117"/>
      <c r="UFX31" s="117"/>
      <c r="UFY31" s="117"/>
      <c r="UFZ31" s="117"/>
      <c r="UGA31" s="117"/>
      <c r="UGB31" s="117"/>
      <c r="UGC31" s="117"/>
      <c r="UGD31" s="117"/>
      <c r="UGE31" s="117"/>
      <c r="UGF31" s="117"/>
      <c r="UGG31" s="117"/>
      <c r="UGH31" s="117"/>
      <c r="UGI31" s="117"/>
      <c r="UGJ31" s="117"/>
      <c r="UGK31" s="117"/>
      <c r="UGL31" s="117"/>
      <c r="UGM31" s="117"/>
      <c r="UGN31" s="117"/>
      <c r="UGO31" s="117"/>
      <c r="UGP31" s="117"/>
      <c r="UGQ31" s="117"/>
      <c r="UGR31" s="117"/>
      <c r="UGS31" s="117"/>
      <c r="UGT31" s="117"/>
      <c r="UGU31" s="117"/>
      <c r="UGV31" s="117"/>
      <c r="UGW31" s="117"/>
      <c r="UGX31" s="117"/>
      <c r="UGY31" s="117"/>
      <c r="UGZ31" s="117"/>
      <c r="UHA31" s="117"/>
      <c r="UHB31" s="117"/>
      <c r="UHC31" s="117"/>
      <c r="UHD31" s="117"/>
      <c r="UHE31" s="117"/>
      <c r="UHF31" s="117"/>
      <c r="UHG31" s="117"/>
      <c r="UHH31" s="117"/>
      <c r="UHI31" s="117"/>
      <c r="UHJ31" s="117"/>
      <c r="UHK31" s="117"/>
      <c r="UHL31" s="117"/>
      <c r="UHM31" s="117"/>
      <c r="UHN31" s="117"/>
      <c r="UHO31" s="117"/>
      <c r="UHP31" s="117"/>
      <c r="UHQ31" s="117"/>
      <c r="UHR31" s="117"/>
      <c r="UHS31" s="117"/>
      <c r="UHT31" s="117"/>
      <c r="UHU31" s="117"/>
      <c r="UHV31" s="117"/>
      <c r="UHW31" s="117"/>
      <c r="UHX31" s="117"/>
      <c r="UHY31" s="117"/>
      <c r="UHZ31" s="117"/>
      <c r="UIA31" s="117"/>
      <c r="UIB31" s="117"/>
      <c r="UIC31" s="117"/>
      <c r="UID31" s="117"/>
      <c r="UIE31" s="117"/>
      <c r="UIF31" s="117"/>
      <c r="UIG31" s="117"/>
      <c r="UIH31" s="117"/>
      <c r="UII31" s="117"/>
      <c r="UIJ31" s="117"/>
      <c r="UIK31" s="117"/>
      <c r="UIL31" s="117"/>
      <c r="UIM31" s="117"/>
      <c r="UIN31" s="117"/>
      <c r="UIO31" s="117"/>
      <c r="UIP31" s="117"/>
      <c r="UIQ31" s="117"/>
      <c r="UIR31" s="117"/>
      <c r="UIS31" s="117"/>
      <c r="UIT31" s="117"/>
      <c r="UIU31" s="117"/>
      <c r="UIV31" s="117"/>
      <c r="UIW31" s="117"/>
      <c r="UIX31" s="117"/>
      <c r="UIY31" s="117"/>
      <c r="UIZ31" s="117"/>
      <c r="UJA31" s="117"/>
      <c r="UJB31" s="117"/>
      <c r="UJC31" s="117"/>
      <c r="UJD31" s="117"/>
      <c r="UJE31" s="117"/>
      <c r="UJF31" s="117"/>
      <c r="UJG31" s="117"/>
      <c r="UJH31" s="117"/>
      <c r="UJI31" s="117"/>
      <c r="UJJ31" s="117"/>
      <c r="UJK31" s="117"/>
      <c r="UJL31" s="117"/>
      <c r="UJM31" s="117"/>
      <c r="UJN31" s="117"/>
      <c r="UJO31" s="117"/>
      <c r="UJP31" s="117"/>
      <c r="UJQ31" s="117"/>
      <c r="UJR31" s="117"/>
      <c r="UJS31" s="117"/>
      <c r="UJT31" s="117"/>
      <c r="UJU31" s="117"/>
      <c r="UJV31" s="117"/>
      <c r="UJW31" s="117"/>
      <c r="UJX31" s="117"/>
      <c r="UJY31" s="117"/>
      <c r="UJZ31" s="117"/>
      <c r="UKA31" s="117"/>
      <c r="UKB31" s="117"/>
      <c r="UKC31" s="117"/>
      <c r="UKD31" s="117"/>
      <c r="UKE31" s="117"/>
      <c r="UKF31" s="117"/>
      <c r="UKG31" s="117"/>
      <c r="UKH31" s="117"/>
      <c r="UKI31" s="117"/>
      <c r="UKJ31" s="117"/>
      <c r="UKK31" s="117"/>
      <c r="UKL31" s="117"/>
      <c r="UKM31" s="117"/>
      <c r="UKN31" s="117"/>
      <c r="UKO31" s="117"/>
      <c r="UKP31" s="117"/>
      <c r="UKQ31" s="117"/>
      <c r="UKR31" s="117"/>
      <c r="UKS31" s="117"/>
      <c r="UKT31" s="117"/>
      <c r="UKU31" s="117"/>
      <c r="UKV31" s="117"/>
      <c r="UKW31" s="117"/>
      <c r="UKX31" s="117"/>
      <c r="UKY31" s="117"/>
      <c r="UKZ31" s="117"/>
      <c r="ULA31" s="117"/>
      <c r="ULB31" s="117"/>
      <c r="ULC31" s="117"/>
      <c r="ULD31" s="117"/>
      <c r="ULE31" s="117"/>
      <c r="ULF31" s="117"/>
      <c r="ULG31" s="117"/>
      <c r="ULH31" s="117"/>
      <c r="ULI31" s="117"/>
      <c r="ULJ31" s="117"/>
      <c r="ULK31" s="117"/>
      <c r="ULL31" s="117"/>
      <c r="ULM31" s="117"/>
      <c r="ULN31" s="117"/>
      <c r="ULO31" s="117"/>
      <c r="ULP31" s="117"/>
      <c r="ULQ31" s="117"/>
      <c r="ULR31" s="117"/>
      <c r="ULS31" s="117"/>
      <c r="ULT31" s="117"/>
      <c r="ULU31" s="117"/>
      <c r="ULV31" s="117"/>
      <c r="ULW31" s="117"/>
      <c r="ULX31" s="117"/>
      <c r="ULY31" s="117"/>
      <c r="ULZ31" s="117"/>
      <c r="UMA31" s="117"/>
      <c r="UMB31" s="117"/>
      <c r="UMC31" s="117"/>
      <c r="UMD31" s="117"/>
      <c r="UME31" s="117"/>
      <c r="UMF31" s="117"/>
      <c r="UMG31" s="117"/>
      <c r="UMH31" s="117"/>
      <c r="UMI31" s="117"/>
      <c r="UMJ31" s="117"/>
      <c r="UMK31" s="117"/>
      <c r="UML31" s="117"/>
      <c r="UMM31" s="117"/>
      <c r="UMN31" s="117"/>
      <c r="UMO31" s="117"/>
      <c r="UMP31" s="117"/>
      <c r="UMQ31" s="117"/>
      <c r="UMR31" s="117"/>
      <c r="UMS31" s="117"/>
      <c r="UMT31" s="117"/>
      <c r="UMU31" s="117"/>
      <c r="UMV31" s="117"/>
      <c r="UMW31" s="117"/>
      <c r="UMX31" s="117"/>
      <c r="UMY31" s="117"/>
      <c r="UMZ31" s="117"/>
      <c r="UNA31" s="117"/>
      <c r="UNB31" s="117"/>
      <c r="UNC31" s="117"/>
      <c r="UND31" s="117"/>
      <c r="UNE31" s="117"/>
      <c r="UNF31" s="117"/>
      <c r="UNG31" s="117"/>
      <c r="UNH31" s="117"/>
      <c r="UNI31" s="117"/>
      <c r="UNJ31" s="117"/>
      <c r="UNK31" s="117"/>
      <c r="UNL31" s="117"/>
      <c r="UNM31" s="117"/>
      <c r="UNN31" s="117"/>
      <c r="UNO31" s="117"/>
      <c r="UNP31" s="117"/>
      <c r="UNQ31" s="117"/>
      <c r="UNR31" s="117"/>
      <c r="UNS31" s="117"/>
      <c r="UNT31" s="117"/>
      <c r="UNU31" s="117"/>
      <c r="UNV31" s="117"/>
      <c r="UNW31" s="117"/>
      <c r="UNX31" s="117"/>
      <c r="UNY31" s="117"/>
      <c r="UNZ31" s="117"/>
      <c r="UOA31" s="117"/>
      <c r="UOB31" s="117"/>
      <c r="UOC31" s="117"/>
      <c r="UOD31" s="117"/>
      <c r="UOE31" s="117"/>
      <c r="UOF31" s="117"/>
      <c r="UOG31" s="117"/>
      <c r="UOH31" s="117"/>
      <c r="UOI31" s="117"/>
      <c r="UOJ31" s="117"/>
      <c r="UOK31" s="117"/>
      <c r="UOL31" s="117"/>
      <c r="UOM31" s="117"/>
      <c r="UON31" s="117"/>
      <c r="UOO31" s="117"/>
      <c r="UOP31" s="117"/>
      <c r="UOQ31" s="117"/>
      <c r="UOR31" s="117"/>
      <c r="UOS31" s="117"/>
      <c r="UOT31" s="117"/>
      <c r="UOU31" s="117"/>
      <c r="UOV31" s="117"/>
      <c r="UOW31" s="117"/>
      <c r="UOX31" s="117"/>
      <c r="UOY31" s="117"/>
      <c r="UOZ31" s="117"/>
      <c r="UPA31" s="117"/>
      <c r="UPB31" s="117"/>
      <c r="UPC31" s="117"/>
      <c r="UPD31" s="117"/>
      <c r="UPE31" s="117"/>
      <c r="UPF31" s="117"/>
      <c r="UPG31" s="117"/>
      <c r="UPH31" s="117"/>
      <c r="UPI31" s="117"/>
      <c r="UPJ31" s="117"/>
      <c r="UPK31" s="117"/>
      <c r="UPL31" s="117"/>
      <c r="UPM31" s="117"/>
      <c r="UPN31" s="117"/>
      <c r="UPO31" s="117"/>
      <c r="UPP31" s="117"/>
      <c r="UPQ31" s="117"/>
      <c r="UPR31" s="117"/>
      <c r="UPS31" s="117"/>
      <c r="UPT31" s="117"/>
      <c r="UPU31" s="117"/>
      <c r="UPV31" s="117"/>
      <c r="UPW31" s="117"/>
      <c r="UPX31" s="117"/>
      <c r="UPY31" s="117"/>
      <c r="UPZ31" s="117"/>
      <c r="UQA31" s="117"/>
      <c r="UQB31" s="117"/>
      <c r="UQC31" s="117"/>
      <c r="UQD31" s="117"/>
      <c r="UQE31" s="117"/>
      <c r="UQF31" s="117"/>
      <c r="UQG31" s="117"/>
      <c r="UQH31" s="117"/>
      <c r="UQI31" s="117"/>
      <c r="UQJ31" s="117"/>
      <c r="UQK31" s="117"/>
      <c r="UQL31" s="117"/>
      <c r="UQM31" s="117"/>
      <c r="UQN31" s="117"/>
      <c r="UQO31" s="117"/>
      <c r="UQP31" s="117"/>
      <c r="UQQ31" s="117"/>
      <c r="UQR31" s="117"/>
      <c r="UQS31" s="117"/>
      <c r="UQT31" s="117"/>
      <c r="UQU31" s="117"/>
      <c r="UQV31" s="117"/>
      <c r="UQW31" s="117"/>
      <c r="UQX31" s="117"/>
      <c r="UQY31" s="117"/>
      <c r="UQZ31" s="117"/>
      <c r="URA31" s="117"/>
      <c r="URB31" s="117"/>
      <c r="URC31" s="117"/>
      <c r="URD31" s="117"/>
      <c r="URE31" s="117"/>
      <c r="URF31" s="117"/>
      <c r="URG31" s="117"/>
      <c r="URH31" s="117"/>
      <c r="URI31" s="117"/>
      <c r="URJ31" s="117"/>
      <c r="URK31" s="117"/>
      <c r="URL31" s="117"/>
      <c r="URM31" s="117"/>
      <c r="URN31" s="117"/>
      <c r="URO31" s="117"/>
      <c r="URP31" s="117"/>
      <c r="URQ31" s="117"/>
      <c r="URR31" s="117"/>
      <c r="URS31" s="117"/>
      <c r="URT31" s="117"/>
      <c r="URU31" s="117"/>
      <c r="URV31" s="117"/>
      <c r="URW31" s="117"/>
      <c r="URX31" s="117"/>
      <c r="URY31" s="117"/>
      <c r="URZ31" s="117"/>
      <c r="USA31" s="117"/>
      <c r="USB31" s="117"/>
      <c r="USC31" s="117"/>
      <c r="USD31" s="117"/>
      <c r="USE31" s="117"/>
      <c r="USF31" s="117"/>
      <c r="USG31" s="117"/>
      <c r="USH31" s="117"/>
      <c r="USI31" s="117"/>
      <c r="USJ31" s="117"/>
      <c r="USK31" s="117"/>
      <c r="USL31" s="117"/>
      <c r="USM31" s="117"/>
      <c r="USN31" s="117"/>
      <c r="USO31" s="117"/>
      <c r="USP31" s="117"/>
      <c r="USQ31" s="117"/>
      <c r="USR31" s="117"/>
      <c r="USS31" s="117"/>
      <c r="UST31" s="117"/>
      <c r="USU31" s="117"/>
      <c r="USV31" s="117"/>
      <c r="USW31" s="117"/>
      <c r="USX31" s="117"/>
      <c r="USY31" s="117"/>
      <c r="USZ31" s="117"/>
      <c r="UTA31" s="117"/>
      <c r="UTB31" s="117"/>
      <c r="UTC31" s="117"/>
      <c r="UTD31" s="117"/>
      <c r="UTE31" s="117"/>
      <c r="UTF31" s="117"/>
      <c r="UTG31" s="117"/>
      <c r="UTH31" s="117"/>
      <c r="UTI31" s="117"/>
      <c r="UTJ31" s="117"/>
      <c r="UTK31" s="117"/>
      <c r="UTL31" s="117"/>
      <c r="UTM31" s="117"/>
      <c r="UTN31" s="117"/>
      <c r="UTO31" s="117"/>
      <c r="UTP31" s="117"/>
      <c r="UTQ31" s="117"/>
      <c r="UTR31" s="117"/>
      <c r="UTS31" s="117"/>
      <c r="UTT31" s="117"/>
      <c r="UTU31" s="117"/>
      <c r="UTV31" s="117"/>
      <c r="UTW31" s="117"/>
      <c r="UTX31" s="117"/>
      <c r="UTY31" s="117"/>
      <c r="UTZ31" s="117"/>
      <c r="UUA31" s="117"/>
      <c r="UUB31" s="117"/>
      <c r="UUC31" s="117"/>
      <c r="UUD31" s="117"/>
      <c r="UUE31" s="117"/>
      <c r="UUF31" s="117"/>
      <c r="UUG31" s="117"/>
      <c r="UUH31" s="117"/>
      <c r="UUI31" s="117"/>
      <c r="UUJ31" s="117"/>
      <c r="UUK31" s="117"/>
      <c r="UUL31" s="117"/>
      <c r="UUM31" s="117"/>
      <c r="UUN31" s="117"/>
      <c r="UUO31" s="117"/>
      <c r="UUP31" s="117"/>
      <c r="UUQ31" s="117"/>
      <c r="UUR31" s="117"/>
      <c r="UUS31" s="117"/>
      <c r="UUT31" s="117"/>
      <c r="UUU31" s="117"/>
      <c r="UUV31" s="117"/>
      <c r="UUW31" s="117"/>
      <c r="UUX31" s="117"/>
      <c r="UUY31" s="117"/>
      <c r="UUZ31" s="117"/>
      <c r="UVA31" s="117"/>
      <c r="UVB31" s="117"/>
      <c r="UVC31" s="117"/>
      <c r="UVD31" s="117"/>
      <c r="UVE31" s="117"/>
      <c r="UVF31" s="117"/>
      <c r="UVG31" s="117"/>
      <c r="UVH31" s="117"/>
      <c r="UVI31" s="117"/>
      <c r="UVJ31" s="117"/>
      <c r="UVK31" s="117"/>
      <c r="UVL31" s="117"/>
      <c r="UVM31" s="117"/>
      <c r="UVN31" s="117"/>
      <c r="UVO31" s="117"/>
      <c r="UVP31" s="117"/>
      <c r="UVQ31" s="117"/>
      <c r="UVR31" s="117"/>
      <c r="UVS31" s="117"/>
      <c r="UVT31" s="117"/>
      <c r="UVU31" s="117"/>
      <c r="UVV31" s="117"/>
      <c r="UVW31" s="117"/>
      <c r="UVX31" s="117"/>
      <c r="UVY31" s="117"/>
      <c r="UVZ31" s="117"/>
      <c r="UWA31" s="117"/>
      <c r="UWB31" s="117"/>
      <c r="UWC31" s="117"/>
      <c r="UWD31" s="117"/>
      <c r="UWE31" s="117"/>
      <c r="UWF31" s="117"/>
      <c r="UWG31" s="117"/>
      <c r="UWH31" s="117"/>
      <c r="UWI31" s="117"/>
      <c r="UWJ31" s="117"/>
      <c r="UWK31" s="117"/>
      <c r="UWL31" s="117"/>
      <c r="UWM31" s="117"/>
      <c r="UWN31" s="117"/>
      <c r="UWO31" s="117"/>
      <c r="UWP31" s="117"/>
      <c r="UWQ31" s="117"/>
      <c r="UWR31" s="117"/>
      <c r="UWS31" s="117"/>
      <c r="UWT31" s="117"/>
      <c r="UWU31" s="117"/>
      <c r="UWV31" s="117"/>
      <c r="UWW31" s="117"/>
      <c r="UWX31" s="117"/>
      <c r="UWY31" s="117"/>
      <c r="UWZ31" s="117"/>
      <c r="UXA31" s="117"/>
      <c r="UXB31" s="117"/>
      <c r="UXC31" s="117"/>
      <c r="UXD31" s="117"/>
      <c r="UXE31" s="117"/>
      <c r="UXF31" s="117"/>
      <c r="UXG31" s="117"/>
      <c r="UXH31" s="117"/>
      <c r="UXI31" s="117"/>
      <c r="UXJ31" s="117"/>
      <c r="UXK31" s="117"/>
      <c r="UXL31" s="117"/>
      <c r="UXM31" s="117"/>
      <c r="UXN31" s="117"/>
      <c r="UXO31" s="117"/>
      <c r="UXP31" s="117"/>
      <c r="UXQ31" s="117"/>
      <c r="UXR31" s="117"/>
      <c r="UXS31" s="117"/>
      <c r="UXT31" s="117"/>
      <c r="UXU31" s="117"/>
      <c r="UXV31" s="117"/>
      <c r="UXW31" s="117"/>
      <c r="UXX31" s="117"/>
      <c r="UXY31" s="117"/>
      <c r="UXZ31" s="117"/>
      <c r="UYA31" s="117"/>
      <c r="UYB31" s="117"/>
      <c r="UYC31" s="117"/>
      <c r="UYD31" s="117"/>
      <c r="UYE31" s="117"/>
      <c r="UYF31" s="117"/>
      <c r="UYG31" s="117"/>
      <c r="UYH31" s="117"/>
      <c r="UYI31" s="117"/>
      <c r="UYJ31" s="117"/>
      <c r="UYK31" s="117"/>
      <c r="UYL31" s="117"/>
      <c r="UYM31" s="117"/>
      <c r="UYN31" s="117"/>
      <c r="UYO31" s="117"/>
      <c r="UYP31" s="117"/>
      <c r="UYQ31" s="117"/>
      <c r="UYR31" s="117"/>
      <c r="UYS31" s="117"/>
      <c r="UYT31" s="117"/>
      <c r="UYU31" s="117"/>
      <c r="UYV31" s="117"/>
      <c r="UYW31" s="117"/>
      <c r="UYX31" s="117"/>
      <c r="UYY31" s="117"/>
      <c r="UYZ31" s="117"/>
      <c r="UZA31" s="117"/>
      <c r="UZB31" s="117"/>
      <c r="UZC31" s="117"/>
      <c r="UZD31" s="117"/>
      <c r="UZE31" s="117"/>
      <c r="UZF31" s="117"/>
      <c r="UZG31" s="117"/>
      <c r="UZH31" s="117"/>
      <c r="UZI31" s="117"/>
      <c r="UZJ31" s="117"/>
      <c r="UZK31" s="117"/>
      <c r="UZL31" s="117"/>
      <c r="UZM31" s="117"/>
      <c r="UZN31" s="117"/>
      <c r="UZO31" s="117"/>
      <c r="UZP31" s="117"/>
      <c r="UZQ31" s="117"/>
      <c r="UZR31" s="117"/>
      <c r="UZS31" s="117"/>
      <c r="UZT31" s="117"/>
      <c r="UZU31" s="117"/>
      <c r="UZV31" s="117"/>
      <c r="UZW31" s="117"/>
      <c r="UZX31" s="117"/>
      <c r="UZY31" s="117"/>
      <c r="UZZ31" s="117"/>
      <c r="VAA31" s="117"/>
      <c r="VAB31" s="117"/>
      <c r="VAC31" s="117"/>
      <c r="VAD31" s="117"/>
      <c r="VAE31" s="117"/>
      <c r="VAF31" s="117"/>
      <c r="VAG31" s="117"/>
      <c r="VAH31" s="117"/>
      <c r="VAI31" s="117"/>
      <c r="VAJ31" s="117"/>
      <c r="VAK31" s="117"/>
      <c r="VAL31" s="117"/>
      <c r="VAM31" s="117"/>
      <c r="VAN31" s="117"/>
      <c r="VAO31" s="117"/>
      <c r="VAP31" s="117"/>
      <c r="VAQ31" s="117"/>
      <c r="VAR31" s="117"/>
      <c r="VAS31" s="117"/>
      <c r="VAT31" s="117"/>
      <c r="VAU31" s="117"/>
      <c r="VAV31" s="117"/>
      <c r="VAW31" s="117"/>
      <c r="VAX31" s="117"/>
      <c r="VAY31" s="117"/>
      <c r="VAZ31" s="117"/>
      <c r="VBA31" s="117"/>
      <c r="VBB31" s="117"/>
      <c r="VBC31" s="117"/>
      <c r="VBD31" s="117"/>
      <c r="VBE31" s="117"/>
      <c r="VBF31" s="117"/>
      <c r="VBG31" s="117"/>
      <c r="VBH31" s="117"/>
      <c r="VBI31" s="117"/>
      <c r="VBJ31" s="117"/>
      <c r="VBK31" s="117"/>
      <c r="VBL31" s="117"/>
      <c r="VBM31" s="117"/>
      <c r="VBN31" s="117"/>
      <c r="VBO31" s="117"/>
      <c r="VBP31" s="117"/>
      <c r="VBQ31" s="117"/>
      <c r="VBR31" s="117"/>
      <c r="VBS31" s="117"/>
      <c r="VBT31" s="117"/>
      <c r="VBU31" s="117"/>
      <c r="VBV31" s="117"/>
      <c r="VBW31" s="117"/>
      <c r="VBX31" s="117"/>
      <c r="VBY31" s="117"/>
      <c r="VBZ31" s="117"/>
      <c r="VCA31" s="117"/>
      <c r="VCB31" s="117"/>
      <c r="VCC31" s="117"/>
      <c r="VCD31" s="117"/>
      <c r="VCE31" s="117"/>
      <c r="VCF31" s="117"/>
      <c r="VCG31" s="117"/>
      <c r="VCH31" s="117"/>
      <c r="VCI31" s="117"/>
      <c r="VCJ31" s="117"/>
      <c r="VCK31" s="117"/>
      <c r="VCL31" s="117"/>
      <c r="VCM31" s="117"/>
      <c r="VCN31" s="117"/>
      <c r="VCO31" s="117"/>
      <c r="VCP31" s="117"/>
      <c r="VCQ31" s="117"/>
      <c r="VCR31" s="117"/>
      <c r="VCS31" s="117"/>
      <c r="VCT31" s="117"/>
      <c r="VCU31" s="117"/>
      <c r="VCV31" s="117"/>
      <c r="VCW31" s="117"/>
      <c r="VCX31" s="117"/>
      <c r="VCY31" s="117"/>
      <c r="VCZ31" s="117"/>
      <c r="VDA31" s="117"/>
      <c r="VDB31" s="117"/>
      <c r="VDC31" s="117"/>
      <c r="VDD31" s="117"/>
      <c r="VDE31" s="117"/>
      <c r="VDF31" s="117"/>
      <c r="VDG31" s="117"/>
      <c r="VDH31" s="117"/>
      <c r="VDI31" s="117"/>
      <c r="VDJ31" s="117"/>
      <c r="VDK31" s="117"/>
      <c r="VDL31" s="117"/>
      <c r="VDM31" s="117"/>
      <c r="VDN31" s="117"/>
      <c r="VDO31" s="117"/>
      <c r="VDP31" s="117"/>
      <c r="VDQ31" s="117"/>
      <c r="VDR31" s="117"/>
      <c r="VDS31" s="117"/>
      <c r="VDT31" s="117"/>
      <c r="VDU31" s="117"/>
      <c r="VDV31" s="117"/>
      <c r="VDW31" s="117"/>
      <c r="VDX31" s="117"/>
      <c r="VDY31" s="117"/>
      <c r="VDZ31" s="117"/>
      <c r="VEA31" s="117"/>
      <c r="VEB31" s="117"/>
      <c r="VEC31" s="117"/>
      <c r="VED31" s="117"/>
      <c r="VEE31" s="117"/>
      <c r="VEF31" s="117"/>
      <c r="VEG31" s="117"/>
      <c r="VEH31" s="117"/>
      <c r="VEI31" s="117"/>
      <c r="VEJ31" s="117"/>
      <c r="VEK31" s="117"/>
      <c r="VEL31" s="117"/>
      <c r="VEM31" s="117"/>
      <c r="VEN31" s="117"/>
      <c r="VEO31" s="117"/>
      <c r="VEP31" s="117"/>
      <c r="VEQ31" s="117"/>
      <c r="VER31" s="117"/>
      <c r="VES31" s="117"/>
      <c r="VET31" s="117"/>
      <c r="VEU31" s="117"/>
      <c r="VEV31" s="117"/>
      <c r="VEW31" s="117"/>
      <c r="VEX31" s="117"/>
      <c r="VEY31" s="117"/>
      <c r="VEZ31" s="117"/>
      <c r="VFA31" s="117"/>
      <c r="VFB31" s="117"/>
      <c r="VFC31" s="117"/>
      <c r="VFD31" s="117"/>
      <c r="VFE31" s="117"/>
      <c r="VFF31" s="117"/>
      <c r="VFG31" s="117"/>
      <c r="VFH31" s="117"/>
      <c r="VFI31" s="117"/>
      <c r="VFJ31" s="117"/>
      <c r="VFK31" s="117"/>
      <c r="VFL31" s="117"/>
      <c r="VFM31" s="117"/>
      <c r="VFN31" s="117"/>
      <c r="VFO31" s="117"/>
      <c r="VFP31" s="117"/>
      <c r="VFQ31" s="117"/>
      <c r="VFR31" s="117"/>
      <c r="VFS31" s="117"/>
      <c r="VFT31" s="117"/>
      <c r="VFU31" s="117"/>
      <c r="VFV31" s="117"/>
      <c r="VFW31" s="117"/>
      <c r="VFX31" s="117"/>
      <c r="VFY31" s="117"/>
      <c r="VFZ31" s="117"/>
      <c r="VGA31" s="117"/>
      <c r="VGB31" s="117"/>
      <c r="VGC31" s="117"/>
      <c r="VGD31" s="117"/>
      <c r="VGE31" s="117"/>
      <c r="VGF31" s="117"/>
      <c r="VGG31" s="117"/>
      <c r="VGH31" s="117"/>
      <c r="VGI31" s="117"/>
      <c r="VGJ31" s="117"/>
      <c r="VGK31" s="117"/>
      <c r="VGL31" s="117"/>
      <c r="VGM31" s="117"/>
      <c r="VGN31" s="117"/>
      <c r="VGO31" s="117"/>
      <c r="VGP31" s="117"/>
      <c r="VGQ31" s="117"/>
      <c r="VGR31" s="117"/>
      <c r="VGS31" s="117"/>
      <c r="VGT31" s="117"/>
      <c r="VGU31" s="117"/>
      <c r="VGV31" s="117"/>
      <c r="VGW31" s="117"/>
      <c r="VGX31" s="117"/>
      <c r="VGY31" s="117"/>
      <c r="VGZ31" s="117"/>
      <c r="VHA31" s="117"/>
      <c r="VHB31" s="117"/>
      <c r="VHC31" s="117"/>
      <c r="VHD31" s="117"/>
      <c r="VHE31" s="117"/>
      <c r="VHF31" s="117"/>
      <c r="VHG31" s="117"/>
      <c r="VHH31" s="117"/>
      <c r="VHI31" s="117"/>
      <c r="VHJ31" s="117"/>
      <c r="VHK31" s="117"/>
      <c r="VHL31" s="117"/>
      <c r="VHM31" s="117"/>
      <c r="VHN31" s="117"/>
      <c r="VHO31" s="117"/>
      <c r="VHP31" s="117"/>
      <c r="VHQ31" s="117"/>
      <c r="VHR31" s="117"/>
      <c r="VHS31" s="117"/>
      <c r="VHT31" s="117"/>
      <c r="VHU31" s="117"/>
      <c r="VHV31" s="117"/>
      <c r="VHW31" s="117"/>
      <c r="VHX31" s="117"/>
      <c r="VHY31" s="117"/>
      <c r="VHZ31" s="117"/>
      <c r="VIA31" s="117"/>
      <c r="VIB31" s="117"/>
      <c r="VIC31" s="117"/>
      <c r="VID31" s="117"/>
      <c r="VIE31" s="117"/>
      <c r="VIF31" s="117"/>
      <c r="VIG31" s="117"/>
      <c r="VIH31" s="117"/>
      <c r="VII31" s="117"/>
      <c r="VIJ31" s="117"/>
      <c r="VIK31" s="117"/>
      <c r="VIL31" s="117"/>
      <c r="VIM31" s="117"/>
      <c r="VIN31" s="117"/>
      <c r="VIO31" s="117"/>
      <c r="VIP31" s="117"/>
      <c r="VIQ31" s="117"/>
      <c r="VIR31" s="117"/>
      <c r="VIS31" s="117"/>
      <c r="VIT31" s="117"/>
      <c r="VIU31" s="117"/>
      <c r="VIV31" s="117"/>
      <c r="VIW31" s="117"/>
      <c r="VIX31" s="117"/>
      <c r="VIY31" s="117"/>
      <c r="VIZ31" s="117"/>
      <c r="VJA31" s="117"/>
      <c r="VJB31" s="117"/>
      <c r="VJC31" s="117"/>
      <c r="VJD31" s="117"/>
      <c r="VJE31" s="117"/>
      <c r="VJF31" s="117"/>
      <c r="VJG31" s="117"/>
      <c r="VJH31" s="117"/>
      <c r="VJI31" s="117"/>
      <c r="VJJ31" s="117"/>
      <c r="VJK31" s="117"/>
      <c r="VJL31" s="117"/>
      <c r="VJM31" s="117"/>
      <c r="VJN31" s="117"/>
      <c r="VJO31" s="117"/>
      <c r="VJP31" s="117"/>
      <c r="VJQ31" s="117"/>
      <c r="VJR31" s="117"/>
      <c r="VJS31" s="117"/>
      <c r="VJT31" s="117"/>
      <c r="VJU31" s="117"/>
      <c r="VJV31" s="117"/>
      <c r="VJW31" s="117"/>
      <c r="VJX31" s="117"/>
      <c r="VJY31" s="117"/>
      <c r="VJZ31" s="117"/>
      <c r="VKA31" s="117"/>
      <c r="VKB31" s="117"/>
      <c r="VKC31" s="117"/>
      <c r="VKD31" s="117"/>
      <c r="VKE31" s="117"/>
      <c r="VKF31" s="117"/>
      <c r="VKG31" s="117"/>
      <c r="VKH31" s="117"/>
      <c r="VKI31" s="117"/>
      <c r="VKJ31" s="117"/>
      <c r="VKK31" s="117"/>
      <c r="VKL31" s="117"/>
      <c r="VKM31" s="117"/>
      <c r="VKN31" s="117"/>
      <c r="VKO31" s="117"/>
      <c r="VKP31" s="117"/>
      <c r="VKQ31" s="117"/>
      <c r="VKR31" s="117"/>
      <c r="VKS31" s="117"/>
      <c r="VKT31" s="117"/>
      <c r="VKU31" s="117"/>
      <c r="VKV31" s="117"/>
      <c r="VKW31" s="117"/>
      <c r="VKX31" s="117"/>
      <c r="VKY31" s="117"/>
      <c r="VKZ31" s="117"/>
      <c r="VLA31" s="117"/>
      <c r="VLB31" s="117"/>
      <c r="VLC31" s="117"/>
      <c r="VLD31" s="117"/>
      <c r="VLE31" s="117"/>
      <c r="VLF31" s="117"/>
      <c r="VLG31" s="117"/>
      <c r="VLH31" s="117"/>
      <c r="VLI31" s="117"/>
      <c r="VLJ31" s="117"/>
      <c r="VLK31" s="117"/>
      <c r="VLL31" s="117"/>
      <c r="VLM31" s="117"/>
      <c r="VLN31" s="117"/>
      <c r="VLO31" s="117"/>
      <c r="VLP31" s="117"/>
      <c r="VLQ31" s="117"/>
      <c r="VLR31" s="117"/>
      <c r="VLS31" s="117"/>
      <c r="VLT31" s="117"/>
      <c r="VLU31" s="117"/>
      <c r="VLV31" s="117"/>
      <c r="VLW31" s="117"/>
      <c r="VLX31" s="117"/>
      <c r="VLY31" s="117"/>
      <c r="VLZ31" s="117"/>
      <c r="VMA31" s="117"/>
      <c r="VMB31" s="117"/>
      <c r="VMC31" s="117"/>
      <c r="VMD31" s="117"/>
      <c r="VME31" s="117"/>
      <c r="VMF31" s="117"/>
      <c r="VMG31" s="117"/>
      <c r="VMH31" s="117"/>
      <c r="VMI31" s="117"/>
      <c r="VMJ31" s="117"/>
      <c r="VMK31" s="117"/>
      <c r="VML31" s="117"/>
      <c r="VMM31" s="117"/>
      <c r="VMN31" s="117"/>
      <c r="VMO31" s="117"/>
      <c r="VMP31" s="117"/>
      <c r="VMQ31" s="117"/>
      <c r="VMR31" s="117"/>
      <c r="VMS31" s="117"/>
      <c r="VMT31" s="117"/>
      <c r="VMU31" s="117"/>
      <c r="VMV31" s="117"/>
      <c r="VMW31" s="117"/>
      <c r="VMX31" s="117"/>
      <c r="VMY31" s="117"/>
      <c r="VMZ31" s="117"/>
      <c r="VNA31" s="117"/>
      <c r="VNB31" s="117"/>
      <c r="VNC31" s="117"/>
      <c r="VND31" s="117"/>
      <c r="VNE31" s="117"/>
      <c r="VNF31" s="117"/>
      <c r="VNG31" s="117"/>
      <c r="VNH31" s="117"/>
      <c r="VNI31" s="117"/>
      <c r="VNJ31" s="117"/>
      <c r="VNK31" s="117"/>
      <c r="VNL31" s="117"/>
      <c r="VNM31" s="117"/>
      <c r="VNN31" s="117"/>
      <c r="VNO31" s="117"/>
      <c r="VNP31" s="117"/>
      <c r="VNQ31" s="117"/>
      <c r="VNR31" s="117"/>
      <c r="VNS31" s="117"/>
      <c r="VNT31" s="117"/>
      <c r="VNU31" s="117"/>
      <c r="VNV31" s="117"/>
      <c r="VNW31" s="117"/>
      <c r="VNX31" s="117"/>
      <c r="VNY31" s="117"/>
      <c r="VNZ31" s="117"/>
      <c r="VOA31" s="117"/>
      <c r="VOB31" s="117"/>
      <c r="VOC31" s="117"/>
      <c r="VOD31" s="117"/>
      <c r="VOE31" s="117"/>
      <c r="VOF31" s="117"/>
      <c r="VOG31" s="117"/>
      <c r="VOH31" s="117"/>
      <c r="VOI31" s="117"/>
      <c r="VOJ31" s="117"/>
      <c r="VOK31" s="117"/>
      <c r="VOL31" s="117"/>
      <c r="VOM31" s="117"/>
      <c r="VON31" s="117"/>
      <c r="VOO31" s="117"/>
      <c r="VOP31" s="117"/>
      <c r="VOQ31" s="117"/>
      <c r="VOR31" s="117"/>
      <c r="VOS31" s="117"/>
      <c r="VOT31" s="117"/>
      <c r="VOU31" s="117"/>
      <c r="VOV31" s="117"/>
      <c r="VOW31" s="117"/>
      <c r="VOX31" s="117"/>
      <c r="VOY31" s="117"/>
      <c r="VOZ31" s="117"/>
      <c r="VPA31" s="117"/>
      <c r="VPB31" s="117"/>
      <c r="VPC31" s="117"/>
      <c r="VPD31" s="117"/>
      <c r="VPE31" s="117"/>
      <c r="VPF31" s="117"/>
      <c r="VPG31" s="117"/>
      <c r="VPH31" s="117"/>
      <c r="VPI31" s="117"/>
      <c r="VPJ31" s="117"/>
      <c r="VPK31" s="117"/>
      <c r="VPL31" s="117"/>
      <c r="VPM31" s="117"/>
      <c r="VPN31" s="117"/>
      <c r="VPO31" s="117"/>
      <c r="VPP31" s="117"/>
      <c r="VPQ31" s="117"/>
      <c r="VPR31" s="117"/>
      <c r="VPS31" s="117"/>
      <c r="VPT31" s="117"/>
      <c r="VPU31" s="117"/>
      <c r="VPV31" s="117"/>
      <c r="VPW31" s="117"/>
      <c r="VPX31" s="117"/>
      <c r="VPY31" s="117"/>
      <c r="VPZ31" s="117"/>
      <c r="VQA31" s="117"/>
      <c r="VQB31" s="117"/>
      <c r="VQC31" s="117"/>
      <c r="VQD31" s="117"/>
      <c r="VQE31" s="117"/>
      <c r="VQF31" s="117"/>
      <c r="VQG31" s="117"/>
      <c r="VQH31" s="117"/>
      <c r="VQI31" s="117"/>
      <c r="VQJ31" s="117"/>
      <c r="VQK31" s="117"/>
      <c r="VQL31" s="117"/>
      <c r="VQM31" s="117"/>
      <c r="VQN31" s="117"/>
      <c r="VQO31" s="117"/>
      <c r="VQP31" s="117"/>
      <c r="VQQ31" s="117"/>
      <c r="VQR31" s="117"/>
      <c r="VQS31" s="117"/>
      <c r="VQT31" s="117"/>
      <c r="VQU31" s="117"/>
      <c r="VQV31" s="117"/>
      <c r="VQW31" s="117"/>
      <c r="VQX31" s="117"/>
      <c r="VQY31" s="117"/>
      <c r="VQZ31" s="117"/>
      <c r="VRA31" s="117"/>
      <c r="VRB31" s="117"/>
      <c r="VRC31" s="117"/>
      <c r="VRD31" s="117"/>
      <c r="VRE31" s="117"/>
      <c r="VRF31" s="117"/>
      <c r="VRG31" s="117"/>
      <c r="VRH31" s="117"/>
      <c r="VRI31" s="117"/>
      <c r="VRJ31" s="117"/>
      <c r="VRK31" s="117"/>
      <c r="VRL31" s="117"/>
      <c r="VRM31" s="117"/>
      <c r="VRN31" s="117"/>
      <c r="VRO31" s="117"/>
      <c r="VRP31" s="117"/>
      <c r="VRQ31" s="117"/>
      <c r="VRR31" s="117"/>
      <c r="VRS31" s="117"/>
      <c r="VRT31" s="117"/>
      <c r="VRU31" s="117"/>
      <c r="VRV31" s="117"/>
      <c r="VRW31" s="117"/>
      <c r="VRX31" s="117"/>
      <c r="VRY31" s="117"/>
      <c r="VRZ31" s="117"/>
      <c r="VSA31" s="117"/>
      <c r="VSB31" s="117"/>
      <c r="VSC31" s="117"/>
      <c r="VSD31" s="117"/>
      <c r="VSE31" s="117"/>
      <c r="VSF31" s="117"/>
      <c r="VSG31" s="117"/>
      <c r="VSH31" s="117"/>
      <c r="VSI31" s="117"/>
      <c r="VSJ31" s="117"/>
      <c r="VSK31" s="117"/>
      <c r="VSL31" s="117"/>
      <c r="VSM31" s="117"/>
      <c r="VSN31" s="117"/>
      <c r="VSO31" s="117"/>
      <c r="VSP31" s="117"/>
      <c r="VSQ31" s="117"/>
      <c r="VSR31" s="117"/>
      <c r="VSS31" s="117"/>
      <c r="VST31" s="117"/>
      <c r="VSU31" s="117"/>
      <c r="VSV31" s="117"/>
      <c r="VSW31" s="117"/>
      <c r="VSX31" s="117"/>
      <c r="VSY31" s="117"/>
      <c r="VSZ31" s="117"/>
      <c r="VTA31" s="117"/>
      <c r="VTB31" s="117"/>
      <c r="VTC31" s="117"/>
      <c r="VTD31" s="117"/>
      <c r="VTE31" s="117"/>
      <c r="VTF31" s="117"/>
      <c r="VTG31" s="117"/>
      <c r="VTH31" s="117"/>
      <c r="VTI31" s="117"/>
      <c r="VTJ31" s="117"/>
      <c r="VTK31" s="117"/>
      <c r="VTL31" s="117"/>
      <c r="VTM31" s="117"/>
      <c r="VTN31" s="117"/>
      <c r="VTO31" s="117"/>
      <c r="VTP31" s="117"/>
      <c r="VTQ31" s="117"/>
      <c r="VTR31" s="117"/>
      <c r="VTS31" s="117"/>
      <c r="VTT31" s="117"/>
      <c r="VTU31" s="117"/>
      <c r="VTV31" s="117"/>
      <c r="VTW31" s="117"/>
      <c r="VTX31" s="117"/>
      <c r="VTY31" s="117"/>
      <c r="VTZ31" s="117"/>
      <c r="VUA31" s="117"/>
      <c r="VUB31" s="117"/>
      <c r="VUC31" s="117"/>
      <c r="VUD31" s="117"/>
      <c r="VUE31" s="117"/>
      <c r="VUF31" s="117"/>
      <c r="VUG31" s="117"/>
      <c r="VUH31" s="117"/>
      <c r="VUI31" s="117"/>
      <c r="VUJ31" s="117"/>
      <c r="VUK31" s="117"/>
      <c r="VUL31" s="117"/>
      <c r="VUM31" s="117"/>
      <c r="VUN31" s="117"/>
      <c r="VUO31" s="117"/>
      <c r="VUP31" s="117"/>
      <c r="VUQ31" s="117"/>
      <c r="VUR31" s="117"/>
      <c r="VUS31" s="117"/>
      <c r="VUT31" s="117"/>
      <c r="VUU31" s="117"/>
      <c r="VUV31" s="117"/>
      <c r="VUW31" s="117"/>
      <c r="VUX31" s="117"/>
      <c r="VUY31" s="117"/>
      <c r="VUZ31" s="117"/>
      <c r="VVA31" s="117"/>
      <c r="VVB31" s="117"/>
      <c r="VVC31" s="117"/>
      <c r="VVD31" s="117"/>
      <c r="VVE31" s="117"/>
      <c r="VVF31" s="117"/>
      <c r="VVG31" s="117"/>
      <c r="VVH31" s="117"/>
      <c r="VVI31" s="117"/>
      <c r="VVJ31" s="117"/>
      <c r="VVK31" s="117"/>
      <c r="VVL31" s="117"/>
      <c r="VVM31" s="117"/>
      <c r="VVN31" s="117"/>
      <c r="VVO31" s="117"/>
      <c r="VVP31" s="117"/>
      <c r="VVQ31" s="117"/>
      <c r="VVR31" s="117"/>
      <c r="VVS31" s="117"/>
      <c r="VVT31" s="117"/>
      <c r="VVU31" s="117"/>
      <c r="VVV31" s="117"/>
      <c r="VVW31" s="117"/>
      <c r="VVX31" s="117"/>
      <c r="VVY31" s="117"/>
      <c r="VVZ31" s="117"/>
      <c r="VWA31" s="117"/>
      <c r="VWB31" s="117"/>
      <c r="VWC31" s="117"/>
      <c r="VWD31" s="117"/>
      <c r="VWE31" s="117"/>
      <c r="VWF31" s="117"/>
      <c r="VWG31" s="117"/>
      <c r="VWH31" s="117"/>
      <c r="VWI31" s="117"/>
      <c r="VWJ31" s="117"/>
      <c r="VWK31" s="117"/>
      <c r="VWL31" s="117"/>
      <c r="VWM31" s="117"/>
      <c r="VWN31" s="117"/>
      <c r="VWO31" s="117"/>
      <c r="VWP31" s="117"/>
      <c r="VWQ31" s="117"/>
      <c r="VWR31" s="117"/>
      <c r="VWS31" s="117"/>
      <c r="VWT31" s="117"/>
      <c r="VWU31" s="117"/>
      <c r="VWV31" s="117"/>
      <c r="VWW31" s="117"/>
      <c r="VWX31" s="117"/>
      <c r="VWY31" s="117"/>
      <c r="VWZ31" s="117"/>
      <c r="VXA31" s="117"/>
      <c r="VXB31" s="117"/>
      <c r="VXC31" s="117"/>
      <c r="VXD31" s="117"/>
      <c r="VXE31" s="117"/>
      <c r="VXF31" s="117"/>
      <c r="VXG31" s="117"/>
      <c r="VXH31" s="117"/>
      <c r="VXI31" s="117"/>
      <c r="VXJ31" s="117"/>
      <c r="VXK31" s="117"/>
      <c r="VXL31" s="117"/>
      <c r="VXM31" s="117"/>
      <c r="VXN31" s="117"/>
      <c r="VXO31" s="117"/>
      <c r="VXP31" s="117"/>
      <c r="VXQ31" s="117"/>
      <c r="VXR31" s="117"/>
      <c r="VXS31" s="117"/>
      <c r="VXT31" s="117"/>
      <c r="VXU31" s="117"/>
      <c r="VXV31" s="117"/>
      <c r="VXW31" s="117"/>
      <c r="VXX31" s="117"/>
      <c r="VXY31" s="117"/>
      <c r="VXZ31" s="117"/>
      <c r="VYA31" s="117"/>
      <c r="VYB31" s="117"/>
      <c r="VYC31" s="117"/>
      <c r="VYD31" s="117"/>
      <c r="VYE31" s="117"/>
      <c r="VYF31" s="117"/>
      <c r="VYG31" s="117"/>
      <c r="VYH31" s="117"/>
      <c r="VYI31" s="117"/>
      <c r="VYJ31" s="117"/>
      <c r="VYK31" s="117"/>
      <c r="VYL31" s="117"/>
      <c r="VYM31" s="117"/>
      <c r="VYN31" s="117"/>
      <c r="VYO31" s="117"/>
      <c r="VYP31" s="117"/>
      <c r="VYQ31" s="117"/>
      <c r="VYR31" s="117"/>
      <c r="VYS31" s="117"/>
      <c r="VYT31" s="117"/>
      <c r="VYU31" s="117"/>
      <c r="VYV31" s="117"/>
      <c r="VYW31" s="117"/>
      <c r="VYX31" s="117"/>
      <c r="VYY31" s="117"/>
      <c r="VYZ31" s="117"/>
      <c r="VZA31" s="117"/>
      <c r="VZB31" s="117"/>
      <c r="VZC31" s="117"/>
      <c r="VZD31" s="117"/>
      <c r="VZE31" s="117"/>
      <c r="VZF31" s="117"/>
      <c r="VZG31" s="117"/>
      <c r="VZH31" s="117"/>
      <c r="VZI31" s="117"/>
      <c r="VZJ31" s="117"/>
      <c r="VZK31" s="117"/>
      <c r="VZL31" s="117"/>
      <c r="VZM31" s="117"/>
      <c r="VZN31" s="117"/>
      <c r="VZO31" s="117"/>
      <c r="VZP31" s="117"/>
      <c r="VZQ31" s="117"/>
      <c r="VZR31" s="117"/>
      <c r="VZS31" s="117"/>
      <c r="VZT31" s="117"/>
      <c r="VZU31" s="117"/>
      <c r="VZV31" s="117"/>
      <c r="VZW31" s="117"/>
      <c r="VZX31" s="117"/>
      <c r="VZY31" s="117"/>
      <c r="VZZ31" s="117"/>
      <c r="WAA31" s="117"/>
      <c r="WAB31" s="117"/>
      <c r="WAC31" s="117"/>
      <c r="WAD31" s="117"/>
      <c r="WAE31" s="117"/>
      <c r="WAF31" s="117"/>
      <c r="WAG31" s="117"/>
      <c r="WAH31" s="117"/>
      <c r="WAI31" s="117"/>
      <c r="WAJ31" s="117"/>
      <c r="WAK31" s="117"/>
      <c r="WAL31" s="117"/>
      <c r="WAM31" s="117"/>
      <c r="WAN31" s="117"/>
      <c r="WAO31" s="117"/>
      <c r="WAP31" s="117"/>
      <c r="WAQ31" s="117"/>
      <c r="WAR31" s="117"/>
      <c r="WAS31" s="117"/>
      <c r="WAT31" s="117"/>
      <c r="WAU31" s="117"/>
      <c r="WAV31" s="117"/>
      <c r="WAW31" s="117"/>
      <c r="WAX31" s="117"/>
      <c r="WAY31" s="117"/>
      <c r="WAZ31" s="117"/>
      <c r="WBA31" s="117"/>
      <c r="WBB31" s="117"/>
      <c r="WBC31" s="117"/>
      <c r="WBD31" s="117"/>
      <c r="WBE31" s="117"/>
      <c r="WBF31" s="117"/>
      <c r="WBG31" s="117"/>
      <c r="WBH31" s="117"/>
      <c r="WBI31" s="117"/>
      <c r="WBJ31" s="117"/>
      <c r="WBK31" s="117"/>
      <c r="WBL31" s="117"/>
      <c r="WBM31" s="117"/>
      <c r="WBN31" s="117"/>
      <c r="WBO31" s="117"/>
      <c r="WBP31" s="117"/>
      <c r="WBQ31" s="117"/>
      <c r="WBR31" s="117"/>
      <c r="WBS31" s="117"/>
      <c r="WBT31" s="117"/>
      <c r="WBU31" s="117"/>
      <c r="WBV31" s="117"/>
      <c r="WBW31" s="117"/>
      <c r="WBX31" s="117"/>
      <c r="WBY31" s="117"/>
      <c r="WBZ31" s="117"/>
      <c r="WCA31" s="117"/>
      <c r="WCB31" s="117"/>
      <c r="WCC31" s="117"/>
      <c r="WCD31" s="117"/>
      <c r="WCE31" s="117"/>
      <c r="WCF31" s="117"/>
      <c r="WCG31" s="117"/>
      <c r="WCH31" s="117"/>
      <c r="WCI31" s="117"/>
      <c r="WCJ31" s="117"/>
      <c r="WCK31" s="117"/>
      <c r="WCL31" s="117"/>
      <c r="WCM31" s="117"/>
      <c r="WCN31" s="117"/>
      <c r="WCO31" s="117"/>
      <c r="WCP31" s="117"/>
      <c r="WCQ31" s="117"/>
      <c r="WCR31" s="117"/>
      <c r="WCS31" s="117"/>
      <c r="WCT31" s="117"/>
      <c r="WCU31" s="117"/>
      <c r="WCV31" s="117"/>
      <c r="WCW31" s="117"/>
      <c r="WCX31" s="117"/>
      <c r="WCY31" s="117"/>
      <c r="WCZ31" s="117"/>
      <c r="WDA31" s="117"/>
      <c r="WDB31" s="117"/>
      <c r="WDC31" s="117"/>
      <c r="WDD31" s="117"/>
      <c r="WDE31" s="117"/>
      <c r="WDF31" s="117"/>
      <c r="WDG31" s="117"/>
      <c r="WDH31" s="117"/>
      <c r="WDI31" s="117"/>
      <c r="WDJ31" s="117"/>
      <c r="WDK31" s="117"/>
      <c r="WDL31" s="117"/>
      <c r="WDM31" s="117"/>
      <c r="WDN31" s="117"/>
      <c r="WDO31" s="117"/>
      <c r="WDP31" s="117"/>
      <c r="WDQ31" s="117"/>
      <c r="WDR31" s="117"/>
      <c r="WDS31" s="117"/>
      <c r="WDT31" s="117"/>
      <c r="WDU31" s="117"/>
      <c r="WDV31" s="117"/>
      <c r="WDW31" s="117"/>
      <c r="WDX31" s="117"/>
      <c r="WDY31" s="117"/>
      <c r="WDZ31" s="117"/>
      <c r="WEA31" s="117"/>
      <c r="WEB31" s="117"/>
      <c r="WEC31" s="117"/>
      <c r="WED31" s="117"/>
      <c r="WEE31" s="117"/>
      <c r="WEF31" s="117"/>
      <c r="WEG31" s="117"/>
      <c r="WEH31" s="117"/>
      <c r="WEI31" s="117"/>
      <c r="WEJ31" s="117"/>
      <c r="WEK31" s="117"/>
      <c r="WEL31" s="117"/>
      <c r="WEM31" s="117"/>
      <c r="WEN31" s="117"/>
      <c r="WEO31" s="117"/>
      <c r="WEP31" s="117"/>
      <c r="WEQ31" s="117"/>
      <c r="WER31" s="117"/>
      <c r="WES31" s="117"/>
      <c r="WET31" s="117"/>
      <c r="WEU31" s="117"/>
      <c r="WEV31" s="117"/>
      <c r="WEW31" s="117"/>
      <c r="WEX31" s="117"/>
      <c r="WEY31" s="117"/>
      <c r="WEZ31" s="117"/>
      <c r="WFA31" s="117"/>
      <c r="WFB31" s="117"/>
      <c r="WFC31" s="117"/>
      <c r="WFD31" s="117"/>
      <c r="WFE31" s="117"/>
      <c r="WFF31" s="117"/>
      <c r="WFG31" s="117"/>
      <c r="WFH31" s="117"/>
      <c r="WFI31" s="117"/>
      <c r="WFJ31" s="117"/>
      <c r="WFK31" s="117"/>
      <c r="WFL31" s="117"/>
      <c r="WFM31" s="117"/>
      <c r="WFN31" s="117"/>
      <c r="WFO31" s="117"/>
      <c r="WFP31" s="117"/>
      <c r="WFQ31" s="117"/>
      <c r="WFR31" s="117"/>
      <c r="WFS31" s="117"/>
      <c r="WFT31" s="117"/>
      <c r="WFU31" s="117"/>
      <c r="WFV31" s="117"/>
      <c r="WFW31" s="117"/>
      <c r="WFX31" s="117"/>
      <c r="WFY31" s="117"/>
      <c r="WFZ31" s="117"/>
      <c r="WGA31" s="117"/>
      <c r="WGB31" s="117"/>
      <c r="WGC31" s="117"/>
      <c r="WGD31" s="117"/>
      <c r="WGE31" s="117"/>
      <c r="WGF31" s="117"/>
      <c r="WGG31" s="117"/>
      <c r="WGH31" s="117"/>
      <c r="WGI31" s="117"/>
      <c r="WGJ31" s="117"/>
      <c r="WGK31" s="117"/>
      <c r="WGL31" s="117"/>
      <c r="WGM31" s="117"/>
      <c r="WGN31" s="117"/>
      <c r="WGO31" s="117"/>
      <c r="WGP31" s="117"/>
      <c r="WGQ31" s="117"/>
      <c r="WGR31" s="117"/>
      <c r="WGS31" s="117"/>
      <c r="WGT31" s="117"/>
      <c r="WGU31" s="117"/>
      <c r="WGV31" s="117"/>
      <c r="WGW31" s="117"/>
      <c r="WGX31" s="117"/>
      <c r="WGY31" s="117"/>
      <c r="WGZ31" s="117"/>
      <c r="WHA31" s="117"/>
      <c r="WHB31" s="117"/>
      <c r="WHC31" s="117"/>
      <c r="WHD31" s="117"/>
      <c r="WHE31" s="117"/>
      <c r="WHF31" s="117"/>
      <c r="WHG31" s="117"/>
      <c r="WHH31" s="117"/>
      <c r="WHI31" s="117"/>
      <c r="WHJ31" s="117"/>
      <c r="WHK31" s="117"/>
      <c r="WHL31" s="117"/>
      <c r="WHM31" s="117"/>
      <c r="WHN31" s="117"/>
      <c r="WHO31" s="117"/>
      <c r="WHP31" s="117"/>
      <c r="WHQ31" s="117"/>
      <c r="WHR31" s="117"/>
      <c r="WHS31" s="117"/>
      <c r="WHT31" s="117"/>
      <c r="WHU31" s="117"/>
      <c r="WHV31" s="117"/>
      <c r="WHW31" s="117"/>
      <c r="WHX31" s="117"/>
      <c r="WHY31" s="117"/>
      <c r="WHZ31" s="117"/>
      <c r="WIA31" s="117"/>
      <c r="WIB31" s="117"/>
      <c r="WIC31" s="117"/>
      <c r="WID31" s="117"/>
      <c r="WIE31" s="117"/>
      <c r="WIF31" s="117"/>
      <c r="WIG31" s="117"/>
      <c r="WIH31" s="117"/>
      <c r="WII31" s="117"/>
      <c r="WIJ31" s="117"/>
      <c r="WIK31" s="117"/>
      <c r="WIL31" s="117"/>
      <c r="WIM31" s="117"/>
      <c r="WIN31" s="117"/>
      <c r="WIO31" s="117"/>
      <c r="WIP31" s="117"/>
      <c r="WIQ31" s="117"/>
      <c r="WIR31" s="117"/>
      <c r="WIS31" s="117"/>
      <c r="WIT31" s="117"/>
      <c r="WIU31" s="117"/>
      <c r="WIV31" s="117"/>
      <c r="WIW31" s="117"/>
      <c r="WIX31" s="117"/>
      <c r="WIY31" s="117"/>
      <c r="WIZ31" s="117"/>
      <c r="WJA31" s="117"/>
      <c r="WJB31" s="117"/>
      <c r="WJC31" s="117"/>
      <c r="WJD31" s="117"/>
      <c r="WJE31" s="117"/>
      <c r="WJF31" s="117"/>
      <c r="WJG31" s="117"/>
      <c r="WJH31" s="117"/>
      <c r="WJI31" s="117"/>
      <c r="WJJ31" s="117"/>
      <c r="WJK31" s="117"/>
      <c r="WJL31" s="117"/>
      <c r="WJM31" s="117"/>
      <c r="WJN31" s="117"/>
      <c r="WJO31" s="117"/>
      <c r="WJP31" s="117"/>
      <c r="WJQ31" s="117"/>
      <c r="WJR31" s="117"/>
      <c r="WJS31" s="117"/>
      <c r="WJT31" s="117"/>
      <c r="WJU31" s="117"/>
      <c r="WJV31" s="117"/>
      <c r="WJW31" s="117"/>
      <c r="WJX31" s="117"/>
      <c r="WJY31" s="117"/>
      <c r="WJZ31" s="117"/>
      <c r="WKA31" s="117"/>
      <c r="WKB31" s="117"/>
      <c r="WKC31" s="117"/>
      <c r="WKD31" s="117"/>
      <c r="WKE31" s="117"/>
      <c r="WKF31" s="117"/>
      <c r="WKG31" s="117"/>
      <c r="WKH31" s="117"/>
      <c r="WKI31" s="117"/>
      <c r="WKJ31" s="117"/>
      <c r="WKK31" s="117"/>
      <c r="WKL31" s="117"/>
      <c r="WKM31" s="117"/>
      <c r="WKN31" s="117"/>
      <c r="WKO31" s="117"/>
      <c r="WKP31" s="117"/>
      <c r="WKQ31" s="117"/>
      <c r="WKR31" s="117"/>
      <c r="WKS31" s="117"/>
      <c r="WKT31" s="117"/>
      <c r="WKU31" s="117"/>
      <c r="WKV31" s="117"/>
      <c r="WKW31" s="117"/>
      <c r="WKX31" s="117"/>
      <c r="WKY31" s="117"/>
      <c r="WKZ31" s="117"/>
      <c r="WLA31" s="117"/>
      <c r="WLB31" s="117"/>
      <c r="WLC31" s="117"/>
      <c r="WLD31" s="117"/>
      <c r="WLE31" s="117"/>
      <c r="WLF31" s="117"/>
      <c r="WLG31" s="117"/>
      <c r="WLH31" s="117"/>
      <c r="WLI31" s="117"/>
      <c r="WLJ31" s="117"/>
      <c r="WLK31" s="117"/>
      <c r="WLL31" s="117"/>
      <c r="WLM31" s="117"/>
      <c r="WLN31" s="117"/>
      <c r="WLO31" s="117"/>
      <c r="WLP31" s="117"/>
      <c r="WLQ31" s="117"/>
      <c r="WLR31" s="117"/>
      <c r="WLS31" s="117"/>
      <c r="WLT31" s="117"/>
      <c r="WLU31" s="117"/>
      <c r="WLV31" s="117"/>
      <c r="WLW31" s="117"/>
      <c r="WLX31" s="117"/>
      <c r="WLY31" s="117"/>
      <c r="WLZ31" s="117"/>
      <c r="WMA31" s="117"/>
      <c r="WMB31" s="117"/>
      <c r="WMC31" s="117"/>
      <c r="WMD31" s="117"/>
      <c r="WME31" s="117"/>
      <c r="WMF31" s="117"/>
      <c r="WMG31" s="117"/>
      <c r="WMH31" s="117"/>
      <c r="WMI31" s="117"/>
      <c r="WMJ31" s="117"/>
      <c r="WMK31" s="117"/>
      <c r="WML31" s="117"/>
      <c r="WMM31" s="117"/>
      <c r="WMN31" s="117"/>
      <c r="WMO31" s="117"/>
      <c r="WMP31" s="117"/>
      <c r="WMQ31" s="117"/>
      <c r="WMR31" s="117"/>
      <c r="WMS31" s="117"/>
      <c r="WMT31" s="117"/>
      <c r="WMU31" s="117"/>
      <c r="WMV31" s="117"/>
      <c r="WMW31" s="117"/>
      <c r="WMX31" s="117"/>
      <c r="WMY31" s="117"/>
      <c r="WMZ31" s="117"/>
      <c r="WNA31" s="117"/>
      <c r="WNB31" s="117"/>
      <c r="WNC31" s="117"/>
      <c r="WND31" s="117"/>
      <c r="WNE31" s="117"/>
      <c r="WNF31" s="117"/>
      <c r="WNG31" s="117"/>
      <c r="WNH31" s="117"/>
      <c r="WNI31" s="117"/>
      <c r="WNJ31" s="117"/>
      <c r="WNK31" s="117"/>
      <c r="WNL31" s="117"/>
      <c r="WNM31" s="117"/>
      <c r="WNN31" s="117"/>
      <c r="WNO31" s="117"/>
      <c r="WNP31" s="117"/>
      <c r="WNQ31" s="117"/>
      <c r="WNR31" s="117"/>
      <c r="WNS31" s="117"/>
      <c r="WNT31" s="117"/>
      <c r="WNU31" s="117"/>
      <c r="WNV31" s="117"/>
      <c r="WNW31" s="117"/>
      <c r="WNX31" s="117"/>
      <c r="WNY31" s="117"/>
      <c r="WNZ31" s="117"/>
      <c r="WOA31" s="117"/>
      <c r="WOB31" s="117"/>
      <c r="WOC31" s="117"/>
      <c r="WOD31" s="117"/>
      <c r="WOE31" s="117"/>
      <c r="WOF31" s="117"/>
      <c r="WOG31" s="117"/>
      <c r="WOH31" s="117"/>
      <c r="WOI31" s="117"/>
      <c r="WOJ31" s="117"/>
      <c r="WOK31" s="117"/>
      <c r="WOL31" s="117"/>
      <c r="WOM31" s="117"/>
      <c r="WON31" s="117"/>
      <c r="WOO31" s="117"/>
      <c r="WOP31" s="117"/>
      <c r="WOQ31" s="117"/>
      <c r="WOR31" s="117"/>
      <c r="WOS31" s="117"/>
      <c r="WOT31" s="117"/>
      <c r="WOU31" s="117"/>
      <c r="WOV31" s="117"/>
      <c r="WOW31" s="117"/>
      <c r="WOX31" s="117"/>
      <c r="WOY31" s="117"/>
      <c r="WOZ31" s="117"/>
      <c r="WPA31" s="117"/>
      <c r="WPB31" s="117"/>
      <c r="WPC31" s="117"/>
      <c r="WPD31" s="117"/>
      <c r="WPE31" s="117"/>
      <c r="WPF31" s="117"/>
      <c r="WPG31" s="117"/>
      <c r="WPH31" s="117"/>
      <c r="WPI31" s="117"/>
      <c r="WPJ31" s="117"/>
      <c r="WPK31" s="117"/>
      <c r="WPL31" s="117"/>
      <c r="WPM31" s="117"/>
      <c r="WPN31" s="117"/>
      <c r="WPO31" s="117"/>
      <c r="WPP31" s="117"/>
      <c r="WPQ31" s="117"/>
      <c r="WPR31" s="117"/>
      <c r="WPS31" s="117"/>
      <c r="WPT31" s="117"/>
      <c r="WPU31" s="117"/>
      <c r="WPV31" s="117"/>
      <c r="WPW31" s="117"/>
      <c r="WPX31" s="117"/>
      <c r="WPY31" s="117"/>
      <c r="WPZ31" s="117"/>
      <c r="WQA31" s="117"/>
      <c r="WQB31" s="117"/>
      <c r="WQC31" s="117"/>
      <c r="WQD31" s="117"/>
      <c r="WQE31" s="117"/>
      <c r="WQF31" s="117"/>
      <c r="WQG31" s="117"/>
      <c r="WQH31" s="117"/>
      <c r="WQI31" s="117"/>
      <c r="WQJ31" s="117"/>
      <c r="WQK31" s="117"/>
      <c r="WQL31" s="117"/>
      <c r="WQM31" s="117"/>
      <c r="WQN31" s="117"/>
      <c r="WQO31" s="117"/>
      <c r="WQP31" s="117"/>
      <c r="WQQ31" s="117"/>
      <c r="WQR31" s="117"/>
      <c r="WQS31" s="117"/>
      <c r="WQT31" s="117"/>
      <c r="WQU31" s="117"/>
      <c r="WQV31" s="117"/>
      <c r="WQW31" s="117"/>
      <c r="WQX31" s="117"/>
      <c r="WQY31" s="117"/>
      <c r="WQZ31" s="117"/>
      <c r="WRA31" s="117"/>
      <c r="WRB31" s="117"/>
      <c r="WRC31" s="117"/>
      <c r="WRD31" s="117"/>
      <c r="WRE31" s="117"/>
      <c r="WRF31" s="117"/>
      <c r="WRG31" s="117"/>
      <c r="WRH31" s="117"/>
      <c r="WRI31" s="117"/>
      <c r="WRJ31" s="117"/>
      <c r="WRK31" s="117"/>
      <c r="WRL31" s="117"/>
      <c r="WRM31" s="117"/>
      <c r="WRN31" s="117"/>
      <c r="WRO31" s="117"/>
      <c r="WRP31" s="117"/>
      <c r="WRQ31" s="117"/>
      <c r="WRR31" s="117"/>
      <c r="WRS31" s="117"/>
      <c r="WRT31" s="117"/>
      <c r="WRU31" s="117"/>
      <c r="WRV31" s="117"/>
      <c r="WRW31" s="117"/>
      <c r="WRX31" s="117"/>
      <c r="WRY31" s="117"/>
      <c r="WRZ31" s="117"/>
      <c r="WSA31" s="117"/>
      <c r="WSB31" s="117"/>
      <c r="WSC31" s="117"/>
      <c r="WSD31" s="117"/>
      <c r="WSE31" s="117"/>
      <c r="WSF31" s="117"/>
      <c r="WSG31" s="117"/>
      <c r="WSH31" s="117"/>
      <c r="WSI31" s="117"/>
      <c r="WSJ31" s="117"/>
      <c r="WSK31" s="117"/>
      <c r="WSL31" s="117"/>
      <c r="WSM31" s="117"/>
      <c r="WSN31" s="117"/>
      <c r="WSO31" s="117"/>
      <c r="WSP31" s="117"/>
      <c r="WSQ31" s="117"/>
      <c r="WSR31" s="117"/>
      <c r="WSS31" s="117"/>
      <c r="WST31" s="117"/>
      <c r="WSU31" s="117"/>
      <c r="WSV31" s="117"/>
      <c r="WSW31" s="117"/>
      <c r="WSX31" s="117"/>
      <c r="WSY31" s="117"/>
      <c r="WSZ31" s="117"/>
      <c r="WTA31" s="117"/>
      <c r="WTB31" s="117"/>
      <c r="WTC31" s="117"/>
      <c r="WTD31" s="117"/>
      <c r="WTE31" s="117"/>
      <c r="WTF31" s="117"/>
      <c r="WTG31" s="117"/>
      <c r="WTH31" s="117"/>
      <c r="WTI31" s="117"/>
      <c r="WTJ31" s="117"/>
      <c r="WTK31" s="117"/>
      <c r="WTL31" s="117"/>
      <c r="WTM31" s="117"/>
      <c r="WTN31" s="117"/>
      <c r="WTO31" s="117"/>
      <c r="WTP31" s="117"/>
      <c r="WTQ31" s="117"/>
      <c r="WTR31" s="117"/>
      <c r="WTS31" s="117"/>
      <c r="WTT31" s="117"/>
      <c r="WTU31" s="117"/>
      <c r="WTV31" s="117"/>
      <c r="WTW31" s="117"/>
      <c r="WTX31" s="117"/>
      <c r="WTY31" s="117"/>
      <c r="WTZ31" s="117"/>
      <c r="WUA31" s="117"/>
      <c r="WUB31" s="117"/>
      <c r="WUC31" s="117"/>
      <c r="WUD31" s="117"/>
      <c r="WUE31" s="117"/>
      <c r="WUF31" s="117"/>
      <c r="WUG31" s="117"/>
      <c r="WUH31" s="117"/>
      <c r="WUI31" s="117"/>
      <c r="WUJ31" s="117"/>
      <c r="WUK31" s="117"/>
      <c r="WUL31" s="117"/>
      <c r="WUM31" s="117"/>
      <c r="WUN31" s="117"/>
      <c r="WUO31" s="117"/>
      <c r="WUP31" s="117"/>
      <c r="WUQ31" s="117"/>
      <c r="WUR31" s="117"/>
      <c r="WUS31" s="117"/>
      <c r="WUT31" s="117"/>
      <c r="WUU31" s="117"/>
      <c r="WUV31" s="117"/>
      <c r="WUW31" s="117"/>
      <c r="WUX31" s="117"/>
      <c r="WUY31" s="117"/>
      <c r="WUZ31" s="117"/>
      <c r="WVA31" s="117"/>
      <c r="WVB31" s="117"/>
      <c r="WVC31" s="117"/>
      <c r="WVD31" s="117"/>
      <c r="WVE31" s="117"/>
      <c r="WVF31" s="117"/>
      <c r="WVG31" s="117"/>
      <c r="WVH31" s="117"/>
      <c r="WVI31" s="117"/>
      <c r="WVJ31" s="117"/>
      <c r="WVK31" s="117"/>
      <c r="WVL31" s="117"/>
      <c r="WVM31" s="117"/>
      <c r="WVN31" s="117"/>
      <c r="WVO31" s="117"/>
      <c r="WVP31" s="117"/>
      <c r="WVQ31" s="117"/>
      <c r="WVR31" s="117"/>
      <c r="WVS31" s="117"/>
      <c r="WVT31" s="117"/>
      <c r="WVU31" s="117"/>
      <c r="WVV31" s="117"/>
      <c r="WVW31" s="117"/>
      <c r="WVX31" s="117"/>
      <c r="WVY31" s="117"/>
      <c r="WVZ31" s="117"/>
      <c r="WWA31" s="117"/>
      <c r="WWB31" s="117"/>
      <c r="WWC31" s="117"/>
      <c r="WWD31" s="117"/>
      <c r="WWE31" s="117"/>
      <c r="WWF31" s="117"/>
      <c r="WWG31" s="117"/>
      <c r="WWH31" s="117"/>
      <c r="WWI31" s="117"/>
      <c r="WWJ31" s="117"/>
      <c r="WWK31" s="117"/>
      <c r="WWL31" s="117"/>
      <c r="WWM31" s="117"/>
      <c r="WWN31" s="117"/>
      <c r="WWO31" s="117"/>
      <c r="WWP31" s="117"/>
      <c r="WWQ31" s="117"/>
      <c r="WWR31" s="117"/>
      <c r="WWS31" s="117"/>
      <c r="WWT31" s="117"/>
      <c r="WWU31" s="117"/>
      <c r="WWV31" s="117"/>
      <c r="WWW31" s="117"/>
      <c r="WWX31" s="117"/>
      <c r="WWY31" s="117"/>
      <c r="WWZ31" s="117"/>
      <c r="WXA31" s="117"/>
      <c r="WXB31" s="117"/>
      <c r="WXC31" s="117"/>
      <c r="WXD31" s="117"/>
      <c r="WXE31" s="117"/>
      <c r="WXF31" s="117"/>
      <c r="WXG31" s="117"/>
      <c r="WXH31" s="117"/>
      <c r="WXI31" s="117"/>
      <c r="WXJ31" s="117"/>
      <c r="WXK31" s="117"/>
      <c r="WXL31" s="117"/>
      <c r="WXM31" s="117"/>
      <c r="WXN31" s="117"/>
      <c r="WXO31" s="117"/>
      <c r="WXP31" s="117"/>
      <c r="WXQ31" s="117"/>
      <c r="WXR31" s="117"/>
      <c r="WXS31" s="117"/>
      <c r="WXT31" s="117"/>
      <c r="WXU31" s="117"/>
      <c r="WXV31" s="117"/>
      <c r="WXW31" s="117"/>
      <c r="WXX31" s="117"/>
      <c r="WXY31" s="117"/>
      <c r="WXZ31" s="117"/>
      <c r="WYA31" s="117"/>
      <c r="WYB31" s="117"/>
      <c r="WYC31" s="117"/>
      <c r="WYD31" s="117"/>
      <c r="WYE31" s="117"/>
      <c r="WYF31" s="117"/>
      <c r="WYG31" s="117"/>
      <c r="WYH31" s="117"/>
      <c r="WYI31" s="117"/>
      <c r="WYJ31" s="117"/>
      <c r="WYK31" s="117"/>
      <c r="WYL31" s="117"/>
      <c r="WYM31" s="117"/>
      <c r="WYN31" s="117"/>
      <c r="WYO31" s="117"/>
      <c r="WYP31" s="117"/>
      <c r="WYQ31" s="117"/>
      <c r="WYR31" s="117"/>
      <c r="WYS31" s="117"/>
      <c r="WYT31" s="117"/>
      <c r="WYU31" s="117"/>
      <c r="WYV31" s="117"/>
      <c r="WYW31" s="117"/>
      <c r="WYX31" s="117"/>
      <c r="WYY31" s="117"/>
      <c r="WYZ31" s="117"/>
      <c r="WZA31" s="117"/>
      <c r="WZB31" s="117"/>
      <c r="WZC31" s="117"/>
      <c r="WZD31" s="117"/>
      <c r="WZE31" s="117"/>
      <c r="WZF31" s="117"/>
      <c r="WZG31" s="117"/>
      <c r="WZH31" s="117"/>
      <c r="WZI31" s="117"/>
      <c r="WZJ31" s="117"/>
      <c r="WZK31" s="117"/>
      <c r="WZL31" s="117"/>
      <c r="WZM31" s="117"/>
      <c r="WZN31" s="117"/>
      <c r="WZO31" s="117"/>
      <c r="WZP31" s="117"/>
      <c r="WZQ31" s="117"/>
      <c r="WZR31" s="117"/>
      <c r="WZS31" s="117"/>
      <c r="WZT31" s="117"/>
      <c r="WZU31" s="117"/>
      <c r="WZV31" s="117"/>
      <c r="WZW31" s="117"/>
      <c r="WZX31" s="117"/>
      <c r="WZY31" s="117"/>
      <c r="WZZ31" s="117"/>
      <c r="XAA31" s="117"/>
      <c r="XAB31" s="117"/>
      <c r="XAC31" s="117"/>
      <c r="XAD31" s="117"/>
      <c r="XAE31" s="117"/>
      <c r="XAF31" s="117"/>
      <c r="XAG31" s="117"/>
      <c r="XAH31" s="117"/>
      <c r="XAI31" s="117"/>
      <c r="XAJ31" s="117"/>
      <c r="XAK31" s="117"/>
      <c r="XAL31" s="117"/>
      <c r="XAM31" s="117"/>
      <c r="XAN31" s="117"/>
      <c r="XAO31" s="117"/>
      <c r="XAP31" s="117"/>
      <c r="XAQ31" s="117"/>
      <c r="XAR31" s="117"/>
      <c r="XAS31" s="117"/>
      <c r="XAT31" s="117"/>
      <c r="XAU31" s="117"/>
      <c r="XAV31" s="117"/>
      <c r="XAW31" s="117"/>
      <c r="XAX31" s="117"/>
      <c r="XAY31" s="117"/>
      <c r="XAZ31" s="117"/>
      <c r="XBA31" s="117"/>
      <c r="XBB31" s="117"/>
      <c r="XBC31" s="117"/>
      <c r="XBD31" s="117"/>
      <c r="XBE31" s="117"/>
      <c r="XBF31" s="117"/>
      <c r="XBG31" s="117"/>
      <c r="XBH31" s="117"/>
      <c r="XBI31" s="117"/>
      <c r="XBJ31" s="117"/>
      <c r="XBK31" s="117"/>
      <c r="XBL31" s="117"/>
      <c r="XBM31" s="117"/>
      <c r="XBN31" s="117"/>
      <c r="XBO31" s="117"/>
      <c r="XBP31" s="117"/>
      <c r="XBQ31" s="117"/>
      <c r="XBR31" s="117"/>
      <c r="XBS31" s="117"/>
      <c r="XBT31" s="117"/>
      <c r="XBU31" s="117"/>
      <c r="XBV31" s="117"/>
      <c r="XBW31" s="117"/>
      <c r="XBX31" s="117"/>
      <c r="XBY31" s="117"/>
      <c r="XBZ31" s="117"/>
      <c r="XCA31" s="117"/>
      <c r="XCB31" s="117"/>
      <c r="XCC31" s="117"/>
      <c r="XCD31" s="117"/>
      <c r="XCE31" s="117"/>
      <c r="XCF31" s="117"/>
      <c r="XCG31" s="117"/>
      <c r="XCH31" s="117"/>
      <c r="XCI31" s="117"/>
      <c r="XCJ31" s="117"/>
      <c r="XCK31" s="117"/>
      <c r="XCL31" s="117"/>
      <c r="XCM31" s="117"/>
      <c r="XCN31" s="117"/>
      <c r="XCO31" s="117"/>
      <c r="XCP31" s="117"/>
      <c r="XCQ31" s="117"/>
      <c r="XCR31" s="117"/>
      <c r="XCS31" s="117"/>
      <c r="XCT31" s="117"/>
      <c r="XCU31" s="117"/>
      <c r="XCV31" s="117"/>
      <c r="XCW31" s="117"/>
      <c r="XCX31" s="117"/>
      <c r="XCY31" s="117"/>
      <c r="XCZ31" s="117"/>
      <c r="XDA31" s="117"/>
      <c r="XDB31" s="117"/>
      <c r="XDC31" s="117"/>
      <c r="XDD31" s="117"/>
      <c r="XDE31" s="117"/>
      <c r="XDF31" s="117"/>
      <c r="XDG31" s="117"/>
      <c r="XDH31" s="117"/>
      <c r="XDI31" s="117"/>
      <c r="XDJ31" s="117"/>
      <c r="XDK31" s="117"/>
      <c r="XDL31" s="117"/>
      <c r="XDM31" s="117"/>
      <c r="XDN31" s="117"/>
      <c r="XDO31" s="117"/>
      <c r="XDP31" s="117"/>
      <c r="XDQ31" s="117"/>
      <c r="XDR31" s="117"/>
      <c r="XDS31" s="117"/>
      <c r="XDT31" s="117"/>
      <c r="XDU31" s="117"/>
      <c r="XDV31" s="117"/>
      <c r="XDW31" s="117"/>
      <c r="XDX31" s="117"/>
      <c r="XDY31" s="117"/>
      <c r="XDZ31" s="117"/>
      <c r="XEA31" s="117"/>
      <c r="XEB31" s="117"/>
      <c r="XEC31" s="117"/>
      <c r="XED31" s="117"/>
      <c r="XEE31" s="117"/>
      <c r="XEF31" s="117"/>
      <c r="XEG31" s="117"/>
      <c r="XEH31" s="117"/>
      <c r="XEI31" s="117"/>
      <c r="XEJ31" s="117"/>
      <c r="XEK31" s="117"/>
      <c r="XEL31" s="117"/>
      <c r="XEM31" s="117"/>
      <c r="XEN31" s="117"/>
    </row>
    <row r="32" s="118" customFormat="1" spans="1:16368">
      <c r="A32" s="117"/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17"/>
      <c r="AF32" s="117"/>
      <c r="AG32" s="117"/>
      <c r="AH32" s="117"/>
      <c r="AI32" s="117"/>
      <c r="AJ32" s="117"/>
      <c r="AK32" s="117"/>
      <c r="AL32" s="117"/>
      <c r="AM32" s="117"/>
      <c r="AN32" s="117"/>
      <c r="AO32" s="117"/>
      <c r="AP32" s="117"/>
      <c r="AQ32" s="117"/>
      <c r="AR32" s="117"/>
      <c r="AS32" s="117"/>
      <c r="AT32" s="117"/>
      <c r="AU32" s="117"/>
      <c r="AV32" s="117"/>
      <c r="AW32" s="117"/>
      <c r="AX32" s="117"/>
      <c r="AY32" s="117"/>
      <c r="AZ32" s="117"/>
      <c r="BA32" s="117"/>
      <c r="BB32" s="117"/>
      <c r="BC32" s="117"/>
      <c r="BD32" s="117"/>
      <c r="BE32" s="117"/>
      <c r="BF32" s="117"/>
      <c r="BG32" s="117"/>
      <c r="BH32" s="117"/>
      <c r="BI32" s="117"/>
      <c r="BJ32" s="117"/>
      <c r="BK32" s="117"/>
      <c r="BL32" s="117"/>
      <c r="BM32" s="117"/>
      <c r="BN32" s="117"/>
      <c r="BO32" s="117"/>
      <c r="BP32" s="117"/>
      <c r="BQ32" s="117"/>
      <c r="BR32" s="117"/>
      <c r="BS32" s="117"/>
      <c r="BT32" s="117"/>
      <c r="BU32" s="117"/>
      <c r="BV32" s="117"/>
      <c r="BW32" s="117"/>
      <c r="BX32" s="117"/>
      <c r="BY32" s="117"/>
      <c r="BZ32" s="117"/>
      <c r="CA32" s="117"/>
      <c r="CB32" s="117"/>
      <c r="CC32" s="117"/>
      <c r="CD32" s="117"/>
      <c r="CE32" s="117"/>
      <c r="CF32" s="117"/>
      <c r="CG32" s="117"/>
      <c r="CH32" s="117"/>
      <c r="CI32" s="117"/>
      <c r="CJ32" s="117"/>
      <c r="CK32" s="117"/>
      <c r="CL32" s="117"/>
      <c r="CM32" s="117"/>
      <c r="CN32" s="117"/>
      <c r="CO32" s="117"/>
      <c r="CP32" s="117"/>
      <c r="CQ32" s="117"/>
      <c r="CR32" s="117"/>
      <c r="CS32" s="117"/>
      <c r="CT32" s="117"/>
      <c r="CU32" s="117"/>
      <c r="CV32" s="117"/>
      <c r="CW32" s="117"/>
      <c r="CX32" s="117"/>
      <c r="CY32" s="117"/>
      <c r="CZ32" s="117"/>
      <c r="DA32" s="117"/>
      <c r="DB32" s="117"/>
      <c r="DC32" s="117"/>
      <c r="DD32" s="117"/>
      <c r="DE32" s="117"/>
      <c r="DF32" s="117"/>
      <c r="DG32" s="117"/>
      <c r="DH32" s="117"/>
      <c r="DI32" s="117"/>
      <c r="DJ32" s="117"/>
      <c r="DK32" s="117"/>
      <c r="DL32" s="117"/>
      <c r="DM32" s="117"/>
      <c r="DN32" s="117"/>
      <c r="DO32" s="117"/>
      <c r="DP32" s="117"/>
      <c r="DQ32" s="117"/>
      <c r="DR32" s="117"/>
      <c r="DS32" s="117"/>
      <c r="DT32" s="117"/>
      <c r="DU32" s="117"/>
      <c r="DV32" s="117"/>
      <c r="DW32" s="117"/>
      <c r="DX32" s="117"/>
      <c r="DY32" s="117"/>
      <c r="DZ32" s="117"/>
      <c r="EA32" s="117"/>
      <c r="EB32" s="117"/>
      <c r="EC32" s="117"/>
      <c r="ED32" s="117"/>
      <c r="EE32" s="117"/>
      <c r="EF32" s="117"/>
      <c r="EG32" s="117"/>
      <c r="EH32" s="117"/>
      <c r="EI32" s="117"/>
      <c r="EJ32" s="117"/>
      <c r="EK32" s="117"/>
      <c r="EL32" s="117"/>
      <c r="EM32" s="117"/>
      <c r="EN32" s="117"/>
      <c r="EO32" s="117"/>
      <c r="EP32" s="117"/>
      <c r="EQ32" s="117"/>
      <c r="ER32" s="117"/>
      <c r="ES32" s="117"/>
      <c r="ET32" s="117"/>
      <c r="EU32" s="117"/>
      <c r="EV32" s="117"/>
      <c r="EW32" s="117"/>
      <c r="EX32" s="117"/>
      <c r="EY32" s="117"/>
      <c r="EZ32" s="117"/>
      <c r="FA32" s="117"/>
      <c r="FB32" s="117"/>
      <c r="FC32" s="117"/>
      <c r="FD32" s="117"/>
      <c r="FE32" s="117"/>
      <c r="FF32" s="117"/>
      <c r="FG32" s="117"/>
      <c r="FH32" s="117"/>
      <c r="FI32" s="117"/>
      <c r="FJ32" s="117"/>
      <c r="FK32" s="117"/>
      <c r="FL32" s="117"/>
      <c r="FM32" s="117"/>
      <c r="FN32" s="117"/>
      <c r="FO32" s="117"/>
      <c r="FP32" s="117"/>
      <c r="FQ32" s="117"/>
      <c r="FR32" s="117"/>
      <c r="FS32" s="117"/>
      <c r="FT32" s="117"/>
      <c r="FU32" s="117"/>
      <c r="FV32" s="117"/>
      <c r="FW32" s="117"/>
      <c r="FX32" s="117"/>
      <c r="FY32" s="117"/>
      <c r="FZ32" s="117"/>
      <c r="GA32" s="117"/>
      <c r="GB32" s="117"/>
      <c r="GC32" s="117"/>
      <c r="GD32" s="117"/>
      <c r="GE32" s="117"/>
      <c r="GF32" s="117"/>
      <c r="GG32" s="117"/>
      <c r="GH32" s="117"/>
      <c r="GI32" s="117"/>
      <c r="GJ32" s="117"/>
      <c r="GK32" s="117"/>
      <c r="GL32" s="117"/>
      <c r="GM32" s="117"/>
      <c r="GN32" s="117"/>
      <c r="GO32" s="117"/>
      <c r="GP32" s="117"/>
      <c r="GQ32" s="117"/>
      <c r="GR32" s="117"/>
      <c r="GS32" s="117"/>
      <c r="GT32" s="117"/>
      <c r="GU32" s="117"/>
      <c r="GV32" s="117"/>
      <c r="GW32" s="117"/>
      <c r="GX32" s="117"/>
      <c r="GY32" s="117"/>
      <c r="GZ32" s="117"/>
      <c r="HA32" s="117"/>
      <c r="HB32" s="117"/>
      <c r="HC32" s="117"/>
      <c r="HD32" s="117"/>
      <c r="HE32" s="117"/>
      <c r="HF32" s="117"/>
      <c r="HG32" s="117"/>
      <c r="HH32" s="117"/>
      <c r="HI32" s="117"/>
      <c r="HJ32" s="117"/>
      <c r="HK32" s="117"/>
      <c r="HL32" s="117"/>
      <c r="HM32" s="117"/>
      <c r="HN32" s="117"/>
      <c r="HO32" s="117"/>
      <c r="HP32" s="117"/>
      <c r="HQ32" s="117"/>
      <c r="HR32" s="117"/>
      <c r="HS32" s="117"/>
      <c r="HT32" s="117"/>
      <c r="HU32" s="117"/>
      <c r="HV32" s="117"/>
      <c r="HW32" s="117"/>
      <c r="HX32" s="117"/>
      <c r="HY32" s="117"/>
      <c r="HZ32" s="117"/>
      <c r="IA32" s="117"/>
      <c r="IB32" s="117"/>
      <c r="IC32" s="117"/>
      <c r="ID32" s="117"/>
      <c r="IE32" s="117"/>
      <c r="IF32" s="117"/>
      <c r="IG32" s="117"/>
      <c r="IH32" s="117"/>
      <c r="II32" s="117"/>
      <c r="IJ32" s="117"/>
      <c r="IK32" s="117"/>
      <c r="IL32" s="117"/>
      <c r="IM32" s="117"/>
      <c r="IN32" s="117"/>
      <c r="IO32" s="117"/>
      <c r="IP32" s="117"/>
      <c r="IQ32" s="117"/>
      <c r="IR32" s="117"/>
      <c r="IS32" s="117"/>
      <c r="IT32" s="117"/>
      <c r="IU32" s="117"/>
      <c r="IV32" s="117"/>
      <c r="IW32" s="117"/>
      <c r="IX32" s="117"/>
      <c r="IY32" s="117"/>
      <c r="IZ32" s="117"/>
      <c r="JA32" s="117"/>
      <c r="JB32" s="117"/>
      <c r="JC32" s="117"/>
      <c r="JD32" s="117"/>
      <c r="JE32" s="117"/>
      <c r="JF32" s="117"/>
      <c r="JG32" s="117"/>
      <c r="JH32" s="117"/>
      <c r="JI32" s="117"/>
      <c r="JJ32" s="117"/>
      <c r="JK32" s="117"/>
      <c r="JL32" s="117"/>
      <c r="JM32" s="117"/>
      <c r="JN32" s="117"/>
      <c r="JO32" s="117"/>
      <c r="JP32" s="117"/>
      <c r="JQ32" s="117"/>
      <c r="JR32" s="117"/>
      <c r="JS32" s="117"/>
      <c r="JT32" s="117"/>
      <c r="JU32" s="117"/>
      <c r="JV32" s="117"/>
      <c r="JW32" s="117"/>
      <c r="JX32" s="117"/>
      <c r="JY32" s="117"/>
      <c r="JZ32" s="117"/>
      <c r="KA32" s="117"/>
      <c r="KB32" s="117"/>
      <c r="KC32" s="117"/>
      <c r="KD32" s="117"/>
      <c r="KE32" s="117"/>
      <c r="KF32" s="117"/>
      <c r="KG32" s="117"/>
      <c r="KH32" s="117"/>
      <c r="KI32" s="117"/>
      <c r="KJ32" s="117"/>
      <c r="KK32" s="117"/>
      <c r="KL32" s="117"/>
      <c r="KM32" s="117"/>
      <c r="KN32" s="117"/>
      <c r="KO32" s="117"/>
      <c r="KP32" s="117"/>
      <c r="KQ32" s="117"/>
      <c r="KR32" s="117"/>
      <c r="KS32" s="117"/>
      <c r="KT32" s="117"/>
      <c r="KU32" s="117"/>
      <c r="KV32" s="117"/>
      <c r="KW32" s="117"/>
      <c r="KX32" s="117"/>
      <c r="KY32" s="117"/>
      <c r="KZ32" s="117"/>
      <c r="LA32" s="117"/>
      <c r="LB32" s="117"/>
      <c r="LC32" s="117"/>
      <c r="LD32" s="117"/>
      <c r="LE32" s="117"/>
      <c r="LF32" s="117"/>
      <c r="LG32" s="117"/>
      <c r="LH32" s="117"/>
      <c r="LI32" s="117"/>
      <c r="LJ32" s="117"/>
      <c r="LK32" s="117"/>
      <c r="LL32" s="117"/>
      <c r="LM32" s="117"/>
      <c r="LN32" s="117"/>
      <c r="LO32" s="117"/>
      <c r="LP32" s="117"/>
      <c r="LQ32" s="117"/>
      <c r="LR32" s="117"/>
      <c r="LS32" s="117"/>
      <c r="LT32" s="117"/>
      <c r="LU32" s="117"/>
      <c r="LV32" s="117"/>
      <c r="LW32" s="117"/>
      <c r="LX32" s="117"/>
      <c r="LY32" s="117"/>
      <c r="LZ32" s="117"/>
      <c r="MA32" s="117"/>
      <c r="MB32" s="117"/>
      <c r="MC32" s="117"/>
      <c r="MD32" s="117"/>
      <c r="ME32" s="117"/>
      <c r="MF32" s="117"/>
      <c r="MG32" s="117"/>
      <c r="MH32" s="117"/>
      <c r="MI32" s="117"/>
      <c r="MJ32" s="117"/>
      <c r="MK32" s="117"/>
      <c r="ML32" s="117"/>
      <c r="MM32" s="117"/>
      <c r="MN32" s="117"/>
      <c r="MO32" s="117"/>
      <c r="MP32" s="117"/>
      <c r="MQ32" s="117"/>
      <c r="MR32" s="117"/>
      <c r="MS32" s="117"/>
      <c r="MT32" s="117"/>
      <c r="MU32" s="117"/>
      <c r="MV32" s="117"/>
      <c r="MW32" s="117"/>
      <c r="MX32" s="117"/>
      <c r="MY32" s="117"/>
      <c r="MZ32" s="117"/>
      <c r="NA32" s="117"/>
      <c r="NB32" s="117"/>
      <c r="NC32" s="117"/>
      <c r="ND32" s="117"/>
      <c r="NE32" s="117"/>
      <c r="NF32" s="117"/>
      <c r="NG32" s="117"/>
      <c r="NH32" s="117"/>
      <c r="NI32" s="117"/>
      <c r="NJ32" s="117"/>
      <c r="NK32" s="117"/>
      <c r="NL32" s="117"/>
      <c r="NM32" s="117"/>
      <c r="NN32" s="117"/>
      <c r="NO32" s="117"/>
      <c r="NP32" s="117"/>
      <c r="NQ32" s="117"/>
      <c r="NR32" s="117"/>
      <c r="NS32" s="117"/>
      <c r="NT32" s="117"/>
      <c r="NU32" s="117"/>
      <c r="NV32" s="117"/>
      <c r="NW32" s="117"/>
      <c r="NX32" s="117"/>
      <c r="NY32" s="117"/>
      <c r="NZ32" s="117"/>
      <c r="OA32" s="117"/>
      <c r="OB32" s="117"/>
      <c r="OC32" s="117"/>
      <c r="OD32" s="117"/>
      <c r="OE32" s="117"/>
      <c r="OF32" s="117"/>
      <c r="OG32" s="117"/>
      <c r="OH32" s="117"/>
      <c r="OI32" s="117"/>
      <c r="OJ32" s="117"/>
      <c r="OK32" s="117"/>
      <c r="OL32" s="117"/>
      <c r="OM32" s="117"/>
      <c r="ON32" s="117"/>
      <c r="OO32" s="117"/>
      <c r="OP32" s="117"/>
      <c r="OQ32" s="117"/>
      <c r="OR32" s="117"/>
      <c r="OS32" s="117"/>
      <c r="OT32" s="117"/>
      <c r="OU32" s="117"/>
      <c r="OV32" s="117"/>
      <c r="OW32" s="117"/>
      <c r="OX32" s="117"/>
      <c r="OY32" s="117"/>
      <c r="OZ32" s="117"/>
      <c r="PA32" s="117"/>
      <c r="PB32" s="117"/>
      <c r="PC32" s="117"/>
      <c r="PD32" s="117"/>
      <c r="PE32" s="117"/>
      <c r="PF32" s="117"/>
      <c r="PG32" s="117"/>
      <c r="PH32" s="117"/>
      <c r="PI32" s="117"/>
      <c r="PJ32" s="117"/>
      <c r="PK32" s="117"/>
      <c r="PL32" s="117"/>
      <c r="PM32" s="117"/>
      <c r="PN32" s="117"/>
      <c r="PO32" s="117"/>
      <c r="PP32" s="117"/>
      <c r="PQ32" s="117"/>
      <c r="PR32" s="117"/>
      <c r="PS32" s="117"/>
      <c r="PT32" s="117"/>
      <c r="PU32" s="117"/>
      <c r="PV32" s="117"/>
      <c r="PW32" s="117"/>
      <c r="PX32" s="117"/>
      <c r="PY32" s="117"/>
      <c r="PZ32" s="117"/>
      <c r="QA32" s="117"/>
      <c r="QB32" s="117"/>
      <c r="QC32" s="117"/>
      <c r="QD32" s="117"/>
      <c r="QE32" s="117"/>
      <c r="QF32" s="117"/>
      <c r="QG32" s="117"/>
      <c r="QH32" s="117"/>
      <c r="QI32" s="117"/>
      <c r="QJ32" s="117"/>
      <c r="QK32" s="117"/>
      <c r="QL32" s="117"/>
      <c r="QM32" s="117"/>
      <c r="QN32" s="117"/>
      <c r="QO32" s="117"/>
      <c r="QP32" s="117"/>
      <c r="QQ32" s="117"/>
      <c r="QR32" s="117"/>
      <c r="QS32" s="117"/>
      <c r="QT32" s="117"/>
      <c r="QU32" s="117"/>
      <c r="QV32" s="117"/>
      <c r="QW32" s="117"/>
      <c r="QX32" s="117"/>
      <c r="QY32" s="117"/>
      <c r="QZ32" s="117"/>
      <c r="RA32" s="117"/>
      <c r="RB32" s="117"/>
      <c r="RC32" s="117"/>
      <c r="RD32" s="117"/>
      <c r="RE32" s="117"/>
      <c r="RF32" s="117"/>
      <c r="RG32" s="117"/>
      <c r="RH32" s="117"/>
      <c r="RI32" s="117"/>
      <c r="RJ32" s="117"/>
      <c r="RK32" s="117"/>
      <c r="RL32" s="117"/>
      <c r="RM32" s="117"/>
      <c r="RN32" s="117"/>
      <c r="RO32" s="117"/>
      <c r="RP32" s="117"/>
      <c r="RQ32" s="117"/>
      <c r="RR32" s="117"/>
      <c r="RS32" s="117"/>
      <c r="RT32" s="117"/>
      <c r="RU32" s="117"/>
      <c r="RV32" s="117"/>
      <c r="RW32" s="117"/>
      <c r="RX32" s="117"/>
      <c r="RY32" s="117"/>
      <c r="RZ32" s="117"/>
      <c r="SA32" s="117"/>
      <c r="SB32" s="117"/>
      <c r="SC32" s="117"/>
      <c r="SD32" s="117"/>
      <c r="SE32" s="117"/>
      <c r="SF32" s="117"/>
      <c r="SG32" s="117"/>
      <c r="SH32" s="117"/>
      <c r="SI32" s="117"/>
      <c r="SJ32" s="117"/>
      <c r="SK32" s="117"/>
      <c r="SL32" s="117"/>
      <c r="SM32" s="117"/>
      <c r="SN32" s="117"/>
      <c r="SO32" s="117"/>
      <c r="SP32" s="117"/>
      <c r="SQ32" s="117"/>
      <c r="SR32" s="117"/>
      <c r="SS32" s="117"/>
      <c r="ST32" s="117"/>
      <c r="SU32" s="117"/>
      <c r="SV32" s="117"/>
      <c r="SW32" s="117"/>
      <c r="SX32" s="117"/>
      <c r="SY32" s="117"/>
      <c r="SZ32" s="117"/>
      <c r="TA32" s="117"/>
      <c r="TB32" s="117"/>
      <c r="TC32" s="117"/>
      <c r="TD32" s="117"/>
      <c r="TE32" s="117"/>
      <c r="TF32" s="117"/>
      <c r="TG32" s="117"/>
      <c r="TH32" s="117"/>
      <c r="TI32" s="117"/>
      <c r="TJ32" s="117"/>
      <c r="TK32" s="117"/>
      <c r="TL32" s="117"/>
      <c r="TM32" s="117"/>
      <c r="TN32" s="117"/>
      <c r="TO32" s="117"/>
      <c r="TP32" s="117"/>
      <c r="TQ32" s="117"/>
      <c r="TR32" s="117"/>
      <c r="TS32" s="117"/>
      <c r="TT32" s="117"/>
      <c r="TU32" s="117"/>
      <c r="TV32" s="117"/>
      <c r="TW32" s="117"/>
      <c r="TX32" s="117"/>
      <c r="TY32" s="117"/>
      <c r="TZ32" s="117"/>
      <c r="UA32" s="117"/>
      <c r="UB32" s="117"/>
      <c r="UC32" s="117"/>
      <c r="UD32" s="117"/>
      <c r="UE32" s="117"/>
      <c r="UF32" s="117"/>
      <c r="UG32" s="117"/>
      <c r="UH32" s="117"/>
      <c r="UI32" s="117"/>
      <c r="UJ32" s="117"/>
      <c r="UK32" s="117"/>
      <c r="UL32" s="117"/>
      <c r="UM32" s="117"/>
      <c r="UN32" s="117"/>
      <c r="UO32" s="117"/>
      <c r="UP32" s="117"/>
      <c r="UQ32" s="117"/>
      <c r="UR32" s="117"/>
      <c r="US32" s="117"/>
      <c r="UT32" s="117"/>
      <c r="UU32" s="117"/>
      <c r="UV32" s="117"/>
      <c r="UW32" s="117"/>
      <c r="UX32" s="117"/>
      <c r="UY32" s="117"/>
      <c r="UZ32" s="117"/>
      <c r="VA32" s="117"/>
      <c r="VB32" s="117"/>
      <c r="VC32" s="117"/>
      <c r="VD32" s="117"/>
      <c r="VE32" s="117"/>
      <c r="VF32" s="117"/>
      <c r="VG32" s="117"/>
      <c r="VH32" s="117"/>
      <c r="VI32" s="117"/>
      <c r="VJ32" s="117"/>
      <c r="VK32" s="117"/>
      <c r="VL32" s="117"/>
      <c r="VM32" s="117"/>
      <c r="VN32" s="117"/>
      <c r="VO32" s="117"/>
      <c r="VP32" s="117"/>
      <c r="VQ32" s="117"/>
      <c r="VR32" s="117"/>
      <c r="VS32" s="117"/>
      <c r="VT32" s="117"/>
      <c r="VU32" s="117"/>
      <c r="VV32" s="117"/>
      <c r="VW32" s="117"/>
      <c r="VX32" s="117"/>
      <c r="VY32" s="117"/>
      <c r="VZ32" s="117"/>
      <c r="WA32" s="117"/>
      <c r="WB32" s="117"/>
      <c r="WC32" s="117"/>
      <c r="WD32" s="117"/>
      <c r="WE32" s="117"/>
      <c r="WF32" s="117"/>
      <c r="WG32" s="117"/>
      <c r="WH32" s="117"/>
      <c r="WI32" s="117"/>
      <c r="WJ32" s="117"/>
      <c r="WK32" s="117"/>
      <c r="WL32" s="117"/>
      <c r="WM32" s="117"/>
      <c r="WN32" s="117"/>
      <c r="WO32" s="117"/>
      <c r="WP32" s="117"/>
      <c r="WQ32" s="117"/>
      <c r="WR32" s="117"/>
      <c r="WS32" s="117"/>
      <c r="WT32" s="117"/>
      <c r="WU32" s="117"/>
      <c r="WV32" s="117"/>
      <c r="WW32" s="117"/>
      <c r="WX32" s="117"/>
      <c r="WY32" s="117"/>
      <c r="WZ32" s="117"/>
      <c r="XA32" s="117"/>
      <c r="XB32" s="117"/>
      <c r="XC32" s="117"/>
      <c r="XD32" s="117"/>
      <c r="XE32" s="117"/>
      <c r="XF32" s="117"/>
      <c r="XG32" s="117"/>
      <c r="XH32" s="117"/>
      <c r="XI32" s="117"/>
      <c r="XJ32" s="117"/>
      <c r="XK32" s="117"/>
      <c r="XL32" s="117"/>
      <c r="XM32" s="117"/>
      <c r="XN32" s="117"/>
      <c r="XO32" s="117"/>
      <c r="XP32" s="117"/>
      <c r="XQ32" s="117"/>
      <c r="XR32" s="117"/>
      <c r="XS32" s="117"/>
      <c r="XT32" s="117"/>
      <c r="XU32" s="117"/>
      <c r="XV32" s="117"/>
      <c r="XW32" s="117"/>
      <c r="XX32" s="117"/>
      <c r="XY32" s="117"/>
      <c r="XZ32" s="117"/>
      <c r="YA32" s="117"/>
      <c r="YB32" s="117"/>
      <c r="YC32" s="117"/>
      <c r="YD32" s="117"/>
      <c r="YE32" s="117"/>
      <c r="YF32" s="117"/>
      <c r="YG32" s="117"/>
      <c r="YH32" s="117"/>
      <c r="YI32" s="117"/>
      <c r="YJ32" s="117"/>
      <c r="YK32" s="117"/>
      <c r="YL32" s="117"/>
      <c r="YM32" s="117"/>
      <c r="YN32" s="117"/>
      <c r="YO32" s="117"/>
      <c r="YP32" s="117"/>
      <c r="YQ32" s="117"/>
      <c r="YR32" s="117"/>
      <c r="YS32" s="117"/>
      <c r="YT32" s="117"/>
      <c r="YU32" s="117"/>
      <c r="YV32" s="117"/>
      <c r="YW32" s="117"/>
      <c r="YX32" s="117"/>
      <c r="YY32" s="117"/>
      <c r="YZ32" s="117"/>
      <c r="ZA32" s="117"/>
      <c r="ZB32" s="117"/>
      <c r="ZC32" s="117"/>
      <c r="ZD32" s="117"/>
      <c r="ZE32" s="117"/>
      <c r="ZF32" s="117"/>
      <c r="ZG32" s="117"/>
      <c r="ZH32" s="117"/>
      <c r="ZI32" s="117"/>
      <c r="ZJ32" s="117"/>
      <c r="ZK32" s="117"/>
      <c r="ZL32" s="117"/>
      <c r="ZM32" s="117"/>
      <c r="ZN32" s="117"/>
      <c r="ZO32" s="117"/>
      <c r="ZP32" s="117"/>
      <c r="ZQ32" s="117"/>
      <c r="ZR32" s="117"/>
      <c r="ZS32" s="117"/>
      <c r="ZT32" s="117"/>
      <c r="ZU32" s="117"/>
      <c r="ZV32" s="117"/>
      <c r="ZW32" s="117"/>
      <c r="ZX32" s="117"/>
      <c r="ZY32" s="117"/>
      <c r="ZZ32" s="117"/>
      <c r="AAA32" s="117"/>
      <c r="AAB32" s="117"/>
      <c r="AAC32" s="117"/>
      <c r="AAD32" s="117"/>
      <c r="AAE32" s="117"/>
      <c r="AAF32" s="117"/>
      <c r="AAG32" s="117"/>
      <c r="AAH32" s="117"/>
      <c r="AAI32" s="117"/>
      <c r="AAJ32" s="117"/>
      <c r="AAK32" s="117"/>
      <c r="AAL32" s="117"/>
      <c r="AAM32" s="117"/>
      <c r="AAN32" s="117"/>
      <c r="AAO32" s="117"/>
      <c r="AAP32" s="117"/>
      <c r="AAQ32" s="117"/>
      <c r="AAR32" s="117"/>
      <c r="AAS32" s="117"/>
      <c r="AAT32" s="117"/>
      <c r="AAU32" s="117"/>
      <c r="AAV32" s="117"/>
      <c r="AAW32" s="117"/>
      <c r="AAX32" s="117"/>
      <c r="AAY32" s="117"/>
      <c r="AAZ32" s="117"/>
      <c r="ABA32" s="117"/>
      <c r="ABB32" s="117"/>
      <c r="ABC32" s="117"/>
      <c r="ABD32" s="117"/>
      <c r="ABE32" s="117"/>
      <c r="ABF32" s="117"/>
      <c r="ABG32" s="117"/>
      <c r="ABH32" s="117"/>
      <c r="ABI32" s="117"/>
      <c r="ABJ32" s="117"/>
      <c r="ABK32" s="117"/>
      <c r="ABL32" s="117"/>
      <c r="ABM32" s="117"/>
      <c r="ABN32" s="117"/>
      <c r="ABO32" s="117"/>
      <c r="ABP32" s="117"/>
      <c r="ABQ32" s="117"/>
      <c r="ABR32" s="117"/>
      <c r="ABS32" s="117"/>
      <c r="ABT32" s="117"/>
      <c r="ABU32" s="117"/>
      <c r="ABV32" s="117"/>
      <c r="ABW32" s="117"/>
      <c r="ABX32" s="117"/>
      <c r="ABY32" s="117"/>
      <c r="ABZ32" s="117"/>
      <c r="ACA32" s="117"/>
      <c r="ACB32" s="117"/>
      <c r="ACC32" s="117"/>
      <c r="ACD32" s="117"/>
      <c r="ACE32" s="117"/>
      <c r="ACF32" s="117"/>
      <c r="ACG32" s="117"/>
      <c r="ACH32" s="117"/>
      <c r="ACI32" s="117"/>
      <c r="ACJ32" s="117"/>
      <c r="ACK32" s="117"/>
      <c r="ACL32" s="117"/>
      <c r="ACM32" s="117"/>
      <c r="ACN32" s="117"/>
      <c r="ACO32" s="117"/>
      <c r="ACP32" s="117"/>
      <c r="ACQ32" s="117"/>
      <c r="ACR32" s="117"/>
      <c r="ACS32" s="117"/>
      <c r="ACT32" s="117"/>
      <c r="ACU32" s="117"/>
      <c r="ACV32" s="117"/>
      <c r="ACW32" s="117"/>
      <c r="ACX32" s="117"/>
      <c r="ACY32" s="117"/>
      <c r="ACZ32" s="117"/>
      <c r="ADA32" s="117"/>
      <c r="ADB32" s="117"/>
      <c r="ADC32" s="117"/>
      <c r="ADD32" s="117"/>
      <c r="ADE32" s="117"/>
      <c r="ADF32" s="117"/>
      <c r="ADG32" s="117"/>
      <c r="ADH32" s="117"/>
      <c r="ADI32" s="117"/>
      <c r="ADJ32" s="117"/>
      <c r="ADK32" s="117"/>
      <c r="ADL32" s="117"/>
      <c r="ADM32" s="117"/>
      <c r="ADN32" s="117"/>
      <c r="ADO32" s="117"/>
      <c r="ADP32" s="117"/>
      <c r="ADQ32" s="117"/>
      <c r="ADR32" s="117"/>
      <c r="ADS32" s="117"/>
      <c r="ADT32" s="117"/>
      <c r="ADU32" s="117"/>
      <c r="ADV32" s="117"/>
      <c r="ADW32" s="117"/>
      <c r="ADX32" s="117"/>
      <c r="ADY32" s="117"/>
      <c r="ADZ32" s="117"/>
      <c r="AEA32" s="117"/>
      <c r="AEB32" s="117"/>
      <c r="AEC32" s="117"/>
      <c r="AED32" s="117"/>
      <c r="AEE32" s="117"/>
      <c r="AEF32" s="117"/>
      <c r="AEG32" s="117"/>
      <c r="AEH32" s="117"/>
      <c r="AEI32" s="117"/>
      <c r="AEJ32" s="117"/>
      <c r="AEK32" s="117"/>
      <c r="AEL32" s="117"/>
      <c r="AEM32" s="117"/>
      <c r="AEN32" s="117"/>
      <c r="AEO32" s="117"/>
      <c r="AEP32" s="117"/>
      <c r="AEQ32" s="117"/>
      <c r="AER32" s="117"/>
      <c r="AES32" s="117"/>
      <c r="AET32" s="117"/>
      <c r="AEU32" s="117"/>
      <c r="AEV32" s="117"/>
      <c r="AEW32" s="117"/>
      <c r="AEX32" s="117"/>
      <c r="AEY32" s="117"/>
      <c r="AEZ32" s="117"/>
      <c r="AFA32" s="117"/>
      <c r="AFB32" s="117"/>
      <c r="AFC32" s="117"/>
      <c r="AFD32" s="117"/>
      <c r="AFE32" s="117"/>
      <c r="AFF32" s="117"/>
      <c r="AFG32" s="117"/>
      <c r="AFH32" s="117"/>
      <c r="AFI32" s="117"/>
      <c r="AFJ32" s="117"/>
      <c r="AFK32" s="117"/>
      <c r="AFL32" s="117"/>
      <c r="AFM32" s="117"/>
      <c r="AFN32" s="117"/>
      <c r="AFO32" s="117"/>
      <c r="AFP32" s="117"/>
      <c r="AFQ32" s="117"/>
      <c r="AFR32" s="117"/>
      <c r="AFS32" s="117"/>
      <c r="AFT32" s="117"/>
      <c r="AFU32" s="117"/>
      <c r="AFV32" s="117"/>
      <c r="AFW32" s="117"/>
      <c r="AFX32" s="117"/>
      <c r="AFY32" s="117"/>
      <c r="AFZ32" s="117"/>
      <c r="AGA32" s="117"/>
      <c r="AGB32" s="117"/>
      <c r="AGC32" s="117"/>
      <c r="AGD32" s="117"/>
      <c r="AGE32" s="117"/>
      <c r="AGF32" s="117"/>
      <c r="AGG32" s="117"/>
      <c r="AGH32" s="117"/>
      <c r="AGI32" s="117"/>
      <c r="AGJ32" s="117"/>
      <c r="AGK32" s="117"/>
      <c r="AGL32" s="117"/>
      <c r="AGM32" s="117"/>
      <c r="AGN32" s="117"/>
      <c r="AGO32" s="117"/>
      <c r="AGP32" s="117"/>
      <c r="AGQ32" s="117"/>
      <c r="AGR32" s="117"/>
      <c r="AGS32" s="117"/>
      <c r="AGT32" s="117"/>
      <c r="AGU32" s="117"/>
      <c r="AGV32" s="117"/>
      <c r="AGW32" s="117"/>
      <c r="AGX32" s="117"/>
      <c r="AGY32" s="117"/>
      <c r="AGZ32" s="117"/>
      <c r="AHA32" s="117"/>
      <c r="AHB32" s="117"/>
      <c r="AHC32" s="117"/>
      <c r="AHD32" s="117"/>
      <c r="AHE32" s="117"/>
      <c r="AHF32" s="117"/>
      <c r="AHG32" s="117"/>
      <c r="AHH32" s="117"/>
      <c r="AHI32" s="117"/>
      <c r="AHJ32" s="117"/>
      <c r="AHK32" s="117"/>
      <c r="AHL32" s="117"/>
      <c r="AHM32" s="117"/>
      <c r="AHN32" s="117"/>
      <c r="AHO32" s="117"/>
      <c r="AHP32" s="117"/>
      <c r="AHQ32" s="117"/>
      <c r="AHR32" s="117"/>
      <c r="AHS32" s="117"/>
      <c r="AHT32" s="117"/>
      <c r="AHU32" s="117"/>
      <c r="AHV32" s="117"/>
      <c r="AHW32" s="117"/>
      <c r="AHX32" s="117"/>
      <c r="AHY32" s="117"/>
      <c r="AHZ32" s="117"/>
      <c r="AIA32" s="117"/>
      <c r="AIB32" s="117"/>
      <c r="AIC32" s="117"/>
      <c r="AID32" s="117"/>
      <c r="AIE32" s="117"/>
      <c r="AIF32" s="117"/>
      <c r="AIG32" s="117"/>
      <c r="AIH32" s="117"/>
      <c r="AII32" s="117"/>
      <c r="AIJ32" s="117"/>
      <c r="AIK32" s="117"/>
      <c r="AIL32" s="117"/>
      <c r="AIM32" s="117"/>
      <c r="AIN32" s="117"/>
      <c r="AIO32" s="117"/>
      <c r="AIP32" s="117"/>
      <c r="AIQ32" s="117"/>
      <c r="AIR32" s="117"/>
      <c r="AIS32" s="117"/>
      <c r="AIT32" s="117"/>
      <c r="AIU32" s="117"/>
      <c r="AIV32" s="117"/>
      <c r="AIW32" s="117"/>
      <c r="AIX32" s="117"/>
      <c r="AIY32" s="117"/>
      <c r="AIZ32" s="117"/>
      <c r="AJA32" s="117"/>
      <c r="AJB32" s="117"/>
      <c r="AJC32" s="117"/>
      <c r="AJD32" s="117"/>
      <c r="AJE32" s="117"/>
      <c r="AJF32" s="117"/>
      <c r="AJG32" s="117"/>
      <c r="AJH32" s="117"/>
      <c r="AJI32" s="117"/>
      <c r="AJJ32" s="117"/>
      <c r="AJK32" s="117"/>
      <c r="AJL32" s="117"/>
      <c r="AJM32" s="117"/>
      <c r="AJN32" s="117"/>
      <c r="AJO32" s="117"/>
      <c r="AJP32" s="117"/>
      <c r="AJQ32" s="117"/>
      <c r="AJR32" s="117"/>
      <c r="AJS32" s="117"/>
      <c r="AJT32" s="117"/>
      <c r="AJU32" s="117"/>
      <c r="AJV32" s="117"/>
      <c r="AJW32" s="117"/>
      <c r="AJX32" s="117"/>
      <c r="AJY32" s="117"/>
      <c r="AJZ32" s="117"/>
      <c r="AKA32" s="117"/>
      <c r="AKB32" s="117"/>
      <c r="AKC32" s="117"/>
      <c r="AKD32" s="117"/>
      <c r="AKE32" s="117"/>
      <c r="AKF32" s="117"/>
      <c r="AKG32" s="117"/>
      <c r="AKH32" s="117"/>
      <c r="AKI32" s="117"/>
      <c r="AKJ32" s="117"/>
      <c r="AKK32" s="117"/>
      <c r="AKL32" s="117"/>
      <c r="AKM32" s="117"/>
      <c r="AKN32" s="117"/>
      <c r="AKO32" s="117"/>
      <c r="AKP32" s="117"/>
      <c r="AKQ32" s="117"/>
      <c r="AKR32" s="117"/>
      <c r="AKS32" s="117"/>
      <c r="AKT32" s="117"/>
      <c r="AKU32" s="117"/>
      <c r="AKV32" s="117"/>
      <c r="AKW32" s="117"/>
      <c r="AKX32" s="117"/>
      <c r="AKY32" s="117"/>
      <c r="AKZ32" s="117"/>
      <c r="ALA32" s="117"/>
      <c r="ALB32" s="117"/>
      <c r="ALC32" s="117"/>
      <c r="ALD32" s="117"/>
      <c r="ALE32" s="117"/>
      <c r="ALF32" s="117"/>
      <c r="ALG32" s="117"/>
      <c r="ALH32" s="117"/>
      <c r="ALI32" s="117"/>
      <c r="ALJ32" s="117"/>
      <c r="ALK32" s="117"/>
      <c r="ALL32" s="117"/>
      <c r="ALM32" s="117"/>
      <c r="ALN32" s="117"/>
      <c r="ALO32" s="117"/>
      <c r="ALP32" s="117"/>
      <c r="ALQ32" s="117"/>
      <c r="ALR32" s="117"/>
      <c r="ALS32" s="117"/>
      <c r="ALT32" s="117"/>
      <c r="ALU32" s="117"/>
      <c r="ALV32" s="117"/>
      <c r="ALW32" s="117"/>
      <c r="ALX32" s="117"/>
      <c r="ALY32" s="117"/>
      <c r="ALZ32" s="117"/>
      <c r="AMA32" s="117"/>
      <c r="AMB32" s="117"/>
      <c r="AMC32" s="117"/>
      <c r="AMD32" s="117"/>
      <c r="AME32" s="117"/>
      <c r="AMF32" s="117"/>
      <c r="AMG32" s="117"/>
      <c r="AMH32" s="117"/>
      <c r="AMI32" s="117"/>
      <c r="AMJ32" s="117"/>
      <c r="AMK32" s="117"/>
      <c r="AML32" s="117"/>
      <c r="AMM32" s="117"/>
      <c r="AMN32" s="117"/>
      <c r="AMO32" s="117"/>
      <c r="AMP32" s="117"/>
      <c r="AMQ32" s="117"/>
      <c r="AMR32" s="117"/>
      <c r="AMS32" s="117"/>
      <c r="AMT32" s="117"/>
      <c r="AMU32" s="117"/>
      <c r="AMV32" s="117"/>
      <c r="AMW32" s="117"/>
      <c r="AMX32" s="117"/>
      <c r="AMY32" s="117"/>
      <c r="AMZ32" s="117"/>
      <c r="ANA32" s="117"/>
      <c r="ANB32" s="117"/>
      <c r="ANC32" s="117"/>
      <c r="AND32" s="117"/>
      <c r="ANE32" s="117"/>
      <c r="ANF32" s="117"/>
      <c r="ANG32" s="117"/>
      <c r="ANH32" s="117"/>
      <c r="ANI32" s="117"/>
      <c r="ANJ32" s="117"/>
      <c r="ANK32" s="117"/>
      <c r="ANL32" s="117"/>
      <c r="ANM32" s="117"/>
      <c r="ANN32" s="117"/>
      <c r="ANO32" s="117"/>
      <c r="ANP32" s="117"/>
      <c r="ANQ32" s="117"/>
      <c r="ANR32" s="117"/>
      <c r="ANS32" s="117"/>
      <c r="ANT32" s="117"/>
      <c r="ANU32" s="117"/>
      <c r="ANV32" s="117"/>
      <c r="ANW32" s="117"/>
      <c r="ANX32" s="117"/>
      <c r="ANY32" s="117"/>
      <c r="ANZ32" s="117"/>
      <c r="AOA32" s="117"/>
      <c r="AOB32" s="117"/>
      <c r="AOC32" s="117"/>
      <c r="AOD32" s="117"/>
      <c r="AOE32" s="117"/>
      <c r="AOF32" s="117"/>
      <c r="AOG32" s="117"/>
      <c r="AOH32" s="117"/>
      <c r="AOI32" s="117"/>
      <c r="AOJ32" s="117"/>
      <c r="AOK32" s="117"/>
      <c r="AOL32" s="117"/>
      <c r="AOM32" s="117"/>
      <c r="AON32" s="117"/>
      <c r="AOO32" s="117"/>
      <c r="AOP32" s="117"/>
      <c r="AOQ32" s="117"/>
      <c r="AOR32" s="117"/>
      <c r="AOS32" s="117"/>
      <c r="AOT32" s="117"/>
      <c r="AOU32" s="117"/>
      <c r="AOV32" s="117"/>
      <c r="AOW32" s="117"/>
      <c r="AOX32" s="117"/>
      <c r="AOY32" s="117"/>
      <c r="AOZ32" s="117"/>
      <c r="APA32" s="117"/>
      <c r="APB32" s="117"/>
      <c r="APC32" s="117"/>
      <c r="APD32" s="117"/>
      <c r="APE32" s="117"/>
      <c r="APF32" s="117"/>
      <c r="APG32" s="117"/>
      <c r="APH32" s="117"/>
      <c r="API32" s="117"/>
      <c r="APJ32" s="117"/>
      <c r="APK32" s="117"/>
      <c r="APL32" s="117"/>
      <c r="APM32" s="117"/>
      <c r="APN32" s="117"/>
      <c r="APO32" s="117"/>
      <c r="APP32" s="117"/>
      <c r="APQ32" s="117"/>
      <c r="APR32" s="117"/>
      <c r="APS32" s="117"/>
      <c r="APT32" s="117"/>
      <c r="APU32" s="117"/>
      <c r="APV32" s="117"/>
      <c r="APW32" s="117"/>
      <c r="APX32" s="117"/>
      <c r="APY32" s="117"/>
      <c r="APZ32" s="117"/>
      <c r="AQA32" s="117"/>
      <c r="AQB32" s="117"/>
      <c r="AQC32" s="117"/>
      <c r="AQD32" s="117"/>
      <c r="AQE32" s="117"/>
      <c r="AQF32" s="117"/>
      <c r="AQG32" s="117"/>
      <c r="AQH32" s="117"/>
      <c r="AQI32" s="117"/>
      <c r="AQJ32" s="117"/>
      <c r="AQK32" s="117"/>
      <c r="AQL32" s="117"/>
      <c r="AQM32" s="117"/>
      <c r="AQN32" s="117"/>
      <c r="AQO32" s="117"/>
      <c r="AQP32" s="117"/>
      <c r="AQQ32" s="117"/>
      <c r="AQR32" s="117"/>
      <c r="AQS32" s="117"/>
      <c r="AQT32" s="117"/>
      <c r="AQU32" s="117"/>
      <c r="AQV32" s="117"/>
      <c r="AQW32" s="117"/>
      <c r="AQX32" s="117"/>
      <c r="AQY32" s="117"/>
      <c r="AQZ32" s="117"/>
      <c r="ARA32" s="117"/>
      <c r="ARB32" s="117"/>
      <c r="ARC32" s="117"/>
      <c r="ARD32" s="117"/>
      <c r="ARE32" s="117"/>
      <c r="ARF32" s="117"/>
      <c r="ARG32" s="117"/>
      <c r="ARH32" s="117"/>
      <c r="ARI32" s="117"/>
      <c r="ARJ32" s="117"/>
      <c r="ARK32" s="117"/>
      <c r="ARL32" s="117"/>
      <c r="ARM32" s="117"/>
      <c r="ARN32" s="117"/>
      <c r="ARO32" s="117"/>
      <c r="ARP32" s="117"/>
      <c r="ARQ32" s="117"/>
      <c r="ARR32" s="117"/>
      <c r="ARS32" s="117"/>
      <c r="ART32" s="117"/>
      <c r="ARU32" s="117"/>
      <c r="ARV32" s="117"/>
      <c r="ARW32" s="117"/>
      <c r="ARX32" s="117"/>
      <c r="ARY32" s="117"/>
      <c r="ARZ32" s="117"/>
      <c r="ASA32" s="117"/>
      <c r="ASB32" s="117"/>
      <c r="ASC32" s="117"/>
      <c r="ASD32" s="117"/>
      <c r="ASE32" s="117"/>
      <c r="ASF32" s="117"/>
      <c r="ASG32" s="117"/>
      <c r="ASH32" s="117"/>
      <c r="ASI32" s="117"/>
      <c r="ASJ32" s="117"/>
      <c r="ASK32" s="117"/>
      <c r="ASL32" s="117"/>
      <c r="ASM32" s="117"/>
      <c r="ASN32" s="117"/>
      <c r="ASO32" s="117"/>
      <c r="ASP32" s="117"/>
      <c r="ASQ32" s="117"/>
      <c r="ASR32" s="117"/>
      <c r="ASS32" s="117"/>
      <c r="AST32" s="117"/>
      <c r="ASU32" s="117"/>
      <c r="ASV32" s="117"/>
      <c r="ASW32" s="117"/>
      <c r="ASX32" s="117"/>
      <c r="ASY32" s="117"/>
      <c r="ASZ32" s="117"/>
      <c r="ATA32" s="117"/>
      <c r="ATB32" s="117"/>
      <c r="ATC32" s="117"/>
      <c r="ATD32" s="117"/>
      <c r="ATE32" s="117"/>
      <c r="ATF32" s="117"/>
      <c r="ATG32" s="117"/>
      <c r="ATH32" s="117"/>
      <c r="ATI32" s="117"/>
      <c r="ATJ32" s="117"/>
      <c r="ATK32" s="117"/>
      <c r="ATL32" s="117"/>
      <c r="ATM32" s="117"/>
      <c r="ATN32" s="117"/>
      <c r="ATO32" s="117"/>
      <c r="ATP32" s="117"/>
      <c r="ATQ32" s="117"/>
      <c r="ATR32" s="117"/>
      <c r="ATS32" s="117"/>
      <c r="ATT32" s="117"/>
      <c r="ATU32" s="117"/>
      <c r="ATV32" s="117"/>
      <c r="ATW32" s="117"/>
      <c r="ATX32" s="117"/>
      <c r="ATY32" s="117"/>
      <c r="ATZ32" s="117"/>
      <c r="AUA32" s="117"/>
      <c r="AUB32" s="117"/>
      <c r="AUC32" s="117"/>
      <c r="AUD32" s="117"/>
      <c r="AUE32" s="117"/>
      <c r="AUF32" s="117"/>
      <c r="AUG32" s="117"/>
      <c r="AUH32" s="117"/>
      <c r="AUI32" s="117"/>
      <c r="AUJ32" s="117"/>
      <c r="AUK32" s="117"/>
      <c r="AUL32" s="117"/>
      <c r="AUM32" s="117"/>
      <c r="AUN32" s="117"/>
      <c r="AUO32" s="117"/>
      <c r="AUP32" s="117"/>
      <c r="AUQ32" s="117"/>
      <c r="AUR32" s="117"/>
      <c r="AUS32" s="117"/>
      <c r="AUT32" s="117"/>
      <c r="AUU32" s="117"/>
      <c r="AUV32" s="117"/>
      <c r="AUW32" s="117"/>
      <c r="AUX32" s="117"/>
      <c r="AUY32" s="117"/>
      <c r="AUZ32" s="117"/>
      <c r="AVA32" s="117"/>
      <c r="AVB32" s="117"/>
      <c r="AVC32" s="117"/>
      <c r="AVD32" s="117"/>
      <c r="AVE32" s="117"/>
      <c r="AVF32" s="117"/>
      <c r="AVG32" s="117"/>
      <c r="AVH32" s="117"/>
      <c r="AVI32" s="117"/>
      <c r="AVJ32" s="117"/>
      <c r="AVK32" s="117"/>
      <c r="AVL32" s="117"/>
      <c r="AVM32" s="117"/>
      <c r="AVN32" s="117"/>
      <c r="AVO32" s="117"/>
      <c r="AVP32" s="117"/>
      <c r="AVQ32" s="117"/>
      <c r="AVR32" s="117"/>
      <c r="AVS32" s="117"/>
      <c r="AVT32" s="117"/>
      <c r="AVU32" s="117"/>
      <c r="AVV32" s="117"/>
      <c r="AVW32" s="117"/>
      <c r="AVX32" s="117"/>
      <c r="AVY32" s="117"/>
      <c r="AVZ32" s="117"/>
      <c r="AWA32" s="117"/>
      <c r="AWB32" s="117"/>
      <c r="AWC32" s="117"/>
      <c r="AWD32" s="117"/>
      <c r="AWE32" s="117"/>
      <c r="AWF32" s="117"/>
      <c r="AWG32" s="117"/>
      <c r="AWH32" s="117"/>
      <c r="AWI32" s="117"/>
      <c r="AWJ32" s="117"/>
      <c r="AWK32" s="117"/>
      <c r="AWL32" s="117"/>
      <c r="AWM32" s="117"/>
      <c r="AWN32" s="117"/>
      <c r="AWO32" s="117"/>
      <c r="AWP32" s="117"/>
      <c r="AWQ32" s="117"/>
      <c r="AWR32" s="117"/>
      <c r="AWS32" s="117"/>
      <c r="AWT32" s="117"/>
      <c r="AWU32" s="117"/>
      <c r="AWV32" s="117"/>
      <c r="AWW32" s="117"/>
      <c r="AWX32" s="117"/>
      <c r="AWY32" s="117"/>
      <c r="AWZ32" s="117"/>
      <c r="AXA32" s="117"/>
      <c r="AXB32" s="117"/>
      <c r="AXC32" s="117"/>
      <c r="AXD32" s="117"/>
      <c r="AXE32" s="117"/>
      <c r="AXF32" s="117"/>
      <c r="AXG32" s="117"/>
      <c r="AXH32" s="117"/>
      <c r="AXI32" s="117"/>
      <c r="AXJ32" s="117"/>
      <c r="AXK32" s="117"/>
      <c r="AXL32" s="117"/>
      <c r="AXM32" s="117"/>
      <c r="AXN32" s="117"/>
      <c r="AXO32" s="117"/>
      <c r="AXP32" s="117"/>
      <c r="AXQ32" s="117"/>
      <c r="AXR32" s="117"/>
      <c r="AXS32" s="117"/>
      <c r="AXT32" s="117"/>
      <c r="AXU32" s="117"/>
      <c r="AXV32" s="117"/>
      <c r="AXW32" s="117"/>
      <c r="AXX32" s="117"/>
      <c r="AXY32" s="117"/>
      <c r="AXZ32" s="117"/>
      <c r="AYA32" s="117"/>
      <c r="AYB32" s="117"/>
      <c r="AYC32" s="117"/>
      <c r="AYD32" s="117"/>
      <c r="AYE32" s="117"/>
      <c r="AYF32" s="117"/>
      <c r="AYG32" s="117"/>
      <c r="AYH32" s="117"/>
      <c r="AYI32" s="117"/>
      <c r="AYJ32" s="117"/>
      <c r="AYK32" s="117"/>
      <c r="AYL32" s="117"/>
      <c r="AYM32" s="117"/>
      <c r="AYN32" s="117"/>
      <c r="AYO32" s="117"/>
      <c r="AYP32" s="117"/>
      <c r="AYQ32" s="117"/>
      <c r="AYR32" s="117"/>
      <c r="AYS32" s="117"/>
      <c r="AYT32" s="117"/>
      <c r="AYU32" s="117"/>
      <c r="AYV32" s="117"/>
      <c r="AYW32" s="117"/>
      <c r="AYX32" s="117"/>
      <c r="AYY32" s="117"/>
      <c r="AYZ32" s="117"/>
      <c r="AZA32" s="117"/>
      <c r="AZB32" s="117"/>
      <c r="AZC32" s="117"/>
      <c r="AZD32" s="117"/>
      <c r="AZE32" s="117"/>
      <c r="AZF32" s="117"/>
      <c r="AZG32" s="117"/>
      <c r="AZH32" s="117"/>
      <c r="AZI32" s="117"/>
      <c r="AZJ32" s="117"/>
      <c r="AZK32" s="117"/>
      <c r="AZL32" s="117"/>
      <c r="AZM32" s="117"/>
      <c r="AZN32" s="117"/>
      <c r="AZO32" s="117"/>
      <c r="AZP32" s="117"/>
      <c r="AZQ32" s="117"/>
      <c r="AZR32" s="117"/>
      <c r="AZS32" s="117"/>
      <c r="AZT32" s="117"/>
      <c r="AZU32" s="117"/>
      <c r="AZV32" s="117"/>
      <c r="AZW32" s="117"/>
      <c r="AZX32" s="117"/>
      <c r="AZY32" s="117"/>
      <c r="AZZ32" s="117"/>
      <c r="BAA32" s="117"/>
      <c r="BAB32" s="117"/>
      <c r="BAC32" s="117"/>
      <c r="BAD32" s="117"/>
      <c r="BAE32" s="117"/>
      <c r="BAF32" s="117"/>
      <c r="BAG32" s="117"/>
      <c r="BAH32" s="117"/>
      <c r="BAI32" s="117"/>
      <c r="BAJ32" s="117"/>
      <c r="BAK32" s="117"/>
      <c r="BAL32" s="117"/>
      <c r="BAM32" s="117"/>
      <c r="BAN32" s="117"/>
      <c r="BAO32" s="117"/>
      <c r="BAP32" s="117"/>
      <c r="BAQ32" s="117"/>
      <c r="BAR32" s="117"/>
      <c r="BAS32" s="117"/>
      <c r="BAT32" s="117"/>
      <c r="BAU32" s="117"/>
      <c r="BAV32" s="117"/>
      <c r="BAW32" s="117"/>
      <c r="BAX32" s="117"/>
      <c r="BAY32" s="117"/>
      <c r="BAZ32" s="117"/>
      <c r="BBA32" s="117"/>
      <c r="BBB32" s="117"/>
      <c r="BBC32" s="117"/>
      <c r="BBD32" s="117"/>
      <c r="BBE32" s="117"/>
      <c r="BBF32" s="117"/>
      <c r="BBG32" s="117"/>
      <c r="BBH32" s="117"/>
      <c r="BBI32" s="117"/>
      <c r="BBJ32" s="117"/>
      <c r="BBK32" s="117"/>
      <c r="BBL32" s="117"/>
      <c r="BBM32" s="117"/>
      <c r="BBN32" s="117"/>
      <c r="BBO32" s="117"/>
      <c r="BBP32" s="117"/>
      <c r="BBQ32" s="117"/>
      <c r="BBR32" s="117"/>
      <c r="BBS32" s="117"/>
      <c r="BBT32" s="117"/>
      <c r="BBU32" s="117"/>
      <c r="BBV32" s="117"/>
      <c r="BBW32" s="117"/>
      <c r="BBX32" s="117"/>
      <c r="BBY32" s="117"/>
      <c r="BBZ32" s="117"/>
      <c r="BCA32" s="117"/>
      <c r="BCB32" s="117"/>
      <c r="BCC32" s="117"/>
      <c r="BCD32" s="117"/>
      <c r="BCE32" s="117"/>
      <c r="BCF32" s="117"/>
      <c r="BCG32" s="117"/>
      <c r="BCH32" s="117"/>
      <c r="BCI32" s="117"/>
      <c r="BCJ32" s="117"/>
      <c r="BCK32" s="117"/>
      <c r="BCL32" s="117"/>
      <c r="BCM32" s="117"/>
      <c r="BCN32" s="117"/>
      <c r="BCO32" s="117"/>
      <c r="BCP32" s="117"/>
      <c r="BCQ32" s="117"/>
      <c r="BCR32" s="117"/>
      <c r="BCS32" s="117"/>
      <c r="BCT32" s="117"/>
      <c r="BCU32" s="117"/>
      <c r="BCV32" s="117"/>
      <c r="BCW32" s="117"/>
      <c r="BCX32" s="117"/>
      <c r="BCY32" s="117"/>
      <c r="BCZ32" s="117"/>
      <c r="BDA32" s="117"/>
      <c r="BDB32" s="117"/>
      <c r="BDC32" s="117"/>
      <c r="BDD32" s="117"/>
      <c r="BDE32" s="117"/>
      <c r="BDF32" s="117"/>
      <c r="BDG32" s="117"/>
      <c r="BDH32" s="117"/>
      <c r="BDI32" s="117"/>
      <c r="BDJ32" s="117"/>
      <c r="BDK32" s="117"/>
      <c r="BDL32" s="117"/>
      <c r="BDM32" s="117"/>
      <c r="BDN32" s="117"/>
      <c r="BDO32" s="117"/>
      <c r="BDP32" s="117"/>
      <c r="BDQ32" s="117"/>
      <c r="BDR32" s="117"/>
      <c r="BDS32" s="117"/>
      <c r="BDT32" s="117"/>
      <c r="BDU32" s="117"/>
      <c r="BDV32" s="117"/>
      <c r="BDW32" s="117"/>
      <c r="BDX32" s="117"/>
      <c r="BDY32" s="117"/>
      <c r="BDZ32" s="117"/>
      <c r="BEA32" s="117"/>
      <c r="BEB32" s="117"/>
      <c r="BEC32" s="117"/>
      <c r="BED32" s="117"/>
      <c r="BEE32" s="117"/>
      <c r="BEF32" s="117"/>
      <c r="BEG32" s="117"/>
      <c r="BEH32" s="117"/>
      <c r="BEI32" s="117"/>
      <c r="BEJ32" s="117"/>
      <c r="BEK32" s="117"/>
      <c r="BEL32" s="117"/>
      <c r="BEM32" s="117"/>
      <c r="BEN32" s="117"/>
      <c r="BEO32" s="117"/>
      <c r="BEP32" s="117"/>
      <c r="BEQ32" s="117"/>
      <c r="BER32" s="117"/>
      <c r="BES32" s="117"/>
      <c r="BET32" s="117"/>
      <c r="BEU32" s="117"/>
      <c r="BEV32" s="117"/>
      <c r="BEW32" s="117"/>
      <c r="BEX32" s="117"/>
      <c r="BEY32" s="117"/>
      <c r="BEZ32" s="117"/>
      <c r="BFA32" s="117"/>
      <c r="BFB32" s="117"/>
      <c r="BFC32" s="117"/>
      <c r="BFD32" s="117"/>
      <c r="BFE32" s="117"/>
      <c r="BFF32" s="117"/>
      <c r="BFG32" s="117"/>
      <c r="BFH32" s="117"/>
      <c r="BFI32" s="117"/>
      <c r="BFJ32" s="117"/>
      <c r="BFK32" s="117"/>
      <c r="BFL32" s="117"/>
      <c r="BFM32" s="117"/>
      <c r="BFN32" s="117"/>
      <c r="BFO32" s="117"/>
      <c r="BFP32" s="117"/>
      <c r="BFQ32" s="117"/>
      <c r="BFR32" s="117"/>
      <c r="BFS32" s="117"/>
      <c r="BFT32" s="117"/>
      <c r="BFU32" s="117"/>
      <c r="BFV32" s="117"/>
      <c r="BFW32" s="117"/>
      <c r="BFX32" s="117"/>
      <c r="BFY32" s="117"/>
      <c r="BFZ32" s="117"/>
      <c r="BGA32" s="117"/>
      <c r="BGB32" s="117"/>
      <c r="BGC32" s="117"/>
      <c r="BGD32" s="117"/>
      <c r="BGE32" s="117"/>
      <c r="BGF32" s="117"/>
      <c r="BGG32" s="117"/>
      <c r="BGH32" s="117"/>
      <c r="BGI32" s="117"/>
      <c r="BGJ32" s="117"/>
      <c r="BGK32" s="117"/>
      <c r="BGL32" s="117"/>
      <c r="BGM32" s="117"/>
      <c r="BGN32" s="117"/>
      <c r="BGO32" s="117"/>
      <c r="BGP32" s="117"/>
      <c r="BGQ32" s="117"/>
      <c r="BGR32" s="117"/>
      <c r="BGS32" s="117"/>
      <c r="BGT32" s="117"/>
      <c r="BGU32" s="117"/>
      <c r="BGV32" s="117"/>
      <c r="BGW32" s="117"/>
      <c r="BGX32" s="117"/>
      <c r="BGY32" s="117"/>
      <c r="BGZ32" s="117"/>
      <c r="BHA32" s="117"/>
      <c r="BHB32" s="117"/>
      <c r="BHC32" s="117"/>
      <c r="BHD32" s="117"/>
      <c r="BHE32" s="117"/>
      <c r="BHF32" s="117"/>
      <c r="BHG32" s="117"/>
      <c r="BHH32" s="117"/>
      <c r="BHI32" s="117"/>
      <c r="BHJ32" s="117"/>
      <c r="BHK32" s="117"/>
      <c r="BHL32" s="117"/>
      <c r="BHM32" s="117"/>
      <c r="BHN32" s="117"/>
      <c r="BHO32" s="117"/>
      <c r="BHP32" s="117"/>
      <c r="BHQ32" s="117"/>
      <c r="BHR32" s="117"/>
      <c r="BHS32" s="117"/>
      <c r="BHT32" s="117"/>
      <c r="BHU32" s="117"/>
      <c r="BHV32" s="117"/>
      <c r="BHW32" s="117"/>
      <c r="BHX32" s="117"/>
      <c r="BHY32" s="117"/>
      <c r="BHZ32" s="117"/>
      <c r="BIA32" s="117"/>
      <c r="BIB32" s="117"/>
      <c r="BIC32" s="117"/>
      <c r="BID32" s="117"/>
      <c r="BIE32" s="117"/>
      <c r="BIF32" s="117"/>
      <c r="BIG32" s="117"/>
      <c r="BIH32" s="117"/>
      <c r="BII32" s="117"/>
      <c r="BIJ32" s="117"/>
      <c r="BIK32" s="117"/>
      <c r="BIL32" s="117"/>
      <c r="BIM32" s="117"/>
      <c r="BIN32" s="117"/>
      <c r="BIO32" s="117"/>
      <c r="BIP32" s="117"/>
      <c r="BIQ32" s="117"/>
      <c r="BIR32" s="117"/>
      <c r="BIS32" s="117"/>
      <c r="BIT32" s="117"/>
      <c r="BIU32" s="117"/>
      <c r="BIV32" s="117"/>
      <c r="BIW32" s="117"/>
      <c r="BIX32" s="117"/>
      <c r="BIY32" s="117"/>
      <c r="BIZ32" s="117"/>
      <c r="BJA32" s="117"/>
      <c r="BJB32" s="117"/>
      <c r="BJC32" s="117"/>
      <c r="BJD32" s="117"/>
      <c r="BJE32" s="117"/>
      <c r="BJF32" s="117"/>
      <c r="BJG32" s="117"/>
      <c r="BJH32" s="117"/>
      <c r="BJI32" s="117"/>
      <c r="BJJ32" s="117"/>
      <c r="BJK32" s="117"/>
      <c r="BJL32" s="117"/>
      <c r="BJM32" s="117"/>
      <c r="BJN32" s="117"/>
      <c r="BJO32" s="117"/>
      <c r="BJP32" s="117"/>
      <c r="BJQ32" s="117"/>
      <c r="BJR32" s="117"/>
      <c r="BJS32" s="117"/>
      <c r="BJT32" s="117"/>
      <c r="BJU32" s="117"/>
      <c r="BJV32" s="117"/>
      <c r="BJW32" s="117"/>
      <c r="BJX32" s="117"/>
      <c r="BJY32" s="117"/>
      <c r="BJZ32" s="117"/>
      <c r="BKA32" s="117"/>
      <c r="BKB32" s="117"/>
      <c r="BKC32" s="117"/>
      <c r="BKD32" s="117"/>
      <c r="BKE32" s="117"/>
      <c r="BKF32" s="117"/>
      <c r="BKG32" s="117"/>
      <c r="BKH32" s="117"/>
      <c r="BKI32" s="117"/>
      <c r="BKJ32" s="117"/>
      <c r="BKK32" s="117"/>
      <c r="BKL32" s="117"/>
      <c r="BKM32" s="117"/>
      <c r="BKN32" s="117"/>
      <c r="BKO32" s="117"/>
      <c r="BKP32" s="117"/>
      <c r="BKQ32" s="117"/>
      <c r="BKR32" s="117"/>
      <c r="BKS32" s="117"/>
      <c r="BKT32" s="117"/>
      <c r="BKU32" s="117"/>
      <c r="BKV32" s="117"/>
      <c r="BKW32" s="117"/>
      <c r="BKX32" s="117"/>
      <c r="BKY32" s="117"/>
      <c r="BKZ32" s="117"/>
      <c r="BLA32" s="117"/>
      <c r="BLB32" s="117"/>
      <c r="BLC32" s="117"/>
      <c r="BLD32" s="117"/>
      <c r="BLE32" s="117"/>
      <c r="BLF32" s="117"/>
      <c r="BLG32" s="117"/>
      <c r="BLH32" s="117"/>
      <c r="BLI32" s="117"/>
      <c r="BLJ32" s="117"/>
      <c r="BLK32" s="117"/>
      <c r="BLL32" s="117"/>
      <c r="BLM32" s="117"/>
      <c r="BLN32" s="117"/>
      <c r="BLO32" s="117"/>
      <c r="BLP32" s="117"/>
      <c r="BLQ32" s="117"/>
      <c r="BLR32" s="117"/>
      <c r="BLS32" s="117"/>
      <c r="BLT32" s="117"/>
      <c r="BLU32" s="117"/>
      <c r="BLV32" s="117"/>
      <c r="BLW32" s="117"/>
      <c r="BLX32" s="117"/>
      <c r="BLY32" s="117"/>
      <c r="BLZ32" s="117"/>
      <c r="BMA32" s="117"/>
      <c r="BMB32" s="117"/>
      <c r="BMC32" s="117"/>
      <c r="BMD32" s="117"/>
      <c r="BME32" s="117"/>
      <c r="BMF32" s="117"/>
      <c r="BMG32" s="117"/>
      <c r="BMH32" s="117"/>
      <c r="BMI32" s="117"/>
      <c r="BMJ32" s="117"/>
      <c r="BMK32" s="117"/>
      <c r="BML32" s="117"/>
      <c r="BMM32" s="117"/>
      <c r="BMN32" s="117"/>
      <c r="BMO32" s="117"/>
      <c r="BMP32" s="117"/>
      <c r="BMQ32" s="117"/>
      <c r="BMR32" s="117"/>
      <c r="BMS32" s="117"/>
      <c r="BMT32" s="117"/>
      <c r="BMU32" s="117"/>
      <c r="BMV32" s="117"/>
      <c r="BMW32" s="117"/>
      <c r="BMX32" s="117"/>
      <c r="BMY32" s="117"/>
      <c r="BMZ32" s="117"/>
      <c r="BNA32" s="117"/>
      <c r="BNB32" s="117"/>
      <c r="BNC32" s="117"/>
      <c r="BND32" s="117"/>
      <c r="BNE32" s="117"/>
      <c r="BNF32" s="117"/>
      <c r="BNG32" s="117"/>
      <c r="BNH32" s="117"/>
      <c r="BNI32" s="117"/>
      <c r="BNJ32" s="117"/>
      <c r="BNK32" s="117"/>
      <c r="BNL32" s="117"/>
      <c r="BNM32" s="117"/>
      <c r="BNN32" s="117"/>
      <c r="BNO32" s="117"/>
      <c r="BNP32" s="117"/>
      <c r="BNQ32" s="117"/>
      <c r="BNR32" s="117"/>
      <c r="BNS32" s="117"/>
      <c r="BNT32" s="117"/>
      <c r="BNU32" s="117"/>
      <c r="BNV32" s="117"/>
      <c r="BNW32" s="117"/>
      <c r="BNX32" s="117"/>
      <c r="BNY32" s="117"/>
      <c r="BNZ32" s="117"/>
      <c r="BOA32" s="117"/>
      <c r="BOB32" s="117"/>
      <c r="BOC32" s="117"/>
      <c r="BOD32" s="117"/>
      <c r="BOE32" s="117"/>
      <c r="BOF32" s="117"/>
      <c r="BOG32" s="117"/>
      <c r="BOH32" s="117"/>
      <c r="BOI32" s="117"/>
      <c r="BOJ32" s="117"/>
      <c r="BOK32" s="117"/>
      <c r="BOL32" s="117"/>
      <c r="BOM32" s="117"/>
      <c r="BON32" s="117"/>
      <c r="BOO32" s="117"/>
      <c r="BOP32" s="117"/>
      <c r="BOQ32" s="117"/>
      <c r="BOR32" s="117"/>
      <c r="BOS32" s="117"/>
      <c r="BOT32" s="117"/>
      <c r="BOU32" s="117"/>
      <c r="BOV32" s="117"/>
      <c r="BOW32" s="117"/>
      <c r="BOX32" s="117"/>
      <c r="BOY32" s="117"/>
      <c r="BOZ32" s="117"/>
      <c r="BPA32" s="117"/>
      <c r="BPB32" s="117"/>
      <c r="BPC32" s="117"/>
      <c r="BPD32" s="117"/>
      <c r="BPE32" s="117"/>
      <c r="BPF32" s="117"/>
      <c r="BPG32" s="117"/>
      <c r="BPH32" s="117"/>
      <c r="BPI32" s="117"/>
      <c r="BPJ32" s="117"/>
      <c r="BPK32" s="117"/>
      <c r="BPL32" s="117"/>
      <c r="BPM32" s="117"/>
      <c r="BPN32" s="117"/>
      <c r="BPO32" s="117"/>
      <c r="BPP32" s="117"/>
      <c r="BPQ32" s="117"/>
      <c r="BPR32" s="117"/>
      <c r="BPS32" s="117"/>
      <c r="BPT32" s="117"/>
      <c r="BPU32" s="117"/>
      <c r="BPV32" s="117"/>
      <c r="BPW32" s="117"/>
      <c r="BPX32" s="117"/>
      <c r="BPY32" s="117"/>
      <c r="BPZ32" s="117"/>
      <c r="BQA32" s="117"/>
      <c r="BQB32" s="117"/>
      <c r="BQC32" s="117"/>
      <c r="BQD32" s="117"/>
      <c r="BQE32" s="117"/>
      <c r="BQF32" s="117"/>
      <c r="BQG32" s="117"/>
      <c r="BQH32" s="117"/>
      <c r="BQI32" s="117"/>
      <c r="BQJ32" s="117"/>
      <c r="BQK32" s="117"/>
      <c r="BQL32" s="117"/>
      <c r="BQM32" s="117"/>
      <c r="BQN32" s="117"/>
      <c r="BQO32" s="117"/>
      <c r="BQP32" s="117"/>
      <c r="BQQ32" s="117"/>
      <c r="BQR32" s="117"/>
      <c r="BQS32" s="117"/>
      <c r="BQT32" s="117"/>
      <c r="BQU32" s="117"/>
      <c r="BQV32" s="117"/>
      <c r="BQW32" s="117"/>
      <c r="BQX32" s="117"/>
      <c r="BQY32" s="117"/>
      <c r="BQZ32" s="117"/>
      <c r="BRA32" s="117"/>
      <c r="BRB32" s="117"/>
      <c r="BRC32" s="117"/>
      <c r="BRD32" s="117"/>
      <c r="BRE32" s="117"/>
      <c r="BRF32" s="117"/>
      <c r="BRG32" s="117"/>
      <c r="BRH32" s="117"/>
      <c r="BRI32" s="117"/>
      <c r="BRJ32" s="117"/>
      <c r="BRK32" s="117"/>
      <c r="BRL32" s="117"/>
      <c r="BRM32" s="117"/>
      <c r="BRN32" s="117"/>
      <c r="BRO32" s="117"/>
      <c r="BRP32" s="117"/>
      <c r="BRQ32" s="117"/>
      <c r="BRR32" s="117"/>
      <c r="BRS32" s="117"/>
      <c r="BRT32" s="117"/>
      <c r="BRU32" s="117"/>
      <c r="BRV32" s="117"/>
      <c r="BRW32" s="117"/>
      <c r="BRX32" s="117"/>
      <c r="BRY32" s="117"/>
      <c r="BRZ32" s="117"/>
      <c r="BSA32" s="117"/>
      <c r="BSB32" s="117"/>
      <c r="BSC32" s="117"/>
      <c r="BSD32" s="117"/>
      <c r="BSE32" s="117"/>
      <c r="BSF32" s="117"/>
      <c r="BSG32" s="117"/>
      <c r="BSH32" s="117"/>
      <c r="BSI32" s="117"/>
      <c r="BSJ32" s="117"/>
      <c r="BSK32" s="117"/>
      <c r="BSL32" s="117"/>
      <c r="BSM32" s="117"/>
      <c r="BSN32" s="117"/>
      <c r="BSO32" s="117"/>
      <c r="BSP32" s="117"/>
      <c r="BSQ32" s="117"/>
      <c r="BSR32" s="117"/>
      <c r="BSS32" s="117"/>
      <c r="BST32" s="117"/>
      <c r="BSU32" s="117"/>
      <c r="BSV32" s="117"/>
      <c r="BSW32" s="117"/>
      <c r="BSX32" s="117"/>
      <c r="BSY32" s="117"/>
      <c r="BSZ32" s="117"/>
      <c r="BTA32" s="117"/>
      <c r="BTB32" s="117"/>
      <c r="BTC32" s="117"/>
      <c r="BTD32" s="117"/>
      <c r="BTE32" s="117"/>
      <c r="BTF32" s="117"/>
      <c r="BTG32" s="117"/>
      <c r="BTH32" s="117"/>
      <c r="BTI32" s="117"/>
      <c r="BTJ32" s="117"/>
      <c r="BTK32" s="117"/>
      <c r="BTL32" s="117"/>
      <c r="BTM32" s="117"/>
      <c r="BTN32" s="117"/>
      <c r="BTO32" s="117"/>
      <c r="BTP32" s="117"/>
      <c r="BTQ32" s="117"/>
      <c r="BTR32" s="117"/>
      <c r="BTS32" s="117"/>
      <c r="BTT32" s="117"/>
      <c r="BTU32" s="117"/>
      <c r="BTV32" s="117"/>
      <c r="BTW32" s="117"/>
      <c r="BTX32" s="117"/>
      <c r="BTY32" s="117"/>
      <c r="BTZ32" s="117"/>
      <c r="BUA32" s="117"/>
      <c r="BUB32" s="117"/>
      <c r="BUC32" s="117"/>
      <c r="BUD32" s="117"/>
      <c r="BUE32" s="117"/>
      <c r="BUF32" s="117"/>
      <c r="BUG32" s="117"/>
      <c r="BUH32" s="117"/>
      <c r="BUI32" s="117"/>
      <c r="BUJ32" s="117"/>
      <c r="BUK32" s="117"/>
      <c r="BUL32" s="117"/>
      <c r="BUM32" s="117"/>
      <c r="BUN32" s="117"/>
      <c r="BUO32" s="117"/>
      <c r="BUP32" s="117"/>
      <c r="BUQ32" s="117"/>
      <c r="BUR32" s="117"/>
      <c r="BUS32" s="117"/>
      <c r="BUT32" s="117"/>
      <c r="BUU32" s="117"/>
      <c r="BUV32" s="117"/>
      <c r="BUW32" s="117"/>
      <c r="BUX32" s="117"/>
      <c r="BUY32" s="117"/>
      <c r="BUZ32" s="117"/>
      <c r="BVA32" s="117"/>
      <c r="BVB32" s="117"/>
      <c r="BVC32" s="117"/>
      <c r="BVD32" s="117"/>
      <c r="BVE32" s="117"/>
      <c r="BVF32" s="117"/>
      <c r="BVG32" s="117"/>
      <c r="BVH32" s="117"/>
      <c r="BVI32" s="117"/>
      <c r="BVJ32" s="117"/>
      <c r="BVK32" s="117"/>
      <c r="BVL32" s="117"/>
      <c r="BVM32" s="117"/>
      <c r="BVN32" s="117"/>
      <c r="BVO32" s="117"/>
      <c r="BVP32" s="117"/>
      <c r="BVQ32" s="117"/>
      <c r="BVR32" s="117"/>
      <c r="BVS32" s="117"/>
      <c r="BVT32" s="117"/>
      <c r="BVU32" s="117"/>
      <c r="BVV32" s="117"/>
      <c r="BVW32" s="117"/>
      <c r="BVX32" s="117"/>
      <c r="BVY32" s="117"/>
      <c r="BVZ32" s="117"/>
      <c r="BWA32" s="117"/>
      <c r="BWB32" s="117"/>
      <c r="BWC32" s="117"/>
      <c r="BWD32" s="117"/>
      <c r="BWE32" s="117"/>
      <c r="BWF32" s="117"/>
      <c r="BWG32" s="117"/>
      <c r="BWH32" s="117"/>
      <c r="BWI32" s="117"/>
      <c r="BWJ32" s="117"/>
      <c r="BWK32" s="117"/>
      <c r="BWL32" s="117"/>
      <c r="BWM32" s="117"/>
      <c r="BWN32" s="117"/>
      <c r="BWO32" s="117"/>
      <c r="BWP32" s="117"/>
      <c r="BWQ32" s="117"/>
      <c r="BWR32" s="117"/>
      <c r="BWS32" s="117"/>
      <c r="BWT32" s="117"/>
      <c r="BWU32" s="117"/>
      <c r="BWV32" s="117"/>
      <c r="BWW32" s="117"/>
      <c r="BWX32" s="117"/>
      <c r="BWY32" s="117"/>
      <c r="BWZ32" s="117"/>
      <c r="BXA32" s="117"/>
      <c r="BXB32" s="117"/>
      <c r="BXC32" s="117"/>
      <c r="BXD32" s="117"/>
      <c r="BXE32" s="117"/>
      <c r="BXF32" s="117"/>
      <c r="BXG32" s="117"/>
      <c r="BXH32" s="117"/>
      <c r="BXI32" s="117"/>
      <c r="BXJ32" s="117"/>
      <c r="BXK32" s="117"/>
      <c r="BXL32" s="117"/>
      <c r="BXM32" s="117"/>
      <c r="BXN32" s="117"/>
      <c r="BXO32" s="117"/>
      <c r="BXP32" s="117"/>
      <c r="BXQ32" s="117"/>
      <c r="BXR32" s="117"/>
      <c r="BXS32" s="117"/>
      <c r="BXT32" s="117"/>
      <c r="BXU32" s="117"/>
      <c r="BXV32" s="117"/>
      <c r="BXW32" s="117"/>
      <c r="BXX32" s="117"/>
      <c r="BXY32" s="117"/>
      <c r="BXZ32" s="117"/>
      <c r="BYA32" s="117"/>
      <c r="BYB32" s="117"/>
      <c r="BYC32" s="117"/>
      <c r="BYD32" s="117"/>
      <c r="BYE32" s="117"/>
      <c r="BYF32" s="117"/>
      <c r="BYG32" s="117"/>
      <c r="BYH32" s="117"/>
      <c r="BYI32" s="117"/>
      <c r="BYJ32" s="117"/>
      <c r="BYK32" s="117"/>
      <c r="BYL32" s="117"/>
      <c r="BYM32" s="117"/>
      <c r="BYN32" s="117"/>
      <c r="BYO32" s="117"/>
      <c r="BYP32" s="117"/>
      <c r="BYQ32" s="117"/>
      <c r="BYR32" s="117"/>
      <c r="BYS32" s="117"/>
      <c r="BYT32" s="117"/>
      <c r="BYU32" s="117"/>
      <c r="BYV32" s="117"/>
      <c r="BYW32" s="117"/>
      <c r="BYX32" s="117"/>
      <c r="BYY32" s="117"/>
      <c r="BYZ32" s="117"/>
      <c r="BZA32" s="117"/>
      <c r="BZB32" s="117"/>
      <c r="BZC32" s="117"/>
      <c r="BZD32" s="117"/>
      <c r="BZE32" s="117"/>
      <c r="BZF32" s="117"/>
      <c r="BZG32" s="117"/>
      <c r="BZH32" s="117"/>
      <c r="BZI32" s="117"/>
      <c r="BZJ32" s="117"/>
      <c r="BZK32" s="117"/>
      <c r="BZL32" s="117"/>
      <c r="BZM32" s="117"/>
      <c r="BZN32" s="117"/>
      <c r="BZO32" s="117"/>
      <c r="BZP32" s="117"/>
      <c r="BZQ32" s="117"/>
      <c r="BZR32" s="117"/>
      <c r="BZS32" s="117"/>
      <c r="BZT32" s="117"/>
      <c r="BZU32" s="117"/>
      <c r="BZV32" s="117"/>
      <c r="BZW32" s="117"/>
      <c r="BZX32" s="117"/>
      <c r="BZY32" s="117"/>
      <c r="BZZ32" s="117"/>
      <c r="CAA32" s="117"/>
      <c r="CAB32" s="117"/>
      <c r="CAC32" s="117"/>
      <c r="CAD32" s="117"/>
      <c r="CAE32" s="117"/>
      <c r="CAF32" s="117"/>
      <c r="CAG32" s="117"/>
      <c r="CAH32" s="117"/>
      <c r="CAI32" s="117"/>
      <c r="CAJ32" s="117"/>
      <c r="CAK32" s="117"/>
      <c r="CAL32" s="117"/>
      <c r="CAM32" s="117"/>
      <c r="CAN32" s="117"/>
      <c r="CAO32" s="117"/>
      <c r="CAP32" s="117"/>
      <c r="CAQ32" s="117"/>
      <c r="CAR32" s="117"/>
      <c r="CAS32" s="117"/>
      <c r="CAT32" s="117"/>
      <c r="CAU32" s="117"/>
      <c r="CAV32" s="117"/>
      <c r="CAW32" s="117"/>
      <c r="CAX32" s="117"/>
      <c r="CAY32" s="117"/>
      <c r="CAZ32" s="117"/>
      <c r="CBA32" s="117"/>
      <c r="CBB32" s="117"/>
      <c r="CBC32" s="117"/>
      <c r="CBD32" s="117"/>
      <c r="CBE32" s="117"/>
      <c r="CBF32" s="117"/>
      <c r="CBG32" s="117"/>
      <c r="CBH32" s="117"/>
      <c r="CBI32" s="117"/>
      <c r="CBJ32" s="117"/>
      <c r="CBK32" s="117"/>
      <c r="CBL32" s="117"/>
      <c r="CBM32" s="117"/>
      <c r="CBN32" s="117"/>
      <c r="CBO32" s="117"/>
      <c r="CBP32" s="117"/>
      <c r="CBQ32" s="117"/>
      <c r="CBR32" s="117"/>
      <c r="CBS32" s="117"/>
      <c r="CBT32" s="117"/>
      <c r="CBU32" s="117"/>
      <c r="CBV32" s="117"/>
      <c r="CBW32" s="117"/>
      <c r="CBX32" s="117"/>
      <c r="CBY32" s="117"/>
      <c r="CBZ32" s="117"/>
      <c r="CCA32" s="117"/>
      <c r="CCB32" s="117"/>
      <c r="CCC32" s="117"/>
      <c r="CCD32" s="117"/>
      <c r="CCE32" s="117"/>
      <c r="CCF32" s="117"/>
      <c r="CCG32" s="117"/>
      <c r="CCH32" s="117"/>
      <c r="CCI32" s="117"/>
      <c r="CCJ32" s="117"/>
      <c r="CCK32" s="117"/>
      <c r="CCL32" s="117"/>
      <c r="CCM32" s="117"/>
      <c r="CCN32" s="117"/>
      <c r="CCO32" s="117"/>
      <c r="CCP32" s="117"/>
      <c r="CCQ32" s="117"/>
      <c r="CCR32" s="117"/>
      <c r="CCS32" s="117"/>
      <c r="CCT32" s="117"/>
      <c r="CCU32" s="117"/>
      <c r="CCV32" s="117"/>
      <c r="CCW32" s="117"/>
      <c r="CCX32" s="117"/>
      <c r="CCY32" s="117"/>
      <c r="CCZ32" s="117"/>
      <c r="CDA32" s="117"/>
      <c r="CDB32" s="117"/>
      <c r="CDC32" s="117"/>
      <c r="CDD32" s="117"/>
      <c r="CDE32" s="117"/>
      <c r="CDF32" s="117"/>
      <c r="CDG32" s="117"/>
      <c r="CDH32" s="117"/>
      <c r="CDI32" s="117"/>
      <c r="CDJ32" s="117"/>
      <c r="CDK32" s="117"/>
      <c r="CDL32" s="117"/>
      <c r="CDM32" s="117"/>
      <c r="CDN32" s="117"/>
      <c r="CDO32" s="117"/>
      <c r="CDP32" s="117"/>
      <c r="CDQ32" s="117"/>
      <c r="CDR32" s="117"/>
      <c r="CDS32" s="117"/>
      <c r="CDT32" s="117"/>
      <c r="CDU32" s="117"/>
      <c r="CDV32" s="117"/>
      <c r="CDW32" s="117"/>
      <c r="CDX32" s="117"/>
      <c r="CDY32" s="117"/>
      <c r="CDZ32" s="117"/>
      <c r="CEA32" s="117"/>
      <c r="CEB32" s="117"/>
      <c r="CEC32" s="117"/>
      <c r="CED32" s="117"/>
      <c r="CEE32" s="117"/>
      <c r="CEF32" s="117"/>
      <c r="CEG32" s="117"/>
      <c r="CEH32" s="117"/>
      <c r="CEI32" s="117"/>
      <c r="CEJ32" s="117"/>
      <c r="CEK32" s="117"/>
      <c r="CEL32" s="117"/>
      <c r="CEM32" s="117"/>
      <c r="CEN32" s="117"/>
      <c r="CEO32" s="117"/>
      <c r="CEP32" s="117"/>
      <c r="CEQ32" s="117"/>
      <c r="CER32" s="117"/>
      <c r="CES32" s="117"/>
      <c r="CET32" s="117"/>
      <c r="CEU32" s="117"/>
      <c r="CEV32" s="117"/>
      <c r="CEW32" s="117"/>
      <c r="CEX32" s="117"/>
      <c r="CEY32" s="117"/>
      <c r="CEZ32" s="117"/>
      <c r="CFA32" s="117"/>
      <c r="CFB32" s="117"/>
      <c r="CFC32" s="117"/>
      <c r="CFD32" s="117"/>
      <c r="CFE32" s="117"/>
      <c r="CFF32" s="117"/>
      <c r="CFG32" s="117"/>
      <c r="CFH32" s="117"/>
      <c r="CFI32" s="117"/>
      <c r="CFJ32" s="117"/>
      <c r="CFK32" s="117"/>
      <c r="CFL32" s="117"/>
      <c r="CFM32" s="117"/>
      <c r="CFN32" s="117"/>
      <c r="CFO32" s="117"/>
      <c r="CFP32" s="117"/>
      <c r="CFQ32" s="117"/>
      <c r="CFR32" s="117"/>
      <c r="CFS32" s="117"/>
      <c r="CFT32" s="117"/>
      <c r="CFU32" s="117"/>
      <c r="CFV32" s="117"/>
      <c r="CFW32" s="117"/>
      <c r="CFX32" s="117"/>
      <c r="CFY32" s="117"/>
      <c r="CFZ32" s="117"/>
      <c r="CGA32" s="117"/>
      <c r="CGB32" s="117"/>
      <c r="CGC32" s="117"/>
      <c r="CGD32" s="117"/>
      <c r="CGE32" s="117"/>
      <c r="CGF32" s="117"/>
      <c r="CGG32" s="117"/>
      <c r="CGH32" s="117"/>
      <c r="CGI32" s="117"/>
      <c r="CGJ32" s="117"/>
      <c r="CGK32" s="117"/>
      <c r="CGL32" s="117"/>
      <c r="CGM32" s="117"/>
      <c r="CGN32" s="117"/>
      <c r="CGO32" s="117"/>
      <c r="CGP32" s="117"/>
      <c r="CGQ32" s="117"/>
      <c r="CGR32" s="117"/>
      <c r="CGS32" s="117"/>
      <c r="CGT32" s="117"/>
      <c r="CGU32" s="117"/>
      <c r="CGV32" s="117"/>
      <c r="CGW32" s="117"/>
      <c r="CGX32" s="117"/>
      <c r="CGY32" s="117"/>
      <c r="CGZ32" s="117"/>
      <c r="CHA32" s="117"/>
      <c r="CHB32" s="117"/>
      <c r="CHC32" s="117"/>
      <c r="CHD32" s="117"/>
      <c r="CHE32" s="117"/>
      <c r="CHF32" s="117"/>
      <c r="CHG32" s="117"/>
      <c r="CHH32" s="117"/>
      <c r="CHI32" s="117"/>
      <c r="CHJ32" s="117"/>
      <c r="CHK32" s="117"/>
      <c r="CHL32" s="117"/>
      <c r="CHM32" s="117"/>
      <c r="CHN32" s="117"/>
      <c r="CHO32" s="117"/>
      <c r="CHP32" s="117"/>
      <c r="CHQ32" s="117"/>
      <c r="CHR32" s="117"/>
      <c r="CHS32" s="117"/>
      <c r="CHT32" s="117"/>
      <c r="CHU32" s="117"/>
      <c r="CHV32" s="117"/>
      <c r="CHW32" s="117"/>
      <c r="CHX32" s="117"/>
      <c r="CHY32" s="117"/>
      <c r="CHZ32" s="117"/>
      <c r="CIA32" s="117"/>
      <c r="CIB32" s="117"/>
      <c r="CIC32" s="117"/>
      <c r="CID32" s="117"/>
      <c r="CIE32" s="117"/>
      <c r="CIF32" s="117"/>
      <c r="CIG32" s="117"/>
      <c r="CIH32" s="117"/>
      <c r="CII32" s="117"/>
      <c r="CIJ32" s="117"/>
      <c r="CIK32" s="117"/>
      <c r="CIL32" s="117"/>
      <c r="CIM32" s="117"/>
      <c r="CIN32" s="117"/>
      <c r="CIO32" s="117"/>
      <c r="CIP32" s="117"/>
      <c r="CIQ32" s="117"/>
      <c r="CIR32" s="117"/>
      <c r="CIS32" s="117"/>
      <c r="CIT32" s="117"/>
      <c r="CIU32" s="117"/>
      <c r="CIV32" s="117"/>
      <c r="CIW32" s="117"/>
      <c r="CIX32" s="117"/>
      <c r="CIY32" s="117"/>
      <c r="CIZ32" s="117"/>
      <c r="CJA32" s="117"/>
      <c r="CJB32" s="117"/>
      <c r="CJC32" s="117"/>
      <c r="CJD32" s="117"/>
      <c r="CJE32" s="117"/>
      <c r="CJF32" s="117"/>
      <c r="CJG32" s="117"/>
      <c r="CJH32" s="117"/>
      <c r="CJI32" s="117"/>
      <c r="CJJ32" s="117"/>
      <c r="CJK32" s="117"/>
      <c r="CJL32" s="117"/>
      <c r="CJM32" s="117"/>
      <c r="CJN32" s="117"/>
      <c r="CJO32" s="117"/>
      <c r="CJP32" s="117"/>
      <c r="CJQ32" s="117"/>
      <c r="CJR32" s="117"/>
      <c r="CJS32" s="117"/>
      <c r="CJT32" s="117"/>
      <c r="CJU32" s="117"/>
      <c r="CJV32" s="117"/>
      <c r="CJW32" s="117"/>
      <c r="CJX32" s="117"/>
      <c r="CJY32" s="117"/>
      <c r="CJZ32" s="117"/>
      <c r="CKA32" s="117"/>
      <c r="CKB32" s="117"/>
      <c r="CKC32" s="117"/>
      <c r="CKD32" s="117"/>
      <c r="CKE32" s="117"/>
      <c r="CKF32" s="117"/>
      <c r="CKG32" s="117"/>
      <c r="CKH32" s="117"/>
      <c r="CKI32" s="117"/>
      <c r="CKJ32" s="117"/>
      <c r="CKK32" s="117"/>
      <c r="CKL32" s="117"/>
      <c r="CKM32" s="117"/>
      <c r="CKN32" s="117"/>
      <c r="CKO32" s="117"/>
      <c r="CKP32" s="117"/>
      <c r="CKQ32" s="117"/>
      <c r="CKR32" s="117"/>
      <c r="CKS32" s="117"/>
      <c r="CKT32" s="117"/>
      <c r="CKU32" s="117"/>
      <c r="CKV32" s="117"/>
      <c r="CKW32" s="117"/>
      <c r="CKX32" s="117"/>
      <c r="CKY32" s="117"/>
      <c r="CKZ32" s="117"/>
      <c r="CLA32" s="117"/>
      <c r="CLB32" s="117"/>
      <c r="CLC32" s="117"/>
      <c r="CLD32" s="117"/>
      <c r="CLE32" s="117"/>
      <c r="CLF32" s="117"/>
      <c r="CLG32" s="117"/>
      <c r="CLH32" s="117"/>
      <c r="CLI32" s="117"/>
      <c r="CLJ32" s="117"/>
      <c r="CLK32" s="117"/>
      <c r="CLL32" s="117"/>
      <c r="CLM32" s="117"/>
      <c r="CLN32" s="117"/>
      <c r="CLO32" s="117"/>
      <c r="CLP32" s="117"/>
      <c r="CLQ32" s="117"/>
      <c r="CLR32" s="117"/>
      <c r="CLS32" s="117"/>
      <c r="CLT32" s="117"/>
      <c r="CLU32" s="117"/>
      <c r="CLV32" s="117"/>
      <c r="CLW32" s="117"/>
      <c r="CLX32" s="117"/>
      <c r="CLY32" s="117"/>
      <c r="CLZ32" s="117"/>
      <c r="CMA32" s="117"/>
      <c r="CMB32" s="117"/>
      <c r="CMC32" s="117"/>
      <c r="CMD32" s="117"/>
      <c r="CME32" s="117"/>
      <c r="CMF32" s="117"/>
      <c r="CMG32" s="117"/>
      <c r="CMH32" s="117"/>
      <c r="CMI32" s="117"/>
      <c r="CMJ32" s="117"/>
      <c r="CMK32" s="117"/>
      <c r="CML32" s="117"/>
      <c r="CMM32" s="117"/>
      <c r="CMN32" s="117"/>
      <c r="CMO32" s="117"/>
      <c r="CMP32" s="117"/>
      <c r="CMQ32" s="117"/>
      <c r="CMR32" s="117"/>
      <c r="CMS32" s="117"/>
      <c r="CMT32" s="117"/>
      <c r="CMU32" s="117"/>
      <c r="CMV32" s="117"/>
      <c r="CMW32" s="117"/>
      <c r="CMX32" s="117"/>
      <c r="CMY32" s="117"/>
      <c r="CMZ32" s="117"/>
      <c r="CNA32" s="117"/>
      <c r="CNB32" s="117"/>
      <c r="CNC32" s="117"/>
      <c r="CND32" s="117"/>
      <c r="CNE32" s="117"/>
      <c r="CNF32" s="117"/>
      <c r="CNG32" s="117"/>
      <c r="CNH32" s="117"/>
      <c r="CNI32" s="117"/>
      <c r="CNJ32" s="117"/>
      <c r="CNK32" s="117"/>
      <c r="CNL32" s="117"/>
      <c r="CNM32" s="117"/>
      <c r="CNN32" s="117"/>
      <c r="CNO32" s="117"/>
      <c r="CNP32" s="117"/>
      <c r="CNQ32" s="117"/>
      <c r="CNR32" s="117"/>
      <c r="CNS32" s="117"/>
      <c r="CNT32" s="117"/>
      <c r="CNU32" s="117"/>
      <c r="CNV32" s="117"/>
      <c r="CNW32" s="117"/>
      <c r="CNX32" s="117"/>
      <c r="CNY32" s="117"/>
      <c r="CNZ32" s="117"/>
      <c r="COA32" s="117"/>
      <c r="COB32" s="117"/>
      <c r="COC32" s="117"/>
      <c r="COD32" s="117"/>
      <c r="COE32" s="117"/>
      <c r="COF32" s="117"/>
      <c r="COG32" s="117"/>
      <c r="COH32" s="117"/>
      <c r="COI32" s="117"/>
      <c r="COJ32" s="117"/>
      <c r="COK32" s="117"/>
      <c r="COL32" s="117"/>
      <c r="COM32" s="117"/>
      <c r="CON32" s="117"/>
      <c r="COO32" s="117"/>
      <c r="COP32" s="117"/>
      <c r="COQ32" s="117"/>
      <c r="COR32" s="117"/>
      <c r="COS32" s="117"/>
      <c r="COT32" s="117"/>
      <c r="COU32" s="117"/>
      <c r="COV32" s="117"/>
      <c r="COW32" s="117"/>
      <c r="COX32" s="117"/>
      <c r="COY32" s="117"/>
      <c r="COZ32" s="117"/>
      <c r="CPA32" s="117"/>
      <c r="CPB32" s="117"/>
      <c r="CPC32" s="117"/>
      <c r="CPD32" s="117"/>
      <c r="CPE32" s="117"/>
      <c r="CPF32" s="117"/>
      <c r="CPG32" s="117"/>
      <c r="CPH32" s="117"/>
      <c r="CPI32" s="117"/>
      <c r="CPJ32" s="117"/>
      <c r="CPK32" s="117"/>
      <c r="CPL32" s="117"/>
      <c r="CPM32" s="117"/>
      <c r="CPN32" s="117"/>
      <c r="CPO32" s="117"/>
      <c r="CPP32" s="117"/>
      <c r="CPQ32" s="117"/>
      <c r="CPR32" s="117"/>
      <c r="CPS32" s="117"/>
      <c r="CPT32" s="117"/>
      <c r="CPU32" s="117"/>
      <c r="CPV32" s="117"/>
      <c r="CPW32" s="117"/>
      <c r="CPX32" s="117"/>
      <c r="CPY32" s="117"/>
      <c r="CPZ32" s="117"/>
      <c r="CQA32" s="117"/>
      <c r="CQB32" s="117"/>
      <c r="CQC32" s="117"/>
      <c r="CQD32" s="117"/>
      <c r="CQE32" s="117"/>
      <c r="CQF32" s="117"/>
      <c r="CQG32" s="117"/>
      <c r="CQH32" s="117"/>
      <c r="CQI32" s="117"/>
      <c r="CQJ32" s="117"/>
      <c r="CQK32" s="117"/>
      <c r="CQL32" s="117"/>
      <c r="CQM32" s="117"/>
      <c r="CQN32" s="117"/>
      <c r="CQO32" s="117"/>
      <c r="CQP32" s="117"/>
      <c r="CQQ32" s="117"/>
      <c r="CQR32" s="117"/>
      <c r="CQS32" s="117"/>
      <c r="CQT32" s="117"/>
      <c r="CQU32" s="117"/>
      <c r="CQV32" s="117"/>
      <c r="CQW32" s="117"/>
      <c r="CQX32" s="117"/>
      <c r="CQY32" s="117"/>
      <c r="CQZ32" s="117"/>
      <c r="CRA32" s="117"/>
      <c r="CRB32" s="117"/>
      <c r="CRC32" s="117"/>
      <c r="CRD32" s="117"/>
      <c r="CRE32" s="117"/>
      <c r="CRF32" s="117"/>
      <c r="CRG32" s="117"/>
      <c r="CRH32" s="117"/>
      <c r="CRI32" s="117"/>
      <c r="CRJ32" s="117"/>
      <c r="CRK32" s="117"/>
      <c r="CRL32" s="117"/>
      <c r="CRM32" s="117"/>
      <c r="CRN32" s="117"/>
      <c r="CRO32" s="117"/>
      <c r="CRP32" s="117"/>
      <c r="CRQ32" s="117"/>
      <c r="CRR32" s="117"/>
      <c r="CRS32" s="117"/>
      <c r="CRT32" s="117"/>
      <c r="CRU32" s="117"/>
      <c r="CRV32" s="117"/>
      <c r="CRW32" s="117"/>
      <c r="CRX32" s="117"/>
      <c r="CRY32" s="117"/>
      <c r="CRZ32" s="117"/>
      <c r="CSA32" s="117"/>
      <c r="CSB32" s="117"/>
      <c r="CSC32" s="117"/>
      <c r="CSD32" s="117"/>
      <c r="CSE32" s="117"/>
      <c r="CSF32" s="117"/>
      <c r="CSG32" s="117"/>
      <c r="CSH32" s="117"/>
      <c r="CSI32" s="117"/>
      <c r="CSJ32" s="117"/>
      <c r="CSK32" s="117"/>
      <c r="CSL32" s="117"/>
      <c r="CSM32" s="117"/>
      <c r="CSN32" s="117"/>
      <c r="CSO32" s="117"/>
      <c r="CSP32" s="117"/>
      <c r="CSQ32" s="117"/>
      <c r="CSR32" s="117"/>
      <c r="CSS32" s="117"/>
      <c r="CST32" s="117"/>
      <c r="CSU32" s="117"/>
      <c r="CSV32" s="117"/>
      <c r="CSW32" s="117"/>
      <c r="CSX32" s="117"/>
      <c r="CSY32" s="117"/>
      <c r="CSZ32" s="117"/>
      <c r="CTA32" s="117"/>
      <c r="CTB32" s="117"/>
      <c r="CTC32" s="117"/>
      <c r="CTD32" s="117"/>
      <c r="CTE32" s="117"/>
      <c r="CTF32" s="117"/>
      <c r="CTG32" s="117"/>
      <c r="CTH32" s="117"/>
      <c r="CTI32" s="117"/>
      <c r="CTJ32" s="117"/>
      <c r="CTK32" s="117"/>
      <c r="CTL32" s="117"/>
      <c r="CTM32" s="117"/>
      <c r="CTN32" s="117"/>
      <c r="CTO32" s="117"/>
      <c r="CTP32" s="117"/>
      <c r="CTQ32" s="117"/>
      <c r="CTR32" s="117"/>
      <c r="CTS32" s="117"/>
      <c r="CTT32" s="117"/>
      <c r="CTU32" s="117"/>
      <c r="CTV32" s="117"/>
      <c r="CTW32" s="117"/>
      <c r="CTX32" s="117"/>
      <c r="CTY32" s="117"/>
      <c r="CTZ32" s="117"/>
      <c r="CUA32" s="117"/>
      <c r="CUB32" s="117"/>
      <c r="CUC32" s="117"/>
      <c r="CUD32" s="117"/>
      <c r="CUE32" s="117"/>
      <c r="CUF32" s="117"/>
      <c r="CUG32" s="117"/>
      <c r="CUH32" s="117"/>
      <c r="CUI32" s="117"/>
      <c r="CUJ32" s="117"/>
      <c r="CUK32" s="117"/>
      <c r="CUL32" s="117"/>
      <c r="CUM32" s="117"/>
      <c r="CUN32" s="117"/>
      <c r="CUO32" s="117"/>
      <c r="CUP32" s="117"/>
      <c r="CUQ32" s="117"/>
      <c r="CUR32" s="117"/>
      <c r="CUS32" s="117"/>
      <c r="CUT32" s="117"/>
      <c r="CUU32" s="117"/>
      <c r="CUV32" s="117"/>
      <c r="CUW32" s="117"/>
      <c r="CUX32" s="117"/>
      <c r="CUY32" s="117"/>
      <c r="CUZ32" s="117"/>
      <c r="CVA32" s="117"/>
      <c r="CVB32" s="117"/>
      <c r="CVC32" s="117"/>
      <c r="CVD32" s="117"/>
      <c r="CVE32" s="117"/>
      <c r="CVF32" s="117"/>
      <c r="CVG32" s="117"/>
      <c r="CVH32" s="117"/>
      <c r="CVI32" s="117"/>
      <c r="CVJ32" s="117"/>
      <c r="CVK32" s="117"/>
      <c r="CVL32" s="117"/>
      <c r="CVM32" s="117"/>
      <c r="CVN32" s="117"/>
      <c r="CVO32" s="117"/>
      <c r="CVP32" s="117"/>
      <c r="CVQ32" s="117"/>
      <c r="CVR32" s="117"/>
      <c r="CVS32" s="117"/>
      <c r="CVT32" s="117"/>
      <c r="CVU32" s="117"/>
      <c r="CVV32" s="117"/>
      <c r="CVW32" s="117"/>
      <c r="CVX32" s="117"/>
      <c r="CVY32" s="117"/>
      <c r="CVZ32" s="117"/>
      <c r="CWA32" s="117"/>
      <c r="CWB32" s="117"/>
      <c r="CWC32" s="117"/>
      <c r="CWD32" s="117"/>
      <c r="CWE32" s="117"/>
      <c r="CWF32" s="117"/>
      <c r="CWG32" s="117"/>
      <c r="CWH32" s="117"/>
      <c r="CWI32" s="117"/>
      <c r="CWJ32" s="117"/>
      <c r="CWK32" s="117"/>
      <c r="CWL32" s="117"/>
      <c r="CWM32" s="117"/>
      <c r="CWN32" s="117"/>
      <c r="CWO32" s="117"/>
      <c r="CWP32" s="117"/>
      <c r="CWQ32" s="117"/>
      <c r="CWR32" s="117"/>
      <c r="CWS32" s="117"/>
      <c r="CWT32" s="117"/>
      <c r="CWU32" s="117"/>
      <c r="CWV32" s="117"/>
      <c r="CWW32" s="117"/>
      <c r="CWX32" s="117"/>
      <c r="CWY32" s="117"/>
      <c r="CWZ32" s="117"/>
      <c r="CXA32" s="117"/>
      <c r="CXB32" s="117"/>
      <c r="CXC32" s="117"/>
      <c r="CXD32" s="117"/>
      <c r="CXE32" s="117"/>
      <c r="CXF32" s="117"/>
      <c r="CXG32" s="117"/>
      <c r="CXH32" s="117"/>
      <c r="CXI32" s="117"/>
      <c r="CXJ32" s="117"/>
      <c r="CXK32" s="117"/>
      <c r="CXL32" s="117"/>
      <c r="CXM32" s="117"/>
      <c r="CXN32" s="117"/>
      <c r="CXO32" s="117"/>
      <c r="CXP32" s="117"/>
      <c r="CXQ32" s="117"/>
      <c r="CXR32" s="117"/>
      <c r="CXS32" s="117"/>
      <c r="CXT32" s="117"/>
      <c r="CXU32" s="117"/>
      <c r="CXV32" s="117"/>
      <c r="CXW32" s="117"/>
      <c r="CXX32" s="117"/>
      <c r="CXY32" s="117"/>
      <c r="CXZ32" s="117"/>
      <c r="CYA32" s="117"/>
      <c r="CYB32" s="117"/>
      <c r="CYC32" s="117"/>
      <c r="CYD32" s="117"/>
      <c r="CYE32" s="117"/>
      <c r="CYF32" s="117"/>
      <c r="CYG32" s="117"/>
      <c r="CYH32" s="117"/>
      <c r="CYI32" s="117"/>
      <c r="CYJ32" s="117"/>
      <c r="CYK32" s="117"/>
      <c r="CYL32" s="117"/>
      <c r="CYM32" s="117"/>
      <c r="CYN32" s="117"/>
      <c r="CYO32" s="117"/>
      <c r="CYP32" s="117"/>
      <c r="CYQ32" s="117"/>
      <c r="CYR32" s="117"/>
      <c r="CYS32" s="117"/>
      <c r="CYT32" s="117"/>
      <c r="CYU32" s="117"/>
      <c r="CYV32" s="117"/>
      <c r="CYW32" s="117"/>
      <c r="CYX32" s="117"/>
      <c r="CYY32" s="117"/>
      <c r="CYZ32" s="117"/>
      <c r="CZA32" s="117"/>
      <c r="CZB32" s="117"/>
      <c r="CZC32" s="117"/>
      <c r="CZD32" s="117"/>
      <c r="CZE32" s="117"/>
      <c r="CZF32" s="117"/>
      <c r="CZG32" s="117"/>
      <c r="CZH32" s="117"/>
      <c r="CZI32" s="117"/>
      <c r="CZJ32" s="117"/>
      <c r="CZK32" s="117"/>
      <c r="CZL32" s="117"/>
      <c r="CZM32" s="117"/>
      <c r="CZN32" s="117"/>
      <c r="CZO32" s="117"/>
      <c r="CZP32" s="117"/>
      <c r="CZQ32" s="117"/>
      <c r="CZR32" s="117"/>
      <c r="CZS32" s="117"/>
      <c r="CZT32" s="117"/>
      <c r="CZU32" s="117"/>
      <c r="CZV32" s="117"/>
      <c r="CZW32" s="117"/>
      <c r="CZX32" s="117"/>
      <c r="CZY32" s="117"/>
      <c r="CZZ32" s="117"/>
      <c r="DAA32" s="117"/>
      <c r="DAB32" s="117"/>
      <c r="DAC32" s="117"/>
      <c r="DAD32" s="117"/>
      <c r="DAE32" s="117"/>
      <c r="DAF32" s="117"/>
      <c r="DAG32" s="117"/>
      <c r="DAH32" s="117"/>
      <c r="DAI32" s="117"/>
      <c r="DAJ32" s="117"/>
      <c r="DAK32" s="117"/>
      <c r="DAL32" s="117"/>
      <c r="DAM32" s="117"/>
      <c r="DAN32" s="117"/>
      <c r="DAO32" s="117"/>
      <c r="DAP32" s="117"/>
      <c r="DAQ32" s="117"/>
      <c r="DAR32" s="117"/>
      <c r="DAS32" s="117"/>
      <c r="DAT32" s="117"/>
      <c r="DAU32" s="117"/>
      <c r="DAV32" s="117"/>
      <c r="DAW32" s="117"/>
      <c r="DAX32" s="117"/>
      <c r="DAY32" s="117"/>
      <c r="DAZ32" s="117"/>
      <c r="DBA32" s="117"/>
      <c r="DBB32" s="117"/>
      <c r="DBC32" s="117"/>
      <c r="DBD32" s="117"/>
      <c r="DBE32" s="117"/>
      <c r="DBF32" s="117"/>
      <c r="DBG32" s="117"/>
      <c r="DBH32" s="117"/>
      <c r="DBI32" s="117"/>
      <c r="DBJ32" s="117"/>
      <c r="DBK32" s="117"/>
      <c r="DBL32" s="117"/>
      <c r="DBM32" s="117"/>
      <c r="DBN32" s="117"/>
      <c r="DBO32" s="117"/>
      <c r="DBP32" s="117"/>
      <c r="DBQ32" s="117"/>
      <c r="DBR32" s="117"/>
      <c r="DBS32" s="117"/>
      <c r="DBT32" s="117"/>
      <c r="DBU32" s="117"/>
      <c r="DBV32" s="117"/>
      <c r="DBW32" s="117"/>
      <c r="DBX32" s="117"/>
      <c r="DBY32" s="117"/>
      <c r="DBZ32" s="117"/>
      <c r="DCA32" s="117"/>
      <c r="DCB32" s="117"/>
      <c r="DCC32" s="117"/>
      <c r="DCD32" s="117"/>
      <c r="DCE32" s="117"/>
      <c r="DCF32" s="117"/>
      <c r="DCG32" s="117"/>
      <c r="DCH32" s="117"/>
      <c r="DCI32" s="117"/>
      <c r="DCJ32" s="117"/>
      <c r="DCK32" s="117"/>
      <c r="DCL32" s="117"/>
      <c r="DCM32" s="117"/>
      <c r="DCN32" s="117"/>
      <c r="DCO32" s="117"/>
      <c r="DCP32" s="117"/>
      <c r="DCQ32" s="117"/>
      <c r="DCR32" s="117"/>
      <c r="DCS32" s="117"/>
      <c r="DCT32" s="117"/>
      <c r="DCU32" s="117"/>
      <c r="DCV32" s="117"/>
      <c r="DCW32" s="117"/>
      <c r="DCX32" s="117"/>
      <c r="DCY32" s="117"/>
      <c r="DCZ32" s="117"/>
      <c r="DDA32" s="117"/>
      <c r="DDB32" s="117"/>
      <c r="DDC32" s="117"/>
      <c r="DDD32" s="117"/>
      <c r="DDE32" s="117"/>
      <c r="DDF32" s="117"/>
      <c r="DDG32" s="117"/>
      <c r="DDH32" s="117"/>
      <c r="DDI32" s="117"/>
      <c r="DDJ32" s="117"/>
      <c r="DDK32" s="117"/>
      <c r="DDL32" s="117"/>
      <c r="DDM32" s="117"/>
      <c r="DDN32" s="117"/>
      <c r="DDO32" s="117"/>
      <c r="DDP32" s="117"/>
      <c r="DDQ32" s="117"/>
      <c r="DDR32" s="117"/>
      <c r="DDS32" s="117"/>
      <c r="DDT32" s="117"/>
      <c r="DDU32" s="117"/>
      <c r="DDV32" s="117"/>
      <c r="DDW32" s="117"/>
      <c r="DDX32" s="117"/>
      <c r="DDY32" s="117"/>
      <c r="DDZ32" s="117"/>
      <c r="DEA32" s="117"/>
      <c r="DEB32" s="117"/>
      <c r="DEC32" s="117"/>
      <c r="DED32" s="117"/>
      <c r="DEE32" s="117"/>
      <c r="DEF32" s="117"/>
      <c r="DEG32" s="117"/>
      <c r="DEH32" s="117"/>
      <c r="DEI32" s="117"/>
      <c r="DEJ32" s="117"/>
      <c r="DEK32" s="117"/>
      <c r="DEL32" s="117"/>
      <c r="DEM32" s="117"/>
      <c r="DEN32" s="117"/>
      <c r="DEO32" s="117"/>
      <c r="DEP32" s="117"/>
      <c r="DEQ32" s="117"/>
      <c r="DER32" s="117"/>
      <c r="DES32" s="117"/>
      <c r="DET32" s="117"/>
      <c r="DEU32" s="117"/>
      <c r="DEV32" s="117"/>
      <c r="DEW32" s="117"/>
      <c r="DEX32" s="117"/>
      <c r="DEY32" s="117"/>
      <c r="DEZ32" s="117"/>
      <c r="DFA32" s="117"/>
      <c r="DFB32" s="117"/>
      <c r="DFC32" s="117"/>
      <c r="DFD32" s="117"/>
      <c r="DFE32" s="117"/>
      <c r="DFF32" s="117"/>
      <c r="DFG32" s="117"/>
      <c r="DFH32" s="117"/>
      <c r="DFI32" s="117"/>
      <c r="DFJ32" s="117"/>
      <c r="DFK32" s="117"/>
      <c r="DFL32" s="117"/>
      <c r="DFM32" s="117"/>
      <c r="DFN32" s="117"/>
      <c r="DFO32" s="117"/>
      <c r="DFP32" s="117"/>
      <c r="DFQ32" s="117"/>
      <c r="DFR32" s="117"/>
      <c r="DFS32" s="117"/>
      <c r="DFT32" s="117"/>
      <c r="DFU32" s="117"/>
      <c r="DFV32" s="117"/>
      <c r="DFW32" s="117"/>
      <c r="DFX32" s="117"/>
      <c r="DFY32" s="117"/>
      <c r="DFZ32" s="117"/>
      <c r="DGA32" s="117"/>
      <c r="DGB32" s="117"/>
      <c r="DGC32" s="117"/>
      <c r="DGD32" s="117"/>
      <c r="DGE32" s="117"/>
      <c r="DGF32" s="117"/>
      <c r="DGG32" s="117"/>
      <c r="DGH32" s="117"/>
      <c r="DGI32" s="117"/>
      <c r="DGJ32" s="117"/>
      <c r="DGK32" s="117"/>
      <c r="DGL32" s="117"/>
      <c r="DGM32" s="117"/>
      <c r="DGN32" s="117"/>
      <c r="DGO32" s="117"/>
      <c r="DGP32" s="117"/>
      <c r="DGQ32" s="117"/>
      <c r="DGR32" s="117"/>
      <c r="DGS32" s="117"/>
      <c r="DGT32" s="117"/>
      <c r="DGU32" s="117"/>
      <c r="DGV32" s="117"/>
      <c r="DGW32" s="117"/>
      <c r="DGX32" s="117"/>
      <c r="DGY32" s="117"/>
      <c r="DGZ32" s="117"/>
      <c r="DHA32" s="117"/>
      <c r="DHB32" s="117"/>
      <c r="DHC32" s="117"/>
      <c r="DHD32" s="117"/>
      <c r="DHE32" s="117"/>
      <c r="DHF32" s="117"/>
      <c r="DHG32" s="117"/>
      <c r="DHH32" s="117"/>
      <c r="DHI32" s="117"/>
      <c r="DHJ32" s="117"/>
      <c r="DHK32" s="117"/>
      <c r="DHL32" s="117"/>
      <c r="DHM32" s="117"/>
      <c r="DHN32" s="117"/>
      <c r="DHO32" s="117"/>
      <c r="DHP32" s="117"/>
      <c r="DHQ32" s="117"/>
      <c r="DHR32" s="117"/>
      <c r="DHS32" s="117"/>
      <c r="DHT32" s="117"/>
      <c r="DHU32" s="117"/>
      <c r="DHV32" s="117"/>
      <c r="DHW32" s="117"/>
      <c r="DHX32" s="117"/>
      <c r="DHY32" s="117"/>
      <c r="DHZ32" s="117"/>
      <c r="DIA32" s="117"/>
      <c r="DIB32" s="117"/>
      <c r="DIC32" s="117"/>
      <c r="DID32" s="117"/>
      <c r="DIE32" s="117"/>
      <c r="DIF32" s="117"/>
      <c r="DIG32" s="117"/>
      <c r="DIH32" s="117"/>
      <c r="DII32" s="117"/>
      <c r="DIJ32" s="117"/>
      <c r="DIK32" s="117"/>
      <c r="DIL32" s="117"/>
      <c r="DIM32" s="117"/>
      <c r="DIN32" s="117"/>
      <c r="DIO32" s="117"/>
      <c r="DIP32" s="117"/>
      <c r="DIQ32" s="117"/>
      <c r="DIR32" s="117"/>
      <c r="DIS32" s="117"/>
      <c r="DIT32" s="117"/>
      <c r="DIU32" s="117"/>
      <c r="DIV32" s="117"/>
      <c r="DIW32" s="117"/>
      <c r="DIX32" s="117"/>
      <c r="DIY32" s="117"/>
      <c r="DIZ32" s="117"/>
      <c r="DJA32" s="117"/>
      <c r="DJB32" s="117"/>
      <c r="DJC32" s="117"/>
      <c r="DJD32" s="117"/>
      <c r="DJE32" s="117"/>
      <c r="DJF32" s="117"/>
      <c r="DJG32" s="117"/>
      <c r="DJH32" s="117"/>
      <c r="DJI32" s="117"/>
      <c r="DJJ32" s="117"/>
      <c r="DJK32" s="117"/>
      <c r="DJL32" s="117"/>
      <c r="DJM32" s="117"/>
      <c r="DJN32" s="117"/>
      <c r="DJO32" s="117"/>
      <c r="DJP32" s="117"/>
      <c r="DJQ32" s="117"/>
      <c r="DJR32" s="117"/>
      <c r="DJS32" s="117"/>
      <c r="DJT32" s="117"/>
      <c r="DJU32" s="117"/>
      <c r="DJV32" s="117"/>
      <c r="DJW32" s="117"/>
      <c r="DJX32" s="117"/>
      <c r="DJY32" s="117"/>
      <c r="DJZ32" s="117"/>
      <c r="DKA32" s="117"/>
      <c r="DKB32" s="117"/>
      <c r="DKC32" s="117"/>
      <c r="DKD32" s="117"/>
      <c r="DKE32" s="117"/>
      <c r="DKF32" s="117"/>
      <c r="DKG32" s="117"/>
      <c r="DKH32" s="117"/>
      <c r="DKI32" s="117"/>
      <c r="DKJ32" s="117"/>
      <c r="DKK32" s="117"/>
      <c r="DKL32" s="117"/>
      <c r="DKM32" s="117"/>
      <c r="DKN32" s="117"/>
      <c r="DKO32" s="117"/>
      <c r="DKP32" s="117"/>
      <c r="DKQ32" s="117"/>
      <c r="DKR32" s="117"/>
      <c r="DKS32" s="117"/>
      <c r="DKT32" s="117"/>
      <c r="DKU32" s="117"/>
      <c r="DKV32" s="117"/>
      <c r="DKW32" s="117"/>
      <c r="DKX32" s="117"/>
      <c r="DKY32" s="117"/>
      <c r="DKZ32" s="117"/>
      <c r="DLA32" s="117"/>
      <c r="DLB32" s="117"/>
      <c r="DLC32" s="117"/>
      <c r="DLD32" s="117"/>
      <c r="DLE32" s="117"/>
      <c r="DLF32" s="117"/>
      <c r="DLG32" s="117"/>
      <c r="DLH32" s="117"/>
      <c r="DLI32" s="117"/>
      <c r="DLJ32" s="117"/>
      <c r="DLK32" s="117"/>
      <c r="DLL32" s="117"/>
      <c r="DLM32" s="117"/>
      <c r="DLN32" s="117"/>
      <c r="DLO32" s="117"/>
      <c r="DLP32" s="117"/>
      <c r="DLQ32" s="117"/>
      <c r="DLR32" s="117"/>
      <c r="DLS32" s="117"/>
      <c r="DLT32" s="117"/>
      <c r="DLU32" s="117"/>
      <c r="DLV32" s="117"/>
      <c r="DLW32" s="117"/>
      <c r="DLX32" s="117"/>
      <c r="DLY32" s="117"/>
      <c r="DLZ32" s="117"/>
      <c r="DMA32" s="117"/>
      <c r="DMB32" s="117"/>
      <c r="DMC32" s="117"/>
      <c r="DMD32" s="117"/>
      <c r="DME32" s="117"/>
      <c r="DMF32" s="117"/>
      <c r="DMG32" s="117"/>
      <c r="DMH32" s="117"/>
      <c r="DMI32" s="117"/>
      <c r="DMJ32" s="117"/>
      <c r="DMK32" s="117"/>
      <c r="DML32" s="117"/>
      <c r="DMM32" s="117"/>
      <c r="DMN32" s="117"/>
      <c r="DMO32" s="117"/>
      <c r="DMP32" s="117"/>
      <c r="DMQ32" s="117"/>
      <c r="DMR32" s="117"/>
      <c r="DMS32" s="117"/>
      <c r="DMT32" s="117"/>
      <c r="DMU32" s="117"/>
      <c r="DMV32" s="117"/>
      <c r="DMW32" s="117"/>
      <c r="DMX32" s="117"/>
      <c r="DMY32" s="117"/>
      <c r="DMZ32" s="117"/>
      <c r="DNA32" s="117"/>
      <c r="DNB32" s="117"/>
      <c r="DNC32" s="117"/>
      <c r="DND32" s="117"/>
      <c r="DNE32" s="117"/>
      <c r="DNF32" s="117"/>
      <c r="DNG32" s="117"/>
      <c r="DNH32" s="117"/>
      <c r="DNI32" s="117"/>
      <c r="DNJ32" s="117"/>
      <c r="DNK32" s="117"/>
      <c r="DNL32" s="117"/>
      <c r="DNM32" s="117"/>
      <c r="DNN32" s="117"/>
      <c r="DNO32" s="117"/>
      <c r="DNP32" s="117"/>
      <c r="DNQ32" s="117"/>
      <c r="DNR32" s="117"/>
      <c r="DNS32" s="117"/>
      <c r="DNT32" s="117"/>
      <c r="DNU32" s="117"/>
      <c r="DNV32" s="117"/>
      <c r="DNW32" s="117"/>
      <c r="DNX32" s="117"/>
      <c r="DNY32" s="117"/>
      <c r="DNZ32" s="117"/>
      <c r="DOA32" s="117"/>
      <c r="DOB32" s="117"/>
      <c r="DOC32" s="117"/>
      <c r="DOD32" s="117"/>
      <c r="DOE32" s="117"/>
      <c r="DOF32" s="117"/>
      <c r="DOG32" s="117"/>
      <c r="DOH32" s="117"/>
      <c r="DOI32" s="117"/>
      <c r="DOJ32" s="117"/>
      <c r="DOK32" s="117"/>
      <c r="DOL32" s="117"/>
      <c r="DOM32" s="117"/>
      <c r="DON32" s="117"/>
      <c r="DOO32" s="117"/>
      <c r="DOP32" s="117"/>
      <c r="DOQ32" s="117"/>
      <c r="DOR32" s="117"/>
      <c r="DOS32" s="117"/>
      <c r="DOT32" s="117"/>
      <c r="DOU32" s="117"/>
      <c r="DOV32" s="117"/>
      <c r="DOW32" s="117"/>
      <c r="DOX32" s="117"/>
      <c r="DOY32" s="117"/>
      <c r="DOZ32" s="117"/>
      <c r="DPA32" s="117"/>
      <c r="DPB32" s="117"/>
      <c r="DPC32" s="117"/>
      <c r="DPD32" s="117"/>
      <c r="DPE32" s="117"/>
      <c r="DPF32" s="117"/>
      <c r="DPG32" s="117"/>
      <c r="DPH32" s="117"/>
      <c r="DPI32" s="117"/>
      <c r="DPJ32" s="117"/>
      <c r="DPK32" s="117"/>
      <c r="DPL32" s="117"/>
      <c r="DPM32" s="117"/>
      <c r="DPN32" s="117"/>
      <c r="DPO32" s="117"/>
      <c r="DPP32" s="117"/>
      <c r="DPQ32" s="117"/>
      <c r="DPR32" s="117"/>
      <c r="DPS32" s="117"/>
      <c r="DPT32" s="117"/>
      <c r="DPU32" s="117"/>
      <c r="DPV32" s="117"/>
      <c r="DPW32" s="117"/>
      <c r="DPX32" s="117"/>
      <c r="DPY32" s="117"/>
      <c r="DPZ32" s="117"/>
      <c r="DQA32" s="117"/>
      <c r="DQB32" s="117"/>
      <c r="DQC32" s="117"/>
      <c r="DQD32" s="117"/>
      <c r="DQE32" s="117"/>
      <c r="DQF32" s="117"/>
      <c r="DQG32" s="117"/>
      <c r="DQH32" s="117"/>
      <c r="DQI32" s="117"/>
      <c r="DQJ32" s="117"/>
      <c r="DQK32" s="117"/>
      <c r="DQL32" s="117"/>
      <c r="DQM32" s="117"/>
      <c r="DQN32" s="117"/>
      <c r="DQO32" s="117"/>
      <c r="DQP32" s="117"/>
      <c r="DQQ32" s="117"/>
      <c r="DQR32" s="117"/>
      <c r="DQS32" s="117"/>
      <c r="DQT32" s="117"/>
      <c r="DQU32" s="117"/>
      <c r="DQV32" s="117"/>
      <c r="DQW32" s="117"/>
      <c r="DQX32" s="117"/>
      <c r="DQY32" s="117"/>
      <c r="DQZ32" s="117"/>
      <c r="DRA32" s="117"/>
      <c r="DRB32" s="117"/>
      <c r="DRC32" s="117"/>
      <c r="DRD32" s="117"/>
      <c r="DRE32" s="117"/>
      <c r="DRF32" s="117"/>
      <c r="DRG32" s="117"/>
      <c r="DRH32" s="117"/>
      <c r="DRI32" s="117"/>
      <c r="DRJ32" s="117"/>
      <c r="DRK32" s="117"/>
      <c r="DRL32" s="117"/>
      <c r="DRM32" s="117"/>
      <c r="DRN32" s="117"/>
      <c r="DRO32" s="117"/>
      <c r="DRP32" s="117"/>
      <c r="DRQ32" s="117"/>
      <c r="DRR32" s="117"/>
      <c r="DRS32" s="117"/>
      <c r="DRT32" s="117"/>
      <c r="DRU32" s="117"/>
      <c r="DRV32" s="117"/>
      <c r="DRW32" s="117"/>
      <c r="DRX32" s="117"/>
      <c r="DRY32" s="117"/>
      <c r="DRZ32" s="117"/>
      <c r="DSA32" s="117"/>
      <c r="DSB32" s="117"/>
      <c r="DSC32" s="117"/>
      <c r="DSD32" s="117"/>
      <c r="DSE32" s="117"/>
      <c r="DSF32" s="117"/>
      <c r="DSG32" s="117"/>
      <c r="DSH32" s="117"/>
      <c r="DSI32" s="117"/>
      <c r="DSJ32" s="117"/>
      <c r="DSK32" s="117"/>
      <c r="DSL32" s="117"/>
      <c r="DSM32" s="117"/>
      <c r="DSN32" s="117"/>
      <c r="DSO32" s="117"/>
      <c r="DSP32" s="117"/>
      <c r="DSQ32" s="117"/>
      <c r="DSR32" s="117"/>
      <c r="DSS32" s="117"/>
      <c r="DST32" s="117"/>
      <c r="DSU32" s="117"/>
      <c r="DSV32" s="117"/>
      <c r="DSW32" s="117"/>
      <c r="DSX32" s="117"/>
      <c r="DSY32" s="117"/>
      <c r="DSZ32" s="117"/>
      <c r="DTA32" s="117"/>
      <c r="DTB32" s="117"/>
      <c r="DTC32" s="117"/>
      <c r="DTD32" s="117"/>
      <c r="DTE32" s="117"/>
      <c r="DTF32" s="117"/>
      <c r="DTG32" s="117"/>
      <c r="DTH32" s="117"/>
      <c r="DTI32" s="117"/>
      <c r="DTJ32" s="117"/>
      <c r="DTK32" s="117"/>
      <c r="DTL32" s="117"/>
      <c r="DTM32" s="117"/>
      <c r="DTN32" s="117"/>
      <c r="DTO32" s="117"/>
      <c r="DTP32" s="117"/>
      <c r="DTQ32" s="117"/>
      <c r="DTR32" s="117"/>
      <c r="DTS32" s="117"/>
      <c r="DTT32" s="117"/>
      <c r="DTU32" s="117"/>
      <c r="DTV32" s="117"/>
      <c r="DTW32" s="117"/>
      <c r="DTX32" s="117"/>
      <c r="DTY32" s="117"/>
      <c r="DTZ32" s="117"/>
      <c r="DUA32" s="117"/>
      <c r="DUB32" s="117"/>
      <c r="DUC32" s="117"/>
      <c r="DUD32" s="117"/>
      <c r="DUE32" s="117"/>
      <c r="DUF32" s="117"/>
      <c r="DUG32" s="117"/>
      <c r="DUH32" s="117"/>
      <c r="DUI32" s="117"/>
      <c r="DUJ32" s="117"/>
      <c r="DUK32" s="117"/>
      <c r="DUL32" s="117"/>
      <c r="DUM32" s="117"/>
      <c r="DUN32" s="117"/>
      <c r="DUO32" s="117"/>
      <c r="DUP32" s="117"/>
      <c r="DUQ32" s="117"/>
      <c r="DUR32" s="117"/>
      <c r="DUS32" s="117"/>
      <c r="DUT32" s="117"/>
      <c r="DUU32" s="117"/>
      <c r="DUV32" s="117"/>
      <c r="DUW32" s="117"/>
      <c r="DUX32" s="117"/>
      <c r="DUY32" s="117"/>
      <c r="DUZ32" s="117"/>
      <c r="DVA32" s="117"/>
      <c r="DVB32" s="117"/>
      <c r="DVC32" s="117"/>
      <c r="DVD32" s="117"/>
      <c r="DVE32" s="117"/>
      <c r="DVF32" s="117"/>
      <c r="DVG32" s="117"/>
      <c r="DVH32" s="117"/>
      <c r="DVI32" s="117"/>
      <c r="DVJ32" s="117"/>
      <c r="DVK32" s="117"/>
      <c r="DVL32" s="117"/>
      <c r="DVM32" s="117"/>
      <c r="DVN32" s="117"/>
      <c r="DVO32" s="117"/>
      <c r="DVP32" s="117"/>
      <c r="DVQ32" s="117"/>
      <c r="DVR32" s="117"/>
      <c r="DVS32" s="117"/>
      <c r="DVT32" s="117"/>
      <c r="DVU32" s="117"/>
      <c r="DVV32" s="117"/>
      <c r="DVW32" s="117"/>
      <c r="DVX32" s="117"/>
      <c r="DVY32" s="117"/>
      <c r="DVZ32" s="117"/>
      <c r="DWA32" s="117"/>
      <c r="DWB32" s="117"/>
      <c r="DWC32" s="117"/>
      <c r="DWD32" s="117"/>
      <c r="DWE32" s="117"/>
      <c r="DWF32" s="117"/>
      <c r="DWG32" s="117"/>
      <c r="DWH32" s="117"/>
      <c r="DWI32" s="117"/>
      <c r="DWJ32" s="117"/>
      <c r="DWK32" s="117"/>
      <c r="DWL32" s="117"/>
      <c r="DWM32" s="117"/>
      <c r="DWN32" s="117"/>
      <c r="DWO32" s="117"/>
      <c r="DWP32" s="117"/>
      <c r="DWQ32" s="117"/>
      <c r="DWR32" s="117"/>
      <c r="DWS32" s="117"/>
      <c r="DWT32" s="117"/>
      <c r="DWU32" s="117"/>
      <c r="DWV32" s="117"/>
      <c r="DWW32" s="117"/>
      <c r="DWX32" s="117"/>
      <c r="DWY32" s="117"/>
      <c r="DWZ32" s="117"/>
      <c r="DXA32" s="117"/>
      <c r="DXB32" s="117"/>
      <c r="DXC32" s="117"/>
      <c r="DXD32" s="117"/>
      <c r="DXE32" s="117"/>
      <c r="DXF32" s="117"/>
      <c r="DXG32" s="117"/>
      <c r="DXH32" s="117"/>
      <c r="DXI32" s="117"/>
      <c r="DXJ32" s="117"/>
      <c r="DXK32" s="117"/>
      <c r="DXL32" s="117"/>
      <c r="DXM32" s="117"/>
      <c r="DXN32" s="117"/>
      <c r="DXO32" s="117"/>
      <c r="DXP32" s="117"/>
      <c r="DXQ32" s="117"/>
      <c r="DXR32" s="117"/>
      <c r="DXS32" s="117"/>
      <c r="DXT32" s="117"/>
      <c r="DXU32" s="117"/>
      <c r="DXV32" s="117"/>
      <c r="DXW32" s="117"/>
      <c r="DXX32" s="117"/>
      <c r="DXY32" s="117"/>
      <c r="DXZ32" s="117"/>
      <c r="DYA32" s="117"/>
      <c r="DYB32" s="117"/>
      <c r="DYC32" s="117"/>
      <c r="DYD32" s="117"/>
      <c r="DYE32" s="117"/>
      <c r="DYF32" s="117"/>
      <c r="DYG32" s="117"/>
      <c r="DYH32" s="117"/>
      <c r="DYI32" s="117"/>
      <c r="DYJ32" s="117"/>
      <c r="DYK32" s="117"/>
      <c r="DYL32" s="117"/>
      <c r="DYM32" s="117"/>
      <c r="DYN32" s="117"/>
      <c r="DYO32" s="117"/>
      <c r="DYP32" s="117"/>
      <c r="DYQ32" s="117"/>
      <c r="DYR32" s="117"/>
      <c r="DYS32" s="117"/>
      <c r="DYT32" s="117"/>
      <c r="DYU32" s="117"/>
      <c r="DYV32" s="117"/>
      <c r="DYW32" s="117"/>
      <c r="DYX32" s="117"/>
      <c r="DYY32" s="117"/>
      <c r="DYZ32" s="117"/>
      <c r="DZA32" s="117"/>
      <c r="DZB32" s="117"/>
      <c r="DZC32" s="117"/>
      <c r="DZD32" s="117"/>
      <c r="DZE32" s="117"/>
      <c r="DZF32" s="117"/>
      <c r="DZG32" s="117"/>
      <c r="DZH32" s="117"/>
      <c r="DZI32" s="117"/>
      <c r="DZJ32" s="117"/>
      <c r="DZK32" s="117"/>
      <c r="DZL32" s="117"/>
      <c r="DZM32" s="117"/>
      <c r="DZN32" s="117"/>
      <c r="DZO32" s="117"/>
      <c r="DZP32" s="117"/>
      <c r="DZQ32" s="117"/>
      <c r="DZR32" s="117"/>
      <c r="DZS32" s="117"/>
      <c r="DZT32" s="117"/>
      <c r="DZU32" s="117"/>
      <c r="DZV32" s="117"/>
      <c r="DZW32" s="117"/>
      <c r="DZX32" s="117"/>
      <c r="DZY32" s="117"/>
      <c r="DZZ32" s="117"/>
      <c r="EAA32" s="117"/>
      <c r="EAB32" s="117"/>
      <c r="EAC32" s="117"/>
      <c r="EAD32" s="117"/>
      <c r="EAE32" s="117"/>
      <c r="EAF32" s="117"/>
      <c r="EAG32" s="117"/>
      <c r="EAH32" s="117"/>
      <c r="EAI32" s="117"/>
      <c r="EAJ32" s="117"/>
      <c r="EAK32" s="117"/>
      <c r="EAL32" s="117"/>
      <c r="EAM32" s="117"/>
      <c r="EAN32" s="117"/>
      <c r="EAO32" s="117"/>
      <c r="EAP32" s="117"/>
      <c r="EAQ32" s="117"/>
      <c r="EAR32" s="117"/>
      <c r="EAS32" s="117"/>
      <c r="EAT32" s="117"/>
      <c r="EAU32" s="117"/>
      <c r="EAV32" s="117"/>
      <c r="EAW32" s="117"/>
      <c r="EAX32" s="117"/>
      <c r="EAY32" s="117"/>
      <c r="EAZ32" s="117"/>
      <c r="EBA32" s="117"/>
      <c r="EBB32" s="117"/>
      <c r="EBC32" s="117"/>
      <c r="EBD32" s="117"/>
      <c r="EBE32" s="117"/>
      <c r="EBF32" s="117"/>
      <c r="EBG32" s="117"/>
      <c r="EBH32" s="117"/>
      <c r="EBI32" s="117"/>
      <c r="EBJ32" s="117"/>
      <c r="EBK32" s="117"/>
      <c r="EBL32" s="117"/>
      <c r="EBM32" s="117"/>
      <c r="EBN32" s="117"/>
      <c r="EBO32" s="117"/>
      <c r="EBP32" s="117"/>
      <c r="EBQ32" s="117"/>
      <c r="EBR32" s="117"/>
      <c r="EBS32" s="117"/>
      <c r="EBT32" s="117"/>
      <c r="EBU32" s="117"/>
      <c r="EBV32" s="117"/>
      <c r="EBW32" s="117"/>
      <c r="EBX32" s="117"/>
      <c r="EBY32" s="117"/>
      <c r="EBZ32" s="117"/>
      <c r="ECA32" s="117"/>
      <c r="ECB32" s="117"/>
      <c r="ECC32" s="117"/>
      <c r="ECD32" s="117"/>
      <c r="ECE32" s="117"/>
      <c r="ECF32" s="117"/>
      <c r="ECG32" s="117"/>
      <c r="ECH32" s="117"/>
      <c r="ECI32" s="117"/>
      <c r="ECJ32" s="117"/>
      <c r="ECK32" s="117"/>
      <c r="ECL32" s="117"/>
      <c r="ECM32" s="117"/>
      <c r="ECN32" s="117"/>
      <c r="ECO32" s="117"/>
      <c r="ECP32" s="117"/>
      <c r="ECQ32" s="117"/>
      <c r="ECR32" s="117"/>
      <c r="ECS32" s="117"/>
      <c r="ECT32" s="117"/>
      <c r="ECU32" s="117"/>
      <c r="ECV32" s="117"/>
      <c r="ECW32" s="117"/>
      <c r="ECX32" s="117"/>
      <c r="ECY32" s="117"/>
      <c r="ECZ32" s="117"/>
      <c r="EDA32" s="117"/>
      <c r="EDB32" s="117"/>
      <c r="EDC32" s="117"/>
      <c r="EDD32" s="117"/>
      <c r="EDE32" s="117"/>
      <c r="EDF32" s="117"/>
      <c r="EDG32" s="117"/>
      <c r="EDH32" s="117"/>
      <c r="EDI32" s="117"/>
      <c r="EDJ32" s="117"/>
      <c r="EDK32" s="117"/>
      <c r="EDL32" s="117"/>
      <c r="EDM32" s="117"/>
      <c r="EDN32" s="117"/>
      <c r="EDO32" s="117"/>
      <c r="EDP32" s="117"/>
      <c r="EDQ32" s="117"/>
      <c r="EDR32" s="117"/>
      <c r="EDS32" s="117"/>
      <c r="EDT32" s="117"/>
      <c r="EDU32" s="117"/>
      <c r="EDV32" s="117"/>
      <c r="EDW32" s="117"/>
      <c r="EDX32" s="117"/>
      <c r="EDY32" s="117"/>
      <c r="EDZ32" s="117"/>
      <c r="EEA32" s="117"/>
      <c r="EEB32" s="117"/>
      <c r="EEC32" s="117"/>
      <c r="EED32" s="117"/>
      <c r="EEE32" s="117"/>
      <c r="EEF32" s="117"/>
      <c r="EEG32" s="117"/>
      <c r="EEH32" s="117"/>
      <c r="EEI32" s="117"/>
      <c r="EEJ32" s="117"/>
      <c r="EEK32" s="117"/>
      <c r="EEL32" s="117"/>
      <c r="EEM32" s="117"/>
      <c r="EEN32" s="117"/>
      <c r="EEO32" s="117"/>
      <c r="EEP32" s="117"/>
      <c r="EEQ32" s="117"/>
      <c r="EER32" s="117"/>
      <c r="EES32" s="117"/>
      <c r="EET32" s="117"/>
      <c r="EEU32" s="117"/>
      <c r="EEV32" s="117"/>
      <c r="EEW32" s="117"/>
      <c r="EEX32" s="117"/>
      <c r="EEY32" s="117"/>
      <c r="EEZ32" s="117"/>
      <c r="EFA32" s="117"/>
      <c r="EFB32" s="117"/>
      <c r="EFC32" s="117"/>
      <c r="EFD32" s="117"/>
      <c r="EFE32" s="117"/>
      <c r="EFF32" s="117"/>
      <c r="EFG32" s="117"/>
      <c r="EFH32" s="117"/>
      <c r="EFI32" s="117"/>
      <c r="EFJ32" s="117"/>
      <c r="EFK32" s="117"/>
      <c r="EFL32" s="117"/>
      <c r="EFM32" s="117"/>
      <c r="EFN32" s="117"/>
      <c r="EFO32" s="117"/>
      <c r="EFP32" s="117"/>
      <c r="EFQ32" s="117"/>
      <c r="EFR32" s="117"/>
      <c r="EFS32" s="117"/>
      <c r="EFT32" s="117"/>
      <c r="EFU32" s="117"/>
      <c r="EFV32" s="117"/>
      <c r="EFW32" s="117"/>
      <c r="EFX32" s="117"/>
      <c r="EFY32" s="117"/>
      <c r="EFZ32" s="117"/>
      <c r="EGA32" s="117"/>
      <c r="EGB32" s="117"/>
      <c r="EGC32" s="117"/>
      <c r="EGD32" s="117"/>
      <c r="EGE32" s="117"/>
      <c r="EGF32" s="117"/>
      <c r="EGG32" s="117"/>
      <c r="EGH32" s="117"/>
      <c r="EGI32" s="117"/>
      <c r="EGJ32" s="117"/>
      <c r="EGK32" s="117"/>
      <c r="EGL32" s="117"/>
      <c r="EGM32" s="117"/>
      <c r="EGN32" s="117"/>
      <c r="EGO32" s="117"/>
      <c r="EGP32" s="117"/>
      <c r="EGQ32" s="117"/>
      <c r="EGR32" s="117"/>
      <c r="EGS32" s="117"/>
      <c r="EGT32" s="117"/>
      <c r="EGU32" s="117"/>
      <c r="EGV32" s="117"/>
      <c r="EGW32" s="117"/>
      <c r="EGX32" s="117"/>
      <c r="EGY32" s="117"/>
      <c r="EGZ32" s="117"/>
      <c r="EHA32" s="117"/>
      <c r="EHB32" s="117"/>
      <c r="EHC32" s="117"/>
      <c r="EHD32" s="117"/>
      <c r="EHE32" s="117"/>
      <c r="EHF32" s="117"/>
      <c r="EHG32" s="117"/>
      <c r="EHH32" s="117"/>
      <c r="EHI32" s="117"/>
      <c r="EHJ32" s="117"/>
      <c r="EHK32" s="117"/>
      <c r="EHL32" s="117"/>
      <c r="EHM32" s="117"/>
      <c r="EHN32" s="117"/>
      <c r="EHO32" s="117"/>
      <c r="EHP32" s="117"/>
      <c r="EHQ32" s="117"/>
      <c r="EHR32" s="117"/>
      <c r="EHS32" s="117"/>
      <c r="EHT32" s="117"/>
      <c r="EHU32" s="117"/>
      <c r="EHV32" s="117"/>
      <c r="EHW32" s="117"/>
      <c r="EHX32" s="117"/>
      <c r="EHY32" s="117"/>
      <c r="EHZ32" s="117"/>
      <c r="EIA32" s="117"/>
      <c r="EIB32" s="117"/>
      <c r="EIC32" s="117"/>
      <c r="EID32" s="117"/>
      <c r="EIE32" s="117"/>
      <c r="EIF32" s="117"/>
      <c r="EIG32" s="117"/>
      <c r="EIH32" s="117"/>
      <c r="EII32" s="117"/>
      <c r="EIJ32" s="117"/>
      <c r="EIK32" s="117"/>
      <c r="EIL32" s="117"/>
      <c r="EIM32" s="117"/>
      <c r="EIN32" s="117"/>
      <c r="EIO32" s="117"/>
      <c r="EIP32" s="117"/>
      <c r="EIQ32" s="117"/>
      <c r="EIR32" s="117"/>
      <c r="EIS32" s="117"/>
      <c r="EIT32" s="117"/>
      <c r="EIU32" s="117"/>
      <c r="EIV32" s="117"/>
      <c r="EIW32" s="117"/>
      <c r="EIX32" s="117"/>
      <c r="EIY32" s="117"/>
      <c r="EIZ32" s="117"/>
      <c r="EJA32" s="117"/>
      <c r="EJB32" s="117"/>
      <c r="EJC32" s="117"/>
      <c r="EJD32" s="117"/>
      <c r="EJE32" s="117"/>
      <c r="EJF32" s="117"/>
      <c r="EJG32" s="117"/>
      <c r="EJH32" s="117"/>
      <c r="EJI32" s="117"/>
      <c r="EJJ32" s="117"/>
      <c r="EJK32" s="117"/>
      <c r="EJL32" s="117"/>
      <c r="EJM32" s="117"/>
      <c r="EJN32" s="117"/>
      <c r="EJO32" s="117"/>
      <c r="EJP32" s="117"/>
      <c r="EJQ32" s="117"/>
      <c r="EJR32" s="117"/>
      <c r="EJS32" s="117"/>
      <c r="EJT32" s="117"/>
      <c r="EJU32" s="117"/>
      <c r="EJV32" s="117"/>
      <c r="EJW32" s="117"/>
      <c r="EJX32" s="117"/>
      <c r="EJY32" s="117"/>
      <c r="EJZ32" s="117"/>
      <c r="EKA32" s="117"/>
      <c r="EKB32" s="117"/>
      <c r="EKC32" s="117"/>
      <c r="EKD32" s="117"/>
      <c r="EKE32" s="117"/>
      <c r="EKF32" s="117"/>
      <c r="EKG32" s="117"/>
      <c r="EKH32" s="117"/>
      <c r="EKI32" s="117"/>
      <c r="EKJ32" s="117"/>
      <c r="EKK32" s="117"/>
      <c r="EKL32" s="117"/>
      <c r="EKM32" s="117"/>
      <c r="EKN32" s="117"/>
      <c r="EKO32" s="117"/>
      <c r="EKP32" s="117"/>
      <c r="EKQ32" s="117"/>
      <c r="EKR32" s="117"/>
      <c r="EKS32" s="117"/>
      <c r="EKT32" s="117"/>
      <c r="EKU32" s="117"/>
      <c r="EKV32" s="117"/>
      <c r="EKW32" s="117"/>
      <c r="EKX32" s="117"/>
      <c r="EKY32" s="117"/>
      <c r="EKZ32" s="117"/>
      <c r="ELA32" s="117"/>
      <c r="ELB32" s="117"/>
      <c r="ELC32" s="117"/>
      <c r="ELD32" s="117"/>
      <c r="ELE32" s="117"/>
      <c r="ELF32" s="117"/>
      <c r="ELG32" s="117"/>
      <c r="ELH32" s="117"/>
      <c r="ELI32" s="117"/>
      <c r="ELJ32" s="117"/>
      <c r="ELK32" s="117"/>
      <c r="ELL32" s="117"/>
      <c r="ELM32" s="117"/>
      <c r="ELN32" s="117"/>
      <c r="ELO32" s="117"/>
      <c r="ELP32" s="117"/>
      <c r="ELQ32" s="117"/>
      <c r="ELR32" s="117"/>
      <c r="ELS32" s="117"/>
      <c r="ELT32" s="117"/>
      <c r="ELU32" s="117"/>
      <c r="ELV32" s="117"/>
      <c r="ELW32" s="117"/>
      <c r="ELX32" s="117"/>
      <c r="ELY32" s="117"/>
      <c r="ELZ32" s="117"/>
      <c r="EMA32" s="117"/>
      <c r="EMB32" s="117"/>
      <c r="EMC32" s="117"/>
      <c r="EMD32" s="117"/>
      <c r="EME32" s="117"/>
      <c r="EMF32" s="117"/>
      <c r="EMG32" s="117"/>
      <c r="EMH32" s="117"/>
      <c r="EMI32" s="117"/>
      <c r="EMJ32" s="117"/>
      <c r="EMK32" s="117"/>
      <c r="EML32" s="117"/>
      <c r="EMM32" s="117"/>
      <c r="EMN32" s="117"/>
      <c r="EMO32" s="117"/>
      <c r="EMP32" s="117"/>
      <c r="EMQ32" s="117"/>
      <c r="EMR32" s="117"/>
      <c r="EMS32" s="117"/>
      <c r="EMT32" s="117"/>
      <c r="EMU32" s="117"/>
      <c r="EMV32" s="117"/>
      <c r="EMW32" s="117"/>
      <c r="EMX32" s="117"/>
      <c r="EMY32" s="117"/>
      <c r="EMZ32" s="117"/>
      <c r="ENA32" s="117"/>
      <c r="ENB32" s="117"/>
      <c r="ENC32" s="117"/>
      <c r="END32" s="117"/>
      <c r="ENE32" s="117"/>
      <c r="ENF32" s="117"/>
      <c r="ENG32" s="117"/>
      <c r="ENH32" s="117"/>
      <c r="ENI32" s="117"/>
      <c r="ENJ32" s="117"/>
      <c r="ENK32" s="117"/>
      <c r="ENL32" s="117"/>
      <c r="ENM32" s="117"/>
      <c r="ENN32" s="117"/>
      <c r="ENO32" s="117"/>
      <c r="ENP32" s="117"/>
      <c r="ENQ32" s="117"/>
      <c r="ENR32" s="117"/>
      <c r="ENS32" s="117"/>
      <c r="ENT32" s="117"/>
      <c r="ENU32" s="117"/>
      <c r="ENV32" s="117"/>
      <c r="ENW32" s="117"/>
      <c r="ENX32" s="117"/>
      <c r="ENY32" s="117"/>
      <c r="ENZ32" s="117"/>
      <c r="EOA32" s="117"/>
      <c r="EOB32" s="117"/>
      <c r="EOC32" s="117"/>
      <c r="EOD32" s="117"/>
      <c r="EOE32" s="117"/>
      <c r="EOF32" s="117"/>
      <c r="EOG32" s="117"/>
      <c r="EOH32" s="117"/>
      <c r="EOI32" s="117"/>
      <c r="EOJ32" s="117"/>
      <c r="EOK32" s="117"/>
      <c r="EOL32" s="117"/>
      <c r="EOM32" s="117"/>
      <c r="EON32" s="117"/>
      <c r="EOO32" s="117"/>
      <c r="EOP32" s="117"/>
      <c r="EOQ32" s="117"/>
      <c r="EOR32" s="117"/>
      <c r="EOS32" s="117"/>
      <c r="EOT32" s="117"/>
      <c r="EOU32" s="117"/>
      <c r="EOV32" s="117"/>
      <c r="EOW32" s="117"/>
      <c r="EOX32" s="117"/>
      <c r="EOY32" s="117"/>
      <c r="EOZ32" s="117"/>
      <c r="EPA32" s="117"/>
      <c r="EPB32" s="117"/>
      <c r="EPC32" s="117"/>
      <c r="EPD32" s="117"/>
      <c r="EPE32" s="117"/>
      <c r="EPF32" s="117"/>
      <c r="EPG32" s="117"/>
      <c r="EPH32" s="117"/>
      <c r="EPI32" s="117"/>
      <c r="EPJ32" s="117"/>
      <c r="EPK32" s="117"/>
      <c r="EPL32" s="117"/>
      <c r="EPM32" s="117"/>
      <c r="EPN32" s="117"/>
      <c r="EPO32" s="117"/>
      <c r="EPP32" s="117"/>
      <c r="EPQ32" s="117"/>
      <c r="EPR32" s="117"/>
      <c r="EPS32" s="117"/>
      <c r="EPT32" s="117"/>
      <c r="EPU32" s="117"/>
      <c r="EPV32" s="117"/>
      <c r="EPW32" s="117"/>
      <c r="EPX32" s="117"/>
      <c r="EPY32" s="117"/>
      <c r="EPZ32" s="117"/>
      <c r="EQA32" s="117"/>
      <c r="EQB32" s="117"/>
      <c r="EQC32" s="117"/>
      <c r="EQD32" s="117"/>
      <c r="EQE32" s="117"/>
      <c r="EQF32" s="117"/>
      <c r="EQG32" s="117"/>
      <c r="EQH32" s="117"/>
      <c r="EQI32" s="117"/>
      <c r="EQJ32" s="117"/>
      <c r="EQK32" s="117"/>
      <c r="EQL32" s="117"/>
      <c r="EQM32" s="117"/>
      <c r="EQN32" s="117"/>
      <c r="EQO32" s="117"/>
      <c r="EQP32" s="117"/>
      <c r="EQQ32" s="117"/>
      <c r="EQR32" s="117"/>
      <c r="EQS32" s="117"/>
      <c r="EQT32" s="117"/>
      <c r="EQU32" s="117"/>
      <c r="EQV32" s="117"/>
      <c r="EQW32" s="117"/>
      <c r="EQX32" s="117"/>
      <c r="EQY32" s="117"/>
      <c r="EQZ32" s="117"/>
      <c r="ERA32" s="117"/>
      <c r="ERB32" s="117"/>
      <c r="ERC32" s="117"/>
      <c r="ERD32" s="117"/>
      <c r="ERE32" s="117"/>
      <c r="ERF32" s="117"/>
      <c r="ERG32" s="117"/>
      <c r="ERH32" s="117"/>
      <c r="ERI32" s="117"/>
      <c r="ERJ32" s="117"/>
      <c r="ERK32" s="117"/>
      <c r="ERL32" s="117"/>
      <c r="ERM32" s="117"/>
      <c r="ERN32" s="117"/>
      <c r="ERO32" s="117"/>
      <c r="ERP32" s="117"/>
      <c r="ERQ32" s="117"/>
      <c r="ERR32" s="117"/>
      <c r="ERS32" s="117"/>
      <c r="ERT32" s="117"/>
      <c r="ERU32" s="117"/>
      <c r="ERV32" s="117"/>
      <c r="ERW32" s="117"/>
      <c r="ERX32" s="117"/>
      <c r="ERY32" s="117"/>
      <c r="ERZ32" s="117"/>
      <c r="ESA32" s="117"/>
      <c r="ESB32" s="117"/>
      <c r="ESC32" s="117"/>
      <c r="ESD32" s="117"/>
      <c r="ESE32" s="117"/>
      <c r="ESF32" s="117"/>
      <c r="ESG32" s="117"/>
      <c r="ESH32" s="117"/>
      <c r="ESI32" s="117"/>
      <c r="ESJ32" s="117"/>
      <c r="ESK32" s="117"/>
      <c r="ESL32" s="117"/>
      <c r="ESM32" s="117"/>
      <c r="ESN32" s="117"/>
      <c r="ESO32" s="117"/>
      <c r="ESP32" s="117"/>
      <c r="ESQ32" s="117"/>
      <c r="ESR32" s="117"/>
      <c r="ESS32" s="117"/>
      <c r="EST32" s="117"/>
      <c r="ESU32" s="117"/>
      <c r="ESV32" s="117"/>
      <c r="ESW32" s="117"/>
      <c r="ESX32" s="117"/>
      <c r="ESY32" s="117"/>
      <c r="ESZ32" s="117"/>
      <c r="ETA32" s="117"/>
      <c r="ETB32" s="117"/>
      <c r="ETC32" s="117"/>
      <c r="ETD32" s="117"/>
      <c r="ETE32" s="117"/>
      <c r="ETF32" s="117"/>
      <c r="ETG32" s="117"/>
      <c r="ETH32" s="117"/>
      <c r="ETI32" s="117"/>
      <c r="ETJ32" s="117"/>
      <c r="ETK32" s="117"/>
      <c r="ETL32" s="117"/>
      <c r="ETM32" s="117"/>
      <c r="ETN32" s="117"/>
      <c r="ETO32" s="117"/>
      <c r="ETP32" s="117"/>
      <c r="ETQ32" s="117"/>
      <c r="ETR32" s="117"/>
      <c r="ETS32" s="117"/>
      <c r="ETT32" s="117"/>
      <c r="ETU32" s="117"/>
      <c r="ETV32" s="117"/>
      <c r="ETW32" s="117"/>
      <c r="ETX32" s="117"/>
      <c r="ETY32" s="117"/>
      <c r="ETZ32" s="117"/>
      <c r="EUA32" s="117"/>
      <c r="EUB32" s="117"/>
      <c r="EUC32" s="117"/>
      <c r="EUD32" s="117"/>
      <c r="EUE32" s="117"/>
      <c r="EUF32" s="117"/>
      <c r="EUG32" s="117"/>
      <c r="EUH32" s="117"/>
      <c r="EUI32" s="117"/>
      <c r="EUJ32" s="117"/>
      <c r="EUK32" s="117"/>
      <c r="EUL32" s="117"/>
      <c r="EUM32" s="117"/>
      <c r="EUN32" s="117"/>
      <c r="EUO32" s="117"/>
      <c r="EUP32" s="117"/>
      <c r="EUQ32" s="117"/>
      <c r="EUR32" s="117"/>
      <c r="EUS32" s="117"/>
      <c r="EUT32" s="117"/>
      <c r="EUU32" s="117"/>
      <c r="EUV32" s="117"/>
      <c r="EUW32" s="117"/>
      <c r="EUX32" s="117"/>
      <c r="EUY32" s="117"/>
      <c r="EUZ32" s="117"/>
      <c r="EVA32" s="117"/>
      <c r="EVB32" s="117"/>
      <c r="EVC32" s="117"/>
      <c r="EVD32" s="117"/>
      <c r="EVE32" s="117"/>
      <c r="EVF32" s="117"/>
      <c r="EVG32" s="117"/>
      <c r="EVH32" s="117"/>
      <c r="EVI32" s="117"/>
      <c r="EVJ32" s="117"/>
      <c r="EVK32" s="117"/>
      <c r="EVL32" s="117"/>
      <c r="EVM32" s="117"/>
      <c r="EVN32" s="117"/>
      <c r="EVO32" s="117"/>
      <c r="EVP32" s="117"/>
      <c r="EVQ32" s="117"/>
      <c r="EVR32" s="117"/>
      <c r="EVS32" s="117"/>
      <c r="EVT32" s="117"/>
      <c r="EVU32" s="117"/>
      <c r="EVV32" s="117"/>
      <c r="EVW32" s="117"/>
      <c r="EVX32" s="117"/>
      <c r="EVY32" s="117"/>
      <c r="EVZ32" s="117"/>
      <c r="EWA32" s="117"/>
      <c r="EWB32" s="117"/>
      <c r="EWC32" s="117"/>
      <c r="EWD32" s="117"/>
      <c r="EWE32" s="117"/>
      <c r="EWF32" s="117"/>
      <c r="EWG32" s="117"/>
      <c r="EWH32" s="117"/>
      <c r="EWI32" s="117"/>
      <c r="EWJ32" s="117"/>
      <c r="EWK32" s="117"/>
      <c r="EWL32" s="117"/>
      <c r="EWM32" s="117"/>
      <c r="EWN32" s="117"/>
      <c r="EWO32" s="117"/>
      <c r="EWP32" s="117"/>
      <c r="EWQ32" s="117"/>
      <c r="EWR32" s="117"/>
      <c r="EWS32" s="117"/>
      <c r="EWT32" s="117"/>
      <c r="EWU32" s="117"/>
      <c r="EWV32" s="117"/>
      <c r="EWW32" s="117"/>
      <c r="EWX32" s="117"/>
      <c r="EWY32" s="117"/>
      <c r="EWZ32" s="117"/>
      <c r="EXA32" s="117"/>
      <c r="EXB32" s="117"/>
      <c r="EXC32" s="117"/>
      <c r="EXD32" s="117"/>
      <c r="EXE32" s="117"/>
      <c r="EXF32" s="117"/>
      <c r="EXG32" s="117"/>
      <c r="EXH32" s="117"/>
      <c r="EXI32" s="117"/>
      <c r="EXJ32" s="117"/>
      <c r="EXK32" s="117"/>
      <c r="EXL32" s="117"/>
      <c r="EXM32" s="117"/>
      <c r="EXN32" s="117"/>
      <c r="EXO32" s="117"/>
      <c r="EXP32" s="117"/>
      <c r="EXQ32" s="117"/>
      <c r="EXR32" s="117"/>
      <c r="EXS32" s="117"/>
      <c r="EXT32" s="117"/>
      <c r="EXU32" s="117"/>
      <c r="EXV32" s="117"/>
      <c r="EXW32" s="117"/>
      <c r="EXX32" s="117"/>
      <c r="EXY32" s="117"/>
      <c r="EXZ32" s="117"/>
      <c r="EYA32" s="117"/>
      <c r="EYB32" s="117"/>
      <c r="EYC32" s="117"/>
      <c r="EYD32" s="117"/>
      <c r="EYE32" s="117"/>
      <c r="EYF32" s="117"/>
      <c r="EYG32" s="117"/>
      <c r="EYH32" s="117"/>
      <c r="EYI32" s="117"/>
      <c r="EYJ32" s="117"/>
      <c r="EYK32" s="117"/>
      <c r="EYL32" s="117"/>
      <c r="EYM32" s="117"/>
      <c r="EYN32" s="117"/>
      <c r="EYO32" s="117"/>
      <c r="EYP32" s="117"/>
      <c r="EYQ32" s="117"/>
      <c r="EYR32" s="117"/>
      <c r="EYS32" s="117"/>
      <c r="EYT32" s="117"/>
      <c r="EYU32" s="117"/>
      <c r="EYV32" s="117"/>
      <c r="EYW32" s="117"/>
      <c r="EYX32" s="117"/>
      <c r="EYY32" s="117"/>
      <c r="EYZ32" s="117"/>
      <c r="EZA32" s="117"/>
      <c r="EZB32" s="117"/>
      <c r="EZC32" s="117"/>
      <c r="EZD32" s="117"/>
      <c r="EZE32" s="117"/>
      <c r="EZF32" s="117"/>
      <c r="EZG32" s="117"/>
      <c r="EZH32" s="117"/>
      <c r="EZI32" s="117"/>
      <c r="EZJ32" s="117"/>
      <c r="EZK32" s="117"/>
      <c r="EZL32" s="117"/>
      <c r="EZM32" s="117"/>
      <c r="EZN32" s="117"/>
      <c r="EZO32" s="117"/>
      <c r="EZP32" s="117"/>
      <c r="EZQ32" s="117"/>
      <c r="EZR32" s="117"/>
      <c r="EZS32" s="117"/>
      <c r="EZT32" s="117"/>
      <c r="EZU32" s="117"/>
      <c r="EZV32" s="117"/>
      <c r="EZW32" s="117"/>
      <c r="EZX32" s="117"/>
      <c r="EZY32" s="117"/>
      <c r="EZZ32" s="117"/>
      <c r="FAA32" s="117"/>
      <c r="FAB32" s="117"/>
      <c r="FAC32" s="117"/>
      <c r="FAD32" s="117"/>
      <c r="FAE32" s="117"/>
      <c r="FAF32" s="117"/>
      <c r="FAG32" s="117"/>
      <c r="FAH32" s="117"/>
      <c r="FAI32" s="117"/>
      <c r="FAJ32" s="117"/>
      <c r="FAK32" s="117"/>
      <c r="FAL32" s="117"/>
      <c r="FAM32" s="117"/>
      <c r="FAN32" s="117"/>
      <c r="FAO32" s="117"/>
      <c r="FAP32" s="117"/>
      <c r="FAQ32" s="117"/>
      <c r="FAR32" s="117"/>
      <c r="FAS32" s="117"/>
      <c r="FAT32" s="117"/>
      <c r="FAU32" s="117"/>
      <c r="FAV32" s="117"/>
      <c r="FAW32" s="117"/>
      <c r="FAX32" s="117"/>
      <c r="FAY32" s="117"/>
      <c r="FAZ32" s="117"/>
      <c r="FBA32" s="117"/>
      <c r="FBB32" s="117"/>
      <c r="FBC32" s="117"/>
      <c r="FBD32" s="117"/>
      <c r="FBE32" s="117"/>
      <c r="FBF32" s="117"/>
      <c r="FBG32" s="117"/>
      <c r="FBH32" s="117"/>
      <c r="FBI32" s="117"/>
      <c r="FBJ32" s="117"/>
      <c r="FBK32" s="117"/>
      <c r="FBL32" s="117"/>
      <c r="FBM32" s="117"/>
      <c r="FBN32" s="117"/>
      <c r="FBO32" s="117"/>
      <c r="FBP32" s="117"/>
      <c r="FBQ32" s="117"/>
      <c r="FBR32" s="117"/>
      <c r="FBS32" s="117"/>
      <c r="FBT32" s="117"/>
      <c r="FBU32" s="117"/>
      <c r="FBV32" s="117"/>
      <c r="FBW32" s="117"/>
      <c r="FBX32" s="117"/>
      <c r="FBY32" s="117"/>
      <c r="FBZ32" s="117"/>
      <c r="FCA32" s="117"/>
      <c r="FCB32" s="117"/>
      <c r="FCC32" s="117"/>
      <c r="FCD32" s="117"/>
      <c r="FCE32" s="117"/>
      <c r="FCF32" s="117"/>
      <c r="FCG32" s="117"/>
      <c r="FCH32" s="117"/>
      <c r="FCI32" s="117"/>
      <c r="FCJ32" s="117"/>
      <c r="FCK32" s="117"/>
      <c r="FCL32" s="117"/>
      <c r="FCM32" s="117"/>
      <c r="FCN32" s="117"/>
      <c r="FCO32" s="117"/>
      <c r="FCP32" s="117"/>
      <c r="FCQ32" s="117"/>
      <c r="FCR32" s="117"/>
      <c r="FCS32" s="117"/>
      <c r="FCT32" s="117"/>
      <c r="FCU32" s="117"/>
      <c r="FCV32" s="117"/>
      <c r="FCW32" s="117"/>
      <c r="FCX32" s="117"/>
      <c r="FCY32" s="117"/>
      <c r="FCZ32" s="117"/>
      <c r="FDA32" s="117"/>
      <c r="FDB32" s="117"/>
      <c r="FDC32" s="117"/>
      <c r="FDD32" s="117"/>
      <c r="FDE32" s="117"/>
      <c r="FDF32" s="117"/>
      <c r="FDG32" s="117"/>
      <c r="FDH32" s="117"/>
      <c r="FDI32" s="117"/>
      <c r="FDJ32" s="117"/>
      <c r="FDK32" s="117"/>
      <c r="FDL32" s="117"/>
      <c r="FDM32" s="117"/>
      <c r="FDN32" s="117"/>
      <c r="FDO32" s="117"/>
      <c r="FDP32" s="117"/>
      <c r="FDQ32" s="117"/>
      <c r="FDR32" s="117"/>
      <c r="FDS32" s="117"/>
      <c r="FDT32" s="117"/>
      <c r="FDU32" s="117"/>
      <c r="FDV32" s="117"/>
      <c r="FDW32" s="117"/>
      <c r="FDX32" s="117"/>
      <c r="FDY32" s="117"/>
      <c r="FDZ32" s="117"/>
      <c r="FEA32" s="117"/>
      <c r="FEB32" s="117"/>
      <c r="FEC32" s="117"/>
      <c r="FED32" s="117"/>
      <c r="FEE32" s="117"/>
      <c r="FEF32" s="117"/>
      <c r="FEG32" s="117"/>
      <c r="FEH32" s="117"/>
      <c r="FEI32" s="117"/>
      <c r="FEJ32" s="117"/>
      <c r="FEK32" s="117"/>
      <c r="FEL32" s="117"/>
      <c r="FEM32" s="117"/>
      <c r="FEN32" s="117"/>
      <c r="FEO32" s="117"/>
      <c r="FEP32" s="117"/>
      <c r="FEQ32" s="117"/>
      <c r="FER32" s="117"/>
      <c r="FES32" s="117"/>
      <c r="FET32" s="117"/>
      <c r="FEU32" s="117"/>
      <c r="FEV32" s="117"/>
      <c r="FEW32" s="117"/>
      <c r="FEX32" s="117"/>
      <c r="FEY32" s="117"/>
      <c r="FEZ32" s="117"/>
      <c r="FFA32" s="117"/>
      <c r="FFB32" s="117"/>
      <c r="FFC32" s="117"/>
      <c r="FFD32" s="117"/>
      <c r="FFE32" s="117"/>
      <c r="FFF32" s="117"/>
      <c r="FFG32" s="117"/>
      <c r="FFH32" s="117"/>
      <c r="FFI32" s="117"/>
      <c r="FFJ32" s="117"/>
      <c r="FFK32" s="117"/>
      <c r="FFL32" s="117"/>
      <c r="FFM32" s="117"/>
      <c r="FFN32" s="117"/>
      <c r="FFO32" s="117"/>
      <c r="FFP32" s="117"/>
      <c r="FFQ32" s="117"/>
      <c r="FFR32" s="117"/>
      <c r="FFS32" s="117"/>
      <c r="FFT32" s="117"/>
      <c r="FFU32" s="117"/>
      <c r="FFV32" s="117"/>
      <c r="FFW32" s="117"/>
      <c r="FFX32" s="117"/>
      <c r="FFY32" s="117"/>
      <c r="FFZ32" s="117"/>
      <c r="FGA32" s="117"/>
      <c r="FGB32" s="117"/>
      <c r="FGC32" s="117"/>
      <c r="FGD32" s="117"/>
      <c r="FGE32" s="117"/>
      <c r="FGF32" s="117"/>
      <c r="FGG32" s="117"/>
      <c r="FGH32" s="117"/>
      <c r="FGI32" s="117"/>
      <c r="FGJ32" s="117"/>
      <c r="FGK32" s="117"/>
      <c r="FGL32" s="117"/>
      <c r="FGM32" s="117"/>
      <c r="FGN32" s="117"/>
      <c r="FGO32" s="117"/>
      <c r="FGP32" s="117"/>
      <c r="FGQ32" s="117"/>
      <c r="FGR32" s="117"/>
      <c r="FGS32" s="117"/>
      <c r="FGT32" s="117"/>
      <c r="FGU32" s="117"/>
      <c r="FGV32" s="117"/>
      <c r="FGW32" s="117"/>
      <c r="FGX32" s="117"/>
      <c r="FGY32" s="117"/>
      <c r="FGZ32" s="117"/>
      <c r="FHA32" s="117"/>
      <c r="FHB32" s="117"/>
      <c r="FHC32" s="117"/>
      <c r="FHD32" s="117"/>
      <c r="FHE32" s="117"/>
      <c r="FHF32" s="117"/>
      <c r="FHG32" s="117"/>
      <c r="FHH32" s="117"/>
      <c r="FHI32" s="117"/>
      <c r="FHJ32" s="117"/>
      <c r="FHK32" s="117"/>
      <c r="FHL32" s="117"/>
      <c r="FHM32" s="117"/>
      <c r="FHN32" s="117"/>
      <c r="FHO32" s="117"/>
      <c r="FHP32" s="117"/>
      <c r="FHQ32" s="117"/>
      <c r="FHR32" s="117"/>
      <c r="FHS32" s="117"/>
      <c r="FHT32" s="117"/>
      <c r="FHU32" s="117"/>
      <c r="FHV32" s="117"/>
      <c r="FHW32" s="117"/>
      <c r="FHX32" s="117"/>
      <c r="FHY32" s="117"/>
      <c r="FHZ32" s="117"/>
      <c r="FIA32" s="117"/>
      <c r="FIB32" s="117"/>
      <c r="FIC32" s="117"/>
      <c r="FID32" s="117"/>
      <c r="FIE32" s="117"/>
      <c r="FIF32" s="117"/>
      <c r="FIG32" s="117"/>
      <c r="FIH32" s="117"/>
      <c r="FII32" s="117"/>
      <c r="FIJ32" s="117"/>
      <c r="FIK32" s="117"/>
      <c r="FIL32" s="117"/>
      <c r="FIM32" s="117"/>
      <c r="FIN32" s="117"/>
      <c r="FIO32" s="117"/>
      <c r="FIP32" s="117"/>
      <c r="FIQ32" s="117"/>
      <c r="FIR32" s="117"/>
      <c r="FIS32" s="117"/>
      <c r="FIT32" s="117"/>
      <c r="FIU32" s="117"/>
      <c r="FIV32" s="117"/>
      <c r="FIW32" s="117"/>
      <c r="FIX32" s="117"/>
      <c r="FIY32" s="117"/>
      <c r="FIZ32" s="117"/>
      <c r="FJA32" s="117"/>
      <c r="FJB32" s="117"/>
      <c r="FJC32" s="117"/>
      <c r="FJD32" s="117"/>
      <c r="FJE32" s="117"/>
      <c r="FJF32" s="117"/>
      <c r="FJG32" s="117"/>
      <c r="FJH32" s="117"/>
      <c r="FJI32" s="117"/>
      <c r="FJJ32" s="117"/>
      <c r="FJK32" s="117"/>
      <c r="FJL32" s="117"/>
      <c r="FJM32" s="117"/>
      <c r="FJN32" s="117"/>
      <c r="FJO32" s="117"/>
      <c r="FJP32" s="117"/>
      <c r="FJQ32" s="117"/>
      <c r="FJR32" s="117"/>
      <c r="FJS32" s="117"/>
      <c r="FJT32" s="117"/>
      <c r="FJU32" s="117"/>
      <c r="FJV32" s="117"/>
      <c r="FJW32" s="117"/>
      <c r="FJX32" s="117"/>
      <c r="FJY32" s="117"/>
      <c r="FJZ32" s="117"/>
      <c r="FKA32" s="117"/>
      <c r="FKB32" s="117"/>
      <c r="FKC32" s="117"/>
      <c r="FKD32" s="117"/>
      <c r="FKE32" s="117"/>
      <c r="FKF32" s="117"/>
      <c r="FKG32" s="117"/>
      <c r="FKH32" s="117"/>
      <c r="FKI32" s="117"/>
      <c r="FKJ32" s="117"/>
      <c r="FKK32" s="117"/>
      <c r="FKL32" s="117"/>
      <c r="FKM32" s="117"/>
      <c r="FKN32" s="117"/>
      <c r="FKO32" s="117"/>
      <c r="FKP32" s="117"/>
      <c r="FKQ32" s="117"/>
      <c r="FKR32" s="117"/>
      <c r="FKS32" s="117"/>
      <c r="FKT32" s="117"/>
      <c r="FKU32" s="117"/>
      <c r="FKV32" s="117"/>
      <c r="FKW32" s="117"/>
      <c r="FKX32" s="117"/>
      <c r="FKY32" s="117"/>
      <c r="FKZ32" s="117"/>
      <c r="FLA32" s="117"/>
      <c r="FLB32" s="117"/>
      <c r="FLC32" s="117"/>
      <c r="FLD32" s="117"/>
      <c r="FLE32" s="117"/>
      <c r="FLF32" s="117"/>
      <c r="FLG32" s="117"/>
      <c r="FLH32" s="117"/>
      <c r="FLI32" s="117"/>
      <c r="FLJ32" s="117"/>
      <c r="FLK32" s="117"/>
      <c r="FLL32" s="117"/>
      <c r="FLM32" s="117"/>
      <c r="FLN32" s="117"/>
      <c r="FLO32" s="117"/>
      <c r="FLP32" s="117"/>
      <c r="FLQ32" s="117"/>
      <c r="FLR32" s="117"/>
      <c r="FLS32" s="117"/>
      <c r="FLT32" s="117"/>
      <c r="FLU32" s="117"/>
      <c r="FLV32" s="117"/>
      <c r="FLW32" s="117"/>
      <c r="FLX32" s="117"/>
      <c r="FLY32" s="117"/>
      <c r="FLZ32" s="117"/>
      <c r="FMA32" s="117"/>
      <c r="FMB32" s="117"/>
      <c r="FMC32" s="117"/>
      <c r="FMD32" s="117"/>
      <c r="FME32" s="117"/>
      <c r="FMF32" s="117"/>
      <c r="FMG32" s="117"/>
      <c r="FMH32" s="117"/>
      <c r="FMI32" s="117"/>
      <c r="FMJ32" s="117"/>
      <c r="FMK32" s="117"/>
      <c r="FML32" s="117"/>
      <c r="FMM32" s="117"/>
      <c r="FMN32" s="117"/>
      <c r="FMO32" s="117"/>
      <c r="FMP32" s="117"/>
      <c r="FMQ32" s="117"/>
      <c r="FMR32" s="117"/>
      <c r="FMS32" s="117"/>
      <c r="FMT32" s="117"/>
      <c r="FMU32" s="117"/>
      <c r="FMV32" s="117"/>
      <c r="FMW32" s="117"/>
      <c r="FMX32" s="117"/>
      <c r="FMY32" s="117"/>
      <c r="FMZ32" s="117"/>
      <c r="FNA32" s="117"/>
      <c r="FNB32" s="117"/>
      <c r="FNC32" s="117"/>
      <c r="FND32" s="117"/>
      <c r="FNE32" s="117"/>
      <c r="FNF32" s="117"/>
      <c r="FNG32" s="117"/>
      <c r="FNH32" s="117"/>
      <c r="FNI32" s="117"/>
      <c r="FNJ32" s="117"/>
      <c r="FNK32" s="117"/>
      <c r="FNL32" s="117"/>
      <c r="FNM32" s="117"/>
      <c r="FNN32" s="117"/>
      <c r="FNO32" s="117"/>
      <c r="FNP32" s="117"/>
      <c r="FNQ32" s="117"/>
      <c r="FNR32" s="117"/>
      <c r="FNS32" s="117"/>
      <c r="FNT32" s="117"/>
      <c r="FNU32" s="117"/>
      <c r="FNV32" s="117"/>
      <c r="FNW32" s="117"/>
      <c r="FNX32" s="117"/>
      <c r="FNY32" s="117"/>
      <c r="FNZ32" s="117"/>
      <c r="FOA32" s="117"/>
      <c r="FOB32" s="117"/>
      <c r="FOC32" s="117"/>
      <c r="FOD32" s="117"/>
      <c r="FOE32" s="117"/>
      <c r="FOF32" s="117"/>
      <c r="FOG32" s="117"/>
      <c r="FOH32" s="117"/>
      <c r="FOI32" s="117"/>
      <c r="FOJ32" s="117"/>
      <c r="FOK32" s="117"/>
      <c r="FOL32" s="117"/>
      <c r="FOM32" s="117"/>
      <c r="FON32" s="117"/>
      <c r="FOO32" s="117"/>
      <c r="FOP32" s="117"/>
      <c r="FOQ32" s="117"/>
      <c r="FOR32" s="117"/>
      <c r="FOS32" s="117"/>
      <c r="FOT32" s="117"/>
      <c r="FOU32" s="117"/>
      <c r="FOV32" s="117"/>
      <c r="FOW32" s="117"/>
      <c r="FOX32" s="117"/>
      <c r="FOY32" s="117"/>
      <c r="FOZ32" s="117"/>
      <c r="FPA32" s="117"/>
      <c r="FPB32" s="117"/>
      <c r="FPC32" s="117"/>
      <c r="FPD32" s="117"/>
      <c r="FPE32" s="117"/>
      <c r="FPF32" s="117"/>
      <c r="FPG32" s="117"/>
      <c r="FPH32" s="117"/>
      <c r="FPI32" s="117"/>
      <c r="FPJ32" s="117"/>
      <c r="FPK32" s="117"/>
      <c r="FPL32" s="117"/>
      <c r="FPM32" s="117"/>
      <c r="FPN32" s="117"/>
      <c r="FPO32" s="117"/>
      <c r="FPP32" s="117"/>
      <c r="FPQ32" s="117"/>
      <c r="FPR32" s="117"/>
      <c r="FPS32" s="117"/>
      <c r="FPT32" s="117"/>
      <c r="FPU32" s="117"/>
      <c r="FPV32" s="117"/>
      <c r="FPW32" s="117"/>
      <c r="FPX32" s="117"/>
      <c r="FPY32" s="117"/>
      <c r="FPZ32" s="117"/>
      <c r="FQA32" s="117"/>
      <c r="FQB32" s="117"/>
      <c r="FQC32" s="117"/>
      <c r="FQD32" s="117"/>
      <c r="FQE32" s="117"/>
      <c r="FQF32" s="117"/>
      <c r="FQG32" s="117"/>
      <c r="FQH32" s="117"/>
      <c r="FQI32" s="117"/>
      <c r="FQJ32" s="117"/>
      <c r="FQK32" s="117"/>
      <c r="FQL32" s="117"/>
      <c r="FQM32" s="117"/>
      <c r="FQN32" s="117"/>
      <c r="FQO32" s="117"/>
      <c r="FQP32" s="117"/>
      <c r="FQQ32" s="117"/>
      <c r="FQR32" s="117"/>
      <c r="FQS32" s="117"/>
      <c r="FQT32" s="117"/>
      <c r="FQU32" s="117"/>
      <c r="FQV32" s="117"/>
      <c r="FQW32" s="117"/>
      <c r="FQX32" s="117"/>
      <c r="FQY32" s="117"/>
      <c r="FQZ32" s="117"/>
      <c r="FRA32" s="117"/>
      <c r="FRB32" s="117"/>
      <c r="FRC32" s="117"/>
      <c r="FRD32" s="117"/>
      <c r="FRE32" s="117"/>
      <c r="FRF32" s="117"/>
      <c r="FRG32" s="117"/>
      <c r="FRH32" s="117"/>
      <c r="FRI32" s="117"/>
      <c r="FRJ32" s="117"/>
      <c r="FRK32" s="117"/>
      <c r="FRL32" s="117"/>
      <c r="FRM32" s="117"/>
      <c r="FRN32" s="117"/>
      <c r="FRO32" s="117"/>
      <c r="FRP32" s="117"/>
      <c r="FRQ32" s="117"/>
      <c r="FRR32" s="117"/>
      <c r="FRS32" s="117"/>
      <c r="FRT32" s="117"/>
      <c r="FRU32" s="117"/>
      <c r="FRV32" s="117"/>
      <c r="FRW32" s="117"/>
      <c r="FRX32" s="117"/>
      <c r="FRY32" s="117"/>
      <c r="FRZ32" s="117"/>
      <c r="FSA32" s="117"/>
      <c r="FSB32" s="117"/>
      <c r="FSC32" s="117"/>
      <c r="FSD32" s="117"/>
      <c r="FSE32" s="117"/>
      <c r="FSF32" s="117"/>
      <c r="FSG32" s="117"/>
      <c r="FSH32" s="117"/>
      <c r="FSI32" s="117"/>
      <c r="FSJ32" s="117"/>
      <c r="FSK32" s="117"/>
      <c r="FSL32" s="117"/>
      <c r="FSM32" s="117"/>
      <c r="FSN32" s="117"/>
      <c r="FSO32" s="117"/>
      <c r="FSP32" s="117"/>
      <c r="FSQ32" s="117"/>
      <c r="FSR32" s="117"/>
      <c r="FSS32" s="117"/>
      <c r="FST32" s="117"/>
      <c r="FSU32" s="117"/>
      <c r="FSV32" s="117"/>
      <c r="FSW32" s="117"/>
      <c r="FSX32" s="117"/>
      <c r="FSY32" s="117"/>
      <c r="FSZ32" s="117"/>
      <c r="FTA32" s="117"/>
      <c r="FTB32" s="117"/>
      <c r="FTC32" s="117"/>
      <c r="FTD32" s="117"/>
      <c r="FTE32" s="117"/>
      <c r="FTF32" s="117"/>
      <c r="FTG32" s="117"/>
      <c r="FTH32" s="117"/>
      <c r="FTI32" s="117"/>
      <c r="FTJ32" s="117"/>
      <c r="FTK32" s="117"/>
      <c r="FTL32" s="117"/>
      <c r="FTM32" s="117"/>
      <c r="FTN32" s="117"/>
      <c r="FTO32" s="117"/>
      <c r="FTP32" s="117"/>
      <c r="FTQ32" s="117"/>
      <c r="FTR32" s="117"/>
      <c r="FTS32" s="117"/>
      <c r="FTT32" s="117"/>
      <c r="FTU32" s="117"/>
      <c r="FTV32" s="117"/>
      <c r="FTW32" s="117"/>
      <c r="FTX32" s="117"/>
      <c r="FTY32" s="117"/>
      <c r="FTZ32" s="117"/>
      <c r="FUA32" s="117"/>
      <c r="FUB32" s="117"/>
      <c r="FUC32" s="117"/>
      <c r="FUD32" s="117"/>
      <c r="FUE32" s="117"/>
      <c r="FUF32" s="117"/>
      <c r="FUG32" s="117"/>
      <c r="FUH32" s="117"/>
      <c r="FUI32" s="117"/>
      <c r="FUJ32" s="117"/>
      <c r="FUK32" s="117"/>
      <c r="FUL32" s="117"/>
      <c r="FUM32" s="117"/>
      <c r="FUN32" s="117"/>
      <c r="FUO32" s="117"/>
      <c r="FUP32" s="117"/>
      <c r="FUQ32" s="117"/>
      <c r="FUR32" s="117"/>
      <c r="FUS32" s="117"/>
      <c r="FUT32" s="117"/>
      <c r="FUU32" s="117"/>
      <c r="FUV32" s="117"/>
      <c r="FUW32" s="117"/>
      <c r="FUX32" s="117"/>
      <c r="FUY32" s="117"/>
      <c r="FUZ32" s="117"/>
      <c r="FVA32" s="117"/>
      <c r="FVB32" s="117"/>
      <c r="FVC32" s="117"/>
      <c r="FVD32" s="117"/>
      <c r="FVE32" s="117"/>
      <c r="FVF32" s="117"/>
      <c r="FVG32" s="117"/>
      <c r="FVH32" s="117"/>
      <c r="FVI32" s="117"/>
      <c r="FVJ32" s="117"/>
      <c r="FVK32" s="117"/>
      <c r="FVL32" s="117"/>
      <c r="FVM32" s="117"/>
      <c r="FVN32" s="117"/>
      <c r="FVO32" s="117"/>
      <c r="FVP32" s="117"/>
      <c r="FVQ32" s="117"/>
      <c r="FVR32" s="117"/>
      <c r="FVS32" s="117"/>
      <c r="FVT32" s="117"/>
      <c r="FVU32" s="117"/>
      <c r="FVV32" s="117"/>
      <c r="FVW32" s="117"/>
      <c r="FVX32" s="117"/>
      <c r="FVY32" s="117"/>
      <c r="FVZ32" s="117"/>
      <c r="FWA32" s="117"/>
      <c r="FWB32" s="117"/>
      <c r="FWC32" s="117"/>
      <c r="FWD32" s="117"/>
      <c r="FWE32" s="117"/>
      <c r="FWF32" s="117"/>
      <c r="FWG32" s="117"/>
      <c r="FWH32" s="117"/>
      <c r="FWI32" s="117"/>
      <c r="FWJ32" s="117"/>
      <c r="FWK32" s="117"/>
      <c r="FWL32" s="117"/>
      <c r="FWM32" s="117"/>
      <c r="FWN32" s="117"/>
      <c r="FWO32" s="117"/>
      <c r="FWP32" s="117"/>
      <c r="FWQ32" s="117"/>
      <c r="FWR32" s="117"/>
      <c r="FWS32" s="117"/>
      <c r="FWT32" s="117"/>
      <c r="FWU32" s="117"/>
      <c r="FWV32" s="117"/>
      <c r="FWW32" s="117"/>
      <c r="FWX32" s="117"/>
      <c r="FWY32" s="117"/>
      <c r="FWZ32" s="117"/>
      <c r="FXA32" s="117"/>
      <c r="FXB32" s="117"/>
      <c r="FXC32" s="117"/>
      <c r="FXD32" s="117"/>
      <c r="FXE32" s="117"/>
      <c r="FXF32" s="117"/>
      <c r="FXG32" s="117"/>
      <c r="FXH32" s="117"/>
      <c r="FXI32" s="117"/>
      <c r="FXJ32" s="117"/>
      <c r="FXK32" s="117"/>
      <c r="FXL32" s="117"/>
      <c r="FXM32" s="117"/>
      <c r="FXN32" s="117"/>
      <c r="FXO32" s="117"/>
      <c r="FXP32" s="117"/>
      <c r="FXQ32" s="117"/>
      <c r="FXR32" s="117"/>
      <c r="FXS32" s="117"/>
      <c r="FXT32" s="117"/>
      <c r="FXU32" s="117"/>
      <c r="FXV32" s="117"/>
      <c r="FXW32" s="117"/>
      <c r="FXX32" s="117"/>
      <c r="FXY32" s="117"/>
      <c r="FXZ32" s="117"/>
      <c r="FYA32" s="117"/>
      <c r="FYB32" s="117"/>
      <c r="FYC32" s="117"/>
      <c r="FYD32" s="117"/>
      <c r="FYE32" s="117"/>
      <c r="FYF32" s="117"/>
      <c r="FYG32" s="117"/>
      <c r="FYH32" s="117"/>
      <c r="FYI32" s="117"/>
      <c r="FYJ32" s="117"/>
      <c r="FYK32" s="117"/>
      <c r="FYL32" s="117"/>
      <c r="FYM32" s="117"/>
      <c r="FYN32" s="117"/>
      <c r="FYO32" s="117"/>
      <c r="FYP32" s="117"/>
      <c r="FYQ32" s="117"/>
      <c r="FYR32" s="117"/>
      <c r="FYS32" s="117"/>
      <c r="FYT32" s="117"/>
      <c r="FYU32" s="117"/>
      <c r="FYV32" s="117"/>
      <c r="FYW32" s="117"/>
      <c r="FYX32" s="117"/>
      <c r="FYY32" s="117"/>
      <c r="FYZ32" s="117"/>
      <c r="FZA32" s="117"/>
      <c r="FZB32" s="117"/>
      <c r="FZC32" s="117"/>
      <c r="FZD32" s="117"/>
      <c r="FZE32" s="117"/>
      <c r="FZF32" s="117"/>
      <c r="FZG32" s="117"/>
      <c r="FZH32" s="117"/>
      <c r="FZI32" s="117"/>
      <c r="FZJ32" s="117"/>
      <c r="FZK32" s="117"/>
      <c r="FZL32" s="117"/>
      <c r="FZM32" s="117"/>
      <c r="FZN32" s="117"/>
      <c r="FZO32" s="117"/>
      <c r="FZP32" s="117"/>
      <c r="FZQ32" s="117"/>
      <c r="FZR32" s="117"/>
      <c r="FZS32" s="117"/>
      <c r="FZT32" s="117"/>
      <c r="FZU32" s="117"/>
      <c r="FZV32" s="117"/>
      <c r="FZW32" s="117"/>
      <c r="FZX32" s="117"/>
      <c r="FZY32" s="117"/>
      <c r="FZZ32" s="117"/>
      <c r="GAA32" s="117"/>
      <c r="GAB32" s="117"/>
      <c r="GAC32" s="117"/>
      <c r="GAD32" s="117"/>
      <c r="GAE32" s="117"/>
      <c r="GAF32" s="117"/>
      <c r="GAG32" s="117"/>
      <c r="GAH32" s="117"/>
      <c r="GAI32" s="117"/>
      <c r="GAJ32" s="117"/>
      <c r="GAK32" s="117"/>
      <c r="GAL32" s="117"/>
      <c r="GAM32" s="117"/>
      <c r="GAN32" s="117"/>
      <c r="GAO32" s="117"/>
      <c r="GAP32" s="117"/>
      <c r="GAQ32" s="117"/>
      <c r="GAR32" s="117"/>
      <c r="GAS32" s="117"/>
      <c r="GAT32" s="117"/>
      <c r="GAU32" s="117"/>
      <c r="GAV32" s="117"/>
      <c r="GAW32" s="117"/>
      <c r="GAX32" s="117"/>
      <c r="GAY32" s="117"/>
      <c r="GAZ32" s="117"/>
      <c r="GBA32" s="117"/>
      <c r="GBB32" s="117"/>
      <c r="GBC32" s="117"/>
      <c r="GBD32" s="117"/>
      <c r="GBE32" s="117"/>
      <c r="GBF32" s="117"/>
      <c r="GBG32" s="117"/>
      <c r="GBH32" s="117"/>
      <c r="GBI32" s="117"/>
      <c r="GBJ32" s="117"/>
      <c r="GBK32" s="117"/>
      <c r="GBL32" s="117"/>
      <c r="GBM32" s="117"/>
      <c r="GBN32" s="117"/>
      <c r="GBO32" s="117"/>
      <c r="GBP32" s="117"/>
      <c r="GBQ32" s="117"/>
      <c r="GBR32" s="117"/>
      <c r="GBS32" s="117"/>
      <c r="GBT32" s="117"/>
      <c r="GBU32" s="117"/>
      <c r="GBV32" s="117"/>
      <c r="GBW32" s="117"/>
      <c r="GBX32" s="117"/>
      <c r="GBY32" s="117"/>
      <c r="GBZ32" s="117"/>
      <c r="GCA32" s="117"/>
      <c r="GCB32" s="117"/>
      <c r="GCC32" s="117"/>
      <c r="GCD32" s="117"/>
      <c r="GCE32" s="117"/>
      <c r="GCF32" s="117"/>
      <c r="GCG32" s="117"/>
      <c r="GCH32" s="117"/>
      <c r="GCI32" s="117"/>
      <c r="GCJ32" s="117"/>
      <c r="GCK32" s="117"/>
      <c r="GCL32" s="117"/>
      <c r="GCM32" s="117"/>
      <c r="GCN32" s="117"/>
      <c r="GCO32" s="117"/>
      <c r="GCP32" s="117"/>
      <c r="GCQ32" s="117"/>
      <c r="GCR32" s="117"/>
      <c r="GCS32" s="117"/>
      <c r="GCT32" s="117"/>
      <c r="GCU32" s="117"/>
      <c r="GCV32" s="117"/>
      <c r="GCW32" s="117"/>
      <c r="GCX32" s="117"/>
      <c r="GCY32" s="117"/>
      <c r="GCZ32" s="117"/>
      <c r="GDA32" s="117"/>
      <c r="GDB32" s="117"/>
      <c r="GDC32" s="117"/>
      <c r="GDD32" s="117"/>
      <c r="GDE32" s="117"/>
      <c r="GDF32" s="117"/>
      <c r="GDG32" s="117"/>
      <c r="GDH32" s="117"/>
      <c r="GDI32" s="117"/>
      <c r="GDJ32" s="117"/>
      <c r="GDK32" s="117"/>
      <c r="GDL32" s="117"/>
      <c r="GDM32" s="117"/>
      <c r="GDN32" s="117"/>
      <c r="GDO32" s="117"/>
      <c r="GDP32" s="117"/>
      <c r="GDQ32" s="117"/>
      <c r="GDR32" s="117"/>
      <c r="GDS32" s="117"/>
      <c r="GDT32" s="117"/>
      <c r="GDU32" s="117"/>
      <c r="GDV32" s="117"/>
      <c r="GDW32" s="117"/>
      <c r="GDX32" s="117"/>
      <c r="GDY32" s="117"/>
      <c r="GDZ32" s="117"/>
      <c r="GEA32" s="117"/>
      <c r="GEB32" s="117"/>
      <c r="GEC32" s="117"/>
      <c r="GED32" s="117"/>
      <c r="GEE32" s="117"/>
      <c r="GEF32" s="117"/>
      <c r="GEG32" s="117"/>
      <c r="GEH32" s="117"/>
      <c r="GEI32" s="117"/>
      <c r="GEJ32" s="117"/>
      <c r="GEK32" s="117"/>
      <c r="GEL32" s="117"/>
      <c r="GEM32" s="117"/>
      <c r="GEN32" s="117"/>
      <c r="GEO32" s="117"/>
      <c r="GEP32" s="117"/>
      <c r="GEQ32" s="117"/>
      <c r="GER32" s="117"/>
      <c r="GES32" s="117"/>
      <c r="GET32" s="117"/>
      <c r="GEU32" s="117"/>
      <c r="GEV32" s="117"/>
      <c r="GEW32" s="117"/>
      <c r="GEX32" s="117"/>
      <c r="GEY32" s="117"/>
      <c r="GEZ32" s="117"/>
      <c r="GFA32" s="117"/>
      <c r="GFB32" s="117"/>
      <c r="GFC32" s="117"/>
      <c r="GFD32" s="117"/>
      <c r="GFE32" s="117"/>
      <c r="GFF32" s="117"/>
      <c r="GFG32" s="117"/>
      <c r="GFH32" s="117"/>
      <c r="GFI32" s="117"/>
      <c r="GFJ32" s="117"/>
      <c r="GFK32" s="117"/>
      <c r="GFL32" s="117"/>
      <c r="GFM32" s="117"/>
      <c r="GFN32" s="117"/>
      <c r="GFO32" s="117"/>
      <c r="GFP32" s="117"/>
      <c r="GFQ32" s="117"/>
      <c r="GFR32" s="117"/>
      <c r="GFS32" s="117"/>
      <c r="GFT32" s="117"/>
      <c r="GFU32" s="117"/>
      <c r="GFV32" s="117"/>
      <c r="GFW32" s="117"/>
      <c r="GFX32" s="117"/>
      <c r="GFY32" s="117"/>
      <c r="GFZ32" s="117"/>
      <c r="GGA32" s="117"/>
      <c r="GGB32" s="117"/>
      <c r="GGC32" s="117"/>
      <c r="GGD32" s="117"/>
      <c r="GGE32" s="117"/>
      <c r="GGF32" s="117"/>
      <c r="GGG32" s="117"/>
      <c r="GGH32" s="117"/>
      <c r="GGI32" s="117"/>
      <c r="GGJ32" s="117"/>
      <c r="GGK32" s="117"/>
      <c r="GGL32" s="117"/>
      <c r="GGM32" s="117"/>
      <c r="GGN32" s="117"/>
      <c r="GGO32" s="117"/>
      <c r="GGP32" s="117"/>
      <c r="GGQ32" s="117"/>
      <c r="GGR32" s="117"/>
      <c r="GGS32" s="117"/>
      <c r="GGT32" s="117"/>
      <c r="GGU32" s="117"/>
      <c r="GGV32" s="117"/>
      <c r="GGW32" s="117"/>
      <c r="GGX32" s="117"/>
      <c r="GGY32" s="117"/>
      <c r="GGZ32" s="117"/>
      <c r="GHA32" s="117"/>
      <c r="GHB32" s="117"/>
      <c r="GHC32" s="117"/>
      <c r="GHD32" s="117"/>
      <c r="GHE32" s="117"/>
      <c r="GHF32" s="117"/>
      <c r="GHG32" s="117"/>
      <c r="GHH32" s="117"/>
      <c r="GHI32" s="117"/>
      <c r="GHJ32" s="117"/>
      <c r="GHK32" s="117"/>
      <c r="GHL32" s="117"/>
      <c r="GHM32" s="117"/>
      <c r="GHN32" s="117"/>
      <c r="GHO32" s="117"/>
      <c r="GHP32" s="117"/>
      <c r="GHQ32" s="117"/>
      <c r="GHR32" s="117"/>
      <c r="GHS32" s="117"/>
      <c r="GHT32" s="117"/>
      <c r="GHU32" s="117"/>
      <c r="GHV32" s="117"/>
      <c r="GHW32" s="117"/>
      <c r="GHX32" s="117"/>
      <c r="GHY32" s="117"/>
      <c r="GHZ32" s="117"/>
      <c r="GIA32" s="117"/>
      <c r="GIB32" s="117"/>
      <c r="GIC32" s="117"/>
      <c r="GID32" s="117"/>
      <c r="GIE32" s="117"/>
      <c r="GIF32" s="117"/>
      <c r="GIG32" s="117"/>
      <c r="GIH32" s="117"/>
      <c r="GII32" s="117"/>
      <c r="GIJ32" s="117"/>
      <c r="GIK32" s="117"/>
      <c r="GIL32" s="117"/>
      <c r="GIM32" s="117"/>
      <c r="GIN32" s="117"/>
      <c r="GIO32" s="117"/>
      <c r="GIP32" s="117"/>
      <c r="GIQ32" s="117"/>
      <c r="GIR32" s="117"/>
      <c r="GIS32" s="117"/>
      <c r="GIT32" s="117"/>
      <c r="GIU32" s="117"/>
      <c r="GIV32" s="117"/>
      <c r="GIW32" s="117"/>
      <c r="GIX32" s="117"/>
      <c r="GIY32" s="117"/>
      <c r="GIZ32" s="117"/>
      <c r="GJA32" s="117"/>
      <c r="GJB32" s="117"/>
      <c r="GJC32" s="117"/>
      <c r="GJD32" s="117"/>
      <c r="GJE32" s="117"/>
      <c r="GJF32" s="117"/>
      <c r="GJG32" s="117"/>
      <c r="GJH32" s="117"/>
      <c r="GJI32" s="117"/>
      <c r="GJJ32" s="117"/>
      <c r="GJK32" s="117"/>
      <c r="GJL32" s="117"/>
      <c r="GJM32" s="117"/>
      <c r="GJN32" s="117"/>
      <c r="GJO32" s="117"/>
      <c r="GJP32" s="117"/>
      <c r="GJQ32" s="117"/>
      <c r="GJR32" s="117"/>
      <c r="GJS32" s="117"/>
      <c r="GJT32" s="117"/>
      <c r="GJU32" s="117"/>
      <c r="GJV32" s="117"/>
      <c r="GJW32" s="117"/>
      <c r="GJX32" s="117"/>
      <c r="GJY32" s="117"/>
      <c r="GJZ32" s="117"/>
      <c r="GKA32" s="117"/>
      <c r="GKB32" s="117"/>
      <c r="GKC32" s="117"/>
      <c r="GKD32" s="117"/>
      <c r="GKE32" s="117"/>
      <c r="GKF32" s="117"/>
      <c r="GKG32" s="117"/>
      <c r="GKH32" s="117"/>
      <c r="GKI32" s="117"/>
      <c r="GKJ32" s="117"/>
      <c r="GKK32" s="117"/>
      <c r="GKL32" s="117"/>
      <c r="GKM32" s="117"/>
      <c r="GKN32" s="117"/>
      <c r="GKO32" s="117"/>
      <c r="GKP32" s="117"/>
      <c r="GKQ32" s="117"/>
      <c r="GKR32" s="117"/>
      <c r="GKS32" s="117"/>
      <c r="GKT32" s="117"/>
      <c r="GKU32" s="117"/>
      <c r="GKV32" s="117"/>
      <c r="GKW32" s="117"/>
      <c r="GKX32" s="117"/>
      <c r="GKY32" s="117"/>
      <c r="GKZ32" s="117"/>
      <c r="GLA32" s="117"/>
      <c r="GLB32" s="117"/>
      <c r="GLC32" s="117"/>
      <c r="GLD32" s="117"/>
      <c r="GLE32" s="117"/>
      <c r="GLF32" s="117"/>
      <c r="GLG32" s="117"/>
      <c r="GLH32" s="117"/>
      <c r="GLI32" s="117"/>
      <c r="GLJ32" s="117"/>
      <c r="GLK32" s="117"/>
      <c r="GLL32" s="117"/>
      <c r="GLM32" s="117"/>
      <c r="GLN32" s="117"/>
      <c r="GLO32" s="117"/>
      <c r="GLP32" s="117"/>
      <c r="GLQ32" s="117"/>
      <c r="GLR32" s="117"/>
      <c r="GLS32" s="117"/>
      <c r="GLT32" s="117"/>
      <c r="GLU32" s="117"/>
      <c r="GLV32" s="117"/>
      <c r="GLW32" s="117"/>
      <c r="GLX32" s="117"/>
      <c r="GLY32" s="117"/>
      <c r="GLZ32" s="117"/>
      <c r="GMA32" s="117"/>
      <c r="GMB32" s="117"/>
      <c r="GMC32" s="117"/>
      <c r="GMD32" s="117"/>
      <c r="GME32" s="117"/>
      <c r="GMF32" s="117"/>
      <c r="GMG32" s="117"/>
      <c r="GMH32" s="117"/>
      <c r="GMI32" s="117"/>
      <c r="GMJ32" s="117"/>
      <c r="GMK32" s="117"/>
      <c r="GML32" s="117"/>
      <c r="GMM32" s="117"/>
      <c r="GMN32" s="117"/>
      <c r="GMO32" s="117"/>
      <c r="GMP32" s="117"/>
      <c r="GMQ32" s="117"/>
      <c r="GMR32" s="117"/>
      <c r="GMS32" s="117"/>
      <c r="GMT32" s="117"/>
      <c r="GMU32" s="117"/>
      <c r="GMV32" s="117"/>
      <c r="GMW32" s="117"/>
      <c r="GMX32" s="117"/>
      <c r="GMY32" s="117"/>
      <c r="GMZ32" s="117"/>
      <c r="GNA32" s="117"/>
      <c r="GNB32" s="117"/>
      <c r="GNC32" s="117"/>
      <c r="GND32" s="117"/>
      <c r="GNE32" s="117"/>
      <c r="GNF32" s="117"/>
      <c r="GNG32" s="117"/>
      <c r="GNH32" s="117"/>
      <c r="GNI32" s="117"/>
      <c r="GNJ32" s="117"/>
      <c r="GNK32" s="117"/>
      <c r="GNL32" s="117"/>
      <c r="GNM32" s="117"/>
      <c r="GNN32" s="117"/>
      <c r="GNO32" s="117"/>
      <c r="GNP32" s="117"/>
      <c r="GNQ32" s="117"/>
      <c r="GNR32" s="117"/>
      <c r="GNS32" s="117"/>
      <c r="GNT32" s="117"/>
      <c r="GNU32" s="117"/>
      <c r="GNV32" s="117"/>
      <c r="GNW32" s="117"/>
      <c r="GNX32" s="117"/>
      <c r="GNY32" s="117"/>
      <c r="GNZ32" s="117"/>
      <c r="GOA32" s="117"/>
      <c r="GOB32" s="117"/>
      <c r="GOC32" s="117"/>
      <c r="GOD32" s="117"/>
      <c r="GOE32" s="117"/>
      <c r="GOF32" s="117"/>
      <c r="GOG32" s="117"/>
      <c r="GOH32" s="117"/>
      <c r="GOI32" s="117"/>
      <c r="GOJ32" s="117"/>
      <c r="GOK32" s="117"/>
      <c r="GOL32" s="117"/>
      <c r="GOM32" s="117"/>
      <c r="GON32" s="117"/>
      <c r="GOO32" s="117"/>
      <c r="GOP32" s="117"/>
      <c r="GOQ32" s="117"/>
      <c r="GOR32" s="117"/>
      <c r="GOS32" s="117"/>
      <c r="GOT32" s="117"/>
      <c r="GOU32" s="117"/>
      <c r="GOV32" s="117"/>
      <c r="GOW32" s="117"/>
      <c r="GOX32" s="117"/>
      <c r="GOY32" s="117"/>
      <c r="GOZ32" s="117"/>
      <c r="GPA32" s="117"/>
      <c r="GPB32" s="117"/>
      <c r="GPC32" s="117"/>
      <c r="GPD32" s="117"/>
      <c r="GPE32" s="117"/>
      <c r="GPF32" s="117"/>
      <c r="GPG32" s="117"/>
      <c r="GPH32" s="117"/>
      <c r="GPI32" s="117"/>
      <c r="GPJ32" s="117"/>
      <c r="GPK32" s="117"/>
      <c r="GPL32" s="117"/>
      <c r="GPM32" s="117"/>
      <c r="GPN32" s="117"/>
      <c r="GPO32" s="117"/>
      <c r="GPP32" s="117"/>
      <c r="GPQ32" s="117"/>
      <c r="GPR32" s="117"/>
      <c r="GPS32" s="117"/>
      <c r="GPT32" s="117"/>
      <c r="GPU32" s="117"/>
      <c r="GPV32" s="117"/>
      <c r="GPW32" s="117"/>
      <c r="GPX32" s="117"/>
      <c r="GPY32" s="117"/>
      <c r="GPZ32" s="117"/>
      <c r="GQA32" s="117"/>
      <c r="GQB32" s="117"/>
      <c r="GQC32" s="117"/>
      <c r="GQD32" s="117"/>
      <c r="GQE32" s="117"/>
      <c r="GQF32" s="117"/>
      <c r="GQG32" s="117"/>
      <c r="GQH32" s="117"/>
      <c r="GQI32" s="117"/>
      <c r="GQJ32" s="117"/>
      <c r="GQK32" s="117"/>
      <c r="GQL32" s="117"/>
      <c r="GQM32" s="117"/>
      <c r="GQN32" s="117"/>
      <c r="GQO32" s="117"/>
      <c r="GQP32" s="117"/>
      <c r="GQQ32" s="117"/>
      <c r="GQR32" s="117"/>
      <c r="GQS32" s="117"/>
      <c r="GQT32" s="117"/>
      <c r="GQU32" s="117"/>
      <c r="GQV32" s="117"/>
      <c r="GQW32" s="117"/>
      <c r="GQX32" s="117"/>
      <c r="GQY32" s="117"/>
      <c r="GQZ32" s="117"/>
      <c r="GRA32" s="117"/>
      <c r="GRB32" s="117"/>
      <c r="GRC32" s="117"/>
      <c r="GRD32" s="117"/>
      <c r="GRE32" s="117"/>
      <c r="GRF32" s="117"/>
      <c r="GRG32" s="117"/>
      <c r="GRH32" s="117"/>
      <c r="GRI32" s="117"/>
      <c r="GRJ32" s="117"/>
      <c r="GRK32" s="117"/>
      <c r="GRL32" s="117"/>
      <c r="GRM32" s="117"/>
      <c r="GRN32" s="117"/>
      <c r="GRO32" s="117"/>
      <c r="GRP32" s="117"/>
      <c r="GRQ32" s="117"/>
      <c r="GRR32" s="117"/>
      <c r="GRS32" s="117"/>
      <c r="GRT32" s="117"/>
      <c r="GRU32" s="117"/>
      <c r="GRV32" s="117"/>
      <c r="GRW32" s="117"/>
      <c r="GRX32" s="117"/>
      <c r="GRY32" s="117"/>
      <c r="GRZ32" s="117"/>
      <c r="GSA32" s="117"/>
      <c r="GSB32" s="117"/>
      <c r="GSC32" s="117"/>
      <c r="GSD32" s="117"/>
      <c r="GSE32" s="117"/>
      <c r="GSF32" s="117"/>
      <c r="GSG32" s="117"/>
      <c r="GSH32" s="117"/>
      <c r="GSI32" s="117"/>
      <c r="GSJ32" s="117"/>
      <c r="GSK32" s="117"/>
      <c r="GSL32" s="117"/>
      <c r="GSM32" s="117"/>
      <c r="GSN32" s="117"/>
      <c r="GSO32" s="117"/>
      <c r="GSP32" s="117"/>
      <c r="GSQ32" s="117"/>
      <c r="GSR32" s="117"/>
      <c r="GSS32" s="117"/>
      <c r="GST32" s="117"/>
      <c r="GSU32" s="117"/>
      <c r="GSV32" s="117"/>
      <c r="GSW32" s="117"/>
      <c r="GSX32" s="117"/>
      <c r="GSY32" s="117"/>
      <c r="GSZ32" s="117"/>
      <c r="GTA32" s="117"/>
      <c r="GTB32" s="117"/>
      <c r="GTC32" s="117"/>
      <c r="GTD32" s="117"/>
      <c r="GTE32" s="117"/>
      <c r="GTF32" s="117"/>
      <c r="GTG32" s="117"/>
      <c r="GTH32" s="117"/>
      <c r="GTI32" s="117"/>
      <c r="GTJ32" s="117"/>
      <c r="GTK32" s="117"/>
      <c r="GTL32" s="117"/>
      <c r="GTM32" s="117"/>
      <c r="GTN32" s="117"/>
      <c r="GTO32" s="117"/>
      <c r="GTP32" s="117"/>
      <c r="GTQ32" s="117"/>
      <c r="GTR32" s="117"/>
      <c r="GTS32" s="117"/>
      <c r="GTT32" s="117"/>
      <c r="GTU32" s="117"/>
      <c r="GTV32" s="117"/>
      <c r="GTW32" s="117"/>
      <c r="GTX32" s="117"/>
      <c r="GTY32" s="117"/>
      <c r="GTZ32" s="117"/>
      <c r="GUA32" s="117"/>
      <c r="GUB32" s="117"/>
      <c r="GUC32" s="117"/>
      <c r="GUD32" s="117"/>
      <c r="GUE32" s="117"/>
      <c r="GUF32" s="117"/>
      <c r="GUG32" s="117"/>
      <c r="GUH32" s="117"/>
      <c r="GUI32" s="117"/>
      <c r="GUJ32" s="117"/>
      <c r="GUK32" s="117"/>
      <c r="GUL32" s="117"/>
      <c r="GUM32" s="117"/>
      <c r="GUN32" s="117"/>
      <c r="GUO32" s="117"/>
      <c r="GUP32" s="117"/>
      <c r="GUQ32" s="117"/>
      <c r="GUR32" s="117"/>
      <c r="GUS32" s="117"/>
      <c r="GUT32" s="117"/>
      <c r="GUU32" s="117"/>
      <c r="GUV32" s="117"/>
      <c r="GUW32" s="117"/>
      <c r="GUX32" s="117"/>
      <c r="GUY32" s="117"/>
      <c r="GUZ32" s="117"/>
      <c r="GVA32" s="117"/>
      <c r="GVB32" s="117"/>
      <c r="GVC32" s="117"/>
      <c r="GVD32" s="117"/>
      <c r="GVE32" s="117"/>
      <c r="GVF32" s="117"/>
      <c r="GVG32" s="117"/>
      <c r="GVH32" s="117"/>
      <c r="GVI32" s="117"/>
      <c r="GVJ32" s="117"/>
      <c r="GVK32" s="117"/>
      <c r="GVL32" s="117"/>
      <c r="GVM32" s="117"/>
      <c r="GVN32" s="117"/>
      <c r="GVO32" s="117"/>
      <c r="GVP32" s="117"/>
      <c r="GVQ32" s="117"/>
      <c r="GVR32" s="117"/>
      <c r="GVS32" s="117"/>
      <c r="GVT32" s="117"/>
      <c r="GVU32" s="117"/>
      <c r="GVV32" s="117"/>
      <c r="GVW32" s="117"/>
      <c r="GVX32" s="117"/>
      <c r="GVY32" s="117"/>
      <c r="GVZ32" s="117"/>
      <c r="GWA32" s="117"/>
      <c r="GWB32" s="117"/>
      <c r="GWC32" s="117"/>
      <c r="GWD32" s="117"/>
      <c r="GWE32" s="117"/>
      <c r="GWF32" s="117"/>
      <c r="GWG32" s="117"/>
      <c r="GWH32" s="117"/>
      <c r="GWI32" s="117"/>
      <c r="GWJ32" s="117"/>
      <c r="GWK32" s="117"/>
      <c r="GWL32" s="117"/>
      <c r="GWM32" s="117"/>
      <c r="GWN32" s="117"/>
      <c r="GWO32" s="117"/>
      <c r="GWP32" s="117"/>
      <c r="GWQ32" s="117"/>
      <c r="GWR32" s="117"/>
      <c r="GWS32" s="117"/>
      <c r="GWT32" s="117"/>
      <c r="GWU32" s="117"/>
      <c r="GWV32" s="117"/>
      <c r="GWW32" s="117"/>
      <c r="GWX32" s="117"/>
      <c r="GWY32" s="117"/>
      <c r="GWZ32" s="117"/>
      <c r="GXA32" s="117"/>
      <c r="GXB32" s="117"/>
      <c r="GXC32" s="117"/>
      <c r="GXD32" s="117"/>
      <c r="GXE32" s="117"/>
      <c r="GXF32" s="117"/>
      <c r="GXG32" s="117"/>
      <c r="GXH32" s="117"/>
      <c r="GXI32" s="117"/>
      <c r="GXJ32" s="117"/>
      <c r="GXK32" s="117"/>
      <c r="GXL32" s="117"/>
      <c r="GXM32" s="117"/>
      <c r="GXN32" s="117"/>
      <c r="GXO32" s="117"/>
      <c r="GXP32" s="117"/>
      <c r="GXQ32" s="117"/>
      <c r="GXR32" s="117"/>
      <c r="GXS32" s="117"/>
      <c r="GXT32" s="117"/>
      <c r="GXU32" s="117"/>
      <c r="GXV32" s="117"/>
      <c r="GXW32" s="117"/>
      <c r="GXX32" s="117"/>
      <c r="GXY32" s="117"/>
      <c r="GXZ32" s="117"/>
      <c r="GYA32" s="117"/>
      <c r="GYB32" s="117"/>
      <c r="GYC32" s="117"/>
      <c r="GYD32" s="117"/>
      <c r="GYE32" s="117"/>
      <c r="GYF32" s="117"/>
      <c r="GYG32" s="117"/>
      <c r="GYH32" s="117"/>
      <c r="GYI32" s="117"/>
      <c r="GYJ32" s="117"/>
      <c r="GYK32" s="117"/>
      <c r="GYL32" s="117"/>
      <c r="GYM32" s="117"/>
      <c r="GYN32" s="117"/>
      <c r="GYO32" s="117"/>
      <c r="GYP32" s="117"/>
      <c r="GYQ32" s="117"/>
      <c r="GYR32" s="117"/>
      <c r="GYS32" s="117"/>
      <c r="GYT32" s="117"/>
      <c r="GYU32" s="117"/>
      <c r="GYV32" s="117"/>
      <c r="GYW32" s="117"/>
      <c r="GYX32" s="117"/>
      <c r="GYY32" s="117"/>
      <c r="GYZ32" s="117"/>
      <c r="GZA32" s="117"/>
      <c r="GZB32" s="117"/>
      <c r="GZC32" s="117"/>
      <c r="GZD32" s="117"/>
      <c r="GZE32" s="117"/>
      <c r="GZF32" s="117"/>
      <c r="GZG32" s="117"/>
      <c r="GZH32" s="117"/>
      <c r="GZI32" s="117"/>
      <c r="GZJ32" s="117"/>
      <c r="GZK32" s="117"/>
      <c r="GZL32" s="117"/>
      <c r="GZM32" s="117"/>
      <c r="GZN32" s="117"/>
      <c r="GZO32" s="117"/>
      <c r="GZP32" s="117"/>
      <c r="GZQ32" s="117"/>
      <c r="GZR32" s="117"/>
      <c r="GZS32" s="117"/>
      <c r="GZT32" s="117"/>
      <c r="GZU32" s="117"/>
      <c r="GZV32" s="117"/>
      <c r="GZW32" s="117"/>
      <c r="GZX32" s="117"/>
      <c r="GZY32" s="117"/>
      <c r="GZZ32" s="117"/>
      <c r="HAA32" s="117"/>
      <c r="HAB32" s="117"/>
      <c r="HAC32" s="117"/>
      <c r="HAD32" s="117"/>
      <c r="HAE32" s="117"/>
      <c r="HAF32" s="117"/>
      <c r="HAG32" s="117"/>
      <c r="HAH32" s="117"/>
      <c r="HAI32" s="117"/>
      <c r="HAJ32" s="117"/>
      <c r="HAK32" s="117"/>
      <c r="HAL32" s="117"/>
      <c r="HAM32" s="117"/>
      <c r="HAN32" s="117"/>
      <c r="HAO32" s="117"/>
      <c r="HAP32" s="117"/>
      <c r="HAQ32" s="117"/>
      <c r="HAR32" s="117"/>
      <c r="HAS32" s="117"/>
      <c r="HAT32" s="117"/>
      <c r="HAU32" s="117"/>
      <c r="HAV32" s="117"/>
      <c r="HAW32" s="117"/>
      <c r="HAX32" s="117"/>
      <c r="HAY32" s="117"/>
      <c r="HAZ32" s="117"/>
      <c r="HBA32" s="117"/>
      <c r="HBB32" s="117"/>
      <c r="HBC32" s="117"/>
      <c r="HBD32" s="117"/>
      <c r="HBE32" s="117"/>
      <c r="HBF32" s="117"/>
      <c r="HBG32" s="117"/>
      <c r="HBH32" s="117"/>
      <c r="HBI32" s="117"/>
      <c r="HBJ32" s="117"/>
      <c r="HBK32" s="117"/>
      <c r="HBL32" s="117"/>
      <c r="HBM32" s="117"/>
      <c r="HBN32" s="117"/>
      <c r="HBO32" s="117"/>
      <c r="HBP32" s="117"/>
      <c r="HBQ32" s="117"/>
      <c r="HBR32" s="117"/>
      <c r="HBS32" s="117"/>
      <c r="HBT32" s="117"/>
      <c r="HBU32" s="117"/>
      <c r="HBV32" s="117"/>
      <c r="HBW32" s="117"/>
      <c r="HBX32" s="117"/>
      <c r="HBY32" s="117"/>
      <c r="HBZ32" s="117"/>
      <c r="HCA32" s="117"/>
      <c r="HCB32" s="117"/>
      <c r="HCC32" s="117"/>
      <c r="HCD32" s="117"/>
      <c r="HCE32" s="117"/>
      <c r="HCF32" s="117"/>
      <c r="HCG32" s="117"/>
      <c r="HCH32" s="117"/>
      <c r="HCI32" s="117"/>
      <c r="HCJ32" s="117"/>
      <c r="HCK32" s="117"/>
      <c r="HCL32" s="117"/>
      <c r="HCM32" s="117"/>
      <c r="HCN32" s="117"/>
      <c r="HCO32" s="117"/>
      <c r="HCP32" s="117"/>
      <c r="HCQ32" s="117"/>
      <c r="HCR32" s="117"/>
      <c r="HCS32" s="117"/>
      <c r="HCT32" s="117"/>
      <c r="HCU32" s="117"/>
      <c r="HCV32" s="117"/>
      <c r="HCW32" s="117"/>
      <c r="HCX32" s="117"/>
      <c r="HCY32" s="117"/>
      <c r="HCZ32" s="117"/>
      <c r="HDA32" s="117"/>
      <c r="HDB32" s="117"/>
      <c r="HDC32" s="117"/>
      <c r="HDD32" s="117"/>
      <c r="HDE32" s="117"/>
      <c r="HDF32" s="117"/>
      <c r="HDG32" s="117"/>
      <c r="HDH32" s="117"/>
      <c r="HDI32" s="117"/>
      <c r="HDJ32" s="117"/>
      <c r="HDK32" s="117"/>
      <c r="HDL32" s="117"/>
      <c r="HDM32" s="117"/>
      <c r="HDN32" s="117"/>
      <c r="HDO32" s="117"/>
      <c r="HDP32" s="117"/>
      <c r="HDQ32" s="117"/>
      <c r="HDR32" s="117"/>
      <c r="HDS32" s="117"/>
      <c r="HDT32" s="117"/>
      <c r="HDU32" s="117"/>
      <c r="HDV32" s="117"/>
      <c r="HDW32" s="117"/>
      <c r="HDX32" s="117"/>
      <c r="HDY32" s="117"/>
      <c r="HDZ32" s="117"/>
      <c r="HEA32" s="117"/>
      <c r="HEB32" s="117"/>
      <c r="HEC32" s="117"/>
      <c r="HED32" s="117"/>
      <c r="HEE32" s="117"/>
      <c r="HEF32" s="117"/>
      <c r="HEG32" s="117"/>
      <c r="HEH32" s="117"/>
      <c r="HEI32" s="117"/>
      <c r="HEJ32" s="117"/>
      <c r="HEK32" s="117"/>
      <c r="HEL32" s="117"/>
      <c r="HEM32" s="117"/>
      <c r="HEN32" s="117"/>
      <c r="HEO32" s="117"/>
      <c r="HEP32" s="117"/>
      <c r="HEQ32" s="117"/>
      <c r="HER32" s="117"/>
      <c r="HES32" s="117"/>
      <c r="HET32" s="117"/>
      <c r="HEU32" s="117"/>
      <c r="HEV32" s="117"/>
      <c r="HEW32" s="117"/>
      <c r="HEX32" s="117"/>
      <c r="HEY32" s="117"/>
      <c r="HEZ32" s="117"/>
      <c r="HFA32" s="117"/>
      <c r="HFB32" s="117"/>
      <c r="HFC32" s="117"/>
      <c r="HFD32" s="117"/>
      <c r="HFE32" s="117"/>
      <c r="HFF32" s="117"/>
      <c r="HFG32" s="117"/>
      <c r="HFH32" s="117"/>
      <c r="HFI32" s="117"/>
      <c r="HFJ32" s="117"/>
      <c r="HFK32" s="117"/>
      <c r="HFL32" s="117"/>
      <c r="HFM32" s="117"/>
      <c r="HFN32" s="117"/>
      <c r="HFO32" s="117"/>
      <c r="HFP32" s="117"/>
      <c r="HFQ32" s="117"/>
      <c r="HFR32" s="117"/>
      <c r="HFS32" s="117"/>
      <c r="HFT32" s="117"/>
      <c r="HFU32" s="117"/>
      <c r="HFV32" s="117"/>
      <c r="HFW32" s="117"/>
      <c r="HFX32" s="117"/>
      <c r="HFY32" s="117"/>
      <c r="HFZ32" s="117"/>
      <c r="HGA32" s="117"/>
      <c r="HGB32" s="117"/>
      <c r="HGC32" s="117"/>
      <c r="HGD32" s="117"/>
      <c r="HGE32" s="117"/>
      <c r="HGF32" s="117"/>
      <c r="HGG32" s="117"/>
      <c r="HGH32" s="117"/>
      <c r="HGI32" s="117"/>
      <c r="HGJ32" s="117"/>
      <c r="HGK32" s="117"/>
      <c r="HGL32" s="117"/>
      <c r="HGM32" s="117"/>
      <c r="HGN32" s="117"/>
      <c r="HGO32" s="117"/>
      <c r="HGP32" s="117"/>
      <c r="HGQ32" s="117"/>
      <c r="HGR32" s="117"/>
      <c r="HGS32" s="117"/>
      <c r="HGT32" s="117"/>
      <c r="HGU32" s="117"/>
      <c r="HGV32" s="117"/>
      <c r="HGW32" s="117"/>
      <c r="HGX32" s="117"/>
      <c r="HGY32" s="117"/>
      <c r="HGZ32" s="117"/>
      <c r="HHA32" s="117"/>
      <c r="HHB32" s="117"/>
      <c r="HHC32" s="117"/>
      <c r="HHD32" s="117"/>
      <c r="HHE32" s="117"/>
      <c r="HHF32" s="117"/>
      <c r="HHG32" s="117"/>
      <c r="HHH32" s="117"/>
      <c r="HHI32" s="117"/>
      <c r="HHJ32" s="117"/>
      <c r="HHK32" s="117"/>
      <c r="HHL32" s="117"/>
      <c r="HHM32" s="117"/>
      <c r="HHN32" s="117"/>
      <c r="HHO32" s="117"/>
      <c r="HHP32" s="117"/>
      <c r="HHQ32" s="117"/>
      <c r="HHR32" s="117"/>
      <c r="HHS32" s="117"/>
      <c r="HHT32" s="117"/>
      <c r="HHU32" s="117"/>
      <c r="HHV32" s="117"/>
      <c r="HHW32" s="117"/>
      <c r="HHX32" s="117"/>
      <c r="HHY32" s="117"/>
      <c r="HHZ32" s="117"/>
      <c r="HIA32" s="117"/>
      <c r="HIB32" s="117"/>
      <c r="HIC32" s="117"/>
      <c r="HID32" s="117"/>
      <c r="HIE32" s="117"/>
      <c r="HIF32" s="117"/>
      <c r="HIG32" s="117"/>
      <c r="HIH32" s="117"/>
      <c r="HII32" s="117"/>
      <c r="HIJ32" s="117"/>
      <c r="HIK32" s="117"/>
      <c r="HIL32" s="117"/>
      <c r="HIM32" s="117"/>
      <c r="HIN32" s="117"/>
      <c r="HIO32" s="117"/>
      <c r="HIP32" s="117"/>
      <c r="HIQ32" s="117"/>
      <c r="HIR32" s="117"/>
      <c r="HIS32" s="117"/>
      <c r="HIT32" s="117"/>
      <c r="HIU32" s="117"/>
      <c r="HIV32" s="117"/>
      <c r="HIW32" s="117"/>
      <c r="HIX32" s="117"/>
      <c r="HIY32" s="117"/>
      <c r="HIZ32" s="117"/>
      <c r="HJA32" s="117"/>
      <c r="HJB32" s="117"/>
      <c r="HJC32" s="117"/>
      <c r="HJD32" s="117"/>
      <c r="HJE32" s="117"/>
      <c r="HJF32" s="117"/>
      <c r="HJG32" s="117"/>
      <c r="HJH32" s="117"/>
      <c r="HJI32" s="117"/>
      <c r="HJJ32" s="117"/>
      <c r="HJK32" s="117"/>
      <c r="HJL32" s="117"/>
      <c r="HJM32" s="117"/>
      <c r="HJN32" s="117"/>
      <c r="HJO32" s="117"/>
      <c r="HJP32" s="117"/>
      <c r="HJQ32" s="117"/>
      <c r="HJR32" s="117"/>
      <c r="HJS32" s="117"/>
      <c r="HJT32" s="117"/>
      <c r="HJU32" s="117"/>
      <c r="HJV32" s="117"/>
      <c r="HJW32" s="117"/>
      <c r="HJX32" s="117"/>
      <c r="HJY32" s="117"/>
      <c r="HJZ32" s="117"/>
      <c r="HKA32" s="117"/>
      <c r="HKB32" s="117"/>
      <c r="HKC32" s="117"/>
      <c r="HKD32" s="117"/>
      <c r="HKE32" s="117"/>
      <c r="HKF32" s="117"/>
      <c r="HKG32" s="117"/>
      <c r="HKH32" s="117"/>
      <c r="HKI32" s="117"/>
      <c r="HKJ32" s="117"/>
      <c r="HKK32" s="117"/>
      <c r="HKL32" s="117"/>
      <c r="HKM32" s="117"/>
      <c r="HKN32" s="117"/>
      <c r="HKO32" s="117"/>
      <c r="HKP32" s="117"/>
      <c r="HKQ32" s="117"/>
      <c r="HKR32" s="117"/>
      <c r="HKS32" s="117"/>
      <c r="HKT32" s="117"/>
      <c r="HKU32" s="117"/>
      <c r="HKV32" s="117"/>
      <c r="HKW32" s="117"/>
      <c r="HKX32" s="117"/>
      <c r="HKY32" s="117"/>
      <c r="HKZ32" s="117"/>
      <c r="HLA32" s="117"/>
      <c r="HLB32" s="117"/>
      <c r="HLC32" s="117"/>
      <c r="HLD32" s="117"/>
      <c r="HLE32" s="117"/>
      <c r="HLF32" s="117"/>
      <c r="HLG32" s="117"/>
      <c r="HLH32" s="117"/>
      <c r="HLI32" s="117"/>
      <c r="HLJ32" s="117"/>
      <c r="HLK32" s="117"/>
      <c r="HLL32" s="117"/>
      <c r="HLM32" s="117"/>
      <c r="HLN32" s="117"/>
      <c r="HLO32" s="117"/>
      <c r="HLP32" s="117"/>
      <c r="HLQ32" s="117"/>
      <c r="HLR32" s="117"/>
      <c r="HLS32" s="117"/>
      <c r="HLT32" s="117"/>
      <c r="HLU32" s="117"/>
      <c r="HLV32" s="117"/>
      <c r="HLW32" s="117"/>
      <c r="HLX32" s="117"/>
      <c r="HLY32" s="117"/>
      <c r="HLZ32" s="117"/>
      <c r="HMA32" s="117"/>
      <c r="HMB32" s="117"/>
      <c r="HMC32" s="117"/>
      <c r="HMD32" s="117"/>
      <c r="HME32" s="117"/>
      <c r="HMF32" s="117"/>
      <c r="HMG32" s="117"/>
      <c r="HMH32" s="117"/>
      <c r="HMI32" s="117"/>
      <c r="HMJ32" s="117"/>
      <c r="HMK32" s="117"/>
      <c r="HML32" s="117"/>
      <c r="HMM32" s="117"/>
      <c r="HMN32" s="117"/>
      <c r="HMO32" s="117"/>
      <c r="HMP32" s="117"/>
      <c r="HMQ32" s="117"/>
      <c r="HMR32" s="117"/>
      <c r="HMS32" s="117"/>
      <c r="HMT32" s="117"/>
      <c r="HMU32" s="117"/>
      <c r="HMV32" s="117"/>
      <c r="HMW32" s="117"/>
      <c r="HMX32" s="117"/>
      <c r="HMY32" s="117"/>
      <c r="HMZ32" s="117"/>
      <c r="HNA32" s="117"/>
      <c r="HNB32" s="117"/>
      <c r="HNC32" s="117"/>
      <c r="HND32" s="117"/>
      <c r="HNE32" s="117"/>
      <c r="HNF32" s="117"/>
      <c r="HNG32" s="117"/>
      <c r="HNH32" s="117"/>
      <c r="HNI32" s="117"/>
      <c r="HNJ32" s="117"/>
      <c r="HNK32" s="117"/>
      <c r="HNL32" s="117"/>
      <c r="HNM32" s="117"/>
      <c r="HNN32" s="117"/>
      <c r="HNO32" s="117"/>
      <c r="HNP32" s="117"/>
      <c r="HNQ32" s="117"/>
      <c r="HNR32" s="117"/>
      <c r="HNS32" s="117"/>
      <c r="HNT32" s="117"/>
      <c r="HNU32" s="117"/>
      <c r="HNV32" s="117"/>
      <c r="HNW32" s="117"/>
      <c r="HNX32" s="117"/>
      <c r="HNY32" s="117"/>
      <c r="HNZ32" s="117"/>
      <c r="HOA32" s="117"/>
      <c r="HOB32" s="117"/>
      <c r="HOC32" s="117"/>
      <c r="HOD32" s="117"/>
      <c r="HOE32" s="117"/>
      <c r="HOF32" s="117"/>
      <c r="HOG32" s="117"/>
      <c r="HOH32" s="117"/>
      <c r="HOI32" s="117"/>
      <c r="HOJ32" s="117"/>
      <c r="HOK32" s="117"/>
      <c r="HOL32" s="117"/>
      <c r="HOM32" s="117"/>
      <c r="HON32" s="117"/>
      <c r="HOO32" s="117"/>
      <c r="HOP32" s="117"/>
      <c r="HOQ32" s="117"/>
      <c r="HOR32" s="117"/>
      <c r="HOS32" s="117"/>
      <c r="HOT32" s="117"/>
      <c r="HOU32" s="117"/>
      <c r="HOV32" s="117"/>
      <c r="HOW32" s="117"/>
      <c r="HOX32" s="117"/>
      <c r="HOY32" s="117"/>
      <c r="HOZ32" s="117"/>
      <c r="HPA32" s="117"/>
      <c r="HPB32" s="117"/>
      <c r="HPC32" s="117"/>
      <c r="HPD32" s="117"/>
      <c r="HPE32" s="117"/>
      <c r="HPF32" s="117"/>
      <c r="HPG32" s="117"/>
      <c r="HPH32" s="117"/>
      <c r="HPI32" s="117"/>
      <c r="HPJ32" s="117"/>
      <c r="HPK32" s="117"/>
      <c r="HPL32" s="117"/>
      <c r="HPM32" s="117"/>
      <c r="HPN32" s="117"/>
      <c r="HPO32" s="117"/>
      <c r="HPP32" s="117"/>
      <c r="HPQ32" s="117"/>
      <c r="HPR32" s="117"/>
      <c r="HPS32" s="117"/>
      <c r="HPT32" s="117"/>
      <c r="HPU32" s="117"/>
      <c r="HPV32" s="117"/>
      <c r="HPW32" s="117"/>
      <c r="HPX32" s="117"/>
      <c r="HPY32" s="117"/>
      <c r="HPZ32" s="117"/>
      <c r="HQA32" s="117"/>
      <c r="HQB32" s="117"/>
      <c r="HQC32" s="117"/>
      <c r="HQD32" s="117"/>
      <c r="HQE32" s="117"/>
      <c r="HQF32" s="117"/>
      <c r="HQG32" s="117"/>
      <c r="HQH32" s="117"/>
      <c r="HQI32" s="117"/>
      <c r="HQJ32" s="117"/>
      <c r="HQK32" s="117"/>
      <c r="HQL32" s="117"/>
      <c r="HQM32" s="117"/>
      <c r="HQN32" s="117"/>
      <c r="HQO32" s="117"/>
      <c r="HQP32" s="117"/>
      <c r="HQQ32" s="117"/>
      <c r="HQR32" s="117"/>
      <c r="HQS32" s="117"/>
      <c r="HQT32" s="117"/>
      <c r="HQU32" s="117"/>
      <c r="HQV32" s="117"/>
      <c r="HQW32" s="117"/>
      <c r="HQX32" s="117"/>
      <c r="HQY32" s="117"/>
      <c r="HQZ32" s="117"/>
      <c r="HRA32" s="117"/>
      <c r="HRB32" s="117"/>
      <c r="HRC32" s="117"/>
      <c r="HRD32" s="117"/>
      <c r="HRE32" s="117"/>
      <c r="HRF32" s="117"/>
      <c r="HRG32" s="117"/>
      <c r="HRH32" s="117"/>
      <c r="HRI32" s="117"/>
      <c r="HRJ32" s="117"/>
      <c r="HRK32" s="117"/>
      <c r="HRL32" s="117"/>
      <c r="HRM32" s="117"/>
      <c r="HRN32" s="117"/>
      <c r="HRO32" s="117"/>
      <c r="HRP32" s="117"/>
      <c r="HRQ32" s="117"/>
      <c r="HRR32" s="117"/>
      <c r="HRS32" s="117"/>
      <c r="HRT32" s="117"/>
      <c r="HRU32" s="117"/>
      <c r="HRV32" s="117"/>
      <c r="HRW32" s="117"/>
      <c r="HRX32" s="117"/>
      <c r="HRY32" s="117"/>
      <c r="HRZ32" s="117"/>
      <c r="HSA32" s="117"/>
      <c r="HSB32" s="117"/>
      <c r="HSC32" s="117"/>
      <c r="HSD32" s="117"/>
      <c r="HSE32" s="117"/>
      <c r="HSF32" s="117"/>
      <c r="HSG32" s="117"/>
      <c r="HSH32" s="117"/>
      <c r="HSI32" s="117"/>
      <c r="HSJ32" s="117"/>
      <c r="HSK32" s="117"/>
      <c r="HSL32" s="117"/>
      <c r="HSM32" s="117"/>
      <c r="HSN32" s="117"/>
      <c r="HSO32" s="117"/>
      <c r="HSP32" s="117"/>
      <c r="HSQ32" s="117"/>
      <c r="HSR32" s="117"/>
      <c r="HSS32" s="117"/>
      <c r="HST32" s="117"/>
      <c r="HSU32" s="117"/>
      <c r="HSV32" s="117"/>
      <c r="HSW32" s="117"/>
      <c r="HSX32" s="117"/>
      <c r="HSY32" s="117"/>
      <c r="HSZ32" s="117"/>
      <c r="HTA32" s="117"/>
      <c r="HTB32" s="117"/>
      <c r="HTC32" s="117"/>
      <c r="HTD32" s="117"/>
      <c r="HTE32" s="117"/>
      <c r="HTF32" s="117"/>
      <c r="HTG32" s="117"/>
      <c r="HTH32" s="117"/>
      <c r="HTI32" s="117"/>
      <c r="HTJ32" s="117"/>
      <c r="HTK32" s="117"/>
      <c r="HTL32" s="117"/>
      <c r="HTM32" s="117"/>
      <c r="HTN32" s="117"/>
      <c r="HTO32" s="117"/>
      <c r="HTP32" s="117"/>
      <c r="HTQ32" s="117"/>
      <c r="HTR32" s="117"/>
      <c r="HTS32" s="117"/>
      <c r="HTT32" s="117"/>
      <c r="HTU32" s="117"/>
      <c r="HTV32" s="117"/>
      <c r="HTW32" s="117"/>
      <c r="HTX32" s="117"/>
      <c r="HTY32" s="117"/>
      <c r="HTZ32" s="117"/>
      <c r="HUA32" s="117"/>
      <c r="HUB32" s="117"/>
      <c r="HUC32" s="117"/>
      <c r="HUD32" s="117"/>
      <c r="HUE32" s="117"/>
      <c r="HUF32" s="117"/>
      <c r="HUG32" s="117"/>
      <c r="HUH32" s="117"/>
      <c r="HUI32" s="117"/>
      <c r="HUJ32" s="117"/>
      <c r="HUK32" s="117"/>
      <c r="HUL32" s="117"/>
      <c r="HUM32" s="117"/>
      <c r="HUN32" s="117"/>
      <c r="HUO32" s="117"/>
      <c r="HUP32" s="117"/>
      <c r="HUQ32" s="117"/>
      <c r="HUR32" s="117"/>
      <c r="HUS32" s="117"/>
      <c r="HUT32" s="117"/>
      <c r="HUU32" s="117"/>
      <c r="HUV32" s="117"/>
      <c r="HUW32" s="117"/>
      <c r="HUX32" s="117"/>
      <c r="HUY32" s="117"/>
      <c r="HUZ32" s="117"/>
      <c r="HVA32" s="117"/>
      <c r="HVB32" s="117"/>
      <c r="HVC32" s="117"/>
      <c r="HVD32" s="117"/>
      <c r="HVE32" s="117"/>
      <c r="HVF32" s="117"/>
      <c r="HVG32" s="117"/>
      <c r="HVH32" s="117"/>
      <c r="HVI32" s="117"/>
      <c r="HVJ32" s="117"/>
      <c r="HVK32" s="117"/>
      <c r="HVL32" s="117"/>
      <c r="HVM32" s="117"/>
      <c r="HVN32" s="117"/>
      <c r="HVO32" s="117"/>
      <c r="HVP32" s="117"/>
      <c r="HVQ32" s="117"/>
      <c r="HVR32" s="117"/>
      <c r="HVS32" s="117"/>
      <c r="HVT32" s="117"/>
      <c r="HVU32" s="117"/>
      <c r="HVV32" s="117"/>
      <c r="HVW32" s="117"/>
      <c r="HVX32" s="117"/>
      <c r="HVY32" s="117"/>
      <c r="HVZ32" s="117"/>
      <c r="HWA32" s="117"/>
      <c r="HWB32" s="117"/>
      <c r="HWC32" s="117"/>
      <c r="HWD32" s="117"/>
      <c r="HWE32" s="117"/>
      <c r="HWF32" s="117"/>
      <c r="HWG32" s="117"/>
      <c r="HWH32" s="117"/>
      <c r="HWI32" s="117"/>
      <c r="HWJ32" s="117"/>
      <c r="HWK32" s="117"/>
      <c r="HWL32" s="117"/>
      <c r="HWM32" s="117"/>
      <c r="HWN32" s="117"/>
      <c r="HWO32" s="117"/>
      <c r="HWP32" s="117"/>
      <c r="HWQ32" s="117"/>
      <c r="HWR32" s="117"/>
      <c r="HWS32" s="117"/>
      <c r="HWT32" s="117"/>
      <c r="HWU32" s="117"/>
      <c r="HWV32" s="117"/>
      <c r="HWW32" s="117"/>
      <c r="HWX32" s="117"/>
      <c r="HWY32" s="117"/>
      <c r="HWZ32" s="117"/>
      <c r="HXA32" s="117"/>
      <c r="HXB32" s="117"/>
      <c r="HXC32" s="117"/>
      <c r="HXD32" s="117"/>
      <c r="HXE32" s="117"/>
      <c r="HXF32" s="117"/>
      <c r="HXG32" s="117"/>
      <c r="HXH32" s="117"/>
      <c r="HXI32" s="117"/>
      <c r="HXJ32" s="117"/>
      <c r="HXK32" s="117"/>
      <c r="HXL32" s="117"/>
      <c r="HXM32" s="117"/>
      <c r="HXN32" s="117"/>
      <c r="HXO32" s="117"/>
      <c r="HXP32" s="117"/>
      <c r="HXQ32" s="117"/>
      <c r="HXR32" s="117"/>
      <c r="HXS32" s="117"/>
      <c r="HXT32" s="117"/>
      <c r="HXU32" s="117"/>
      <c r="HXV32" s="117"/>
      <c r="HXW32" s="117"/>
      <c r="HXX32" s="117"/>
      <c r="HXY32" s="117"/>
      <c r="HXZ32" s="117"/>
      <c r="HYA32" s="117"/>
      <c r="HYB32" s="117"/>
      <c r="HYC32" s="117"/>
      <c r="HYD32" s="117"/>
      <c r="HYE32" s="117"/>
      <c r="HYF32" s="117"/>
      <c r="HYG32" s="117"/>
      <c r="HYH32" s="117"/>
      <c r="HYI32" s="117"/>
      <c r="HYJ32" s="117"/>
      <c r="HYK32" s="117"/>
      <c r="HYL32" s="117"/>
      <c r="HYM32" s="117"/>
      <c r="HYN32" s="117"/>
      <c r="HYO32" s="117"/>
      <c r="HYP32" s="117"/>
      <c r="HYQ32" s="117"/>
      <c r="HYR32" s="117"/>
      <c r="HYS32" s="117"/>
      <c r="HYT32" s="117"/>
      <c r="HYU32" s="117"/>
      <c r="HYV32" s="117"/>
      <c r="HYW32" s="117"/>
      <c r="HYX32" s="117"/>
      <c r="HYY32" s="117"/>
      <c r="HYZ32" s="117"/>
      <c r="HZA32" s="117"/>
      <c r="HZB32" s="117"/>
      <c r="HZC32" s="117"/>
      <c r="HZD32" s="117"/>
      <c r="HZE32" s="117"/>
      <c r="HZF32" s="117"/>
      <c r="HZG32" s="117"/>
      <c r="HZH32" s="117"/>
      <c r="HZI32" s="117"/>
      <c r="HZJ32" s="117"/>
      <c r="HZK32" s="117"/>
      <c r="HZL32" s="117"/>
      <c r="HZM32" s="117"/>
      <c r="HZN32" s="117"/>
      <c r="HZO32" s="117"/>
      <c r="HZP32" s="117"/>
      <c r="HZQ32" s="117"/>
      <c r="HZR32" s="117"/>
      <c r="HZS32" s="117"/>
      <c r="HZT32" s="117"/>
      <c r="HZU32" s="117"/>
      <c r="HZV32" s="117"/>
      <c r="HZW32" s="117"/>
      <c r="HZX32" s="117"/>
      <c r="HZY32" s="117"/>
      <c r="HZZ32" s="117"/>
      <c r="IAA32" s="117"/>
      <c r="IAB32" s="117"/>
      <c r="IAC32" s="117"/>
      <c r="IAD32" s="117"/>
      <c r="IAE32" s="117"/>
      <c r="IAF32" s="117"/>
      <c r="IAG32" s="117"/>
      <c r="IAH32" s="117"/>
      <c r="IAI32" s="117"/>
      <c r="IAJ32" s="117"/>
      <c r="IAK32" s="117"/>
      <c r="IAL32" s="117"/>
      <c r="IAM32" s="117"/>
      <c r="IAN32" s="117"/>
      <c r="IAO32" s="117"/>
      <c r="IAP32" s="117"/>
      <c r="IAQ32" s="117"/>
      <c r="IAR32" s="117"/>
      <c r="IAS32" s="117"/>
      <c r="IAT32" s="117"/>
      <c r="IAU32" s="117"/>
      <c r="IAV32" s="117"/>
      <c r="IAW32" s="117"/>
      <c r="IAX32" s="117"/>
      <c r="IAY32" s="117"/>
      <c r="IAZ32" s="117"/>
      <c r="IBA32" s="117"/>
      <c r="IBB32" s="117"/>
      <c r="IBC32" s="117"/>
      <c r="IBD32" s="117"/>
      <c r="IBE32" s="117"/>
      <c r="IBF32" s="117"/>
      <c r="IBG32" s="117"/>
      <c r="IBH32" s="117"/>
      <c r="IBI32" s="117"/>
      <c r="IBJ32" s="117"/>
      <c r="IBK32" s="117"/>
      <c r="IBL32" s="117"/>
      <c r="IBM32" s="117"/>
      <c r="IBN32" s="117"/>
      <c r="IBO32" s="117"/>
      <c r="IBP32" s="117"/>
      <c r="IBQ32" s="117"/>
      <c r="IBR32" s="117"/>
      <c r="IBS32" s="117"/>
      <c r="IBT32" s="117"/>
      <c r="IBU32" s="117"/>
      <c r="IBV32" s="117"/>
      <c r="IBW32" s="117"/>
      <c r="IBX32" s="117"/>
      <c r="IBY32" s="117"/>
      <c r="IBZ32" s="117"/>
      <c r="ICA32" s="117"/>
      <c r="ICB32" s="117"/>
      <c r="ICC32" s="117"/>
      <c r="ICD32" s="117"/>
      <c r="ICE32" s="117"/>
      <c r="ICF32" s="117"/>
      <c r="ICG32" s="117"/>
      <c r="ICH32" s="117"/>
      <c r="ICI32" s="117"/>
      <c r="ICJ32" s="117"/>
      <c r="ICK32" s="117"/>
      <c r="ICL32" s="117"/>
      <c r="ICM32" s="117"/>
      <c r="ICN32" s="117"/>
      <c r="ICO32" s="117"/>
      <c r="ICP32" s="117"/>
      <c r="ICQ32" s="117"/>
      <c r="ICR32" s="117"/>
      <c r="ICS32" s="117"/>
      <c r="ICT32" s="117"/>
      <c r="ICU32" s="117"/>
      <c r="ICV32" s="117"/>
      <c r="ICW32" s="117"/>
      <c r="ICX32" s="117"/>
      <c r="ICY32" s="117"/>
      <c r="ICZ32" s="117"/>
      <c r="IDA32" s="117"/>
      <c r="IDB32" s="117"/>
      <c r="IDC32" s="117"/>
      <c r="IDD32" s="117"/>
      <c r="IDE32" s="117"/>
      <c r="IDF32" s="117"/>
      <c r="IDG32" s="117"/>
      <c r="IDH32" s="117"/>
      <c r="IDI32" s="117"/>
      <c r="IDJ32" s="117"/>
      <c r="IDK32" s="117"/>
      <c r="IDL32" s="117"/>
      <c r="IDM32" s="117"/>
      <c r="IDN32" s="117"/>
      <c r="IDO32" s="117"/>
      <c r="IDP32" s="117"/>
      <c r="IDQ32" s="117"/>
      <c r="IDR32" s="117"/>
      <c r="IDS32" s="117"/>
      <c r="IDT32" s="117"/>
      <c r="IDU32" s="117"/>
      <c r="IDV32" s="117"/>
      <c r="IDW32" s="117"/>
      <c r="IDX32" s="117"/>
      <c r="IDY32" s="117"/>
      <c r="IDZ32" s="117"/>
      <c r="IEA32" s="117"/>
      <c r="IEB32" s="117"/>
      <c r="IEC32" s="117"/>
      <c r="IED32" s="117"/>
      <c r="IEE32" s="117"/>
      <c r="IEF32" s="117"/>
      <c r="IEG32" s="117"/>
      <c r="IEH32" s="117"/>
      <c r="IEI32" s="117"/>
      <c r="IEJ32" s="117"/>
      <c r="IEK32" s="117"/>
      <c r="IEL32" s="117"/>
      <c r="IEM32" s="117"/>
      <c r="IEN32" s="117"/>
      <c r="IEO32" s="117"/>
      <c r="IEP32" s="117"/>
      <c r="IEQ32" s="117"/>
      <c r="IER32" s="117"/>
      <c r="IES32" s="117"/>
      <c r="IET32" s="117"/>
      <c r="IEU32" s="117"/>
      <c r="IEV32" s="117"/>
      <c r="IEW32" s="117"/>
      <c r="IEX32" s="117"/>
      <c r="IEY32" s="117"/>
      <c r="IEZ32" s="117"/>
      <c r="IFA32" s="117"/>
      <c r="IFB32" s="117"/>
      <c r="IFC32" s="117"/>
      <c r="IFD32" s="117"/>
      <c r="IFE32" s="117"/>
      <c r="IFF32" s="117"/>
      <c r="IFG32" s="117"/>
      <c r="IFH32" s="117"/>
      <c r="IFI32" s="117"/>
      <c r="IFJ32" s="117"/>
      <c r="IFK32" s="117"/>
      <c r="IFL32" s="117"/>
      <c r="IFM32" s="117"/>
      <c r="IFN32" s="117"/>
      <c r="IFO32" s="117"/>
      <c r="IFP32" s="117"/>
      <c r="IFQ32" s="117"/>
      <c r="IFR32" s="117"/>
      <c r="IFS32" s="117"/>
      <c r="IFT32" s="117"/>
      <c r="IFU32" s="117"/>
      <c r="IFV32" s="117"/>
      <c r="IFW32" s="117"/>
      <c r="IFX32" s="117"/>
      <c r="IFY32" s="117"/>
      <c r="IFZ32" s="117"/>
      <c r="IGA32" s="117"/>
      <c r="IGB32" s="117"/>
      <c r="IGC32" s="117"/>
      <c r="IGD32" s="117"/>
      <c r="IGE32" s="117"/>
      <c r="IGF32" s="117"/>
      <c r="IGG32" s="117"/>
      <c r="IGH32" s="117"/>
      <c r="IGI32" s="117"/>
      <c r="IGJ32" s="117"/>
      <c r="IGK32" s="117"/>
      <c r="IGL32" s="117"/>
      <c r="IGM32" s="117"/>
      <c r="IGN32" s="117"/>
      <c r="IGO32" s="117"/>
      <c r="IGP32" s="117"/>
      <c r="IGQ32" s="117"/>
      <c r="IGR32" s="117"/>
      <c r="IGS32" s="117"/>
      <c r="IGT32" s="117"/>
      <c r="IGU32" s="117"/>
      <c r="IGV32" s="117"/>
      <c r="IGW32" s="117"/>
      <c r="IGX32" s="117"/>
      <c r="IGY32" s="117"/>
      <c r="IGZ32" s="117"/>
      <c r="IHA32" s="117"/>
      <c r="IHB32" s="117"/>
      <c r="IHC32" s="117"/>
      <c r="IHD32" s="117"/>
      <c r="IHE32" s="117"/>
      <c r="IHF32" s="117"/>
      <c r="IHG32" s="117"/>
      <c r="IHH32" s="117"/>
      <c r="IHI32" s="117"/>
      <c r="IHJ32" s="117"/>
      <c r="IHK32" s="117"/>
      <c r="IHL32" s="117"/>
      <c r="IHM32" s="117"/>
      <c r="IHN32" s="117"/>
      <c r="IHO32" s="117"/>
      <c r="IHP32" s="117"/>
      <c r="IHQ32" s="117"/>
      <c r="IHR32" s="117"/>
      <c r="IHS32" s="117"/>
      <c r="IHT32" s="117"/>
      <c r="IHU32" s="117"/>
      <c r="IHV32" s="117"/>
      <c r="IHW32" s="117"/>
      <c r="IHX32" s="117"/>
      <c r="IHY32" s="117"/>
      <c r="IHZ32" s="117"/>
      <c r="IIA32" s="117"/>
      <c r="IIB32" s="117"/>
      <c r="IIC32" s="117"/>
      <c r="IID32" s="117"/>
      <c r="IIE32" s="117"/>
      <c r="IIF32" s="117"/>
      <c r="IIG32" s="117"/>
      <c r="IIH32" s="117"/>
      <c r="III32" s="117"/>
      <c r="IIJ32" s="117"/>
      <c r="IIK32" s="117"/>
      <c r="IIL32" s="117"/>
      <c r="IIM32" s="117"/>
      <c r="IIN32" s="117"/>
      <c r="IIO32" s="117"/>
      <c r="IIP32" s="117"/>
      <c r="IIQ32" s="117"/>
      <c r="IIR32" s="117"/>
      <c r="IIS32" s="117"/>
      <c r="IIT32" s="117"/>
      <c r="IIU32" s="117"/>
      <c r="IIV32" s="117"/>
      <c r="IIW32" s="117"/>
      <c r="IIX32" s="117"/>
      <c r="IIY32" s="117"/>
      <c r="IIZ32" s="117"/>
      <c r="IJA32" s="117"/>
      <c r="IJB32" s="117"/>
      <c r="IJC32" s="117"/>
      <c r="IJD32" s="117"/>
      <c r="IJE32" s="117"/>
      <c r="IJF32" s="117"/>
      <c r="IJG32" s="117"/>
      <c r="IJH32" s="117"/>
      <c r="IJI32" s="117"/>
      <c r="IJJ32" s="117"/>
      <c r="IJK32" s="117"/>
      <c r="IJL32" s="117"/>
      <c r="IJM32" s="117"/>
      <c r="IJN32" s="117"/>
      <c r="IJO32" s="117"/>
      <c r="IJP32" s="117"/>
      <c r="IJQ32" s="117"/>
      <c r="IJR32" s="117"/>
      <c r="IJS32" s="117"/>
      <c r="IJT32" s="117"/>
      <c r="IJU32" s="117"/>
      <c r="IJV32" s="117"/>
      <c r="IJW32" s="117"/>
      <c r="IJX32" s="117"/>
      <c r="IJY32" s="117"/>
      <c r="IJZ32" s="117"/>
      <c r="IKA32" s="117"/>
      <c r="IKB32" s="117"/>
      <c r="IKC32" s="117"/>
      <c r="IKD32" s="117"/>
      <c r="IKE32" s="117"/>
      <c r="IKF32" s="117"/>
      <c r="IKG32" s="117"/>
      <c r="IKH32" s="117"/>
      <c r="IKI32" s="117"/>
      <c r="IKJ32" s="117"/>
      <c r="IKK32" s="117"/>
      <c r="IKL32" s="117"/>
      <c r="IKM32" s="117"/>
      <c r="IKN32" s="117"/>
      <c r="IKO32" s="117"/>
      <c r="IKP32" s="117"/>
      <c r="IKQ32" s="117"/>
      <c r="IKR32" s="117"/>
      <c r="IKS32" s="117"/>
      <c r="IKT32" s="117"/>
      <c r="IKU32" s="117"/>
      <c r="IKV32" s="117"/>
      <c r="IKW32" s="117"/>
      <c r="IKX32" s="117"/>
      <c r="IKY32" s="117"/>
      <c r="IKZ32" s="117"/>
      <c r="ILA32" s="117"/>
      <c r="ILB32" s="117"/>
      <c r="ILC32" s="117"/>
      <c r="ILD32" s="117"/>
      <c r="ILE32" s="117"/>
      <c r="ILF32" s="117"/>
      <c r="ILG32" s="117"/>
      <c r="ILH32" s="117"/>
      <c r="ILI32" s="117"/>
      <c r="ILJ32" s="117"/>
      <c r="ILK32" s="117"/>
      <c r="ILL32" s="117"/>
      <c r="ILM32" s="117"/>
      <c r="ILN32" s="117"/>
      <c r="ILO32" s="117"/>
      <c r="ILP32" s="117"/>
      <c r="ILQ32" s="117"/>
      <c r="ILR32" s="117"/>
      <c r="ILS32" s="117"/>
      <c r="ILT32" s="117"/>
      <c r="ILU32" s="117"/>
      <c r="ILV32" s="117"/>
      <c r="ILW32" s="117"/>
      <c r="ILX32" s="117"/>
      <c r="ILY32" s="117"/>
      <c r="ILZ32" s="117"/>
      <c r="IMA32" s="117"/>
      <c r="IMB32" s="117"/>
      <c r="IMC32" s="117"/>
      <c r="IMD32" s="117"/>
      <c r="IME32" s="117"/>
      <c r="IMF32" s="117"/>
      <c r="IMG32" s="117"/>
      <c r="IMH32" s="117"/>
      <c r="IMI32" s="117"/>
      <c r="IMJ32" s="117"/>
      <c r="IMK32" s="117"/>
      <c r="IML32" s="117"/>
      <c r="IMM32" s="117"/>
      <c r="IMN32" s="117"/>
      <c r="IMO32" s="117"/>
      <c r="IMP32" s="117"/>
      <c r="IMQ32" s="117"/>
      <c r="IMR32" s="117"/>
      <c r="IMS32" s="117"/>
      <c r="IMT32" s="117"/>
      <c r="IMU32" s="117"/>
      <c r="IMV32" s="117"/>
      <c r="IMW32" s="117"/>
      <c r="IMX32" s="117"/>
      <c r="IMY32" s="117"/>
      <c r="IMZ32" s="117"/>
      <c r="INA32" s="117"/>
      <c r="INB32" s="117"/>
      <c r="INC32" s="117"/>
      <c r="IND32" s="117"/>
      <c r="INE32" s="117"/>
      <c r="INF32" s="117"/>
      <c r="ING32" s="117"/>
      <c r="INH32" s="117"/>
      <c r="INI32" s="117"/>
      <c r="INJ32" s="117"/>
      <c r="INK32" s="117"/>
      <c r="INL32" s="117"/>
      <c r="INM32" s="117"/>
      <c r="INN32" s="117"/>
      <c r="INO32" s="117"/>
      <c r="INP32" s="117"/>
      <c r="INQ32" s="117"/>
      <c r="INR32" s="117"/>
      <c r="INS32" s="117"/>
      <c r="INT32" s="117"/>
      <c r="INU32" s="117"/>
      <c r="INV32" s="117"/>
      <c r="INW32" s="117"/>
      <c r="INX32" s="117"/>
      <c r="INY32" s="117"/>
      <c r="INZ32" s="117"/>
      <c r="IOA32" s="117"/>
      <c r="IOB32" s="117"/>
      <c r="IOC32" s="117"/>
      <c r="IOD32" s="117"/>
      <c r="IOE32" s="117"/>
      <c r="IOF32" s="117"/>
      <c r="IOG32" s="117"/>
      <c r="IOH32" s="117"/>
      <c r="IOI32" s="117"/>
      <c r="IOJ32" s="117"/>
      <c r="IOK32" s="117"/>
      <c r="IOL32" s="117"/>
      <c r="IOM32" s="117"/>
      <c r="ION32" s="117"/>
      <c r="IOO32" s="117"/>
      <c r="IOP32" s="117"/>
      <c r="IOQ32" s="117"/>
      <c r="IOR32" s="117"/>
      <c r="IOS32" s="117"/>
      <c r="IOT32" s="117"/>
      <c r="IOU32" s="117"/>
      <c r="IOV32" s="117"/>
      <c r="IOW32" s="117"/>
      <c r="IOX32" s="117"/>
      <c r="IOY32" s="117"/>
      <c r="IOZ32" s="117"/>
      <c r="IPA32" s="117"/>
      <c r="IPB32" s="117"/>
      <c r="IPC32" s="117"/>
      <c r="IPD32" s="117"/>
      <c r="IPE32" s="117"/>
      <c r="IPF32" s="117"/>
      <c r="IPG32" s="117"/>
      <c r="IPH32" s="117"/>
      <c r="IPI32" s="117"/>
      <c r="IPJ32" s="117"/>
      <c r="IPK32" s="117"/>
      <c r="IPL32" s="117"/>
      <c r="IPM32" s="117"/>
      <c r="IPN32" s="117"/>
      <c r="IPO32" s="117"/>
      <c r="IPP32" s="117"/>
      <c r="IPQ32" s="117"/>
      <c r="IPR32" s="117"/>
      <c r="IPS32" s="117"/>
      <c r="IPT32" s="117"/>
      <c r="IPU32" s="117"/>
      <c r="IPV32" s="117"/>
      <c r="IPW32" s="117"/>
      <c r="IPX32" s="117"/>
      <c r="IPY32" s="117"/>
      <c r="IPZ32" s="117"/>
      <c r="IQA32" s="117"/>
      <c r="IQB32" s="117"/>
      <c r="IQC32" s="117"/>
      <c r="IQD32" s="117"/>
      <c r="IQE32" s="117"/>
      <c r="IQF32" s="117"/>
      <c r="IQG32" s="117"/>
      <c r="IQH32" s="117"/>
      <c r="IQI32" s="117"/>
      <c r="IQJ32" s="117"/>
      <c r="IQK32" s="117"/>
      <c r="IQL32" s="117"/>
      <c r="IQM32" s="117"/>
      <c r="IQN32" s="117"/>
      <c r="IQO32" s="117"/>
      <c r="IQP32" s="117"/>
      <c r="IQQ32" s="117"/>
      <c r="IQR32" s="117"/>
      <c r="IQS32" s="117"/>
      <c r="IQT32" s="117"/>
      <c r="IQU32" s="117"/>
      <c r="IQV32" s="117"/>
      <c r="IQW32" s="117"/>
      <c r="IQX32" s="117"/>
      <c r="IQY32" s="117"/>
      <c r="IQZ32" s="117"/>
      <c r="IRA32" s="117"/>
      <c r="IRB32" s="117"/>
      <c r="IRC32" s="117"/>
      <c r="IRD32" s="117"/>
      <c r="IRE32" s="117"/>
      <c r="IRF32" s="117"/>
      <c r="IRG32" s="117"/>
      <c r="IRH32" s="117"/>
      <c r="IRI32" s="117"/>
      <c r="IRJ32" s="117"/>
      <c r="IRK32" s="117"/>
      <c r="IRL32" s="117"/>
      <c r="IRM32" s="117"/>
      <c r="IRN32" s="117"/>
      <c r="IRO32" s="117"/>
      <c r="IRP32" s="117"/>
      <c r="IRQ32" s="117"/>
      <c r="IRR32" s="117"/>
      <c r="IRS32" s="117"/>
      <c r="IRT32" s="117"/>
      <c r="IRU32" s="117"/>
      <c r="IRV32" s="117"/>
      <c r="IRW32" s="117"/>
      <c r="IRX32" s="117"/>
      <c r="IRY32" s="117"/>
      <c r="IRZ32" s="117"/>
      <c r="ISA32" s="117"/>
      <c r="ISB32" s="117"/>
      <c r="ISC32" s="117"/>
      <c r="ISD32" s="117"/>
      <c r="ISE32" s="117"/>
      <c r="ISF32" s="117"/>
      <c r="ISG32" s="117"/>
      <c r="ISH32" s="117"/>
      <c r="ISI32" s="117"/>
      <c r="ISJ32" s="117"/>
      <c r="ISK32" s="117"/>
      <c r="ISL32" s="117"/>
      <c r="ISM32" s="117"/>
      <c r="ISN32" s="117"/>
      <c r="ISO32" s="117"/>
      <c r="ISP32" s="117"/>
      <c r="ISQ32" s="117"/>
      <c r="ISR32" s="117"/>
      <c r="ISS32" s="117"/>
      <c r="IST32" s="117"/>
      <c r="ISU32" s="117"/>
      <c r="ISV32" s="117"/>
      <c r="ISW32" s="117"/>
      <c r="ISX32" s="117"/>
      <c r="ISY32" s="117"/>
      <c r="ISZ32" s="117"/>
      <c r="ITA32" s="117"/>
      <c r="ITB32" s="117"/>
      <c r="ITC32" s="117"/>
      <c r="ITD32" s="117"/>
      <c r="ITE32" s="117"/>
      <c r="ITF32" s="117"/>
      <c r="ITG32" s="117"/>
      <c r="ITH32" s="117"/>
      <c r="ITI32" s="117"/>
      <c r="ITJ32" s="117"/>
      <c r="ITK32" s="117"/>
      <c r="ITL32" s="117"/>
      <c r="ITM32" s="117"/>
      <c r="ITN32" s="117"/>
      <c r="ITO32" s="117"/>
      <c r="ITP32" s="117"/>
      <c r="ITQ32" s="117"/>
      <c r="ITR32" s="117"/>
      <c r="ITS32" s="117"/>
      <c r="ITT32" s="117"/>
      <c r="ITU32" s="117"/>
      <c r="ITV32" s="117"/>
      <c r="ITW32" s="117"/>
      <c r="ITX32" s="117"/>
      <c r="ITY32" s="117"/>
      <c r="ITZ32" s="117"/>
      <c r="IUA32" s="117"/>
      <c r="IUB32" s="117"/>
      <c r="IUC32" s="117"/>
      <c r="IUD32" s="117"/>
      <c r="IUE32" s="117"/>
      <c r="IUF32" s="117"/>
      <c r="IUG32" s="117"/>
      <c r="IUH32" s="117"/>
      <c r="IUI32" s="117"/>
      <c r="IUJ32" s="117"/>
      <c r="IUK32" s="117"/>
      <c r="IUL32" s="117"/>
      <c r="IUM32" s="117"/>
      <c r="IUN32" s="117"/>
      <c r="IUO32" s="117"/>
      <c r="IUP32" s="117"/>
      <c r="IUQ32" s="117"/>
      <c r="IUR32" s="117"/>
      <c r="IUS32" s="117"/>
      <c r="IUT32" s="117"/>
      <c r="IUU32" s="117"/>
      <c r="IUV32" s="117"/>
      <c r="IUW32" s="117"/>
      <c r="IUX32" s="117"/>
      <c r="IUY32" s="117"/>
      <c r="IUZ32" s="117"/>
      <c r="IVA32" s="117"/>
      <c r="IVB32" s="117"/>
      <c r="IVC32" s="117"/>
      <c r="IVD32" s="117"/>
      <c r="IVE32" s="117"/>
      <c r="IVF32" s="117"/>
      <c r="IVG32" s="117"/>
      <c r="IVH32" s="117"/>
      <c r="IVI32" s="117"/>
      <c r="IVJ32" s="117"/>
      <c r="IVK32" s="117"/>
      <c r="IVL32" s="117"/>
      <c r="IVM32" s="117"/>
      <c r="IVN32" s="117"/>
      <c r="IVO32" s="117"/>
      <c r="IVP32" s="117"/>
      <c r="IVQ32" s="117"/>
      <c r="IVR32" s="117"/>
      <c r="IVS32" s="117"/>
      <c r="IVT32" s="117"/>
      <c r="IVU32" s="117"/>
      <c r="IVV32" s="117"/>
      <c r="IVW32" s="117"/>
      <c r="IVX32" s="117"/>
      <c r="IVY32" s="117"/>
      <c r="IVZ32" s="117"/>
      <c r="IWA32" s="117"/>
      <c r="IWB32" s="117"/>
      <c r="IWC32" s="117"/>
      <c r="IWD32" s="117"/>
      <c r="IWE32" s="117"/>
      <c r="IWF32" s="117"/>
      <c r="IWG32" s="117"/>
      <c r="IWH32" s="117"/>
      <c r="IWI32" s="117"/>
      <c r="IWJ32" s="117"/>
      <c r="IWK32" s="117"/>
      <c r="IWL32" s="117"/>
      <c r="IWM32" s="117"/>
      <c r="IWN32" s="117"/>
      <c r="IWO32" s="117"/>
      <c r="IWP32" s="117"/>
      <c r="IWQ32" s="117"/>
      <c r="IWR32" s="117"/>
      <c r="IWS32" s="117"/>
      <c r="IWT32" s="117"/>
      <c r="IWU32" s="117"/>
      <c r="IWV32" s="117"/>
      <c r="IWW32" s="117"/>
      <c r="IWX32" s="117"/>
      <c r="IWY32" s="117"/>
      <c r="IWZ32" s="117"/>
      <c r="IXA32" s="117"/>
      <c r="IXB32" s="117"/>
      <c r="IXC32" s="117"/>
      <c r="IXD32" s="117"/>
      <c r="IXE32" s="117"/>
      <c r="IXF32" s="117"/>
      <c r="IXG32" s="117"/>
      <c r="IXH32" s="117"/>
      <c r="IXI32" s="117"/>
      <c r="IXJ32" s="117"/>
      <c r="IXK32" s="117"/>
      <c r="IXL32" s="117"/>
      <c r="IXM32" s="117"/>
      <c r="IXN32" s="117"/>
      <c r="IXO32" s="117"/>
      <c r="IXP32" s="117"/>
      <c r="IXQ32" s="117"/>
      <c r="IXR32" s="117"/>
      <c r="IXS32" s="117"/>
      <c r="IXT32" s="117"/>
      <c r="IXU32" s="117"/>
      <c r="IXV32" s="117"/>
      <c r="IXW32" s="117"/>
      <c r="IXX32" s="117"/>
      <c r="IXY32" s="117"/>
      <c r="IXZ32" s="117"/>
      <c r="IYA32" s="117"/>
      <c r="IYB32" s="117"/>
      <c r="IYC32" s="117"/>
      <c r="IYD32" s="117"/>
      <c r="IYE32" s="117"/>
      <c r="IYF32" s="117"/>
      <c r="IYG32" s="117"/>
      <c r="IYH32" s="117"/>
      <c r="IYI32" s="117"/>
      <c r="IYJ32" s="117"/>
      <c r="IYK32" s="117"/>
      <c r="IYL32" s="117"/>
      <c r="IYM32" s="117"/>
      <c r="IYN32" s="117"/>
      <c r="IYO32" s="117"/>
      <c r="IYP32" s="117"/>
      <c r="IYQ32" s="117"/>
      <c r="IYR32" s="117"/>
      <c r="IYS32" s="117"/>
      <c r="IYT32" s="117"/>
      <c r="IYU32" s="117"/>
      <c r="IYV32" s="117"/>
      <c r="IYW32" s="117"/>
      <c r="IYX32" s="117"/>
      <c r="IYY32" s="117"/>
      <c r="IYZ32" s="117"/>
      <c r="IZA32" s="117"/>
      <c r="IZB32" s="117"/>
      <c r="IZC32" s="117"/>
      <c r="IZD32" s="117"/>
      <c r="IZE32" s="117"/>
      <c r="IZF32" s="117"/>
      <c r="IZG32" s="117"/>
      <c r="IZH32" s="117"/>
      <c r="IZI32" s="117"/>
      <c r="IZJ32" s="117"/>
      <c r="IZK32" s="117"/>
      <c r="IZL32" s="117"/>
      <c r="IZM32" s="117"/>
      <c r="IZN32" s="117"/>
      <c r="IZO32" s="117"/>
      <c r="IZP32" s="117"/>
      <c r="IZQ32" s="117"/>
      <c r="IZR32" s="117"/>
      <c r="IZS32" s="117"/>
      <c r="IZT32" s="117"/>
      <c r="IZU32" s="117"/>
      <c r="IZV32" s="117"/>
      <c r="IZW32" s="117"/>
      <c r="IZX32" s="117"/>
      <c r="IZY32" s="117"/>
      <c r="IZZ32" s="117"/>
      <c r="JAA32" s="117"/>
      <c r="JAB32" s="117"/>
      <c r="JAC32" s="117"/>
      <c r="JAD32" s="117"/>
      <c r="JAE32" s="117"/>
      <c r="JAF32" s="117"/>
      <c r="JAG32" s="117"/>
      <c r="JAH32" s="117"/>
      <c r="JAI32" s="117"/>
      <c r="JAJ32" s="117"/>
      <c r="JAK32" s="117"/>
      <c r="JAL32" s="117"/>
      <c r="JAM32" s="117"/>
      <c r="JAN32" s="117"/>
      <c r="JAO32" s="117"/>
      <c r="JAP32" s="117"/>
      <c r="JAQ32" s="117"/>
      <c r="JAR32" s="117"/>
      <c r="JAS32" s="117"/>
      <c r="JAT32" s="117"/>
      <c r="JAU32" s="117"/>
      <c r="JAV32" s="117"/>
      <c r="JAW32" s="117"/>
      <c r="JAX32" s="117"/>
      <c r="JAY32" s="117"/>
      <c r="JAZ32" s="117"/>
      <c r="JBA32" s="117"/>
      <c r="JBB32" s="117"/>
      <c r="JBC32" s="117"/>
      <c r="JBD32" s="117"/>
      <c r="JBE32" s="117"/>
      <c r="JBF32" s="117"/>
      <c r="JBG32" s="117"/>
      <c r="JBH32" s="117"/>
      <c r="JBI32" s="117"/>
      <c r="JBJ32" s="117"/>
      <c r="JBK32" s="117"/>
      <c r="JBL32" s="117"/>
      <c r="JBM32" s="117"/>
      <c r="JBN32" s="117"/>
      <c r="JBO32" s="117"/>
      <c r="JBP32" s="117"/>
      <c r="JBQ32" s="117"/>
      <c r="JBR32" s="117"/>
      <c r="JBS32" s="117"/>
      <c r="JBT32" s="117"/>
      <c r="JBU32" s="117"/>
      <c r="JBV32" s="117"/>
      <c r="JBW32" s="117"/>
      <c r="JBX32" s="117"/>
      <c r="JBY32" s="117"/>
      <c r="JBZ32" s="117"/>
      <c r="JCA32" s="117"/>
      <c r="JCB32" s="117"/>
      <c r="JCC32" s="117"/>
      <c r="JCD32" s="117"/>
      <c r="JCE32" s="117"/>
      <c r="JCF32" s="117"/>
      <c r="JCG32" s="117"/>
      <c r="JCH32" s="117"/>
      <c r="JCI32" s="117"/>
      <c r="JCJ32" s="117"/>
      <c r="JCK32" s="117"/>
      <c r="JCL32" s="117"/>
      <c r="JCM32" s="117"/>
      <c r="JCN32" s="117"/>
      <c r="JCO32" s="117"/>
      <c r="JCP32" s="117"/>
      <c r="JCQ32" s="117"/>
      <c r="JCR32" s="117"/>
      <c r="JCS32" s="117"/>
      <c r="JCT32" s="117"/>
      <c r="JCU32" s="117"/>
      <c r="JCV32" s="117"/>
      <c r="JCW32" s="117"/>
      <c r="JCX32" s="117"/>
      <c r="JCY32" s="117"/>
      <c r="JCZ32" s="117"/>
      <c r="JDA32" s="117"/>
      <c r="JDB32" s="117"/>
      <c r="JDC32" s="117"/>
      <c r="JDD32" s="117"/>
      <c r="JDE32" s="117"/>
      <c r="JDF32" s="117"/>
      <c r="JDG32" s="117"/>
      <c r="JDH32" s="117"/>
      <c r="JDI32" s="117"/>
      <c r="JDJ32" s="117"/>
      <c r="JDK32" s="117"/>
      <c r="JDL32" s="117"/>
      <c r="JDM32" s="117"/>
      <c r="JDN32" s="117"/>
      <c r="JDO32" s="117"/>
      <c r="JDP32" s="117"/>
      <c r="JDQ32" s="117"/>
      <c r="JDR32" s="117"/>
      <c r="JDS32" s="117"/>
      <c r="JDT32" s="117"/>
      <c r="JDU32" s="117"/>
      <c r="JDV32" s="117"/>
      <c r="JDW32" s="117"/>
      <c r="JDX32" s="117"/>
      <c r="JDY32" s="117"/>
      <c r="JDZ32" s="117"/>
      <c r="JEA32" s="117"/>
      <c r="JEB32" s="117"/>
      <c r="JEC32" s="117"/>
      <c r="JED32" s="117"/>
      <c r="JEE32" s="117"/>
      <c r="JEF32" s="117"/>
      <c r="JEG32" s="117"/>
      <c r="JEH32" s="117"/>
      <c r="JEI32" s="117"/>
      <c r="JEJ32" s="117"/>
      <c r="JEK32" s="117"/>
      <c r="JEL32" s="117"/>
      <c r="JEM32" s="117"/>
      <c r="JEN32" s="117"/>
      <c r="JEO32" s="117"/>
      <c r="JEP32" s="117"/>
      <c r="JEQ32" s="117"/>
      <c r="JER32" s="117"/>
      <c r="JES32" s="117"/>
      <c r="JET32" s="117"/>
      <c r="JEU32" s="117"/>
      <c r="JEV32" s="117"/>
      <c r="JEW32" s="117"/>
      <c r="JEX32" s="117"/>
      <c r="JEY32" s="117"/>
      <c r="JEZ32" s="117"/>
      <c r="JFA32" s="117"/>
      <c r="JFB32" s="117"/>
      <c r="JFC32" s="117"/>
      <c r="JFD32" s="117"/>
      <c r="JFE32" s="117"/>
      <c r="JFF32" s="117"/>
      <c r="JFG32" s="117"/>
      <c r="JFH32" s="117"/>
      <c r="JFI32" s="117"/>
      <c r="JFJ32" s="117"/>
      <c r="JFK32" s="117"/>
      <c r="JFL32" s="117"/>
      <c r="JFM32" s="117"/>
      <c r="JFN32" s="117"/>
      <c r="JFO32" s="117"/>
      <c r="JFP32" s="117"/>
      <c r="JFQ32" s="117"/>
      <c r="JFR32" s="117"/>
      <c r="JFS32" s="117"/>
      <c r="JFT32" s="117"/>
      <c r="JFU32" s="117"/>
      <c r="JFV32" s="117"/>
      <c r="JFW32" s="117"/>
      <c r="JFX32" s="117"/>
      <c r="JFY32" s="117"/>
      <c r="JFZ32" s="117"/>
      <c r="JGA32" s="117"/>
      <c r="JGB32" s="117"/>
      <c r="JGC32" s="117"/>
      <c r="JGD32" s="117"/>
      <c r="JGE32" s="117"/>
      <c r="JGF32" s="117"/>
      <c r="JGG32" s="117"/>
      <c r="JGH32" s="117"/>
      <c r="JGI32" s="117"/>
      <c r="JGJ32" s="117"/>
      <c r="JGK32" s="117"/>
      <c r="JGL32" s="117"/>
      <c r="JGM32" s="117"/>
      <c r="JGN32" s="117"/>
      <c r="JGO32" s="117"/>
      <c r="JGP32" s="117"/>
      <c r="JGQ32" s="117"/>
      <c r="JGR32" s="117"/>
      <c r="JGS32" s="117"/>
      <c r="JGT32" s="117"/>
      <c r="JGU32" s="117"/>
      <c r="JGV32" s="117"/>
      <c r="JGW32" s="117"/>
      <c r="JGX32" s="117"/>
      <c r="JGY32" s="117"/>
      <c r="JGZ32" s="117"/>
      <c r="JHA32" s="117"/>
      <c r="JHB32" s="117"/>
      <c r="JHC32" s="117"/>
      <c r="JHD32" s="117"/>
      <c r="JHE32" s="117"/>
      <c r="JHF32" s="117"/>
      <c r="JHG32" s="117"/>
      <c r="JHH32" s="117"/>
      <c r="JHI32" s="117"/>
      <c r="JHJ32" s="117"/>
      <c r="JHK32" s="117"/>
      <c r="JHL32" s="117"/>
      <c r="JHM32" s="117"/>
      <c r="JHN32" s="117"/>
      <c r="JHO32" s="117"/>
      <c r="JHP32" s="117"/>
      <c r="JHQ32" s="117"/>
      <c r="JHR32" s="117"/>
      <c r="JHS32" s="117"/>
      <c r="JHT32" s="117"/>
      <c r="JHU32" s="117"/>
      <c r="JHV32" s="117"/>
      <c r="JHW32" s="117"/>
      <c r="JHX32" s="117"/>
      <c r="JHY32" s="117"/>
      <c r="JHZ32" s="117"/>
      <c r="JIA32" s="117"/>
      <c r="JIB32" s="117"/>
      <c r="JIC32" s="117"/>
      <c r="JID32" s="117"/>
      <c r="JIE32" s="117"/>
      <c r="JIF32" s="117"/>
      <c r="JIG32" s="117"/>
      <c r="JIH32" s="117"/>
      <c r="JII32" s="117"/>
      <c r="JIJ32" s="117"/>
      <c r="JIK32" s="117"/>
      <c r="JIL32" s="117"/>
      <c r="JIM32" s="117"/>
      <c r="JIN32" s="117"/>
      <c r="JIO32" s="117"/>
      <c r="JIP32" s="117"/>
      <c r="JIQ32" s="117"/>
      <c r="JIR32" s="117"/>
      <c r="JIS32" s="117"/>
      <c r="JIT32" s="117"/>
      <c r="JIU32" s="117"/>
      <c r="JIV32" s="117"/>
      <c r="JIW32" s="117"/>
      <c r="JIX32" s="117"/>
      <c r="JIY32" s="117"/>
      <c r="JIZ32" s="117"/>
      <c r="JJA32" s="117"/>
      <c r="JJB32" s="117"/>
      <c r="JJC32" s="117"/>
      <c r="JJD32" s="117"/>
      <c r="JJE32" s="117"/>
      <c r="JJF32" s="117"/>
      <c r="JJG32" s="117"/>
      <c r="JJH32" s="117"/>
      <c r="JJI32" s="117"/>
      <c r="JJJ32" s="117"/>
      <c r="JJK32" s="117"/>
      <c r="JJL32" s="117"/>
      <c r="JJM32" s="117"/>
      <c r="JJN32" s="117"/>
      <c r="JJO32" s="117"/>
      <c r="JJP32" s="117"/>
      <c r="JJQ32" s="117"/>
      <c r="JJR32" s="117"/>
      <c r="JJS32" s="117"/>
      <c r="JJT32" s="117"/>
      <c r="JJU32" s="117"/>
      <c r="JJV32" s="117"/>
      <c r="JJW32" s="117"/>
      <c r="JJX32" s="117"/>
      <c r="JJY32" s="117"/>
      <c r="JJZ32" s="117"/>
      <c r="JKA32" s="117"/>
      <c r="JKB32" s="117"/>
      <c r="JKC32" s="117"/>
      <c r="JKD32" s="117"/>
      <c r="JKE32" s="117"/>
      <c r="JKF32" s="117"/>
      <c r="JKG32" s="117"/>
      <c r="JKH32" s="117"/>
      <c r="JKI32" s="117"/>
      <c r="JKJ32" s="117"/>
      <c r="JKK32" s="117"/>
      <c r="JKL32" s="117"/>
      <c r="JKM32" s="117"/>
      <c r="JKN32" s="117"/>
      <c r="JKO32" s="117"/>
      <c r="JKP32" s="117"/>
      <c r="JKQ32" s="117"/>
      <c r="JKR32" s="117"/>
      <c r="JKS32" s="117"/>
      <c r="JKT32" s="117"/>
      <c r="JKU32" s="117"/>
      <c r="JKV32" s="117"/>
      <c r="JKW32" s="117"/>
      <c r="JKX32" s="117"/>
      <c r="JKY32" s="117"/>
      <c r="JKZ32" s="117"/>
      <c r="JLA32" s="117"/>
      <c r="JLB32" s="117"/>
      <c r="JLC32" s="117"/>
      <c r="JLD32" s="117"/>
      <c r="JLE32" s="117"/>
      <c r="JLF32" s="117"/>
      <c r="JLG32" s="117"/>
      <c r="JLH32" s="117"/>
      <c r="JLI32" s="117"/>
      <c r="JLJ32" s="117"/>
      <c r="JLK32" s="117"/>
      <c r="JLL32" s="117"/>
      <c r="JLM32" s="117"/>
      <c r="JLN32" s="117"/>
      <c r="JLO32" s="117"/>
      <c r="JLP32" s="117"/>
      <c r="JLQ32" s="117"/>
      <c r="JLR32" s="117"/>
      <c r="JLS32" s="117"/>
      <c r="JLT32" s="117"/>
      <c r="JLU32" s="117"/>
      <c r="JLV32" s="117"/>
      <c r="JLW32" s="117"/>
      <c r="JLX32" s="117"/>
      <c r="JLY32" s="117"/>
      <c r="JLZ32" s="117"/>
      <c r="JMA32" s="117"/>
      <c r="JMB32" s="117"/>
      <c r="JMC32" s="117"/>
      <c r="JMD32" s="117"/>
      <c r="JME32" s="117"/>
      <c r="JMF32" s="117"/>
      <c r="JMG32" s="117"/>
      <c r="JMH32" s="117"/>
      <c r="JMI32" s="117"/>
      <c r="JMJ32" s="117"/>
      <c r="JMK32" s="117"/>
      <c r="JML32" s="117"/>
      <c r="JMM32" s="117"/>
      <c r="JMN32" s="117"/>
      <c r="JMO32" s="117"/>
      <c r="JMP32" s="117"/>
      <c r="JMQ32" s="117"/>
      <c r="JMR32" s="117"/>
      <c r="JMS32" s="117"/>
      <c r="JMT32" s="117"/>
      <c r="JMU32" s="117"/>
      <c r="JMV32" s="117"/>
      <c r="JMW32" s="117"/>
      <c r="JMX32" s="117"/>
      <c r="JMY32" s="117"/>
      <c r="JMZ32" s="117"/>
      <c r="JNA32" s="117"/>
      <c r="JNB32" s="117"/>
      <c r="JNC32" s="117"/>
      <c r="JND32" s="117"/>
      <c r="JNE32" s="117"/>
      <c r="JNF32" s="117"/>
      <c r="JNG32" s="117"/>
      <c r="JNH32" s="117"/>
      <c r="JNI32" s="117"/>
      <c r="JNJ32" s="117"/>
      <c r="JNK32" s="117"/>
      <c r="JNL32" s="117"/>
      <c r="JNM32" s="117"/>
      <c r="JNN32" s="117"/>
      <c r="JNO32" s="117"/>
      <c r="JNP32" s="117"/>
      <c r="JNQ32" s="117"/>
      <c r="JNR32" s="117"/>
      <c r="JNS32" s="117"/>
      <c r="JNT32" s="117"/>
      <c r="JNU32" s="117"/>
      <c r="JNV32" s="117"/>
      <c r="JNW32" s="117"/>
      <c r="JNX32" s="117"/>
      <c r="JNY32" s="117"/>
      <c r="JNZ32" s="117"/>
      <c r="JOA32" s="117"/>
      <c r="JOB32" s="117"/>
      <c r="JOC32" s="117"/>
      <c r="JOD32" s="117"/>
      <c r="JOE32" s="117"/>
      <c r="JOF32" s="117"/>
      <c r="JOG32" s="117"/>
      <c r="JOH32" s="117"/>
      <c r="JOI32" s="117"/>
      <c r="JOJ32" s="117"/>
      <c r="JOK32" s="117"/>
      <c r="JOL32" s="117"/>
      <c r="JOM32" s="117"/>
      <c r="JON32" s="117"/>
      <c r="JOO32" s="117"/>
      <c r="JOP32" s="117"/>
      <c r="JOQ32" s="117"/>
      <c r="JOR32" s="117"/>
      <c r="JOS32" s="117"/>
      <c r="JOT32" s="117"/>
      <c r="JOU32" s="117"/>
      <c r="JOV32" s="117"/>
      <c r="JOW32" s="117"/>
      <c r="JOX32" s="117"/>
      <c r="JOY32" s="117"/>
      <c r="JOZ32" s="117"/>
      <c r="JPA32" s="117"/>
      <c r="JPB32" s="117"/>
      <c r="JPC32" s="117"/>
      <c r="JPD32" s="117"/>
      <c r="JPE32" s="117"/>
      <c r="JPF32" s="117"/>
      <c r="JPG32" s="117"/>
      <c r="JPH32" s="117"/>
      <c r="JPI32" s="117"/>
      <c r="JPJ32" s="117"/>
      <c r="JPK32" s="117"/>
      <c r="JPL32" s="117"/>
      <c r="JPM32" s="117"/>
      <c r="JPN32" s="117"/>
      <c r="JPO32" s="117"/>
      <c r="JPP32" s="117"/>
      <c r="JPQ32" s="117"/>
      <c r="JPR32" s="117"/>
      <c r="JPS32" s="117"/>
      <c r="JPT32" s="117"/>
      <c r="JPU32" s="117"/>
      <c r="JPV32" s="117"/>
      <c r="JPW32" s="117"/>
      <c r="JPX32" s="117"/>
      <c r="JPY32" s="117"/>
      <c r="JPZ32" s="117"/>
      <c r="JQA32" s="117"/>
      <c r="JQB32" s="117"/>
      <c r="JQC32" s="117"/>
      <c r="JQD32" s="117"/>
      <c r="JQE32" s="117"/>
      <c r="JQF32" s="117"/>
      <c r="JQG32" s="117"/>
      <c r="JQH32" s="117"/>
      <c r="JQI32" s="117"/>
      <c r="JQJ32" s="117"/>
      <c r="JQK32" s="117"/>
      <c r="JQL32" s="117"/>
      <c r="JQM32" s="117"/>
      <c r="JQN32" s="117"/>
      <c r="JQO32" s="117"/>
      <c r="JQP32" s="117"/>
      <c r="JQQ32" s="117"/>
      <c r="JQR32" s="117"/>
      <c r="JQS32" s="117"/>
      <c r="JQT32" s="117"/>
      <c r="JQU32" s="117"/>
      <c r="JQV32" s="117"/>
      <c r="JQW32" s="117"/>
      <c r="JQX32" s="117"/>
      <c r="JQY32" s="117"/>
      <c r="JQZ32" s="117"/>
      <c r="JRA32" s="117"/>
      <c r="JRB32" s="117"/>
      <c r="JRC32" s="117"/>
      <c r="JRD32" s="117"/>
      <c r="JRE32" s="117"/>
      <c r="JRF32" s="117"/>
      <c r="JRG32" s="117"/>
      <c r="JRH32" s="117"/>
      <c r="JRI32" s="117"/>
      <c r="JRJ32" s="117"/>
      <c r="JRK32" s="117"/>
      <c r="JRL32" s="117"/>
      <c r="JRM32" s="117"/>
      <c r="JRN32" s="117"/>
      <c r="JRO32" s="117"/>
      <c r="JRP32" s="117"/>
      <c r="JRQ32" s="117"/>
      <c r="JRR32" s="117"/>
      <c r="JRS32" s="117"/>
      <c r="JRT32" s="117"/>
      <c r="JRU32" s="117"/>
      <c r="JRV32" s="117"/>
      <c r="JRW32" s="117"/>
      <c r="JRX32" s="117"/>
      <c r="JRY32" s="117"/>
      <c r="JRZ32" s="117"/>
      <c r="JSA32" s="117"/>
      <c r="JSB32" s="117"/>
      <c r="JSC32" s="117"/>
      <c r="JSD32" s="117"/>
      <c r="JSE32" s="117"/>
      <c r="JSF32" s="117"/>
      <c r="JSG32" s="117"/>
      <c r="JSH32" s="117"/>
      <c r="JSI32" s="117"/>
      <c r="JSJ32" s="117"/>
      <c r="JSK32" s="117"/>
      <c r="JSL32" s="117"/>
      <c r="JSM32" s="117"/>
      <c r="JSN32" s="117"/>
      <c r="JSO32" s="117"/>
      <c r="JSP32" s="117"/>
      <c r="JSQ32" s="117"/>
      <c r="JSR32" s="117"/>
      <c r="JSS32" s="117"/>
      <c r="JST32" s="117"/>
      <c r="JSU32" s="117"/>
      <c r="JSV32" s="117"/>
      <c r="JSW32" s="117"/>
      <c r="JSX32" s="117"/>
      <c r="JSY32" s="117"/>
      <c r="JSZ32" s="117"/>
      <c r="JTA32" s="117"/>
      <c r="JTB32" s="117"/>
      <c r="JTC32" s="117"/>
      <c r="JTD32" s="117"/>
      <c r="JTE32" s="117"/>
      <c r="JTF32" s="117"/>
      <c r="JTG32" s="117"/>
      <c r="JTH32" s="117"/>
      <c r="JTI32" s="117"/>
      <c r="JTJ32" s="117"/>
      <c r="JTK32" s="117"/>
      <c r="JTL32" s="117"/>
      <c r="JTM32" s="117"/>
      <c r="JTN32" s="117"/>
      <c r="JTO32" s="117"/>
      <c r="JTP32" s="117"/>
      <c r="JTQ32" s="117"/>
      <c r="JTR32" s="117"/>
      <c r="JTS32" s="117"/>
      <c r="JTT32" s="117"/>
      <c r="JTU32" s="117"/>
      <c r="JTV32" s="117"/>
      <c r="JTW32" s="117"/>
      <c r="JTX32" s="117"/>
      <c r="JTY32" s="117"/>
      <c r="JTZ32" s="117"/>
      <c r="JUA32" s="117"/>
      <c r="JUB32" s="117"/>
      <c r="JUC32" s="117"/>
      <c r="JUD32" s="117"/>
      <c r="JUE32" s="117"/>
      <c r="JUF32" s="117"/>
      <c r="JUG32" s="117"/>
      <c r="JUH32" s="117"/>
      <c r="JUI32" s="117"/>
      <c r="JUJ32" s="117"/>
      <c r="JUK32" s="117"/>
      <c r="JUL32" s="117"/>
      <c r="JUM32" s="117"/>
      <c r="JUN32" s="117"/>
      <c r="JUO32" s="117"/>
      <c r="JUP32" s="117"/>
      <c r="JUQ32" s="117"/>
      <c r="JUR32" s="117"/>
      <c r="JUS32" s="117"/>
      <c r="JUT32" s="117"/>
      <c r="JUU32" s="117"/>
      <c r="JUV32" s="117"/>
      <c r="JUW32" s="117"/>
      <c r="JUX32" s="117"/>
      <c r="JUY32" s="117"/>
      <c r="JUZ32" s="117"/>
      <c r="JVA32" s="117"/>
      <c r="JVB32" s="117"/>
      <c r="JVC32" s="117"/>
      <c r="JVD32" s="117"/>
      <c r="JVE32" s="117"/>
      <c r="JVF32" s="117"/>
      <c r="JVG32" s="117"/>
      <c r="JVH32" s="117"/>
      <c r="JVI32" s="117"/>
      <c r="JVJ32" s="117"/>
      <c r="JVK32" s="117"/>
      <c r="JVL32" s="117"/>
      <c r="JVM32" s="117"/>
      <c r="JVN32" s="117"/>
      <c r="JVO32" s="117"/>
      <c r="JVP32" s="117"/>
      <c r="JVQ32" s="117"/>
      <c r="JVR32" s="117"/>
      <c r="JVS32" s="117"/>
      <c r="JVT32" s="117"/>
      <c r="JVU32" s="117"/>
      <c r="JVV32" s="117"/>
      <c r="JVW32" s="117"/>
      <c r="JVX32" s="117"/>
      <c r="JVY32" s="117"/>
      <c r="JVZ32" s="117"/>
      <c r="JWA32" s="117"/>
      <c r="JWB32" s="117"/>
      <c r="JWC32" s="117"/>
      <c r="JWD32" s="117"/>
      <c r="JWE32" s="117"/>
      <c r="JWF32" s="117"/>
      <c r="JWG32" s="117"/>
      <c r="JWH32" s="117"/>
      <c r="JWI32" s="117"/>
      <c r="JWJ32" s="117"/>
      <c r="JWK32" s="117"/>
      <c r="JWL32" s="117"/>
      <c r="JWM32" s="117"/>
      <c r="JWN32" s="117"/>
      <c r="JWO32" s="117"/>
      <c r="JWP32" s="117"/>
      <c r="JWQ32" s="117"/>
      <c r="JWR32" s="117"/>
      <c r="JWS32" s="117"/>
      <c r="JWT32" s="117"/>
      <c r="JWU32" s="117"/>
      <c r="JWV32" s="117"/>
      <c r="JWW32" s="117"/>
      <c r="JWX32" s="117"/>
      <c r="JWY32" s="117"/>
      <c r="JWZ32" s="117"/>
      <c r="JXA32" s="117"/>
      <c r="JXB32" s="117"/>
      <c r="JXC32" s="117"/>
      <c r="JXD32" s="117"/>
      <c r="JXE32" s="117"/>
      <c r="JXF32" s="117"/>
      <c r="JXG32" s="117"/>
      <c r="JXH32" s="117"/>
      <c r="JXI32" s="117"/>
      <c r="JXJ32" s="117"/>
      <c r="JXK32" s="117"/>
      <c r="JXL32" s="117"/>
      <c r="JXM32" s="117"/>
      <c r="JXN32" s="117"/>
      <c r="JXO32" s="117"/>
      <c r="JXP32" s="117"/>
      <c r="JXQ32" s="117"/>
      <c r="JXR32" s="117"/>
      <c r="JXS32" s="117"/>
      <c r="JXT32" s="117"/>
      <c r="JXU32" s="117"/>
      <c r="JXV32" s="117"/>
      <c r="JXW32" s="117"/>
      <c r="JXX32" s="117"/>
      <c r="JXY32" s="117"/>
      <c r="JXZ32" s="117"/>
      <c r="JYA32" s="117"/>
      <c r="JYB32" s="117"/>
      <c r="JYC32" s="117"/>
      <c r="JYD32" s="117"/>
      <c r="JYE32" s="117"/>
      <c r="JYF32" s="117"/>
      <c r="JYG32" s="117"/>
      <c r="JYH32" s="117"/>
      <c r="JYI32" s="117"/>
      <c r="JYJ32" s="117"/>
      <c r="JYK32" s="117"/>
      <c r="JYL32" s="117"/>
      <c r="JYM32" s="117"/>
      <c r="JYN32" s="117"/>
      <c r="JYO32" s="117"/>
      <c r="JYP32" s="117"/>
      <c r="JYQ32" s="117"/>
      <c r="JYR32" s="117"/>
      <c r="JYS32" s="117"/>
      <c r="JYT32" s="117"/>
      <c r="JYU32" s="117"/>
      <c r="JYV32" s="117"/>
      <c r="JYW32" s="117"/>
      <c r="JYX32" s="117"/>
      <c r="JYY32" s="117"/>
      <c r="JYZ32" s="117"/>
      <c r="JZA32" s="117"/>
      <c r="JZB32" s="117"/>
      <c r="JZC32" s="117"/>
      <c r="JZD32" s="117"/>
      <c r="JZE32" s="117"/>
      <c r="JZF32" s="117"/>
      <c r="JZG32" s="117"/>
      <c r="JZH32" s="117"/>
      <c r="JZI32" s="117"/>
      <c r="JZJ32" s="117"/>
      <c r="JZK32" s="117"/>
      <c r="JZL32" s="117"/>
      <c r="JZM32" s="117"/>
      <c r="JZN32" s="117"/>
      <c r="JZO32" s="117"/>
      <c r="JZP32" s="117"/>
      <c r="JZQ32" s="117"/>
      <c r="JZR32" s="117"/>
      <c r="JZS32" s="117"/>
      <c r="JZT32" s="117"/>
      <c r="JZU32" s="117"/>
      <c r="JZV32" s="117"/>
      <c r="JZW32" s="117"/>
      <c r="JZX32" s="117"/>
      <c r="JZY32" s="117"/>
      <c r="JZZ32" s="117"/>
      <c r="KAA32" s="117"/>
      <c r="KAB32" s="117"/>
      <c r="KAC32" s="117"/>
      <c r="KAD32" s="117"/>
      <c r="KAE32" s="117"/>
      <c r="KAF32" s="117"/>
      <c r="KAG32" s="117"/>
      <c r="KAH32" s="117"/>
      <c r="KAI32" s="117"/>
      <c r="KAJ32" s="117"/>
      <c r="KAK32" s="117"/>
      <c r="KAL32" s="117"/>
      <c r="KAM32" s="117"/>
      <c r="KAN32" s="117"/>
      <c r="KAO32" s="117"/>
      <c r="KAP32" s="117"/>
      <c r="KAQ32" s="117"/>
      <c r="KAR32" s="117"/>
      <c r="KAS32" s="117"/>
      <c r="KAT32" s="117"/>
      <c r="KAU32" s="117"/>
      <c r="KAV32" s="117"/>
      <c r="KAW32" s="117"/>
      <c r="KAX32" s="117"/>
      <c r="KAY32" s="117"/>
      <c r="KAZ32" s="117"/>
      <c r="KBA32" s="117"/>
      <c r="KBB32" s="117"/>
      <c r="KBC32" s="117"/>
      <c r="KBD32" s="117"/>
      <c r="KBE32" s="117"/>
      <c r="KBF32" s="117"/>
      <c r="KBG32" s="117"/>
      <c r="KBH32" s="117"/>
      <c r="KBI32" s="117"/>
      <c r="KBJ32" s="117"/>
      <c r="KBK32" s="117"/>
      <c r="KBL32" s="117"/>
      <c r="KBM32" s="117"/>
      <c r="KBN32" s="117"/>
      <c r="KBO32" s="117"/>
      <c r="KBP32" s="117"/>
      <c r="KBQ32" s="117"/>
      <c r="KBR32" s="117"/>
      <c r="KBS32" s="117"/>
      <c r="KBT32" s="117"/>
      <c r="KBU32" s="117"/>
      <c r="KBV32" s="117"/>
      <c r="KBW32" s="117"/>
      <c r="KBX32" s="117"/>
      <c r="KBY32" s="117"/>
      <c r="KBZ32" s="117"/>
      <c r="KCA32" s="117"/>
      <c r="KCB32" s="117"/>
      <c r="KCC32" s="117"/>
      <c r="KCD32" s="117"/>
      <c r="KCE32" s="117"/>
      <c r="KCF32" s="117"/>
      <c r="KCG32" s="117"/>
      <c r="KCH32" s="117"/>
      <c r="KCI32" s="117"/>
      <c r="KCJ32" s="117"/>
      <c r="KCK32" s="117"/>
      <c r="KCL32" s="117"/>
      <c r="KCM32" s="117"/>
      <c r="KCN32" s="117"/>
      <c r="KCO32" s="117"/>
      <c r="KCP32" s="117"/>
      <c r="KCQ32" s="117"/>
      <c r="KCR32" s="117"/>
      <c r="KCS32" s="117"/>
      <c r="KCT32" s="117"/>
      <c r="KCU32" s="117"/>
      <c r="KCV32" s="117"/>
      <c r="KCW32" s="117"/>
      <c r="KCX32" s="117"/>
      <c r="KCY32" s="117"/>
      <c r="KCZ32" s="117"/>
      <c r="KDA32" s="117"/>
      <c r="KDB32" s="117"/>
      <c r="KDC32" s="117"/>
      <c r="KDD32" s="117"/>
      <c r="KDE32" s="117"/>
      <c r="KDF32" s="117"/>
      <c r="KDG32" s="117"/>
      <c r="KDH32" s="117"/>
      <c r="KDI32" s="117"/>
      <c r="KDJ32" s="117"/>
      <c r="KDK32" s="117"/>
      <c r="KDL32" s="117"/>
      <c r="KDM32" s="117"/>
      <c r="KDN32" s="117"/>
      <c r="KDO32" s="117"/>
      <c r="KDP32" s="117"/>
      <c r="KDQ32" s="117"/>
      <c r="KDR32" s="117"/>
      <c r="KDS32" s="117"/>
      <c r="KDT32" s="117"/>
      <c r="KDU32" s="117"/>
      <c r="KDV32" s="117"/>
      <c r="KDW32" s="117"/>
      <c r="KDX32" s="117"/>
      <c r="KDY32" s="117"/>
      <c r="KDZ32" s="117"/>
      <c r="KEA32" s="117"/>
      <c r="KEB32" s="117"/>
      <c r="KEC32" s="117"/>
      <c r="KED32" s="117"/>
      <c r="KEE32" s="117"/>
      <c r="KEF32" s="117"/>
      <c r="KEG32" s="117"/>
      <c r="KEH32" s="117"/>
      <c r="KEI32" s="117"/>
      <c r="KEJ32" s="117"/>
      <c r="KEK32" s="117"/>
      <c r="KEL32" s="117"/>
      <c r="KEM32" s="117"/>
      <c r="KEN32" s="117"/>
      <c r="KEO32" s="117"/>
      <c r="KEP32" s="117"/>
      <c r="KEQ32" s="117"/>
      <c r="KER32" s="117"/>
      <c r="KES32" s="117"/>
      <c r="KET32" s="117"/>
      <c r="KEU32" s="117"/>
      <c r="KEV32" s="117"/>
      <c r="KEW32" s="117"/>
      <c r="KEX32" s="117"/>
      <c r="KEY32" s="117"/>
      <c r="KEZ32" s="117"/>
      <c r="KFA32" s="117"/>
      <c r="KFB32" s="117"/>
      <c r="KFC32" s="117"/>
      <c r="KFD32" s="117"/>
      <c r="KFE32" s="117"/>
      <c r="KFF32" s="117"/>
      <c r="KFG32" s="117"/>
      <c r="KFH32" s="117"/>
      <c r="KFI32" s="117"/>
      <c r="KFJ32" s="117"/>
      <c r="KFK32" s="117"/>
      <c r="KFL32" s="117"/>
      <c r="KFM32" s="117"/>
      <c r="KFN32" s="117"/>
      <c r="KFO32" s="117"/>
      <c r="KFP32" s="117"/>
      <c r="KFQ32" s="117"/>
      <c r="KFR32" s="117"/>
      <c r="KFS32" s="117"/>
      <c r="KFT32" s="117"/>
      <c r="KFU32" s="117"/>
      <c r="KFV32" s="117"/>
      <c r="KFW32" s="117"/>
      <c r="KFX32" s="117"/>
      <c r="KFY32" s="117"/>
      <c r="KFZ32" s="117"/>
      <c r="KGA32" s="117"/>
      <c r="KGB32" s="117"/>
      <c r="KGC32" s="117"/>
      <c r="KGD32" s="117"/>
      <c r="KGE32" s="117"/>
      <c r="KGF32" s="117"/>
      <c r="KGG32" s="117"/>
      <c r="KGH32" s="117"/>
      <c r="KGI32" s="117"/>
      <c r="KGJ32" s="117"/>
      <c r="KGK32" s="117"/>
      <c r="KGL32" s="117"/>
      <c r="KGM32" s="117"/>
      <c r="KGN32" s="117"/>
      <c r="KGO32" s="117"/>
      <c r="KGP32" s="117"/>
      <c r="KGQ32" s="117"/>
      <c r="KGR32" s="117"/>
      <c r="KGS32" s="117"/>
      <c r="KGT32" s="117"/>
      <c r="KGU32" s="117"/>
      <c r="KGV32" s="117"/>
      <c r="KGW32" s="117"/>
      <c r="KGX32" s="117"/>
      <c r="KGY32" s="117"/>
      <c r="KGZ32" s="117"/>
      <c r="KHA32" s="117"/>
      <c r="KHB32" s="117"/>
      <c r="KHC32" s="117"/>
      <c r="KHD32" s="117"/>
      <c r="KHE32" s="117"/>
      <c r="KHF32" s="117"/>
      <c r="KHG32" s="117"/>
      <c r="KHH32" s="117"/>
      <c r="KHI32" s="117"/>
      <c r="KHJ32" s="117"/>
      <c r="KHK32" s="117"/>
      <c r="KHL32" s="117"/>
      <c r="KHM32" s="117"/>
      <c r="KHN32" s="117"/>
      <c r="KHO32" s="117"/>
      <c r="KHP32" s="117"/>
      <c r="KHQ32" s="117"/>
      <c r="KHR32" s="117"/>
      <c r="KHS32" s="117"/>
      <c r="KHT32" s="117"/>
      <c r="KHU32" s="117"/>
      <c r="KHV32" s="117"/>
      <c r="KHW32" s="117"/>
      <c r="KHX32" s="117"/>
      <c r="KHY32" s="117"/>
      <c r="KHZ32" s="117"/>
      <c r="KIA32" s="117"/>
      <c r="KIB32" s="117"/>
      <c r="KIC32" s="117"/>
      <c r="KID32" s="117"/>
      <c r="KIE32" s="117"/>
      <c r="KIF32" s="117"/>
      <c r="KIG32" s="117"/>
      <c r="KIH32" s="117"/>
      <c r="KII32" s="117"/>
      <c r="KIJ32" s="117"/>
      <c r="KIK32" s="117"/>
      <c r="KIL32" s="117"/>
      <c r="KIM32" s="117"/>
      <c r="KIN32" s="117"/>
      <c r="KIO32" s="117"/>
      <c r="KIP32" s="117"/>
      <c r="KIQ32" s="117"/>
      <c r="KIR32" s="117"/>
      <c r="KIS32" s="117"/>
      <c r="KIT32" s="117"/>
      <c r="KIU32" s="117"/>
      <c r="KIV32" s="117"/>
      <c r="KIW32" s="117"/>
      <c r="KIX32" s="117"/>
      <c r="KIY32" s="117"/>
      <c r="KIZ32" s="117"/>
      <c r="KJA32" s="117"/>
      <c r="KJB32" s="117"/>
      <c r="KJC32" s="117"/>
      <c r="KJD32" s="117"/>
      <c r="KJE32" s="117"/>
      <c r="KJF32" s="117"/>
      <c r="KJG32" s="117"/>
      <c r="KJH32" s="117"/>
      <c r="KJI32" s="117"/>
      <c r="KJJ32" s="117"/>
      <c r="KJK32" s="117"/>
      <c r="KJL32" s="117"/>
      <c r="KJM32" s="117"/>
      <c r="KJN32" s="117"/>
      <c r="KJO32" s="117"/>
      <c r="KJP32" s="117"/>
      <c r="KJQ32" s="117"/>
      <c r="KJR32" s="117"/>
      <c r="KJS32" s="117"/>
      <c r="KJT32" s="117"/>
      <c r="KJU32" s="117"/>
      <c r="KJV32" s="117"/>
      <c r="KJW32" s="117"/>
      <c r="KJX32" s="117"/>
      <c r="KJY32" s="117"/>
      <c r="KJZ32" s="117"/>
      <c r="KKA32" s="117"/>
      <c r="KKB32" s="117"/>
      <c r="KKC32" s="117"/>
      <c r="KKD32" s="117"/>
      <c r="KKE32" s="117"/>
      <c r="KKF32" s="117"/>
      <c r="KKG32" s="117"/>
      <c r="KKH32" s="117"/>
      <c r="KKI32" s="117"/>
      <c r="KKJ32" s="117"/>
      <c r="KKK32" s="117"/>
      <c r="KKL32" s="117"/>
      <c r="KKM32" s="117"/>
      <c r="KKN32" s="117"/>
      <c r="KKO32" s="117"/>
      <c r="KKP32" s="117"/>
      <c r="KKQ32" s="117"/>
      <c r="KKR32" s="117"/>
      <c r="KKS32" s="117"/>
      <c r="KKT32" s="117"/>
      <c r="KKU32" s="117"/>
      <c r="KKV32" s="117"/>
      <c r="KKW32" s="117"/>
      <c r="KKX32" s="117"/>
      <c r="KKY32" s="117"/>
      <c r="KKZ32" s="117"/>
      <c r="KLA32" s="117"/>
      <c r="KLB32" s="117"/>
      <c r="KLC32" s="117"/>
      <c r="KLD32" s="117"/>
      <c r="KLE32" s="117"/>
      <c r="KLF32" s="117"/>
      <c r="KLG32" s="117"/>
      <c r="KLH32" s="117"/>
      <c r="KLI32" s="117"/>
      <c r="KLJ32" s="117"/>
      <c r="KLK32" s="117"/>
      <c r="KLL32" s="117"/>
      <c r="KLM32" s="117"/>
      <c r="KLN32" s="117"/>
      <c r="KLO32" s="117"/>
      <c r="KLP32" s="117"/>
      <c r="KLQ32" s="117"/>
      <c r="KLR32" s="117"/>
      <c r="KLS32" s="117"/>
      <c r="KLT32" s="117"/>
      <c r="KLU32" s="117"/>
      <c r="KLV32" s="117"/>
      <c r="KLW32" s="117"/>
      <c r="KLX32" s="117"/>
      <c r="KLY32" s="117"/>
      <c r="KLZ32" s="117"/>
      <c r="KMA32" s="117"/>
      <c r="KMB32" s="117"/>
      <c r="KMC32" s="117"/>
      <c r="KMD32" s="117"/>
      <c r="KME32" s="117"/>
      <c r="KMF32" s="117"/>
      <c r="KMG32" s="117"/>
      <c r="KMH32" s="117"/>
      <c r="KMI32" s="117"/>
      <c r="KMJ32" s="117"/>
      <c r="KMK32" s="117"/>
      <c r="KML32" s="117"/>
      <c r="KMM32" s="117"/>
      <c r="KMN32" s="117"/>
      <c r="KMO32" s="117"/>
      <c r="KMP32" s="117"/>
      <c r="KMQ32" s="117"/>
      <c r="KMR32" s="117"/>
      <c r="KMS32" s="117"/>
      <c r="KMT32" s="117"/>
      <c r="KMU32" s="117"/>
      <c r="KMV32" s="117"/>
      <c r="KMW32" s="117"/>
      <c r="KMX32" s="117"/>
      <c r="KMY32" s="117"/>
      <c r="KMZ32" s="117"/>
      <c r="KNA32" s="117"/>
      <c r="KNB32" s="117"/>
      <c r="KNC32" s="117"/>
      <c r="KND32" s="117"/>
      <c r="KNE32" s="117"/>
      <c r="KNF32" s="117"/>
      <c r="KNG32" s="117"/>
      <c r="KNH32" s="117"/>
      <c r="KNI32" s="117"/>
      <c r="KNJ32" s="117"/>
      <c r="KNK32" s="117"/>
      <c r="KNL32" s="117"/>
      <c r="KNM32" s="117"/>
      <c r="KNN32" s="117"/>
      <c r="KNO32" s="117"/>
      <c r="KNP32" s="117"/>
      <c r="KNQ32" s="117"/>
      <c r="KNR32" s="117"/>
      <c r="KNS32" s="117"/>
      <c r="KNT32" s="117"/>
      <c r="KNU32" s="117"/>
      <c r="KNV32" s="117"/>
      <c r="KNW32" s="117"/>
      <c r="KNX32" s="117"/>
      <c r="KNY32" s="117"/>
      <c r="KNZ32" s="117"/>
      <c r="KOA32" s="117"/>
      <c r="KOB32" s="117"/>
      <c r="KOC32" s="117"/>
      <c r="KOD32" s="117"/>
      <c r="KOE32" s="117"/>
      <c r="KOF32" s="117"/>
      <c r="KOG32" s="117"/>
      <c r="KOH32" s="117"/>
      <c r="KOI32" s="117"/>
      <c r="KOJ32" s="117"/>
      <c r="KOK32" s="117"/>
      <c r="KOL32" s="117"/>
      <c r="KOM32" s="117"/>
      <c r="KON32" s="117"/>
      <c r="KOO32" s="117"/>
      <c r="KOP32" s="117"/>
      <c r="KOQ32" s="117"/>
      <c r="KOR32" s="117"/>
      <c r="KOS32" s="117"/>
      <c r="KOT32" s="117"/>
      <c r="KOU32" s="117"/>
      <c r="KOV32" s="117"/>
      <c r="KOW32" s="117"/>
      <c r="KOX32" s="117"/>
      <c r="KOY32" s="117"/>
      <c r="KOZ32" s="117"/>
      <c r="KPA32" s="117"/>
      <c r="KPB32" s="117"/>
      <c r="KPC32" s="117"/>
      <c r="KPD32" s="117"/>
      <c r="KPE32" s="117"/>
      <c r="KPF32" s="117"/>
      <c r="KPG32" s="117"/>
      <c r="KPH32" s="117"/>
      <c r="KPI32" s="117"/>
      <c r="KPJ32" s="117"/>
      <c r="KPK32" s="117"/>
      <c r="KPL32" s="117"/>
      <c r="KPM32" s="117"/>
      <c r="KPN32" s="117"/>
      <c r="KPO32" s="117"/>
      <c r="KPP32" s="117"/>
      <c r="KPQ32" s="117"/>
      <c r="KPR32" s="117"/>
      <c r="KPS32" s="117"/>
      <c r="KPT32" s="117"/>
      <c r="KPU32" s="117"/>
      <c r="KPV32" s="117"/>
      <c r="KPW32" s="117"/>
      <c r="KPX32" s="117"/>
      <c r="KPY32" s="117"/>
      <c r="KPZ32" s="117"/>
      <c r="KQA32" s="117"/>
      <c r="KQB32" s="117"/>
      <c r="KQC32" s="117"/>
      <c r="KQD32" s="117"/>
      <c r="KQE32" s="117"/>
      <c r="KQF32" s="117"/>
      <c r="KQG32" s="117"/>
      <c r="KQH32" s="117"/>
      <c r="KQI32" s="117"/>
      <c r="KQJ32" s="117"/>
      <c r="KQK32" s="117"/>
      <c r="KQL32" s="117"/>
      <c r="KQM32" s="117"/>
      <c r="KQN32" s="117"/>
      <c r="KQO32" s="117"/>
      <c r="KQP32" s="117"/>
      <c r="KQQ32" s="117"/>
      <c r="KQR32" s="117"/>
      <c r="KQS32" s="117"/>
      <c r="KQT32" s="117"/>
      <c r="KQU32" s="117"/>
      <c r="KQV32" s="117"/>
      <c r="KQW32" s="117"/>
      <c r="KQX32" s="117"/>
      <c r="KQY32" s="117"/>
      <c r="KQZ32" s="117"/>
      <c r="KRA32" s="117"/>
      <c r="KRB32" s="117"/>
      <c r="KRC32" s="117"/>
      <c r="KRD32" s="117"/>
      <c r="KRE32" s="117"/>
      <c r="KRF32" s="117"/>
      <c r="KRG32" s="117"/>
      <c r="KRH32" s="117"/>
      <c r="KRI32" s="117"/>
      <c r="KRJ32" s="117"/>
      <c r="KRK32" s="117"/>
      <c r="KRL32" s="117"/>
      <c r="KRM32" s="117"/>
      <c r="KRN32" s="117"/>
      <c r="KRO32" s="117"/>
      <c r="KRP32" s="117"/>
      <c r="KRQ32" s="117"/>
      <c r="KRR32" s="117"/>
      <c r="KRS32" s="117"/>
      <c r="KRT32" s="117"/>
      <c r="KRU32" s="117"/>
      <c r="KRV32" s="117"/>
      <c r="KRW32" s="117"/>
      <c r="KRX32" s="117"/>
      <c r="KRY32" s="117"/>
      <c r="KRZ32" s="117"/>
      <c r="KSA32" s="117"/>
      <c r="KSB32" s="117"/>
      <c r="KSC32" s="117"/>
      <c r="KSD32" s="117"/>
      <c r="KSE32" s="117"/>
      <c r="KSF32" s="117"/>
      <c r="KSG32" s="117"/>
      <c r="KSH32" s="117"/>
      <c r="KSI32" s="117"/>
      <c r="KSJ32" s="117"/>
      <c r="KSK32" s="117"/>
      <c r="KSL32" s="117"/>
      <c r="KSM32" s="117"/>
      <c r="KSN32" s="117"/>
      <c r="KSO32" s="117"/>
      <c r="KSP32" s="117"/>
      <c r="KSQ32" s="117"/>
      <c r="KSR32" s="117"/>
      <c r="KSS32" s="117"/>
      <c r="KST32" s="117"/>
      <c r="KSU32" s="117"/>
      <c r="KSV32" s="117"/>
      <c r="KSW32" s="117"/>
      <c r="KSX32" s="117"/>
      <c r="KSY32" s="117"/>
      <c r="KSZ32" s="117"/>
      <c r="KTA32" s="117"/>
      <c r="KTB32" s="117"/>
      <c r="KTC32" s="117"/>
      <c r="KTD32" s="117"/>
      <c r="KTE32" s="117"/>
      <c r="KTF32" s="117"/>
      <c r="KTG32" s="117"/>
      <c r="KTH32" s="117"/>
      <c r="KTI32" s="117"/>
      <c r="KTJ32" s="117"/>
      <c r="KTK32" s="117"/>
      <c r="KTL32" s="117"/>
      <c r="KTM32" s="117"/>
      <c r="KTN32" s="117"/>
      <c r="KTO32" s="117"/>
      <c r="KTP32" s="117"/>
      <c r="KTQ32" s="117"/>
      <c r="KTR32" s="117"/>
      <c r="KTS32" s="117"/>
      <c r="KTT32" s="117"/>
      <c r="KTU32" s="117"/>
      <c r="KTV32" s="117"/>
      <c r="KTW32" s="117"/>
      <c r="KTX32" s="117"/>
      <c r="KTY32" s="117"/>
      <c r="KTZ32" s="117"/>
      <c r="KUA32" s="117"/>
      <c r="KUB32" s="117"/>
      <c r="KUC32" s="117"/>
      <c r="KUD32" s="117"/>
      <c r="KUE32" s="117"/>
      <c r="KUF32" s="117"/>
      <c r="KUG32" s="117"/>
      <c r="KUH32" s="117"/>
      <c r="KUI32" s="117"/>
      <c r="KUJ32" s="117"/>
      <c r="KUK32" s="117"/>
      <c r="KUL32" s="117"/>
      <c r="KUM32" s="117"/>
      <c r="KUN32" s="117"/>
      <c r="KUO32" s="117"/>
      <c r="KUP32" s="117"/>
      <c r="KUQ32" s="117"/>
      <c r="KUR32" s="117"/>
      <c r="KUS32" s="117"/>
      <c r="KUT32" s="117"/>
      <c r="KUU32" s="117"/>
      <c r="KUV32" s="117"/>
      <c r="KUW32" s="117"/>
      <c r="KUX32" s="117"/>
      <c r="KUY32" s="117"/>
      <c r="KUZ32" s="117"/>
      <c r="KVA32" s="117"/>
      <c r="KVB32" s="117"/>
      <c r="KVC32" s="117"/>
      <c r="KVD32" s="117"/>
      <c r="KVE32" s="117"/>
      <c r="KVF32" s="117"/>
      <c r="KVG32" s="117"/>
      <c r="KVH32" s="117"/>
      <c r="KVI32" s="117"/>
      <c r="KVJ32" s="117"/>
      <c r="KVK32" s="117"/>
      <c r="KVL32" s="117"/>
      <c r="KVM32" s="117"/>
      <c r="KVN32" s="117"/>
      <c r="KVO32" s="117"/>
      <c r="KVP32" s="117"/>
      <c r="KVQ32" s="117"/>
      <c r="KVR32" s="117"/>
      <c r="KVS32" s="117"/>
      <c r="KVT32" s="117"/>
      <c r="KVU32" s="117"/>
      <c r="KVV32" s="117"/>
      <c r="KVW32" s="117"/>
      <c r="KVX32" s="117"/>
      <c r="KVY32" s="117"/>
      <c r="KVZ32" s="117"/>
      <c r="KWA32" s="117"/>
      <c r="KWB32" s="117"/>
      <c r="KWC32" s="117"/>
      <c r="KWD32" s="117"/>
      <c r="KWE32" s="117"/>
      <c r="KWF32" s="117"/>
      <c r="KWG32" s="117"/>
      <c r="KWH32" s="117"/>
      <c r="KWI32" s="117"/>
      <c r="KWJ32" s="117"/>
      <c r="KWK32" s="117"/>
      <c r="KWL32" s="117"/>
      <c r="KWM32" s="117"/>
      <c r="KWN32" s="117"/>
      <c r="KWO32" s="117"/>
      <c r="KWP32" s="117"/>
      <c r="KWQ32" s="117"/>
      <c r="KWR32" s="117"/>
      <c r="KWS32" s="117"/>
      <c r="KWT32" s="117"/>
      <c r="KWU32" s="117"/>
      <c r="KWV32" s="117"/>
      <c r="KWW32" s="117"/>
      <c r="KWX32" s="117"/>
      <c r="KWY32" s="117"/>
      <c r="KWZ32" s="117"/>
      <c r="KXA32" s="117"/>
      <c r="KXB32" s="117"/>
      <c r="KXC32" s="117"/>
      <c r="KXD32" s="117"/>
      <c r="KXE32" s="117"/>
      <c r="KXF32" s="117"/>
      <c r="KXG32" s="117"/>
      <c r="KXH32" s="117"/>
      <c r="KXI32" s="117"/>
      <c r="KXJ32" s="117"/>
      <c r="KXK32" s="117"/>
      <c r="KXL32" s="117"/>
      <c r="KXM32" s="117"/>
      <c r="KXN32" s="117"/>
      <c r="KXO32" s="117"/>
      <c r="KXP32" s="117"/>
      <c r="KXQ32" s="117"/>
      <c r="KXR32" s="117"/>
      <c r="KXS32" s="117"/>
      <c r="KXT32" s="117"/>
      <c r="KXU32" s="117"/>
      <c r="KXV32" s="117"/>
      <c r="KXW32" s="117"/>
      <c r="KXX32" s="117"/>
      <c r="KXY32" s="117"/>
      <c r="KXZ32" s="117"/>
      <c r="KYA32" s="117"/>
      <c r="KYB32" s="117"/>
      <c r="KYC32" s="117"/>
      <c r="KYD32" s="117"/>
      <c r="KYE32" s="117"/>
      <c r="KYF32" s="117"/>
      <c r="KYG32" s="117"/>
      <c r="KYH32" s="117"/>
      <c r="KYI32" s="117"/>
      <c r="KYJ32" s="117"/>
      <c r="KYK32" s="117"/>
      <c r="KYL32" s="117"/>
      <c r="KYM32" s="117"/>
      <c r="KYN32" s="117"/>
      <c r="KYO32" s="117"/>
      <c r="KYP32" s="117"/>
      <c r="KYQ32" s="117"/>
      <c r="KYR32" s="117"/>
      <c r="KYS32" s="117"/>
      <c r="KYT32" s="117"/>
      <c r="KYU32" s="117"/>
      <c r="KYV32" s="117"/>
      <c r="KYW32" s="117"/>
      <c r="KYX32" s="117"/>
      <c r="KYY32" s="117"/>
      <c r="KYZ32" s="117"/>
      <c r="KZA32" s="117"/>
      <c r="KZB32" s="117"/>
      <c r="KZC32" s="117"/>
      <c r="KZD32" s="117"/>
      <c r="KZE32" s="117"/>
      <c r="KZF32" s="117"/>
      <c r="KZG32" s="117"/>
      <c r="KZH32" s="117"/>
      <c r="KZI32" s="117"/>
      <c r="KZJ32" s="117"/>
      <c r="KZK32" s="117"/>
      <c r="KZL32" s="117"/>
      <c r="KZM32" s="117"/>
      <c r="KZN32" s="117"/>
      <c r="KZO32" s="117"/>
      <c r="KZP32" s="117"/>
      <c r="KZQ32" s="117"/>
      <c r="KZR32" s="117"/>
      <c r="KZS32" s="117"/>
      <c r="KZT32" s="117"/>
      <c r="KZU32" s="117"/>
      <c r="KZV32" s="117"/>
      <c r="KZW32" s="117"/>
      <c r="KZX32" s="117"/>
      <c r="KZY32" s="117"/>
      <c r="KZZ32" s="117"/>
      <c r="LAA32" s="117"/>
      <c r="LAB32" s="117"/>
      <c r="LAC32" s="117"/>
      <c r="LAD32" s="117"/>
      <c r="LAE32" s="117"/>
      <c r="LAF32" s="117"/>
      <c r="LAG32" s="117"/>
      <c r="LAH32" s="117"/>
      <c r="LAI32" s="117"/>
      <c r="LAJ32" s="117"/>
      <c r="LAK32" s="117"/>
      <c r="LAL32" s="117"/>
      <c r="LAM32" s="117"/>
      <c r="LAN32" s="117"/>
      <c r="LAO32" s="117"/>
      <c r="LAP32" s="117"/>
      <c r="LAQ32" s="117"/>
      <c r="LAR32" s="117"/>
      <c r="LAS32" s="117"/>
      <c r="LAT32" s="117"/>
      <c r="LAU32" s="117"/>
      <c r="LAV32" s="117"/>
      <c r="LAW32" s="117"/>
      <c r="LAX32" s="117"/>
      <c r="LAY32" s="117"/>
      <c r="LAZ32" s="117"/>
      <c r="LBA32" s="117"/>
      <c r="LBB32" s="117"/>
      <c r="LBC32" s="117"/>
      <c r="LBD32" s="117"/>
      <c r="LBE32" s="117"/>
      <c r="LBF32" s="117"/>
      <c r="LBG32" s="117"/>
      <c r="LBH32" s="117"/>
      <c r="LBI32" s="117"/>
      <c r="LBJ32" s="117"/>
      <c r="LBK32" s="117"/>
      <c r="LBL32" s="117"/>
      <c r="LBM32" s="117"/>
      <c r="LBN32" s="117"/>
      <c r="LBO32" s="117"/>
      <c r="LBP32" s="117"/>
      <c r="LBQ32" s="117"/>
      <c r="LBR32" s="117"/>
      <c r="LBS32" s="117"/>
      <c r="LBT32" s="117"/>
      <c r="LBU32" s="117"/>
      <c r="LBV32" s="117"/>
      <c r="LBW32" s="117"/>
      <c r="LBX32" s="117"/>
      <c r="LBY32" s="117"/>
      <c r="LBZ32" s="117"/>
      <c r="LCA32" s="117"/>
      <c r="LCB32" s="117"/>
      <c r="LCC32" s="117"/>
      <c r="LCD32" s="117"/>
      <c r="LCE32" s="117"/>
      <c r="LCF32" s="117"/>
      <c r="LCG32" s="117"/>
      <c r="LCH32" s="117"/>
      <c r="LCI32" s="117"/>
      <c r="LCJ32" s="117"/>
      <c r="LCK32" s="117"/>
      <c r="LCL32" s="117"/>
      <c r="LCM32" s="117"/>
      <c r="LCN32" s="117"/>
      <c r="LCO32" s="117"/>
      <c r="LCP32" s="117"/>
      <c r="LCQ32" s="117"/>
      <c r="LCR32" s="117"/>
      <c r="LCS32" s="117"/>
      <c r="LCT32" s="117"/>
      <c r="LCU32" s="117"/>
      <c r="LCV32" s="117"/>
      <c r="LCW32" s="117"/>
      <c r="LCX32" s="117"/>
      <c r="LCY32" s="117"/>
      <c r="LCZ32" s="117"/>
      <c r="LDA32" s="117"/>
      <c r="LDB32" s="117"/>
      <c r="LDC32" s="117"/>
      <c r="LDD32" s="117"/>
      <c r="LDE32" s="117"/>
      <c r="LDF32" s="117"/>
      <c r="LDG32" s="117"/>
      <c r="LDH32" s="117"/>
      <c r="LDI32" s="117"/>
      <c r="LDJ32" s="117"/>
      <c r="LDK32" s="117"/>
      <c r="LDL32" s="117"/>
      <c r="LDM32" s="117"/>
      <c r="LDN32" s="117"/>
      <c r="LDO32" s="117"/>
      <c r="LDP32" s="117"/>
      <c r="LDQ32" s="117"/>
      <c r="LDR32" s="117"/>
      <c r="LDS32" s="117"/>
      <c r="LDT32" s="117"/>
      <c r="LDU32" s="117"/>
      <c r="LDV32" s="117"/>
      <c r="LDW32" s="117"/>
      <c r="LDX32" s="117"/>
      <c r="LDY32" s="117"/>
      <c r="LDZ32" s="117"/>
      <c r="LEA32" s="117"/>
      <c r="LEB32" s="117"/>
      <c r="LEC32" s="117"/>
      <c r="LED32" s="117"/>
      <c r="LEE32" s="117"/>
      <c r="LEF32" s="117"/>
      <c r="LEG32" s="117"/>
      <c r="LEH32" s="117"/>
      <c r="LEI32" s="117"/>
      <c r="LEJ32" s="117"/>
      <c r="LEK32" s="117"/>
      <c r="LEL32" s="117"/>
      <c r="LEM32" s="117"/>
      <c r="LEN32" s="117"/>
      <c r="LEO32" s="117"/>
      <c r="LEP32" s="117"/>
      <c r="LEQ32" s="117"/>
      <c r="LER32" s="117"/>
      <c r="LES32" s="117"/>
      <c r="LET32" s="117"/>
      <c r="LEU32" s="117"/>
      <c r="LEV32" s="117"/>
      <c r="LEW32" s="117"/>
      <c r="LEX32" s="117"/>
      <c r="LEY32" s="117"/>
      <c r="LEZ32" s="117"/>
      <c r="LFA32" s="117"/>
      <c r="LFB32" s="117"/>
      <c r="LFC32" s="117"/>
      <c r="LFD32" s="117"/>
      <c r="LFE32" s="117"/>
      <c r="LFF32" s="117"/>
      <c r="LFG32" s="117"/>
      <c r="LFH32" s="117"/>
      <c r="LFI32" s="117"/>
      <c r="LFJ32" s="117"/>
      <c r="LFK32" s="117"/>
      <c r="LFL32" s="117"/>
      <c r="LFM32" s="117"/>
      <c r="LFN32" s="117"/>
      <c r="LFO32" s="117"/>
      <c r="LFP32" s="117"/>
      <c r="LFQ32" s="117"/>
      <c r="LFR32" s="117"/>
      <c r="LFS32" s="117"/>
      <c r="LFT32" s="117"/>
      <c r="LFU32" s="117"/>
      <c r="LFV32" s="117"/>
      <c r="LFW32" s="117"/>
      <c r="LFX32" s="117"/>
      <c r="LFY32" s="117"/>
      <c r="LFZ32" s="117"/>
      <c r="LGA32" s="117"/>
      <c r="LGB32" s="117"/>
      <c r="LGC32" s="117"/>
      <c r="LGD32" s="117"/>
      <c r="LGE32" s="117"/>
      <c r="LGF32" s="117"/>
      <c r="LGG32" s="117"/>
      <c r="LGH32" s="117"/>
      <c r="LGI32" s="117"/>
      <c r="LGJ32" s="117"/>
      <c r="LGK32" s="117"/>
      <c r="LGL32" s="117"/>
      <c r="LGM32" s="117"/>
      <c r="LGN32" s="117"/>
      <c r="LGO32" s="117"/>
      <c r="LGP32" s="117"/>
      <c r="LGQ32" s="117"/>
      <c r="LGR32" s="117"/>
      <c r="LGS32" s="117"/>
      <c r="LGT32" s="117"/>
      <c r="LGU32" s="117"/>
      <c r="LGV32" s="117"/>
      <c r="LGW32" s="117"/>
      <c r="LGX32" s="117"/>
      <c r="LGY32" s="117"/>
      <c r="LGZ32" s="117"/>
      <c r="LHA32" s="117"/>
      <c r="LHB32" s="117"/>
      <c r="LHC32" s="117"/>
      <c r="LHD32" s="117"/>
      <c r="LHE32" s="117"/>
      <c r="LHF32" s="117"/>
      <c r="LHG32" s="117"/>
      <c r="LHH32" s="117"/>
      <c r="LHI32" s="117"/>
      <c r="LHJ32" s="117"/>
      <c r="LHK32" s="117"/>
      <c r="LHL32" s="117"/>
      <c r="LHM32" s="117"/>
      <c r="LHN32" s="117"/>
      <c r="LHO32" s="117"/>
      <c r="LHP32" s="117"/>
      <c r="LHQ32" s="117"/>
      <c r="LHR32" s="117"/>
      <c r="LHS32" s="117"/>
      <c r="LHT32" s="117"/>
      <c r="LHU32" s="117"/>
      <c r="LHV32" s="117"/>
      <c r="LHW32" s="117"/>
      <c r="LHX32" s="117"/>
      <c r="LHY32" s="117"/>
      <c r="LHZ32" s="117"/>
      <c r="LIA32" s="117"/>
      <c r="LIB32" s="117"/>
      <c r="LIC32" s="117"/>
      <c r="LID32" s="117"/>
      <c r="LIE32" s="117"/>
      <c r="LIF32" s="117"/>
      <c r="LIG32" s="117"/>
      <c r="LIH32" s="117"/>
      <c r="LII32" s="117"/>
      <c r="LIJ32" s="117"/>
      <c r="LIK32" s="117"/>
      <c r="LIL32" s="117"/>
      <c r="LIM32" s="117"/>
      <c r="LIN32" s="117"/>
      <c r="LIO32" s="117"/>
      <c r="LIP32" s="117"/>
      <c r="LIQ32" s="117"/>
      <c r="LIR32" s="117"/>
      <c r="LIS32" s="117"/>
      <c r="LIT32" s="117"/>
      <c r="LIU32" s="117"/>
      <c r="LIV32" s="117"/>
      <c r="LIW32" s="117"/>
      <c r="LIX32" s="117"/>
      <c r="LIY32" s="117"/>
      <c r="LIZ32" s="117"/>
      <c r="LJA32" s="117"/>
      <c r="LJB32" s="117"/>
      <c r="LJC32" s="117"/>
      <c r="LJD32" s="117"/>
      <c r="LJE32" s="117"/>
      <c r="LJF32" s="117"/>
      <c r="LJG32" s="117"/>
      <c r="LJH32" s="117"/>
      <c r="LJI32" s="117"/>
      <c r="LJJ32" s="117"/>
      <c r="LJK32" s="117"/>
      <c r="LJL32" s="117"/>
      <c r="LJM32" s="117"/>
      <c r="LJN32" s="117"/>
      <c r="LJO32" s="117"/>
      <c r="LJP32" s="117"/>
      <c r="LJQ32" s="117"/>
      <c r="LJR32" s="117"/>
      <c r="LJS32" s="117"/>
      <c r="LJT32" s="117"/>
      <c r="LJU32" s="117"/>
      <c r="LJV32" s="117"/>
      <c r="LJW32" s="117"/>
      <c r="LJX32" s="117"/>
      <c r="LJY32" s="117"/>
      <c r="LJZ32" s="117"/>
      <c r="LKA32" s="117"/>
      <c r="LKB32" s="117"/>
      <c r="LKC32" s="117"/>
      <c r="LKD32" s="117"/>
      <c r="LKE32" s="117"/>
      <c r="LKF32" s="117"/>
      <c r="LKG32" s="117"/>
      <c r="LKH32" s="117"/>
      <c r="LKI32" s="117"/>
      <c r="LKJ32" s="117"/>
      <c r="LKK32" s="117"/>
      <c r="LKL32" s="117"/>
      <c r="LKM32" s="117"/>
      <c r="LKN32" s="117"/>
      <c r="LKO32" s="117"/>
      <c r="LKP32" s="117"/>
      <c r="LKQ32" s="117"/>
      <c r="LKR32" s="117"/>
      <c r="LKS32" s="117"/>
      <c r="LKT32" s="117"/>
      <c r="LKU32" s="117"/>
      <c r="LKV32" s="117"/>
      <c r="LKW32" s="117"/>
      <c r="LKX32" s="117"/>
      <c r="LKY32" s="117"/>
      <c r="LKZ32" s="117"/>
      <c r="LLA32" s="117"/>
      <c r="LLB32" s="117"/>
      <c r="LLC32" s="117"/>
      <c r="LLD32" s="117"/>
      <c r="LLE32" s="117"/>
      <c r="LLF32" s="117"/>
      <c r="LLG32" s="117"/>
      <c r="LLH32" s="117"/>
      <c r="LLI32" s="117"/>
      <c r="LLJ32" s="117"/>
      <c r="LLK32" s="117"/>
      <c r="LLL32" s="117"/>
      <c r="LLM32" s="117"/>
      <c r="LLN32" s="117"/>
      <c r="LLO32" s="117"/>
      <c r="LLP32" s="117"/>
      <c r="LLQ32" s="117"/>
      <c r="LLR32" s="117"/>
      <c r="LLS32" s="117"/>
      <c r="LLT32" s="117"/>
      <c r="LLU32" s="117"/>
      <c r="LLV32" s="117"/>
      <c r="LLW32" s="117"/>
      <c r="LLX32" s="117"/>
      <c r="LLY32" s="117"/>
      <c r="LLZ32" s="117"/>
      <c r="LMA32" s="117"/>
      <c r="LMB32" s="117"/>
      <c r="LMC32" s="117"/>
      <c r="LMD32" s="117"/>
      <c r="LME32" s="117"/>
      <c r="LMF32" s="117"/>
      <c r="LMG32" s="117"/>
      <c r="LMH32" s="117"/>
      <c r="LMI32" s="117"/>
      <c r="LMJ32" s="117"/>
      <c r="LMK32" s="117"/>
      <c r="LML32" s="117"/>
      <c r="LMM32" s="117"/>
      <c r="LMN32" s="117"/>
      <c r="LMO32" s="117"/>
      <c r="LMP32" s="117"/>
      <c r="LMQ32" s="117"/>
      <c r="LMR32" s="117"/>
      <c r="LMS32" s="117"/>
      <c r="LMT32" s="117"/>
      <c r="LMU32" s="117"/>
      <c r="LMV32" s="117"/>
      <c r="LMW32" s="117"/>
      <c r="LMX32" s="117"/>
      <c r="LMY32" s="117"/>
      <c r="LMZ32" s="117"/>
      <c r="LNA32" s="117"/>
      <c r="LNB32" s="117"/>
      <c r="LNC32" s="117"/>
      <c r="LND32" s="117"/>
      <c r="LNE32" s="117"/>
      <c r="LNF32" s="117"/>
      <c r="LNG32" s="117"/>
      <c r="LNH32" s="117"/>
      <c r="LNI32" s="117"/>
      <c r="LNJ32" s="117"/>
      <c r="LNK32" s="117"/>
      <c r="LNL32" s="117"/>
      <c r="LNM32" s="117"/>
      <c r="LNN32" s="117"/>
      <c r="LNO32" s="117"/>
      <c r="LNP32" s="117"/>
      <c r="LNQ32" s="117"/>
      <c r="LNR32" s="117"/>
      <c r="LNS32" s="117"/>
      <c r="LNT32" s="117"/>
      <c r="LNU32" s="117"/>
      <c r="LNV32" s="117"/>
      <c r="LNW32" s="117"/>
      <c r="LNX32" s="117"/>
      <c r="LNY32" s="117"/>
      <c r="LNZ32" s="117"/>
      <c r="LOA32" s="117"/>
      <c r="LOB32" s="117"/>
      <c r="LOC32" s="117"/>
      <c r="LOD32" s="117"/>
      <c r="LOE32" s="117"/>
      <c r="LOF32" s="117"/>
      <c r="LOG32" s="117"/>
      <c r="LOH32" s="117"/>
      <c r="LOI32" s="117"/>
      <c r="LOJ32" s="117"/>
      <c r="LOK32" s="117"/>
      <c r="LOL32" s="117"/>
      <c r="LOM32" s="117"/>
      <c r="LON32" s="117"/>
      <c r="LOO32" s="117"/>
      <c r="LOP32" s="117"/>
      <c r="LOQ32" s="117"/>
      <c r="LOR32" s="117"/>
      <c r="LOS32" s="117"/>
      <c r="LOT32" s="117"/>
      <c r="LOU32" s="117"/>
      <c r="LOV32" s="117"/>
      <c r="LOW32" s="117"/>
      <c r="LOX32" s="117"/>
      <c r="LOY32" s="117"/>
      <c r="LOZ32" s="117"/>
      <c r="LPA32" s="117"/>
      <c r="LPB32" s="117"/>
      <c r="LPC32" s="117"/>
      <c r="LPD32" s="117"/>
      <c r="LPE32" s="117"/>
      <c r="LPF32" s="117"/>
      <c r="LPG32" s="117"/>
      <c r="LPH32" s="117"/>
      <c r="LPI32" s="117"/>
      <c r="LPJ32" s="117"/>
      <c r="LPK32" s="117"/>
      <c r="LPL32" s="117"/>
      <c r="LPM32" s="117"/>
      <c r="LPN32" s="117"/>
      <c r="LPO32" s="117"/>
      <c r="LPP32" s="117"/>
      <c r="LPQ32" s="117"/>
      <c r="LPR32" s="117"/>
      <c r="LPS32" s="117"/>
      <c r="LPT32" s="117"/>
      <c r="LPU32" s="117"/>
      <c r="LPV32" s="117"/>
      <c r="LPW32" s="117"/>
      <c r="LPX32" s="117"/>
      <c r="LPY32" s="117"/>
      <c r="LPZ32" s="117"/>
      <c r="LQA32" s="117"/>
      <c r="LQB32" s="117"/>
      <c r="LQC32" s="117"/>
      <c r="LQD32" s="117"/>
      <c r="LQE32" s="117"/>
      <c r="LQF32" s="117"/>
      <c r="LQG32" s="117"/>
      <c r="LQH32" s="117"/>
      <c r="LQI32" s="117"/>
      <c r="LQJ32" s="117"/>
      <c r="LQK32" s="117"/>
      <c r="LQL32" s="117"/>
      <c r="LQM32" s="117"/>
      <c r="LQN32" s="117"/>
      <c r="LQO32" s="117"/>
      <c r="LQP32" s="117"/>
      <c r="LQQ32" s="117"/>
      <c r="LQR32" s="117"/>
      <c r="LQS32" s="117"/>
      <c r="LQT32" s="117"/>
      <c r="LQU32" s="117"/>
      <c r="LQV32" s="117"/>
      <c r="LQW32" s="117"/>
      <c r="LQX32" s="117"/>
      <c r="LQY32" s="117"/>
      <c r="LQZ32" s="117"/>
      <c r="LRA32" s="117"/>
      <c r="LRB32" s="117"/>
      <c r="LRC32" s="117"/>
      <c r="LRD32" s="117"/>
      <c r="LRE32" s="117"/>
      <c r="LRF32" s="117"/>
      <c r="LRG32" s="117"/>
      <c r="LRH32" s="117"/>
      <c r="LRI32" s="117"/>
      <c r="LRJ32" s="117"/>
      <c r="LRK32" s="117"/>
      <c r="LRL32" s="117"/>
      <c r="LRM32" s="117"/>
      <c r="LRN32" s="117"/>
      <c r="LRO32" s="117"/>
      <c r="LRP32" s="117"/>
      <c r="LRQ32" s="117"/>
      <c r="LRR32" s="117"/>
      <c r="LRS32" s="117"/>
      <c r="LRT32" s="117"/>
      <c r="LRU32" s="117"/>
      <c r="LRV32" s="117"/>
      <c r="LRW32" s="117"/>
      <c r="LRX32" s="117"/>
      <c r="LRY32" s="117"/>
      <c r="LRZ32" s="117"/>
      <c r="LSA32" s="117"/>
      <c r="LSB32" s="117"/>
      <c r="LSC32" s="117"/>
      <c r="LSD32" s="117"/>
      <c r="LSE32" s="117"/>
      <c r="LSF32" s="117"/>
      <c r="LSG32" s="117"/>
      <c r="LSH32" s="117"/>
      <c r="LSI32" s="117"/>
      <c r="LSJ32" s="117"/>
      <c r="LSK32" s="117"/>
      <c r="LSL32" s="117"/>
      <c r="LSM32" s="117"/>
      <c r="LSN32" s="117"/>
      <c r="LSO32" s="117"/>
      <c r="LSP32" s="117"/>
      <c r="LSQ32" s="117"/>
      <c r="LSR32" s="117"/>
      <c r="LSS32" s="117"/>
      <c r="LST32" s="117"/>
      <c r="LSU32" s="117"/>
      <c r="LSV32" s="117"/>
      <c r="LSW32" s="117"/>
      <c r="LSX32" s="117"/>
      <c r="LSY32" s="117"/>
      <c r="LSZ32" s="117"/>
      <c r="LTA32" s="117"/>
      <c r="LTB32" s="117"/>
      <c r="LTC32" s="117"/>
      <c r="LTD32" s="117"/>
      <c r="LTE32" s="117"/>
      <c r="LTF32" s="117"/>
      <c r="LTG32" s="117"/>
      <c r="LTH32" s="117"/>
      <c r="LTI32" s="117"/>
      <c r="LTJ32" s="117"/>
      <c r="LTK32" s="117"/>
      <c r="LTL32" s="117"/>
      <c r="LTM32" s="117"/>
      <c r="LTN32" s="117"/>
      <c r="LTO32" s="117"/>
      <c r="LTP32" s="117"/>
      <c r="LTQ32" s="117"/>
      <c r="LTR32" s="117"/>
      <c r="LTS32" s="117"/>
      <c r="LTT32" s="117"/>
      <c r="LTU32" s="117"/>
      <c r="LTV32" s="117"/>
      <c r="LTW32" s="117"/>
      <c r="LTX32" s="117"/>
      <c r="LTY32" s="117"/>
      <c r="LTZ32" s="117"/>
      <c r="LUA32" s="117"/>
      <c r="LUB32" s="117"/>
      <c r="LUC32" s="117"/>
      <c r="LUD32" s="117"/>
      <c r="LUE32" s="117"/>
      <c r="LUF32" s="117"/>
      <c r="LUG32" s="117"/>
      <c r="LUH32" s="117"/>
      <c r="LUI32" s="117"/>
      <c r="LUJ32" s="117"/>
      <c r="LUK32" s="117"/>
      <c r="LUL32" s="117"/>
      <c r="LUM32" s="117"/>
      <c r="LUN32" s="117"/>
      <c r="LUO32" s="117"/>
      <c r="LUP32" s="117"/>
      <c r="LUQ32" s="117"/>
      <c r="LUR32" s="117"/>
      <c r="LUS32" s="117"/>
      <c r="LUT32" s="117"/>
      <c r="LUU32" s="117"/>
      <c r="LUV32" s="117"/>
      <c r="LUW32" s="117"/>
      <c r="LUX32" s="117"/>
      <c r="LUY32" s="117"/>
      <c r="LUZ32" s="117"/>
      <c r="LVA32" s="117"/>
      <c r="LVB32" s="117"/>
      <c r="LVC32" s="117"/>
      <c r="LVD32" s="117"/>
      <c r="LVE32" s="117"/>
      <c r="LVF32" s="117"/>
      <c r="LVG32" s="117"/>
      <c r="LVH32" s="117"/>
      <c r="LVI32" s="117"/>
      <c r="LVJ32" s="117"/>
      <c r="LVK32" s="117"/>
      <c r="LVL32" s="117"/>
      <c r="LVM32" s="117"/>
      <c r="LVN32" s="117"/>
      <c r="LVO32" s="117"/>
      <c r="LVP32" s="117"/>
      <c r="LVQ32" s="117"/>
      <c r="LVR32" s="117"/>
      <c r="LVS32" s="117"/>
      <c r="LVT32" s="117"/>
      <c r="LVU32" s="117"/>
      <c r="LVV32" s="117"/>
      <c r="LVW32" s="117"/>
      <c r="LVX32" s="117"/>
      <c r="LVY32" s="117"/>
      <c r="LVZ32" s="117"/>
      <c r="LWA32" s="117"/>
      <c r="LWB32" s="117"/>
      <c r="LWC32" s="117"/>
      <c r="LWD32" s="117"/>
      <c r="LWE32" s="117"/>
      <c r="LWF32" s="117"/>
      <c r="LWG32" s="117"/>
      <c r="LWH32" s="117"/>
      <c r="LWI32" s="117"/>
      <c r="LWJ32" s="117"/>
      <c r="LWK32" s="117"/>
      <c r="LWL32" s="117"/>
      <c r="LWM32" s="117"/>
      <c r="LWN32" s="117"/>
      <c r="LWO32" s="117"/>
      <c r="LWP32" s="117"/>
      <c r="LWQ32" s="117"/>
      <c r="LWR32" s="117"/>
      <c r="LWS32" s="117"/>
      <c r="LWT32" s="117"/>
      <c r="LWU32" s="117"/>
      <c r="LWV32" s="117"/>
      <c r="LWW32" s="117"/>
      <c r="LWX32" s="117"/>
      <c r="LWY32" s="117"/>
      <c r="LWZ32" s="117"/>
      <c r="LXA32" s="117"/>
      <c r="LXB32" s="117"/>
      <c r="LXC32" s="117"/>
      <c r="LXD32" s="117"/>
      <c r="LXE32" s="117"/>
      <c r="LXF32" s="117"/>
      <c r="LXG32" s="117"/>
      <c r="LXH32" s="117"/>
      <c r="LXI32" s="117"/>
      <c r="LXJ32" s="117"/>
      <c r="LXK32" s="117"/>
      <c r="LXL32" s="117"/>
      <c r="LXM32" s="117"/>
      <c r="LXN32" s="117"/>
      <c r="LXO32" s="117"/>
      <c r="LXP32" s="117"/>
      <c r="LXQ32" s="117"/>
      <c r="LXR32" s="117"/>
      <c r="LXS32" s="117"/>
      <c r="LXT32" s="117"/>
      <c r="LXU32" s="117"/>
      <c r="LXV32" s="117"/>
      <c r="LXW32" s="117"/>
      <c r="LXX32" s="117"/>
      <c r="LXY32" s="117"/>
      <c r="LXZ32" s="117"/>
      <c r="LYA32" s="117"/>
      <c r="LYB32" s="117"/>
      <c r="LYC32" s="117"/>
      <c r="LYD32" s="117"/>
      <c r="LYE32" s="117"/>
      <c r="LYF32" s="117"/>
      <c r="LYG32" s="117"/>
      <c r="LYH32" s="117"/>
      <c r="LYI32" s="117"/>
      <c r="LYJ32" s="117"/>
      <c r="LYK32" s="117"/>
      <c r="LYL32" s="117"/>
      <c r="LYM32" s="117"/>
      <c r="LYN32" s="117"/>
      <c r="LYO32" s="117"/>
      <c r="LYP32" s="117"/>
      <c r="LYQ32" s="117"/>
      <c r="LYR32" s="117"/>
      <c r="LYS32" s="117"/>
      <c r="LYT32" s="117"/>
      <c r="LYU32" s="117"/>
      <c r="LYV32" s="117"/>
      <c r="LYW32" s="117"/>
      <c r="LYX32" s="117"/>
      <c r="LYY32" s="117"/>
      <c r="LYZ32" s="117"/>
      <c r="LZA32" s="117"/>
      <c r="LZB32" s="117"/>
      <c r="LZC32" s="117"/>
      <c r="LZD32" s="117"/>
      <c r="LZE32" s="117"/>
      <c r="LZF32" s="117"/>
      <c r="LZG32" s="117"/>
      <c r="LZH32" s="117"/>
      <c r="LZI32" s="117"/>
      <c r="LZJ32" s="117"/>
      <c r="LZK32" s="117"/>
      <c r="LZL32" s="117"/>
      <c r="LZM32" s="117"/>
      <c r="LZN32" s="117"/>
      <c r="LZO32" s="117"/>
      <c r="LZP32" s="117"/>
      <c r="LZQ32" s="117"/>
      <c r="LZR32" s="117"/>
      <c r="LZS32" s="117"/>
      <c r="LZT32" s="117"/>
      <c r="LZU32" s="117"/>
      <c r="LZV32" s="117"/>
      <c r="LZW32" s="117"/>
      <c r="LZX32" s="117"/>
      <c r="LZY32" s="117"/>
      <c r="LZZ32" s="117"/>
      <c r="MAA32" s="117"/>
      <c r="MAB32" s="117"/>
      <c r="MAC32" s="117"/>
      <c r="MAD32" s="117"/>
      <c r="MAE32" s="117"/>
      <c r="MAF32" s="117"/>
      <c r="MAG32" s="117"/>
      <c r="MAH32" s="117"/>
      <c r="MAI32" s="117"/>
      <c r="MAJ32" s="117"/>
      <c r="MAK32" s="117"/>
      <c r="MAL32" s="117"/>
      <c r="MAM32" s="117"/>
      <c r="MAN32" s="117"/>
      <c r="MAO32" s="117"/>
      <c r="MAP32" s="117"/>
      <c r="MAQ32" s="117"/>
      <c r="MAR32" s="117"/>
      <c r="MAS32" s="117"/>
      <c r="MAT32" s="117"/>
      <c r="MAU32" s="117"/>
      <c r="MAV32" s="117"/>
      <c r="MAW32" s="117"/>
      <c r="MAX32" s="117"/>
      <c r="MAY32" s="117"/>
      <c r="MAZ32" s="117"/>
      <c r="MBA32" s="117"/>
      <c r="MBB32" s="117"/>
      <c r="MBC32" s="117"/>
      <c r="MBD32" s="117"/>
      <c r="MBE32" s="117"/>
      <c r="MBF32" s="117"/>
      <c r="MBG32" s="117"/>
      <c r="MBH32" s="117"/>
      <c r="MBI32" s="117"/>
      <c r="MBJ32" s="117"/>
      <c r="MBK32" s="117"/>
      <c r="MBL32" s="117"/>
      <c r="MBM32" s="117"/>
      <c r="MBN32" s="117"/>
      <c r="MBO32" s="117"/>
      <c r="MBP32" s="117"/>
      <c r="MBQ32" s="117"/>
      <c r="MBR32" s="117"/>
      <c r="MBS32" s="117"/>
      <c r="MBT32" s="117"/>
      <c r="MBU32" s="117"/>
      <c r="MBV32" s="117"/>
      <c r="MBW32" s="117"/>
      <c r="MBX32" s="117"/>
      <c r="MBY32" s="117"/>
      <c r="MBZ32" s="117"/>
      <c r="MCA32" s="117"/>
      <c r="MCB32" s="117"/>
      <c r="MCC32" s="117"/>
      <c r="MCD32" s="117"/>
      <c r="MCE32" s="117"/>
      <c r="MCF32" s="117"/>
      <c r="MCG32" s="117"/>
      <c r="MCH32" s="117"/>
      <c r="MCI32" s="117"/>
      <c r="MCJ32" s="117"/>
      <c r="MCK32" s="117"/>
      <c r="MCL32" s="117"/>
      <c r="MCM32" s="117"/>
      <c r="MCN32" s="117"/>
      <c r="MCO32" s="117"/>
      <c r="MCP32" s="117"/>
      <c r="MCQ32" s="117"/>
      <c r="MCR32" s="117"/>
      <c r="MCS32" s="117"/>
      <c r="MCT32" s="117"/>
      <c r="MCU32" s="117"/>
      <c r="MCV32" s="117"/>
      <c r="MCW32" s="117"/>
      <c r="MCX32" s="117"/>
      <c r="MCY32" s="117"/>
      <c r="MCZ32" s="117"/>
      <c r="MDA32" s="117"/>
      <c r="MDB32" s="117"/>
      <c r="MDC32" s="117"/>
      <c r="MDD32" s="117"/>
      <c r="MDE32" s="117"/>
      <c r="MDF32" s="117"/>
      <c r="MDG32" s="117"/>
      <c r="MDH32" s="117"/>
      <c r="MDI32" s="117"/>
      <c r="MDJ32" s="117"/>
      <c r="MDK32" s="117"/>
      <c r="MDL32" s="117"/>
      <c r="MDM32" s="117"/>
      <c r="MDN32" s="117"/>
      <c r="MDO32" s="117"/>
      <c r="MDP32" s="117"/>
      <c r="MDQ32" s="117"/>
      <c r="MDR32" s="117"/>
      <c r="MDS32" s="117"/>
      <c r="MDT32" s="117"/>
      <c r="MDU32" s="117"/>
      <c r="MDV32" s="117"/>
      <c r="MDW32" s="117"/>
      <c r="MDX32" s="117"/>
      <c r="MDY32" s="117"/>
      <c r="MDZ32" s="117"/>
      <c r="MEA32" s="117"/>
      <c r="MEB32" s="117"/>
      <c r="MEC32" s="117"/>
      <c r="MED32" s="117"/>
      <c r="MEE32" s="117"/>
      <c r="MEF32" s="117"/>
      <c r="MEG32" s="117"/>
      <c r="MEH32" s="117"/>
      <c r="MEI32" s="117"/>
      <c r="MEJ32" s="117"/>
      <c r="MEK32" s="117"/>
      <c r="MEL32" s="117"/>
      <c r="MEM32" s="117"/>
      <c r="MEN32" s="117"/>
      <c r="MEO32" s="117"/>
      <c r="MEP32" s="117"/>
      <c r="MEQ32" s="117"/>
      <c r="MER32" s="117"/>
      <c r="MES32" s="117"/>
      <c r="MET32" s="117"/>
      <c r="MEU32" s="117"/>
      <c r="MEV32" s="117"/>
      <c r="MEW32" s="117"/>
      <c r="MEX32" s="117"/>
      <c r="MEY32" s="117"/>
      <c r="MEZ32" s="117"/>
      <c r="MFA32" s="117"/>
      <c r="MFB32" s="117"/>
      <c r="MFC32" s="117"/>
      <c r="MFD32" s="117"/>
      <c r="MFE32" s="117"/>
      <c r="MFF32" s="117"/>
      <c r="MFG32" s="117"/>
      <c r="MFH32" s="117"/>
      <c r="MFI32" s="117"/>
      <c r="MFJ32" s="117"/>
      <c r="MFK32" s="117"/>
      <c r="MFL32" s="117"/>
      <c r="MFM32" s="117"/>
      <c r="MFN32" s="117"/>
      <c r="MFO32" s="117"/>
      <c r="MFP32" s="117"/>
      <c r="MFQ32" s="117"/>
      <c r="MFR32" s="117"/>
      <c r="MFS32" s="117"/>
      <c r="MFT32" s="117"/>
      <c r="MFU32" s="117"/>
      <c r="MFV32" s="117"/>
      <c r="MFW32" s="117"/>
      <c r="MFX32" s="117"/>
      <c r="MFY32" s="117"/>
      <c r="MFZ32" s="117"/>
      <c r="MGA32" s="117"/>
      <c r="MGB32" s="117"/>
      <c r="MGC32" s="117"/>
      <c r="MGD32" s="117"/>
      <c r="MGE32" s="117"/>
      <c r="MGF32" s="117"/>
      <c r="MGG32" s="117"/>
      <c r="MGH32" s="117"/>
      <c r="MGI32" s="117"/>
      <c r="MGJ32" s="117"/>
      <c r="MGK32" s="117"/>
      <c r="MGL32" s="117"/>
      <c r="MGM32" s="117"/>
      <c r="MGN32" s="117"/>
      <c r="MGO32" s="117"/>
      <c r="MGP32" s="117"/>
      <c r="MGQ32" s="117"/>
      <c r="MGR32" s="117"/>
      <c r="MGS32" s="117"/>
      <c r="MGT32" s="117"/>
      <c r="MGU32" s="117"/>
      <c r="MGV32" s="117"/>
      <c r="MGW32" s="117"/>
      <c r="MGX32" s="117"/>
      <c r="MGY32" s="117"/>
      <c r="MGZ32" s="117"/>
      <c r="MHA32" s="117"/>
      <c r="MHB32" s="117"/>
      <c r="MHC32" s="117"/>
      <c r="MHD32" s="117"/>
      <c r="MHE32" s="117"/>
      <c r="MHF32" s="117"/>
      <c r="MHG32" s="117"/>
      <c r="MHH32" s="117"/>
      <c r="MHI32" s="117"/>
      <c r="MHJ32" s="117"/>
      <c r="MHK32" s="117"/>
      <c r="MHL32" s="117"/>
      <c r="MHM32" s="117"/>
      <c r="MHN32" s="117"/>
      <c r="MHO32" s="117"/>
      <c r="MHP32" s="117"/>
      <c r="MHQ32" s="117"/>
      <c r="MHR32" s="117"/>
      <c r="MHS32" s="117"/>
      <c r="MHT32" s="117"/>
      <c r="MHU32" s="117"/>
      <c r="MHV32" s="117"/>
      <c r="MHW32" s="117"/>
      <c r="MHX32" s="117"/>
      <c r="MHY32" s="117"/>
      <c r="MHZ32" s="117"/>
      <c r="MIA32" s="117"/>
      <c r="MIB32" s="117"/>
      <c r="MIC32" s="117"/>
      <c r="MID32" s="117"/>
      <c r="MIE32" s="117"/>
      <c r="MIF32" s="117"/>
      <c r="MIG32" s="117"/>
      <c r="MIH32" s="117"/>
      <c r="MII32" s="117"/>
      <c r="MIJ32" s="117"/>
      <c r="MIK32" s="117"/>
      <c r="MIL32" s="117"/>
      <c r="MIM32" s="117"/>
      <c r="MIN32" s="117"/>
      <c r="MIO32" s="117"/>
      <c r="MIP32" s="117"/>
      <c r="MIQ32" s="117"/>
      <c r="MIR32" s="117"/>
      <c r="MIS32" s="117"/>
      <c r="MIT32" s="117"/>
      <c r="MIU32" s="117"/>
      <c r="MIV32" s="117"/>
      <c r="MIW32" s="117"/>
      <c r="MIX32" s="117"/>
      <c r="MIY32" s="117"/>
      <c r="MIZ32" s="117"/>
      <c r="MJA32" s="117"/>
      <c r="MJB32" s="117"/>
      <c r="MJC32" s="117"/>
      <c r="MJD32" s="117"/>
      <c r="MJE32" s="117"/>
      <c r="MJF32" s="117"/>
      <c r="MJG32" s="117"/>
      <c r="MJH32" s="117"/>
      <c r="MJI32" s="117"/>
      <c r="MJJ32" s="117"/>
      <c r="MJK32" s="117"/>
      <c r="MJL32" s="117"/>
      <c r="MJM32" s="117"/>
      <c r="MJN32" s="117"/>
      <c r="MJO32" s="117"/>
      <c r="MJP32" s="117"/>
      <c r="MJQ32" s="117"/>
      <c r="MJR32" s="117"/>
      <c r="MJS32" s="117"/>
      <c r="MJT32" s="117"/>
      <c r="MJU32" s="117"/>
      <c r="MJV32" s="117"/>
      <c r="MJW32" s="117"/>
      <c r="MJX32" s="117"/>
      <c r="MJY32" s="117"/>
      <c r="MJZ32" s="117"/>
      <c r="MKA32" s="117"/>
      <c r="MKB32" s="117"/>
      <c r="MKC32" s="117"/>
      <c r="MKD32" s="117"/>
      <c r="MKE32" s="117"/>
      <c r="MKF32" s="117"/>
      <c r="MKG32" s="117"/>
      <c r="MKH32" s="117"/>
      <c r="MKI32" s="117"/>
      <c r="MKJ32" s="117"/>
      <c r="MKK32" s="117"/>
      <c r="MKL32" s="117"/>
      <c r="MKM32" s="117"/>
      <c r="MKN32" s="117"/>
      <c r="MKO32" s="117"/>
      <c r="MKP32" s="117"/>
      <c r="MKQ32" s="117"/>
      <c r="MKR32" s="117"/>
      <c r="MKS32" s="117"/>
      <c r="MKT32" s="117"/>
      <c r="MKU32" s="117"/>
      <c r="MKV32" s="117"/>
      <c r="MKW32" s="117"/>
      <c r="MKX32" s="117"/>
      <c r="MKY32" s="117"/>
      <c r="MKZ32" s="117"/>
      <c r="MLA32" s="117"/>
      <c r="MLB32" s="117"/>
      <c r="MLC32" s="117"/>
      <c r="MLD32" s="117"/>
      <c r="MLE32" s="117"/>
      <c r="MLF32" s="117"/>
      <c r="MLG32" s="117"/>
      <c r="MLH32" s="117"/>
      <c r="MLI32" s="117"/>
      <c r="MLJ32" s="117"/>
      <c r="MLK32" s="117"/>
      <c r="MLL32" s="117"/>
      <c r="MLM32" s="117"/>
      <c r="MLN32" s="117"/>
      <c r="MLO32" s="117"/>
      <c r="MLP32" s="117"/>
      <c r="MLQ32" s="117"/>
      <c r="MLR32" s="117"/>
      <c r="MLS32" s="117"/>
      <c r="MLT32" s="117"/>
      <c r="MLU32" s="117"/>
      <c r="MLV32" s="117"/>
      <c r="MLW32" s="117"/>
      <c r="MLX32" s="117"/>
      <c r="MLY32" s="117"/>
      <c r="MLZ32" s="117"/>
      <c r="MMA32" s="117"/>
      <c r="MMB32" s="117"/>
      <c r="MMC32" s="117"/>
      <c r="MMD32" s="117"/>
      <c r="MME32" s="117"/>
      <c r="MMF32" s="117"/>
      <c r="MMG32" s="117"/>
      <c r="MMH32" s="117"/>
      <c r="MMI32" s="117"/>
      <c r="MMJ32" s="117"/>
      <c r="MMK32" s="117"/>
      <c r="MML32" s="117"/>
      <c r="MMM32" s="117"/>
      <c r="MMN32" s="117"/>
      <c r="MMO32" s="117"/>
      <c r="MMP32" s="117"/>
      <c r="MMQ32" s="117"/>
      <c r="MMR32" s="117"/>
      <c r="MMS32" s="117"/>
      <c r="MMT32" s="117"/>
      <c r="MMU32" s="117"/>
      <c r="MMV32" s="117"/>
      <c r="MMW32" s="117"/>
      <c r="MMX32" s="117"/>
      <c r="MMY32" s="117"/>
      <c r="MMZ32" s="117"/>
      <c r="MNA32" s="117"/>
      <c r="MNB32" s="117"/>
      <c r="MNC32" s="117"/>
      <c r="MND32" s="117"/>
      <c r="MNE32" s="117"/>
      <c r="MNF32" s="117"/>
      <c r="MNG32" s="117"/>
      <c r="MNH32" s="117"/>
      <c r="MNI32" s="117"/>
      <c r="MNJ32" s="117"/>
      <c r="MNK32" s="117"/>
      <c r="MNL32" s="117"/>
      <c r="MNM32" s="117"/>
      <c r="MNN32" s="117"/>
      <c r="MNO32" s="117"/>
      <c r="MNP32" s="117"/>
      <c r="MNQ32" s="117"/>
      <c r="MNR32" s="117"/>
      <c r="MNS32" s="117"/>
      <c r="MNT32" s="117"/>
      <c r="MNU32" s="117"/>
      <c r="MNV32" s="117"/>
      <c r="MNW32" s="117"/>
      <c r="MNX32" s="117"/>
      <c r="MNY32" s="117"/>
      <c r="MNZ32" s="117"/>
      <c r="MOA32" s="117"/>
      <c r="MOB32" s="117"/>
      <c r="MOC32" s="117"/>
      <c r="MOD32" s="117"/>
      <c r="MOE32" s="117"/>
      <c r="MOF32" s="117"/>
      <c r="MOG32" s="117"/>
      <c r="MOH32" s="117"/>
      <c r="MOI32" s="117"/>
      <c r="MOJ32" s="117"/>
      <c r="MOK32" s="117"/>
      <c r="MOL32" s="117"/>
      <c r="MOM32" s="117"/>
      <c r="MON32" s="117"/>
      <c r="MOO32" s="117"/>
      <c r="MOP32" s="117"/>
      <c r="MOQ32" s="117"/>
      <c r="MOR32" s="117"/>
      <c r="MOS32" s="117"/>
      <c r="MOT32" s="117"/>
      <c r="MOU32" s="117"/>
      <c r="MOV32" s="117"/>
      <c r="MOW32" s="117"/>
      <c r="MOX32" s="117"/>
      <c r="MOY32" s="117"/>
      <c r="MOZ32" s="117"/>
      <c r="MPA32" s="117"/>
      <c r="MPB32" s="117"/>
      <c r="MPC32" s="117"/>
      <c r="MPD32" s="117"/>
      <c r="MPE32" s="117"/>
      <c r="MPF32" s="117"/>
      <c r="MPG32" s="117"/>
      <c r="MPH32" s="117"/>
      <c r="MPI32" s="117"/>
      <c r="MPJ32" s="117"/>
      <c r="MPK32" s="117"/>
      <c r="MPL32" s="117"/>
      <c r="MPM32" s="117"/>
      <c r="MPN32" s="117"/>
      <c r="MPO32" s="117"/>
      <c r="MPP32" s="117"/>
      <c r="MPQ32" s="117"/>
      <c r="MPR32" s="117"/>
      <c r="MPS32" s="117"/>
      <c r="MPT32" s="117"/>
      <c r="MPU32" s="117"/>
      <c r="MPV32" s="117"/>
      <c r="MPW32" s="117"/>
      <c r="MPX32" s="117"/>
      <c r="MPY32" s="117"/>
      <c r="MPZ32" s="117"/>
      <c r="MQA32" s="117"/>
      <c r="MQB32" s="117"/>
      <c r="MQC32" s="117"/>
      <c r="MQD32" s="117"/>
      <c r="MQE32" s="117"/>
      <c r="MQF32" s="117"/>
      <c r="MQG32" s="117"/>
      <c r="MQH32" s="117"/>
      <c r="MQI32" s="117"/>
      <c r="MQJ32" s="117"/>
      <c r="MQK32" s="117"/>
      <c r="MQL32" s="117"/>
      <c r="MQM32" s="117"/>
      <c r="MQN32" s="117"/>
      <c r="MQO32" s="117"/>
      <c r="MQP32" s="117"/>
      <c r="MQQ32" s="117"/>
      <c r="MQR32" s="117"/>
      <c r="MQS32" s="117"/>
      <c r="MQT32" s="117"/>
      <c r="MQU32" s="117"/>
      <c r="MQV32" s="117"/>
      <c r="MQW32" s="117"/>
      <c r="MQX32" s="117"/>
      <c r="MQY32" s="117"/>
      <c r="MQZ32" s="117"/>
      <c r="MRA32" s="117"/>
      <c r="MRB32" s="117"/>
      <c r="MRC32" s="117"/>
      <c r="MRD32" s="117"/>
      <c r="MRE32" s="117"/>
      <c r="MRF32" s="117"/>
      <c r="MRG32" s="117"/>
      <c r="MRH32" s="117"/>
      <c r="MRI32" s="117"/>
      <c r="MRJ32" s="117"/>
      <c r="MRK32" s="117"/>
      <c r="MRL32" s="117"/>
      <c r="MRM32" s="117"/>
      <c r="MRN32" s="117"/>
      <c r="MRO32" s="117"/>
      <c r="MRP32" s="117"/>
      <c r="MRQ32" s="117"/>
      <c r="MRR32" s="117"/>
      <c r="MRS32" s="117"/>
      <c r="MRT32" s="117"/>
      <c r="MRU32" s="117"/>
      <c r="MRV32" s="117"/>
      <c r="MRW32" s="117"/>
      <c r="MRX32" s="117"/>
      <c r="MRY32" s="117"/>
      <c r="MRZ32" s="117"/>
      <c r="MSA32" s="117"/>
      <c r="MSB32" s="117"/>
      <c r="MSC32" s="117"/>
      <c r="MSD32" s="117"/>
      <c r="MSE32" s="117"/>
      <c r="MSF32" s="117"/>
      <c r="MSG32" s="117"/>
      <c r="MSH32" s="117"/>
      <c r="MSI32" s="117"/>
      <c r="MSJ32" s="117"/>
      <c r="MSK32" s="117"/>
      <c r="MSL32" s="117"/>
      <c r="MSM32" s="117"/>
      <c r="MSN32" s="117"/>
      <c r="MSO32" s="117"/>
      <c r="MSP32" s="117"/>
      <c r="MSQ32" s="117"/>
      <c r="MSR32" s="117"/>
      <c r="MSS32" s="117"/>
      <c r="MST32" s="117"/>
      <c r="MSU32" s="117"/>
      <c r="MSV32" s="117"/>
      <c r="MSW32" s="117"/>
      <c r="MSX32" s="117"/>
      <c r="MSY32" s="117"/>
      <c r="MSZ32" s="117"/>
      <c r="MTA32" s="117"/>
      <c r="MTB32" s="117"/>
      <c r="MTC32" s="117"/>
      <c r="MTD32" s="117"/>
      <c r="MTE32" s="117"/>
      <c r="MTF32" s="117"/>
      <c r="MTG32" s="117"/>
      <c r="MTH32" s="117"/>
      <c r="MTI32" s="117"/>
      <c r="MTJ32" s="117"/>
      <c r="MTK32" s="117"/>
      <c r="MTL32" s="117"/>
      <c r="MTM32" s="117"/>
      <c r="MTN32" s="117"/>
      <c r="MTO32" s="117"/>
      <c r="MTP32" s="117"/>
      <c r="MTQ32" s="117"/>
      <c r="MTR32" s="117"/>
      <c r="MTS32" s="117"/>
      <c r="MTT32" s="117"/>
      <c r="MTU32" s="117"/>
      <c r="MTV32" s="117"/>
      <c r="MTW32" s="117"/>
      <c r="MTX32" s="117"/>
      <c r="MTY32" s="117"/>
      <c r="MTZ32" s="117"/>
      <c r="MUA32" s="117"/>
      <c r="MUB32" s="117"/>
      <c r="MUC32" s="117"/>
      <c r="MUD32" s="117"/>
      <c r="MUE32" s="117"/>
      <c r="MUF32" s="117"/>
      <c r="MUG32" s="117"/>
      <c r="MUH32" s="117"/>
      <c r="MUI32" s="117"/>
      <c r="MUJ32" s="117"/>
      <c r="MUK32" s="117"/>
      <c r="MUL32" s="117"/>
      <c r="MUM32" s="117"/>
      <c r="MUN32" s="117"/>
      <c r="MUO32" s="117"/>
      <c r="MUP32" s="117"/>
      <c r="MUQ32" s="117"/>
      <c r="MUR32" s="117"/>
      <c r="MUS32" s="117"/>
      <c r="MUT32" s="117"/>
      <c r="MUU32" s="117"/>
      <c r="MUV32" s="117"/>
      <c r="MUW32" s="117"/>
      <c r="MUX32" s="117"/>
      <c r="MUY32" s="117"/>
      <c r="MUZ32" s="117"/>
      <c r="MVA32" s="117"/>
      <c r="MVB32" s="117"/>
      <c r="MVC32" s="117"/>
      <c r="MVD32" s="117"/>
      <c r="MVE32" s="117"/>
      <c r="MVF32" s="117"/>
      <c r="MVG32" s="117"/>
      <c r="MVH32" s="117"/>
      <c r="MVI32" s="117"/>
      <c r="MVJ32" s="117"/>
      <c r="MVK32" s="117"/>
      <c r="MVL32" s="117"/>
      <c r="MVM32" s="117"/>
      <c r="MVN32" s="117"/>
      <c r="MVO32" s="117"/>
      <c r="MVP32" s="117"/>
      <c r="MVQ32" s="117"/>
      <c r="MVR32" s="117"/>
      <c r="MVS32" s="117"/>
      <c r="MVT32" s="117"/>
      <c r="MVU32" s="117"/>
      <c r="MVV32" s="117"/>
      <c r="MVW32" s="117"/>
      <c r="MVX32" s="117"/>
      <c r="MVY32" s="117"/>
      <c r="MVZ32" s="117"/>
      <c r="MWA32" s="117"/>
      <c r="MWB32" s="117"/>
      <c r="MWC32" s="117"/>
      <c r="MWD32" s="117"/>
      <c r="MWE32" s="117"/>
      <c r="MWF32" s="117"/>
      <c r="MWG32" s="117"/>
      <c r="MWH32" s="117"/>
      <c r="MWI32" s="117"/>
      <c r="MWJ32" s="117"/>
      <c r="MWK32" s="117"/>
      <c r="MWL32" s="117"/>
      <c r="MWM32" s="117"/>
      <c r="MWN32" s="117"/>
      <c r="MWO32" s="117"/>
      <c r="MWP32" s="117"/>
      <c r="MWQ32" s="117"/>
      <c r="MWR32" s="117"/>
      <c r="MWS32" s="117"/>
      <c r="MWT32" s="117"/>
      <c r="MWU32" s="117"/>
      <c r="MWV32" s="117"/>
      <c r="MWW32" s="117"/>
      <c r="MWX32" s="117"/>
      <c r="MWY32" s="117"/>
      <c r="MWZ32" s="117"/>
      <c r="MXA32" s="117"/>
      <c r="MXB32" s="117"/>
      <c r="MXC32" s="117"/>
      <c r="MXD32" s="117"/>
      <c r="MXE32" s="117"/>
      <c r="MXF32" s="117"/>
      <c r="MXG32" s="117"/>
      <c r="MXH32" s="117"/>
      <c r="MXI32" s="117"/>
      <c r="MXJ32" s="117"/>
      <c r="MXK32" s="117"/>
      <c r="MXL32" s="117"/>
      <c r="MXM32" s="117"/>
      <c r="MXN32" s="117"/>
      <c r="MXO32" s="117"/>
      <c r="MXP32" s="117"/>
      <c r="MXQ32" s="117"/>
      <c r="MXR32" s="117"/>
      <c r="MXS32" s="117"/>
      <c r="MXT32" s="117"/>
      <c r="MXU32" s="117"/>
      <c r="MXV32" s="117"/>
      <c r="MXW32" s="117"/>
      <c r="MXX32" s="117"/>
      <c r="MXY32" s="117"/>
      <c r="MXZ32" s="117"/>
      <c r="MYA32" s="117"/>
      <c r="MYB32" s="117"/>
      <c r="MYC32" s="117"/>
      <c r="MYD32" s="117"/>
      <c r="MYE32" s="117"/>
      <c r="MYF32" s="117"/>
      <c r="MYG32" s="117"/>
      <c r="MYH32" s="117"/>
      <c r="MYI32" s="117"/>
      <c r="MYJ32" s="117"/>
      <c r="MYK32" s="117"/>
      <c r="MYL32" s="117"/>
      <c r="MYM32" s="117"/>
      <c r="MYN32" s="117"/>
      <c r="MYO32" s="117"/>
      <c r="MYP32" s="117"/>
      <c r="MYQ32" s="117"/>
      <c r="MYR32" s="117"/>
      <c r="MYS32" s="117"/>
      <c r="MYT32" s="117"/>
      <c r="MYU32" s="117"/>
      <c r="MYV32" s="117"/>
      <c r="MYW32" s="117"/>
      <c r="MYX32" s="117"/>
      <c r="MYY32" s="117"/>
      <c r="MYZ32" s="117"/>
      <c r="MZA32" s="117"/>
      <c r="MZB32" s="117"/>
      <c r="MZC32" s="117"/>
      <c r="MZD32" s="117"/>
      <c r="MZE32" s="117"/>
      <c r="MZF32" s="117"/>
      <c r="MZG32" s="117"/>
      <c r="MZH32" s="117"/>
      <c r="MZI32" s="117"/>
      <c r="MZJ32" s="117"/>
      <c r="MZK32" s="117"/>
      <c r="MZL32" s="117"/>
      <c r="MZM32" s="117"/>
      <c r="MZN32" s="117"/>
      <c r="MZO32" s="117"/>
      <c r="MZP32" s="117"/>
      <c r="MZQ32" s="117"/>
      <c r="MZR32" s="117"/>
      <c r="MZS32" s="117"/>
      <c r="MZT32" s="117"/>
      <c r="MZU32" s="117"/>
      <c r="MZV32" s="117"/>
      <c r="MZW32" s="117"/>
      <c r="MZX32" s="117"/>
      <c r="MZY32" s="117"/>
      <c r="MZZ32" s="117"/>
      <c r="NAA32" s="117"/>
      <c r="NAB32" s="117"/>
      <c r="NAC32" s="117"/>
      <c r="NAD32" s="117"/>
      <c r="NAE32" s="117"/>
      <c r="NAF32" s="117"/>
      <c r="NAG32" s="117"/>
      <c r="NAH32" s="117"/>
      <c r="NAI32" s="117"/>
      <c r="NAJ32" s="117"/>
      <c r="NAK32" s="117"/>
      <c r="NAL32" s="117"/>
      <c r="NAM32" s="117"/>
      <c r="NAN32" s="117"/>
      <c r="NAO32" s="117"/>
      <c r="NAP32" s="117"/>
      <c r="NAQ32" s="117"/>
      <c r="NAR32" s="117"/>
      <c r="NAS32" s="117"/>
      <c r="NAT32" s="117"/>
      <c r="NAU32" s="117"/>
      <c r="NAV32" s="117"/>
      <c r="NAW32" s="117"/>
      <c r="NAX32" s="117"/>
      <c r="NAY32" s="117"/>
      <c r="NAZ32" s="117"/>
      <c r="NBA32" s="117"/>
      <c r="NBB32" s="117"/>
      <c r="NBC32" s="117"/>
      <c r="NBD32" s="117"/>
      <c r="NBE32" s="117"/>
      <c r="NBF32" s="117"/>
      <c r="NBG32" s="117"/>
      <c r="NBH32" s="117"/>
      <c r="NBI32" s="117"/>
      <c r="NBJ32" s="117"/>
      <c r="NBK32" s="117"/>
      <c r="NBL32" s="117"/>
      <c r="NBM32" s="117"/>
      <c r="NBN32" s="117"/>
      <c r="NBO32" s="117"/>
      <c r="NBP32" s="117"/>
      <c r="NBQ32" s="117"/>
      <c r="NBR32" s="117"/>
      <c r="NBS32" s="117"/>
      <c r="NBT32" s="117"/>
      <c r="NBU32" s="117"/>
      <c r="NBV32" s="117"/>
      <c r="NBW32" s="117"/>
      <c r="NBX32" s="117"/>
      <c r="NBY32" s="117"/>
      <c r="NBZ32" s="117"/>
      <c r="NCA32" s="117"/>
      <c r="NCB32" s="117"/>
      <c r="NCC32" s="117"/>
      <c r="NCD32" s="117"/>
      <c r="NCE32" s="117"/>
      <c r="NCF32" s="117"/>
      <c r="NCG32" s="117"/>
      <c r="NCH32" s="117"/>
      <c r="NCI32" s="117"/>
      <c r="NCJ32" s="117"/>
      <c r="NCK32" s="117"/>
      <c r="NCL32" s="117"/>
      <c r="NCM32" s="117"/>
      <c r="NCN32" s="117"/>
      <c r="NCO32" s="117"/>
      <c r="NCP32" s="117"/>
      <c r="NCQ32" s="117"/>
      <c r="NCR32" s="117"/>
      <c r="NCS32" s="117"/>
      <c r="NCT32" s="117"/>
      <c r="NCU32" s="117"/>
      <c r="NCV32" s="117"/>
      <c r="NCW32" s="117"/>
      <c r="NCX32" s="117"/>
      <c r="NCY32" s="117"/>
      <c r="NCZ32" s="117"/>
      <c r="NDA32" s="117"/>
      <c r="NDB32" s="117"/>
      <c r="NDC32" s="117"/>
      <c r="NDD32" s="117"/>
      <c r="NDE32" s="117"/>
      <c r="NDF32" s="117"/>
      <c r="NDG32" s="117"/>
      <c r="NDH32" s="117"/>
      <c r="NDI32" s="117"/>
      <c r="NDJ32" s="117"/>
      <c r="NDK32" s="117"/>
      <c r="NDL32" s="117"/>
      <c r="NDM32" s="117"/>
      <c r="NDN32" s="117"/>
      <c r="NDO32" s="117"/>
      <c r="NDP32" s="117"/>
      <c r="NDQ32" s="117"/>
      <c r="NDR32" s="117"/>
      <c r="NDS32" s="117"/>
      <c r="NDT32" s="117"/>
      <c r="NDU32" s="117"/>
      <c r="NDV32" s="117"/>
      <c r="NDW32" s="117"/>
      <c r="NDX32" s="117"/>
      <c r="NDY32" s="117"/>
      <c r="NDZ32" s="117"/>
      <c r="NEA32" s="117"/>
      <c r="NEB32" s="117"/>
      <c r="NEC32" s="117"/>
      <c r="NED32" s="117"/>
      <c r="NEE32" s="117"/>
      <c r="NEF32" s="117"/>
      <c r="NEG32" s="117"/>
      <c r="NEH32" s="117"/>
      <c r="NEI32" s="117"/>
      <c r="NEJ32" s="117"/>
      <c r="NEK32" s="117"/>
      <c r="NEL32" s="117"/>
      <c r="NEM32" s="117"/>
      <c r="NEN32" s="117"/>
      <c r="NEO32" s="117"/>
      <c r="NEP32" s="117"/>
      <c r="NEQ32" s="117"/>
      <c r="NER32" s="117"/>
      <c r="NES32" s="117"/>
      <c r="NET32" s="117"/>
      <c r="NEU32" s="117"/>
      <c r="NEV32" s="117"/>
      <c r="NEW32" s="117"/>
      <c r="NEX32" s="117"/>
      <c r="NEY32" s="117"/>
      <c r="NEZ32" s="117"/>
      <c r="NFA32" s="117"/>
      <c r="NFB32" s="117"/>
      <c r="NFC32" s="117"/>
      <c r="NFD32" s="117"/>
      <c r="NFE32" s="117"/>
      <c r="NFF32" s="117"/>
      <c r="NFG32" s="117"/>
      <c r="NFH32" s="117"/>
      <c r="NFI32" s="117"/>
      <c r="NFJ32" s="117"/>
      <c r="NFK32" s="117"/>
      <c r="NFL32" s="117"/>
      <c r="NFM32" s="117"/>
      <c r="NFN32" s="117"/>
      <c r="NFO32" s="117"/>
      <c r="NFP32" s="117"/>
      <c r="NFQ32" s="117"/>
      <c r="NFR32" s="117"/>
      <c r="NFS32" s="117"/>
      <c r="NFT32" s="117"/>
      <c r="NFU32" s="117"/>
      <c r="NFV32" s="117"/>
      <c r="NFW32" s="117"/>
      <c r="NFX32" s="117"/>
      <c r="NFY32" s="117"/>
      <c r="NFZ32" s="117"/>
      <c r="NGA32" s="117"/>
      <c r="NGB32" s="117"/>
      <c r="NGC32" s="117"/>
      <c r="NGD32" s="117"/>
      <c r="NGE32" s="117"/>
      <c r="NGF32" s="117"/>
      <c r="NGG32" s="117"/>
      <c r="NGH32" s="117"/>
      <c r="NGI32" s="117"/>
      <c r="NGJ32" s="117"/>
      <c r="NGK32" s="117"/>
      <c r="NGL32" s="117"/>
      <c r="NGM32" s="117"/>
      <c r="NGN32" s="117"/>
      <c r="NGO32" s="117"/>
      <c r="NGP32" s="117"/>
      <c r="NGQ32" s="117"/>
      <c r="NGR32" s="117"/>
      <c r="NGS32" s="117"/>
      <c r="NGT32" s="117"/>
      <c r="NGU32" s="117"/>
      <c r="NGV32" s="117"/>
      <c r="NGW32" s="117"/>
      <c r="NGX32" s="117"/>
      <c r="NGY32" s="117"/>
      <c r="NGZ32" s="117"/>
      <c r="NHA32" s="117"/>
      <c r="NHB32" s="117"/>
      <c r="NHC32" s="117"/>
      <c r="NHD32" s="117"/>
      <c r="NHE32" s="117"/>
      <c r="NHF32" s="117"/>
      <c r="NHG32" s="117"/>
      <c r="NHH32" s="117"/>
      <c r="NHI32" s="117"/>
      <c r="NHJ32" s="117"/>
      <c r="NHK32" s="117"/>
      <c r="NHL32" s="117"/>
      <c r="NHM32" s="117"/>
      <c r="NHN32" s="117"/>
      <c r="NHO32" s="117"/>
      <c r="NHP32" s="117"/>
      <c r="NHQ32" s="117"/>
      <c r="NHR32" s="117"/>
      <c r="NHS32" s="117"/>
      <c r="NHT32" s="117"/>
      <c r="NHU32" s="117"/>
      <c r="NHV32" s="117"/>
      <c r="NHW32" s="117"/>
      <c r="NHX32" s="117"/>
      <c r="NHY32" s="117"/>
      <c r="NHZ32" s="117"/>
      <c r="NIA32" s="117"/>
      <c r="NIB32" s="117"/>
      <c r="NIC32" s="117"/>
      <c r="NID32" s="117"/>
      <c r="NIE32" s="117"/>
      <c r="NIF32" s="117"/>
      <c r="NIG32" s="117"/>
      <c r="NIH32" s="117"/>
      <c r="NII32" s="117"/>
      <c r="NIJ32" s="117"/>
      <c r="NIK32" s="117"/>
      <c r="NIL32" s="117"/>
      <c r="NIM32" s="117"/>
      <c r="NIN32" s="117"/>
      <c r="NIO32" s="117"/>
      <c r="NIP32" s="117"/>
      <c r="NIQ32" s="117"/>
      <c r="NIR32" s="117"/>
      <c r="NIS32" s="117"/>
      <c r="NIT32" s="117"/>
      <c r="NIU32" s="117"/>
      <c r="NIV32" s="117"/>
      <c r="NIW32" s="117"/>
      <c r="NIX32" s="117"/>
      <c r="NIY32" s="117"/>
      <c r="NIZ32" s="117"/>
      <c r="NJA32" s="117"/>
      <c r="NJB32" s="117"/>
      <c r="NJC32" s="117"/>
      <c r="NJD32" s="117"/>
      <c r="NJE32" s="117"/>
      <c r="NJF32" s="117"/>
      <c r="NJG32" s="117"/>
      <c r="NJH32" s="117"/>
      <c r="NJI32" s="117"/>
      <c r="NJJ32" s="117"/>
      <c r="NJK32" s="117"/>
      <c r="NJL32" s="117"/>
      <c r="NJM32" s="117"/>
      <c r="NJN32" s="117"/>
      <c r="NJO32" s="117"/>
      <c r="NJP32" s="117"/>
      <c r="NJQ32" s="117"/>
      <c r="NJR32" s="117"/>
      <c r="NJS32" s="117"/>
      <c r="NJT32" s="117"/>
      <c r="NJU32" s="117"/>
      <c r="NJV32" s="117"/>
      <c r="NJW32" s="117"/>
      <c r="NJX32" s="117"/>
      <c r="NJY32" s="117"/>
      <c r="NJZ32" s="117"/>
      <c r="NKA32" s="117"/>
      <c r="NKB32" s="117"/>
      <c r="NKC32" s="117"/>
      <c r="NKD32" s="117"/>
      <c r="NKE32" s="117"/>
      <c r="NKF32" s="117"/>
      <c r="NKG32" s="117"/>
      <c r="NKH32" s="117"/>
      <c r="NKI32" s="117"/>
      <c r="NKJ32" s="117"/>
      <c r="NKK32" s="117"/>
      <c r="NKL32" s="117"/>
      <c r="NKM32" s="117"/>
      <c r="NKN32" s="117"/>
      <c r="NKO32" s="117"/>
      <c r="NKP32" s="117"/>
      <c r="NKQ32" s="117"/>
      <c r="NKR32" s="117"/>
      <c r="NKS32" s="117"/>
      <c r="NKT32" s="117"/>
      <c r="NKU32" s="117"/>
      <c r="NKV32" s="117"/>
      <c r="NKW32" s="117"/>
      <c r="NKX32" s="117"/>
      <c r="NKY32" s="117"/>
      <c r="NKZ32" s="117"/>
      <c r="NLA32" s="117"/>
      <c r="NLB32" s="117"/>
      <c r="NLC32" s="117"/>
      <c r="NLD32" s="117"/>
      <c r="NLE32" s="117"/>
      <c r="NLF32" s="117"/>
      <c r="NLG32" s="117"/>
      <c r="NLH32" s="117"/>
      <c r="NLI32" s="117"/>
      <c r="NLJ32" s="117"/>
      <c r="NLK32" s="117"/>
      <c r="NLL32" s="117"/>
      <c r="NLM32" s="117"/>
      <c r="NLN32" s="117"/>
      <c r="NLO32" s="117"/>
      <c r="NLP32" s="117"/>
      <c r="NLQ32" s="117"/>
      <c r="NLR32" s="117"/>
      <c r="NLS32" s="117"/>
      <c r="NLT32" s="117"/>
      <c r="NLU32" s="117"/>
      <c r="NLV32" s="117"/>
      <c r="NLW32" s="117"/>
      <c r="NLX32" s="117"/>
      <c r="NLY32" s="117"/>
      <c r="NLZ32" s="117"/>
      <c r="NMA32" s="117"/>
      <c r="NMB32" s="117"/>
      <c r="NMC32" s="117"/>
      <c r="NMD32" s="117"/>
      <c r="NME32" s="117"/>
      <c r="NMF32" s="117"/>
      <c r="NMG32" s="117"/>
      <c r="NMH32" s="117"/>
      <c r="NMI32" s="117"/>
      <c r="NMJ32" s="117"/>
      <c r="NMK32" s="117"/>
      <c r="NML32" s="117"/>
      <c r="NMM32" s="117"/>
      <c r="NMN32" s="117"/>
      <c r="NMO32" s="117"/>
      <c r="NMP32" s="117"/>
      <c r="NMQ32" s="117"/>
      <c r="NMR32" s="117"/>
      <c r="NMS32" s="117"/>
      <c r="NMT32" s="117"/>
      <c r="NMU32" s="117"/>
      <c r="NMV32" s="117"/>
      <c r="NMW32" s="117"/>
      <c r="NMX32" s="117"/>
      <c r="NMY32" s="117"/>
      <c r="NMZ32" s="117"/>
      <c r="NNA32" s="117"/>
      <c r="NNB32" s="117"/>
      <c r="NNC32" s="117"/>
      <c r="NND32" s="117"/>
      <c r="NNE32" s="117"/>
      <c r="NNF32" s="117"/>
      <c r="NNG32" s="117"/>
      <c r="NNH32" s="117"/>
      <c r="NNI32" s="117"/>
      <c r="NNJ32" s="117"/>
      <c r="NNK32" s="117"/>
      <c r="NNL32" s="117"/>
      <c r="NNM32" s="117"/>
      <c r="NNN32" s="117"/>
      <c r="NNO32" s="117"/>
      <c r="NNP32" s="117"/>
      <c r="NNQ32" s="117"/>
      <c r="NNR32" s="117"/>
      <c r="NNS32" s="117"/>
      <c r="NNT32" s="117"/>
      <c r="NNU32" s="117"/>
      <c r="NNV32" s="117"/>
      <c r="NNW32" s="117"/>
      <c r="NNX32" s="117"/>
      <c r="NNY32" s="117"/>
      <c r="NNZ32" s="117"/>
      <c r="NOA32" s="117"/>
      <c r="NOB32" s="117"/>
      <c r="NOC32" s="117"/>
      <c r="NOD32" s="117"/>
      <c r="NOE32" s="117"/>
      <c r="NOF32" s="117"/>
      <c r="NOG32" s="117"/>
      <c r="NOH32" s="117"/>
      <c r="NOI32" s="117"/>
      <c r="NOJ32" s="117"/>
      <c r="NOK32" s="117"/>
      <c r="NOL32" s="117"/>
      <c r="NOM32" s="117"/>
      <c r="NON32" s="117"/>
      <c r="NOO32" s="117"/>
      <c r="NOP32" s="117"/>
      <c r="NOQ32" s="117"/>
      <c r="NOR32" s="117"/>
      <c r="NOS32" s="117"/>
      <c r="NOT32" s="117"/>
      <c r="NOU32" s="117"/>
      <c r="NOV32" s="117"/>
      <c r="NOW32" s="117"/>
      <c r="NOX32" s="117"/>
      <c r="NOY32" s="117"/>
      <c r="NOZ32" s="117"/>
      <c r="NPA32" s="117"/>
      <c r="NPB32" s="117"/>
      <c r="NPC32" s="117"/>
      <c r="NPD32" s="117"/>
      <c r="NPE32" s="117"/>
      <c r="NPF32" s="117"/>
      <c r="NPG32" s="117"/>
      <c r="NPH32" s="117"/>
      <c r="NPI32" s="117"/>
      <c r="NPJ32" s="117"/>
      <c r="NPK32" s="117"/>
      <c r="NPL32" s="117"/>
      <c r="NPM32" s="117"/>
      <c r="NPN32" s="117"/>
      <c r="NPO32" s="117"/>
      <c r="NPP32" s="117"/>
      <c r="NPQ32" s="117"/>
      <c r="NPR32" s="117"/>
      <c r="NPS32" s="117"/>
      <c r="NPT32" s="117"/>
      <c r="NPU32" s="117"/>
      <c r="NPV32" s="117"/>
      <c r="NPW32" s="117"/>
      <c r="NPX32" s="117"/>
      <c r="NPY32" s="117"/>
      <c r="NPZ32" s="117"/>
      <c r="NQA32" s="117"/>
      <c r="NQB32" s="117"/>
      <c r="NQC32" s="117"/>
      <c r="NQD32" s="117"/>
      <c r="NQE32" s="117"/>
      <c r="NQF32" s="117"/>
      <c r="NQG32" s="117"/>
      <c r="NQH32" s="117"/>
      <c r="NQI32" s="117"/>
      <c r="NQJ32" s="117"/>
      <c r="NQK32" s="117"/>
      <c r="NQL32" s="117"/>
      <c r="NQM32" s="117"/>
      <c r="NQN32" s="117"/>
      <c r="NQO32" s="117"/>
      <c r="NQP32" s="117"/>
      <c r="NQQ32" s="117"/>
      <c r="NQR32" s="117"/>
      <c r="NQS32" s="117"/>
      <c r="NQT32" s="117"/>
      <c r="NQU32" s="117"/>
      <c r="NQV32" s="117"/>
      <c r="NQW32" s="117"/>
      <c r="NQX32" s="117"/>
      <c r="NQY32" s="117"/>
      <c r="NQZ32" s="117"/>
      <c r="NRA32" s="117"/>
      <c r="NRB32" s="117"/>
      <c r="NRC32" s="117"/>
      <c r="NRD32" s="117"/>
      <c r="NRE32" s="117"/>
      <c r="NRF32" s="117"/>
      <c r="NRG32" s="117"/>
      <c r="NRH32" s="117"/>
      <c r="NRI32" s="117"/>
      <c r="NRJ32" s="117"/>
      <c r="NRK32" s="117"/>
      <c r="NRL32" s="117"/>
      <c r="NRM32" s="117"/>
      <c r="NRN32" s="117"/>
      <c r="NRO32" s="117"/>
      <c r="NRP32" s="117"/>
      <c r="NRQ32" s="117"/>
      <c r="NRR32" s="117"/>
      <c r="NRS32" s="117"/>
      <c r="NRT32" s="117"/>
      <c r="NRU32" s="117"/>
      <c r="NRV32" s="117"/>
      <c r="NRW32" s="117"/>
      <c r="NRX32" s="117"/>
      <c r="NRY32" s="117"/>
      <c r="NRZ32" s="117"/>
      <c r="NSA32" s="117"/>
      <c r="NSB32" s="117"/>
      <c r="NSC32" s="117"/>
      <c r="NSD32" s="117"/>
      <c r="NSE32" s="117"/>
      <c r="NSF32" s="117"/>
      <c r="NSG32" s="117"/>
      <c r="NSH32" s="117"/>
      <c r="NSI32" s="117"/>
      <c r="NSJ32" s="117"/>
      <c r="NSK32" s="117"/>
      <c r="NSL32" s="117"/>
      <c r="NSM32" s="117"/>
      <c r="NSN32" s="117"/>
      <c r="NSO32" s="117"/>
      <c r="NSP32" s="117"/>
      <c r="NSQ32" s="117"/>
      <c r="NSR32" s="117"/>
      <c r="NSS32" s="117"/>
      <c r="NST32" s="117"/>
      <c r="NSU32" s="117"/>
      <c r="NSV32" s="117"/>
      <c r="NSW32" s="117"/>
      <c r="NSX32" s="117"/>
      <c r="NSY32" s="117"/>
      <c r="NSZ32" s="117"/>
      <c r="NTA32" s="117"/>
      <c r="NTB32" s="117"/>
      <c r="NTC32" s="117"/>
      <c r="NTD32" s="117"/>
      <c r="NTE32" s="117"/>
      <c r="NTF32" s="117"/>
      <c r="NTG32" s="117"/>
      <c r="NTH32" s="117"/>
      <c r="NTI32" s="117"/>
      <c r="NTJ32" s="117"/>
      <c r="NTK32" s="117"/>
      <c r="NTL32" s="117"/>
      <c r="NTM32" s="117"/>
      <c r="NTN32" s="117"/>
      <c r="NTO32" s="117"/>
      <c r="NTP32" s="117"/>
      <c r="NTQ32" s="117"/>
      <c r="NTR32" s="117"/>
      <c r="NTS32" s="117"/>
      <c r="NTT32" s="117"/>
      <c r="NTU32" s="117"/>
      <c r="NTV32" s="117"/>
      <c r="NTW32" s="117"/>
      <c r="NTX32" s="117"/>
      <c r="NTY32" s="117"/>
      <c r="NTZ32" s="117"/>
      <c r="NUA32" s="117"/>
      <c r="NUB32" s="117"/>
      <c r="NUC32" s="117"/>
      <c r="NUD32" s="117"/>
      <c r="NUE32" s="117"/>
      <c r="NUF32" s="117"/>
      <c r="NUG32" s="117"/>
      <c r="NUH32" s="117"/>
      <c r="NUI32" s="117"/>
      <c r="NUJ32" s="117"/>
      <c r="NUK32" s="117"/>
      <c r="NUL32" s="117"/>
      <c r="NUM32" s="117"/>
      <c r="NUN32" s="117"/>
      <c r="NUO32" s="117"/>
      <c r="NUP32" s="117"/>
      <c r="NUQ32" s="117"/>
      <c r="NUR32" s="117"/>
      <c r="NUS32" s="117"/>
      <c r="NUT32" s="117"/>
      <c r="NUU32" s="117"/>
      <c r="NUV32" s="117"/>
      <c r="NUW32" s="117"/>
      <c r="NUX32" s="117"/>
      <c r="NUY32" s="117"/>
      <c r="NUZ32" s="117"/>
      <c r="NVA32" s="117"/>
      <c r="NVB32" s="117"/>
      <c r="NVC32" s="117"/>
      <c r="NVD32" s="117"/>
      <c r="NVE32" s="117"/>
      <c r="NVF32" s="117"/>
      <c r="NVG32" s="117"/>
      <c r="NVH32" s="117"/>
      <c r="NVI32" s="117"/>
      <c r="NVJ32" s="117"/>
      <c r="NVK32" s="117"/>
      <c r="NVL32" s="117"/>
      <c r="NVM32" s="117"/>
      <c r="NVN32" s="117"/>
      <c r="NVO32" s="117"/>
      <c r="NVP32" s="117"/>
      <c r="NVQ32" s="117"/>
      <c r="NVR32" s="117"/>
      <c r="NVS32" s="117"/>
      <c r="NVT32" s="117"/>
      <c r="NVU32" s="117"/>
      <c r="NVV32" s="117"/>
      <c r="NVW32" s="117"/>
      <c r="NVX32" s="117"/>
      <c r="NVY32" s="117"/>
      <c r="NVZ32" s="117"/>
      <c r="NWA32" s="117"/>
      <c r="NWB32" s="117"/>
      <c r="NWC32" s="117"/>
      <c r="NWD32" s="117"/>
      <c r="NWE32" s="117"/>
      <c r="NWF32" s="117"/>
      <c r="NWG32" s="117"/>
      <c r="NWH32" s="117"/>
      <c r="NWI32" s="117"/>
      <c r="NWJ32" s="117"/>
      <c r="NWK32" s="117"/>
      <c r="NWL32" s="117"/>
      <c r="NWM32" s="117"/>
      <c r="NWN32" s="117"/>
      <c r="NWO32" s="117"/>
      <c r="NWP32" s="117"/>
      <c r="NWQ32" s="117"/>
      <c r="NWR32" s="117"/>
      <c r="NWS32" s="117"/>
      <c r="NWT32" s="117"/>
      <c r="NWU32" s="117"/>
      <c r="NWV32" s="117"/>
      <c r="NWW32" s="117"/>
      <c r="NWX32" s="117"/>
      <c r="NWY32" s="117"/>
      <c r="NWZ32" s="117"/>
      <c r="NXA32" s="117"/>
      <c r="NXB32" s="117"/>
      <c r="NXC32" s="117"/>
      <c r="NXD32" s="117"/>
      <c r="NXE32" s="117"/>
      <c r="NXF32" s="117"/>
      <c r="NXG32" s="117"/>
      <c r="NXH32" s="117"/>
      <c r="NXI32" s="117"/>
      <c r="NXJ32" s="117"/>
      <c r="NXK32" s="117"/>
      <c r="NXL32" s="117"/>
      <c r="NXM32" s="117"/>
      <c r="NXN32" s="117"/>
      <c r="NXO32" s="117"/>
      <c r="NXP32" s="117"/>
      <c r="NXQ32" s="117"/>
      <c r="NXR32" s="117"/>
      <c r="NXS32" s="117"/>
      <c r="NXT32" s="117"/>
      <c r="NXU32" s="117"/>
      <c r="NXV32" s="117"/>
      <c r="NXW32" s="117"/>
      <c r="NXX32" s="117"/>
      <c r="NXY32" s="117"/>
      <c r="NXZ32" s="117"/>
      <c r="NYA32" s="117"/>
      <c r="NYB32" s="117"/>
      <c r="NYC32" s="117"/>
      <c r="NYD32" s="117"/>
      <c r="NYE32" s="117"/>
      <c r="NYF32" s="117"/>
      <c r="NYG32" s="117"/>
      <c r="NYH32" s="117"/>
      <c r="NYI32" s="117"/>
      <c r="NYJ32" s="117"/>
      <c r="NYK32" s="117"/>
      <c r="NYL32" s="117"/>
      <c r="NYM32" s="117"/>
      <c r="NYN32" s="117"/>
      <c r="NYO32" s="117"/>
      <c r="NYP32" s="117"/>
      <c r="NYQ32" s="117"/>
      <c r="NYR32" s="117"/>
      <c r="NYS32" s="117"/>
      <c r="NYT32" s="117"/>
      <c r="NYU32" s="117"/>
      <c r="NYV32" s="117"/>
      <c r="NYW32" s="117"/>
      <c r="NYX32" s="117"/>
      <c r="NYY32" s="117"/>
      <c r="NYZ32" s="117"/>
      <c r="NZA32" s="117"/>
      <c r="NZB32" s="117"/>
      <c r="NZC32" s="117"/>
      <c r="NZD32" s="117"/>
      <c r="NZE32" s="117"/>
      <c r="NZF32" s="117"/>
      <c r="NZG32" s="117"/>
      <c r="NZH32" s="117"/>
      <c r="NZI32" s="117"/>
      <c r="NZJ32" s="117"/>
      <c r="NZK32" s="117"/>
      <c r="NZL32" s="117"/>
      <c r="NZM32" s="117"/>
      <c r="NZN32" s="117"/>
      <c r="NZO32" s="117"/>
      <c r="NZP32" s="117"/>
      <c r="NZQ32" s="117"/>
      <c r="NZR32" s="117"/>
      <c r="NZS32" s="117"/>
      <c r="NZT32" s="117"/>
      <c r="NZU32" s="117"/>
      <c r="NZV32" s="117"/>
      <c r="NZW32" s="117"/>
      <c r="NZX32" s="117"/>
      <c r="NZY32" s="117"/>
      <c r="NZZ32" s="117"/>
      <c r="OAA32" s="117"/>
      <c r="OAB32" s="117"/>
      <c r="OAC32" s="117"/>
      <c r="OAD32" s="117"/>
      <c r="OAE32" s="117"/>
      <c r="OAF32" s="117"/>
      <c r="OAG32" s="117"/>
      <c r="OAH32" s="117"/>
      <c r="OAI32" s="117"/>
      <c r="OAJ32" s="117"/>
      <c r="OAK32" s="117"/>
      <c r="OAL32" s="117"/>
      <c r="OAM32" s="117"/>
      <c r="OAN32" s="117"/>
      <c r="OAO32" s="117"/>
      <c r="OAP32" s="117"/>
      <c r="OAQ32" s="117"/>
      <c r="OAR32" s="117"/>
      <c r="OAS32" s="117"/>
      <c r="OAT32" s="117"/>
      <c r="OAU32" s="117"/>
      <c r="OAV32" s="117"/>
      <c r="OAW32" s="117"/>
      <c r="OAX32" s="117"/>
      <c r="OAY32" s="117"/>
      <c r="OAZ32" s="117"/>
      <c r="OBA32" s="117"/>
      <c r="OBB32" s="117"/>
      <c r="OBC32" s="117"/>
      <c r="OBD32" s="117"/>
      <c r="OBE32" s="117"/>
      <c r="OBF32" s="117"/>
      <c r="OBG32" s="117"/>
      <c r="OBH32" s="117"/>
      <c r="OBI32" s="117"/>
      <c r="OBJ32" s="117"/>
      <c r="OBK32" s="117"/>
      <c r="OBL32" s="117"/>
      <c r="OBM32" s="117"/>
      <c r="OBN32" s="117"/>
      <c r="OBO32" s="117"/>
      <c r="OBP32" s="117"/>
      <c r="OBQ32" s="117"/>
      <c r="OBR32" s="117"/>
      <c r="OBS32" s="117"/>
      <c r="OBT32" s="117"/>
      <c r="OBU32" s="117"/>
      <c r="OBV32" s="117"/>
      <c r="OBW32" s="117"/>
      <c r="OBX32" s="117"/>
      <c r="OBY32" s="117"/>
      <c r="OBZ32" s="117"/>
      <c r="OCA32" s="117"/>
      <c r="OCB32" s="117"/>
      <c r="OCC32" s="117"/>
      <c r="OCD32" s="117"/>
      <c r="OCE32" s="117"/>
      <c r="OCF32" s="117"/>
      <c r="OCG32" s="117"/>
      <c r="OCH32" s="117"/>
      <c r="OCI32" s="117"/>
      <c r="OCJ32" s="117"/>
      <c r="OCK32" s="117"/>
      <c r="OCL32" s="117"/>
      <c r="OCM32" s="117"/>
      <c r="OCN32" s="117"/>
      <c r="OCO32" s="117"/>
      <c r="OCP32" s="117"/>
      <c r="OCQ32" s="117"/>
      <c r="OCR32" s="117"/>
      <c r="OCS32" s="117"/>
      <c r="OCT32" s="117"/>
      <c r="OCU32" s="117"/>
      <c r="OCV32" s="117"/>
      <c r="OCW32" s="117"/>
      <c r="OCX32" s="117"/>
      <c r="OCY32" s="117"/>
      <c r="OCZ32" s="117"/>
      <c r="ODA32" s="117"/>
      <c r="ODB32" s="117"/>
      <c r="ODC32" s="117"/>
      <c r="ODD32" s="117"/>
      <c r="ODE32" s="117"/>
      <c r="ODF32" s="117"/>
      <c r="ODG32" s="117"/>
      <c r="ODH32" s="117"/>
      <c r="ODI32" s="117"/>
      <c r="ODJ32" s="117"/>
      <c r="ODK32" s="117"/>
      <c r="ODL32" s="117"/>
      <c r="ODM32" s="117"/>
      <c r="ODN32" s="117"/>
      <c r="ODO32" s="117"/>
      <c r="ODP32" s="117"/>
      <c r="ODQ32" s="117"/>
      <c r="ODR32" s="117"/>
      <c r="ODS32" s="117"/>
      <c r="ODT32" s="117"/>
      <c r="ODU32" s="117"/>
      <c r="ODV32" s="117"/>
      <c r="ODW32" s="117"/>
      <c r="ODX32" s="117"/>
      <c r="ODY32" s="117"/>
      <c r="ODZ32" s="117"/>
      <c r="OEA32" s="117"/>
      <c r="OEB32" s="117"/>
      <c r="OEC32" s="117"/>
      <c r="OED32" s="117"/>
      <c r="OEE32" s="117"/>
      <c r="OEF32" s="117"/>
      <c r="OEG32" s="117"/>
      <c r="OEH32" s="117"/>
      <c r="OEI32" s="117"/>
      <c r="OEJ32" s="117"/>
      <c r="OEK32" s="117"/>
      <c r="OEL32" s="117"/>
      <c r="OEM32" s="117"/>
      <c r="OEN32" s="117"/>
      <c r="OEO32" s="117"/>
      <c r="OEP32" s="117"/>
      <c r="OEQ32" s="117"/>
      <c r="OER32" s="117"/>
      <c r="OES32" s="117"/>
      <c r="OET32" s="117"/>
      <c r="OEU32" s="117"/>
      <c r="OEV32" s="117"/>
      <c r="OEW32" s="117"/>
      <c r="OEX32" s="117"/>
      <c r="OEY32" s="117"/>
      <c r="OEZ32" s="117"/>
      <c r="OFA32" s="117"/>
      <c r="OFB32" s="117"/>
      <c r="OFC32" s="117"/>
      <c r="OFD32" s="117"/>
      <c r="OFE32" s="117"/>
      <c r="OFF32" s="117"/>
      <c r="OFG32" s="117"/>
      <c r="OFH32" s="117"/>
      <c r="OFI32" s="117"/>
      <c r="OFJ32" s="117"/>
      <c r="OFK32" s="117"/>
      <c r="OFL32" s="117"/>
      <c r="OFM32" s="117"/>
      <c r="OFN32" s="117"/>
      <c r="OFO32" s="117"/>
      <c r="OFP32" s="117"/>
      <c r="OFQ32" s="117"/>
      <c r="OFR32" s="117"/>
      <c r="OFS32" s="117"/>
      <c r="OFT32" s="117"/>
      <c r="OFU32" s="117"/>
      <c r="OFV32" s="117"/>
      <c r="OFW32" s="117"/>
      <c r="OFX32" s="117"/>
      <c r="OFY32" s="117"/>
      <c r="OFZ32" s="117"/>
      <c r="OGA32" s="117"/>
      <c r="OGB32" s="117"/>
      <c r="OGC32" s="117"/>
      <c r="OGD32" s="117"/>
      <c r="OGE32" s="117"/>
      <c r="OGF32" s="117"/>
      <c r="OGG32" s="117"/>
      <c r="OGH32" s="117"/>
      <c r="OGI32" s="117"/>
      <c r="OGJ32" s="117"/>
      <c r="OGK32" s="117"/>
      <c r="OGL32" s="117"/>
      <c r="OGM32" s="117"/>
      <c r="OGN32" s="117"/>
      <c r="OGO32" s="117"/>
      <c r="OGP32" s="117"/>
      <c r="OGQ32" s="117"/>
      <c r="OGR32" s="117"/>
      <c r="OGS32" s="117"/>
      <c r="OGT32" s="117"/>
      <c r="OGU32" s="117"/>
      <c r="OGV32" s="117"/>
      <c r="OGW32" s="117"/>
      <c r="OGX32" s="117"/>
      <c r="OGY32" s="117"/>
      <c r="OGZ32" s="117"/>
      <c r="OHA32" s="117"/>
      <c r="OHB32" s="117"/>
      <c r="OHC32" s="117"/>
      <c r="OHD32" s="117"/>
      <c r="OHE32" s="117"/>
      <c r="OHF32" s="117"/>
      <c r="OHG32" s="117"/>
      <c r="OHH32" s="117"/>
      <c r="OHI32" s="117"/>
      <c r="OHJ32" s="117"/>
      <c r="OHK32" s="117"/>
      <c r="OHL32" s="117"/>
      <c r="OHM32" s="117"/>
      <c r="OHN32" s="117"/>
      <c r="OHO32" s="117"/>
      <c r="OHP32" s="117"/>
      <c r="OHQ32" s="117"/>
      <c r="OHR32" s="117"/>
      <c r="OHS32" s="117"/>
      <c r="OHT32" s="117"/>
      <c r="OHU32" s="117"/>
      <c r="OHV32" s="117"/>
      <c r="OHW32" s="117"/>
      <c r="OHX32" s="117"/>
      <c r="OHY32" s="117"/>
      <c r="OHZ32" s="117"/>
      <c r="OIA32" s="117"/>
      <c r="OIB32" s="117"/>
      <c r="OIC32" s="117"/>
      <c r="OID32" s="117"/>
      <c r="OIE32" s="117"/>
      <c r="OIF32" s="117"/>
      <c r="OIG32" s="117"/>
      <c r="OIH32" s="117"/>
      <c r="OII32" s="117"/>
      <c r="OIJ32" s="117"/>
      <c r="OIK32" s="117"/>
      <c r="OIL32" s="117"/>
      <c r="OIM32" s="117"/>
      <c r="OIN32" s="117"/>
      <c r="OIO32" s="117"/>
      <c r="OIP32" s="117"/>
      <c r="OIQ32" s="117"/>
      <c r="OIR32" s="117"/>
      <c r="OIS32" s="117"/>
      <c r="OIT32" s="117"/>
      <c r="OIU32" s="117"/>
      <c r="OIV32" s="117"/>
      <c r="OIW32" s="117"/>
      <c r="OIX32" s="117"/>
      <c r="OIY32" s="117"/>
      <c r="OIZ32" s="117"/>
      <c r="OJA32" s="117"/>
      <c r="OJB32" s="117"/>
      <c r="OJC32" s="117"/>
      <c r="OJD32" s="117"/>
      <c r="OJE32" s="117"/>
      <c r="OJF32" s="117"/>
      <c r="OJG32" s="117"/>
      <c r="OJH32" s="117"/>
      <c r="OJI32" s="117"/>
      <c r="OJJ32" s="117"/>
      <c r="OJK32" s="117"/>
      <c r="OJL32" s="117"/>
      <c r="OJM32" s="117"/>
      <c r="OJN32" s="117"/>
      <c r="OJO32" s="117"/>
      <c r="OJP32" s="117"/>
      <c r="OJQ32" s="117"/>
      <c r="OJR32" s="117"/>
      <c r="OJS32" s="117"/>
      <c r="OJT32" s="117"/>
      <c r="OJU32" s="117"/>
      <c r="OJV32" s="117"/>
      <c r="OJW32" s="117"/>
      <c r="OJX32" s="117"/>
      <c r="OJY32" s="117"/>
      <c r="OJZ32" s="117"/>
      <c r="OKA32" s="117"/>
      <c r="OKB32" s="117"/>
      <c r="OKC32" s="117"/>
      <c r="OKD32" s="117"/>
      <c r="OKE32" s="117"/>
      <c r="OKF32" s="117"/>
      <c r="OKG32" s="117"/>
      <c r="OKH32" s="117"/>
      <c r="OKI32" s="117"/>
      <c r="OKJ32" s="117"/>
      <c r="OKK32" s="117"/>
      <c r="OKL32" s="117"/>
      <c r="OKM32" s="117"/>
      <c r="OKN32" s="117"/>
      <c r="OKO32" s="117"/>
      <c r="OKP32" s="117"/>
      <c r="OKQ32" s="117"/>
      <c r="OKR32" s="117"/>
      <c r="OKS32" s="117"/>
      <c r="OKT32" s="117"/>
      <c r="OKU32" s="117"/>
      <c r="OKV32" s="117"/>
      <c r="OKW32" s="117"/>
      <c r="OKX32" s="117"/>
      <c r="OKY32" s="117"/>
      <c r="OKZ32" s="117"/>
      <c r="OLA32" s="117"/>
      <c r="OLB32" s="117"/>
      <c r="OLC32" s="117"/>
      <c r="OLD32" s="117"/>
      <c r="OLE32" s="117"/>
      <c r="OLF32" s="117"/>
      <c r="OLG32" s="117"/>
      <c r="OLH32" s="117"/>
      <c r="OLI32" s="117"/>
      <c r="OLJ32" s="117"/>
      <c r="OLK32" s="117"/>
      <c r="OLL32" s="117"/>
      <c r="OLM32" s="117"/>
      <c r="OLN32" s="117"/>
      <c r="OLO32" s="117"/>
      <c r="OLP32" s="117"/>
      <c r="OLQ32" s="117"/>
      <c r="OLR32" s="117"/>
      <c r="OLS32" s="117"/>
      <c r="OLT32" s="117"/>
      <c r="OLU32" s="117"/>
      <c r="OLV32" s="117"/>
      <c r="OLW32" s="117"/>
      <c r="OLX32" s="117"/>
      <c r="OLY32" s="117"/>
      <c r="OLZ32" s="117"/>
      <c r="OMA32" s="117"/>
      <c r="OMB32" s="117"/>
      <c r="OMC32" s="117"/>
      <c r="OMD32" s="117"/>
      <c r="OME32" s="117"/>
      <c r="OMF32" s="117"/>
      <c r="OMG32" s="117"/>
      <c r="OMH32" s="117"/>
      <c r="OMI32" s="117"/>
      <c r="OMJ32" s="117"/>
      <c r="OMK32" s="117"/>
      <c r="OML32" s="117"/>
      <c r="OMM32" s="117"/>
      <c r="OMN32" s="117"/>
      <c r="OMO32" s="117"/>
      <c r="OMP32" s="117"/>
      <c r="OMQ32" s="117"/>
      <c r="OMR32" s="117"/>
      <c r="OMS32" s="117"/>
      <c r="OMT32" s="117"/>
      <c r="OMU32" s="117"/>
      <c r="OMV32" s="117"/>
      <c r="OMW32" s="117"/>
      <c r="OMX32" s="117"/>
      <c r="OMY32" s="117"/>
      <c r="OMZ32" s="117"/>
      <c r="ONA32" s="117"/>
      <c r="ONB32" s="117"/>
      <c r="ONC32" s="117"/>
      <c r="OND32" s="117"/>
      <c r="ONE32" s="117"/>
      <c r="ONF32" s="117"/>
      <c r="ONG32" s="117"/>
      <c r="ONH32" s="117"/>
      <c r="ONI32" s="117"/>
      <c r="ONJ32" s="117"/>
      <c r="ONK32" s="117"/>
      <c r="ONL32" s="117"/>
      <c r="ONM32" s="117"/>
      <c r="ONN32" s="117"/>
      <c r="ONO32" s="117"/>
      <c r="ONP32" s="117"/>
      <c r="ONQ32" s="117"/>
      <c r="ONR32" s="117"/>
      <c r="ONS32" s="117"/>
      <c r="ONT32" s="117"/>
      <c r="ONU32" s="117"/>
      <c r="ONV32" s="117"/>
      <c r="ONW32" s="117"/>
      <c r="ONX32" s="117"/>
      <c r="ONY32" s="117"/>
      <c r="ONZ32" s="117"/>
      <c r="OOA32" s="117"/>
      <c r="OOB32" s="117"/>
      <c r="OOC32" s="117"/>
      <c r="OOD32" s="117"/>
      <c r="OOE32" s="117"/>
      <c r="OOF32" s="117"/>
      <c r="OOG32" s="117"/>
      <c r="OOH32" s="117"/>
      <c r="OOI32" s="117"/>
      <c r="OOJ32" s="117"/>
      <c r="OOK32" s="117"/>
      <c r="OOL32" s="117"/>
      <c r="OOM32" s="117"/>
      <c r="OON32" s="117"/>
      <c r="OOO32" s="117"/>
      <c r="OOP32" s="117"/>
      <c r="OOQ32" s="117"/>
      <c r="OOR32" s="117"/>
      <c r="OOS32" s="117"/>
      <c r="OOT32" s="117"/>
      <c r="OOU32" s="117"/>
      <c r="OOV32" s="117"/>
      <c r="OOW32" s="117"/>
      <c r="OOX32" s="117"/>
      <c r="OOY32" s="117"/>
      <c r="OOZ32" s="117"/>
      <c r="OPA32" s="117"/>
      <c r="OPB32" s="117"/>
      <c r="OPC32" s="117"/>
      <c r="OPD32" s="117"/>
      <c r="OPE32" s="117"/>
      <c r="OPF32" s="117"/>
      <c r="OPG32" s="117"/>
      <c r="OPH32" s="117"/>
      <c r="OPI32" s="117"/>
      <c r="OPJ32" s="117"/>
      <c r="OPK32" s="117"/>
      <c r="OPL32" s="117"/>
      <c r="OPM32" s="117"/>
      <c r="OPN32" s="117"/>
      <c r="OPO32" s="117"/>
      <c r="OPP32" s="117"/>
      <c r="OPQ32" s="117"/>
      <c r="OPR32" s="117"/>
      <c r="OPS32" s="117"/>
      <c r="OPT32" s="117"/>
      <c r="OPU32" s="117"/>
      <c r="OPV32" s="117"/>
      <c r="OPW32" s="117"/>
      <c r="OPX32" s="117"/>
      <c r="OPY32" s="117"/>
      <c r="OPZ32" s="117"/>
      <c r="OQA32" s="117"/>
      <c r="OQB32" s="117"/>
      <c r="OQC32" s="117"/>
      <c r="OQD32" s="117"/>
      <c r="OQE32" s="117"/>
      <c r="OQF32" s="117"/>
      <c r="OQG32" s="117"/>
      <c r="OQH32" s="117"/>
      <c r="OQI32" s="117"/>
      <c r="OQJ32" s="117"/>
      <c r="OQK32" s="117"/>
      <c r="OQL32" s="117"/>
      <c r="OQM32" s="117"/>
      <c r="OQN32" s="117"/>
      <c r="OQO32" s="117"/>
      <c r="OQP32" s="117"/>
      <c r="OQQ32" s="117"/>
      <c r="OQR32" s="117"/>
      <c r="OQS32" s="117"/>
      <c r="OQT32" s="117"/>
      <c r="OQU32" s="117"/>
      <c r="OQV32" s="117"/>
      <c r="OQW32" s="117"/>
      <c r="OQX32" s="117"/>
      <c r="OQY32" s="117"/>
      <c r="OQZ32" s="117"/>
      <c r="ORA32" s="117"/>
      <c r="ORB32" s="117"/>
      <c r="ORC32" s="117"/>
      <c r="ORD32" s="117"/>
      <c r="ORE32" s="117"/>
      <c r="ORF32" s="117"/>
      <c r="ORG32" s="117"/>
      <c r="ORH32" s="117"/>
      <c r="ORI32" s="117"/>
      <c r="ORJ32" s="117"/>
      <c r="ORK32" s="117"/>
      <c r="ORL32" s="117"/>
      <c r="ORM32" s="117"/>
      <c r="ORN32" s="117"/>
      <c r="ORO32" s="117"/>
      <c r="ORP32" s="117"/>
      <c r="ORQ32" s="117"/>
      <c r="ORR32" s="117"/>
      <c r="ORS32" s="117"/>
      <c r="ORT32" s="117"/>
      <c r="ORU32" s="117"/>
      <c r="ORV32" s="117"/>
      <c r="ORW32" s="117"/>
      <c r="ORX32" s="117"/>
      <c r="ORY32" s="117"/>
      <c r="ORZ32" s="117"/>
      <c r="OSA32" s="117"/>
      <c r="OSB32" s="117"/>
      <c r="OSC32" s="117"/>
      <c r="OSD32" s="117"/>
      <c r="OSE32" s="117"/>
      <c r="OSF32" s="117"/>
      <c r="OSG32" s="117"/>
      <c r="OSH32" s="117"/>
      <c r="OSI32" s="117"/>
      <c r="OSJ32" s="117"/>
      <c r="OSK32" s="117"/>
      <c r="OSL32" s="117"/>
      <c r="OSM32" s="117"/>
      <c r="OSN32" s="117"/>
      <c r="OSO32" s="117"/>
      <c r="OSP32" s="117"/>
      <c r="OSQ32" s="117"/>
      <c r="OSR32" s="117"/>
      <c r="OSS32" s="117"/>
      <c r="OST32" s="117"/>
      <c r="OSU32" s="117"/>
      <c r="OSV32" s="117"/>
      <c r="OSW32" s="117"/>
      <c r="OSX32" s="117"/>
      <c r="OSY32" s="117"/>
      <c r="OSZ32" s="117"/>
      <c r="OTA32" s="117"/>
      <c r="OTB32" s="117"/>
      <c r="OTC32" s="117"/>
      <c r="OTD32" s="117"/>
      <c r="OTE32" s="117"/>
      <c r="OTF32" s="117"/>
      <c r="OTG32" s="117"/>
      <c r="OTH32" s="117"/>
      <c r="OTI32" s="117"/>
      <c r="OTJ32" s="117"/>
      <c r="OTK32" s="117"/>
      <c r="OTL32" s="117"/>
      <c r="OTM32" s="117"/>
      <c r="OTN32" s="117"/>
      <c r="OTO32" s="117"/>
      <c r="OTP32" s="117"/>
      <c r="OTQ32" s="117"/>
      <c r="OTR32" s="117"/>
      <c r="OTS32" s="117"/>
      <c r="OTT32" s="117"/>
      <c r="OTU32" s="117"/>
      <c r="OTV32" s="117"/>
      <c r="OTW32" s="117"/>
      <c r="OTX32" s="117"/>
      <c r="OTY32" s="117"/>
      <c r="OTZ32" s="117"/>
      <c r="OUA32" s="117"/>
      <c r="OUB32" s="117"/>
      <c r="OUC32" s="117"/>
      <c r="OUD32" s="117"/>
      <c r="OUE32" s="117"/>
      <c r="OUF32" s="117"/>
      <c r="OUG32" s="117"/>
      <c r="OUH32" s="117"/>
      <c r="OUI32" s="117"/>
      <c r="OUJ32" s="117"/>
      <c r="OUK32" s="117"/>
      <c r="OUL32" s="117"/>
      <c r="OUM32" s="117"/>
      <c r="OUN32" s="117"/>
      <c r="OUO32" s="117"/>
      <c r="OUP32" s="117"/>
      <c r="OUQ32" s="117"/>
      <c r="OUR32" s="117"/>
      <c r="OUS32" s="117"/>
      <c r="OUT32" s="117"/>
      <c r="OUU32" s="117"/>
      <c r="OUV32" s="117"/>
      <c r="OUW32" s="117"/>
      <c r="OUX32" s="117"/>
      <c r="OUY32" s="117"/>
      <c r="OUZ32" s="117"/>
      <c r="OVA32" s="117"/>
      <c r="OVB32" s="117"/>
      <c r="OVC32" s="117"/>
      <c r="OVD32" s="117"/>
      <c r="OVE32" s="117"/>
      <c r="OVF32" s="117"/>
      <c r="OVG32" s="117"/>
      <c r="OVH32" s="117"/>
      <c r="OVI32" s="117"/>
      <c r="OVJ32" s="117"/>
      <c r="OVK32" s="117"/>
      <c r="OVL32" s="117"/>
      <c r="OVM32" s="117"/>
      <c r="OVN32" s="117"/>
      <c r="OVO32" s="117"/>
      <c r="OVP32" s="117"/>
      <c r="OVQ32" s="117"/>
      <c r="OVR32" s="117"/>
      <c r="OVS32" s="117"/>
      <c r="OVT32" s="117"/>
      <c r="OVU32" s="117"/>
      <c r="OVV32" s="117"/>
      <c r="OVW32" s="117"/>
      <c r="OVX32" s="117"/>
      <c r="OVY32" s="117"/>
      <c r="OVZ32" s="117"/>
      <c r="OWA32" s="117"/>
      <c r="OWB32" s="117"/>
      <c r="OWC32" s="117"/>
      <c r="OWD32" s="117"/>
      <c r="OWE32" s="117"/>
      <c r="OWF32" s="117"/>
      <c r="OWG32" s="117"/>
      <c r="OWH32" s="117"/>
      <c r="OWI32" s="117"/>
      <c r="OWJ32" s="117"/>
      <c r="OWK32" s="117"/>
      <c r="OWL32" s="117"/>
      <c r="OWM32" s="117"/>
      <c r="OWN32" s="117"/>
      <c r="OWO32" s="117"/>
      <c r="OWP32" s="117"/>
      <c r="OWQ32" s="117"/>
      <c r="OWR32" s="117"/>
      <c r="OWS32" s="117"/>
      <c r="OWT32" s="117"/>
      <c r="OWU32" s="117"/>
      <c r="OWV32" s="117"/>
      <c r="OWW32" s="117"/>
      <c r="OWX32" s="117"/>
      <c r="OWY32" s="117"/>
      <c r="OWZ32" s="117"/>
      <c r="OXA32" s="117"/>
      <c r="OXB32" s="117"/>
      <c r="OXC32" s="117"/>
      <c r="OXD32" s="117"/>
      <c r="OXE32" s="117"/>
      <c r="OXF32" s="117"/>
      <c r="OXG32" s="117"/>
      <c r="OXH32" s="117"/>
      <c r="OXI32" s="117"/>
      <c r="OXJ32" s="117"/>
      <c r="OXK32" s="117"/>
      <c r="OXL32" s="117"/>
      <c r="OXM32" s="117"/>
      <c r="OXN32" s="117"/>
      <c r="OXO32" s="117"/>
      <c r="OXP32" s="117"/>
      <c r="OXQ32" s="117"/>
      <c r="OXR32" s="117"/>
      <c r="OXS32" s="117"/>
      <c r="OXT32" s="117"/>
      <c r="OXU32" s="117"/>
      <c r="OXV32" s="117"/>
      <c r="OXW32" s="117"/>
      <c r="OXX32" s="117"/>
      <c r="OXY32" s="117"/>
      <c r="OXZ32" s="117"/>
      <c r="OYA32" s="117"/>
      <c r="OYB32" s="117"/>
      <c r="OYC32" s="117"/>
      <c r="OYD32" s="117"/>
      <c r="OYE32" s="117"/>
      <c r="OYF32" s="117"/>
      <c r="OYG32" s="117"/>
      <c r="OYH32" s="117"/>
      <c r="OYI32" s="117"/>
      <c r="OYJ32" s="117"/>
      <c r="OYK32" s="117"/>
      <c r="OYL32" s="117"/>
      <c r="OYM32" s="117"/>
      <c r="OYN32" s="117"/>
      <c r="OYO32" s="117"/>
      <c r="OYP32" s="117"/>
      <c r="OYQ32" s="117"/>
      <c r="OYR32" s="117"/>
      <c r="OYS32" s="117"/>
      <c r="OYT32" s="117"/>
      <c r="OYU32" s="117"/>
      <c r="OYV32" s="117"/>
      <c r="OYW32" s="117"/>
      <c r="OYX32" s="117"/>
      <c r="OYY32" s="117"/>
      <c r="OYZ32" s="117"/>
      <c r="OZA32" s="117"/>
      <c r="OZB32" s="117"/>
      <c r="OZC32" s="117"/>
      <c r="OZD32" s="117"/>
      <c r="OZE32" s="117"/>
      <c r="OZF32" s="117"/>
      <c r="OZG32" s="117"/>
      <c r="OZH32" s="117"/>
      <c r="OZI32" s="117"/>
      <c r="OZJ32" s="117"/>
      <c r="OZK32" s="117"/>
      <c r="OZL32" s="117"/>
      <c r="OZM32" s="117"/>
      <c r="OZN32" s="117"/>
      <c r="OZO32" s="117"/>
      <c r="OZP32" s="117"/>
      <c r="OZQ32" s="117"/>
      <c r="OZR32" s="117"/>
      <c r="OZS32" s="117"/>
      <c r="OZT32" s="117"/>
      <c r="OZU32" s="117"/>
      <c r="OZV32" s="117"/>
      <c r="OZW32" s="117"/>
      <c r="OZX32" s="117"/>
      <c r="OZY32" s="117"/>
      <c r="OZZ32" s="117"/>
      <c r="PAA32" s="117"/>
      <c r="PAB32" s="117"/>
      <c r="PAC32" s="117"/>
      <c r="PAD32" s="117"/>
      <c r="PAE32" s="117"/>
      <c r="PAF32" s="117"/>
      <c r="PAG32" s="117"/>
      <c r="PAH32" s="117"/>
      <c r="PAI32" s="117"/>
      <c r="PAJ32" s="117"/>
      <c r="PAK32" s="117"/>
      <c r="PAL32" s="117"/>
      <c r="PAM32" s="117"/>
      <c r="PAN32" s="117"/>
      <c r="PAO32" s="117"/>
      <c r="PAP32" s="117"/>
      <c r="PAQ32" s="117"/>
      <c r="PAR32" s="117"/>
      <c r="PAS32" s="117"/>
      <c r="PAT32" s="117"/>
      <c r="PAU32" s="117"/>
      <c r="PAV32" s="117"/>
      <c r="PAW32" s="117"/>
      <c r="PAX32" s="117"/>
      <c r="PAY32" s="117"/>
      <c r="PAZ32" s="117"/>
      <c r="PBA32" s="117"/>
      <c r="PBB32" s="117"/>
      <c r="PBC32" s="117"/>
      <c r="PBD32" s="117"/>
      <c r="PBE32" s="117"/>
      <c r="PBF32" s="117"/>
      <c r="PBG32" s="117"/>
      <c r="PBH32" s="117"/>
      <c r="PBI32" s="117"/>
      <c r="PBJ32" s="117"/>
      <c r="PBK32" s="117"/>
      <c r="PBL32" s="117"/>
      <c r="PBM32" s="117"/>
      <c r="PBN32" s="117"/>
      <c r="PBO32" s="117"/>
      <c r="PBP32" s="117"/>
      <c r="PBQ32" s="117"/>
      <c r="PBR32" s="117"/>
      <c r="PBS32" s="117"/>
      <c r="PBT32" s="117"/>
      <c r="PBU32" s="117"/>
      <c r="PBV32" s="117"/>
      <c r="PBW32" s="117"/>
      <c r="PBX32" s="117"/>
      <c r="PBY32" s="117"/>
      <c r="PBZ32" s="117"/>
      <c r="PCA32" s="117"/>
      <c r="PCB32" s="117"/>
      <c r="PCC32" s="117"/>
      <c r="PCD32" s="117"/>
      <c r="PCE32" s="117"/>
      <c r="PCF32" s="117"/>
      <c r="PCG32" s="117"/>
      <c r="PCH32" s="117"/>
      <c r="PCI32" s="117"/>
      <c r="PCJ32" s="117"/>
      <c r="PCK32" s="117"/>
      <c r="PCL32" s="117"/>
      <c r="PCM32" s="117"/>
      <c r="PCN32" s="117"/>
      <c r="PCO32" s="117"/>
      <c r="PCP32" s="117"/>
      <c r="PCQ32" s="117"/>
      <c r="PCR32" s="117"/>
      <c r="PCS32" s="117"/>
      <c r="PCT32" s="117"/>
      <c r="PCU32" s="117"/>
      <c r="PCV32" s="117"/>
      <c r="PCW32" s="117"/>
      <c r="PCX32" s="117"/>
      <c r="PCY32" s="117"/>
      <c r="PCZ32" s="117"/>
      <c r="PDA32" s="117"/>
      <c r="PDB32" s="117"/>
      <c r="PDC32" s="117"/>
      <c r="PDD32" s="117"/>
      <c r="PDE32" s="117"/>
      <c r="PDF32" s="117"/>
      <c r="PDG32" s="117"/>
      <c r="PDH32" s="117"/>
      <c r="PDI32" s="117"/>
      <c r="PDJ32" s="117"/>
      <c r="PDK32" s="117"/>
      <c r="PDL32" s="117"/>
      <c r="PDM32" s="117"/>
      <c r="PDN32" s="117"/>
      <c r="PDO32" s="117"/>
      <c r="PDP32" s="117"/>
      <c r="PDQ32" s="117"/>
      <c r="PDR32" s="117"/>
      <c r="PDS32" s="117"/>
      <c r="PDT32" s="117"/>
      <c r="PDU32" s="117"/>
      <c r="PDV32" s="117"/>
      <c r="PDW32" s="117"/>
      <c r="PDX32" s="117"/>
      <c r="PDY32" s="117"/>
      <c r="PDZ32" s="117"/>
      <c r="PEA32" s="117"/>
      <c r="PEB32" s="117"/>
      <c r="PEC32" s="117"/>
      <c r="PED32" s="117"/>
      <c r="PEE32" s="117"/>
      <c r="PEF32" s="117"/>
      <c r="PEG32" s="117"/>
      <c r="PEH32" s="117"/>
      <c r="PEI32" s="117"/>
      <c r="PEJ32" s="117"/>
      <c r="PEK32" s="117"/>
      <c r="PEL32" s="117"/>
      <c r="PEM32" s="117"/>
      <c r="PEN32" s="117"/>
      <c r="PEO32" s="117"/>
      <c r="PEP32" s="117"/>
      <c r="PEQ32" s="117"/>
      <c r="PER32" s="117"/>
      <c r="PES32" s="117"/>
      <c r="PET32" s="117"/>
      <c r="PEU32" s="117"/>
      <c r="PEV32" s="117"/>
      <c r="PEW32" s="117"/>
      <c r="PEX32" s="117"/>
      <c r="PEY32" s="117"/>
      <c r="PEZ32" s="117"/>
      <c r="PFA32" s="117"/>
      <c r="PFB32" s="117"/>
      <c r="PFC32" s="117"/>
      <c r="PFD32" s="117"/>
      <c r="PFE32" s="117"/>
      <c r="PFF32" s="117"/>
      <c r="PFG32" s="117"/>
      <c r="PFH32" s="117"/>
      <c r="PFI32" s="117"/>
      <c r="PFJ32" s="117"/>
      <c r="PFK32" s="117"/>
      <c r="PFL32" s="117"/>
      <c r="PFM32" s="117"/>
      <c r="PFN32" s="117"/>
      <c r="PFO32" s="117"/>
      <c r="PFP32" s="117"/>
      <c r="PFQ32" s="117"/>
      <c r="PFR32" s="117"/>
      <c r="PFS32" s="117"/>
      <c r="PFT32" s="117"/>
      <c r="PFU32" s="117"/>
      <c r="PFV32" s="117"/>
      <c r="PFW32" s="117"/>
      <c r="PFX32" s="117"/>
      <c r="PFY32" s="117"/>
      <c r="PFZ32" s="117"/>
      <c r="PGA32" s="117"/>
      <c r="PGB32" s="117"/>
      <c r="PGC32" s="117"/>
      <c r="PGD32" s="117"/>
      <c r="PGE32" s="117"/>
      <c r="PGF32" s="117"/>
      <c r="PGG32" s="117"/>
      <c r="PGH32" s="117"/>
      <c r="PGI32" s="117"/>
      <c r="PGJ32" s="117"/>
      <c r="PGK32" s="117"/>
      <c r="PGL32" s="117"/>
      <c r="PGM32" s="117"/>
      <c r="PGN32" s="117"/>
      <c r="PGO32" s="117"/>
      <c r="PGP32" s="117"/>
      <c r="PGQ32" s="117"/>
      <c r="PGR32" s="117"/>
      <c r="PGS32" s="117"/>
      <c r="PGT32" s="117"/>
      <c r="PGU32" s="117"/>
      <c r="PGV32" s="117"/>
      <c r="PGW32" s="117"/>
      <c r="PGX32" s="117"/>
      <c r="PGY32" s="117"/>
      <c r="PGZ32" s="117"/>
      <c r="PHA32" s="117"/>
      <c r="PHB32" s="117"/>
      <c r="PHC32" s="117"/>
      <c r="PHD32" s="117"/>
      <c r="PHE32" s="117"/>
      <c r="PHF32" s="117"/>
      <c r="PHG32" s="117"/>
      <c r="PHH32" s="117"/>
      <c r="PHI32" s="117"/>
      <c r="PHJ32" s="117"/>
      <c r="PHK32" s="117"/>
      <c r="PHL32" s="117"/>
      <c r="PHM32" s="117"/>
      <c r="PHN32" s="117"/>
      <c r="PHO32" s="117"/>
      <c r="PHP32" s="117"/>
      <c r="PHQ32" s="117"/>
      <c r="PHR32" s="117"/>
      <c r="PHS32" s="117"/>
      <c r="PHT32" s="117"/>
      <c r="PHU32" s="117"/>
      <c r="PHV32" s="117"/>
      <c r="PHW32" s="117"/>
      <c r="PHX32" s="117"/>
      <c r="PHY32" s="117"/>
      <c r="PHZ32" s="117"/>
      <c r="PIA32" s="117"/>
      <c r="PIB32" s="117"/>
      <c r="PIC32" s="117"/>
      <c r="PID32" s="117"/>
      <c r="PIE32" s="117"/>
      <c r="PIF32" s="117"/>
      <c r="PIG32" s="117"/>
      <c r="PIH32" s="117"/>
      <c r="PII32" s="117"/>
      <c r="PIJ32" s="117"/>
      <c r="PIK32" s="117"/>
      <c r="PIL32" s="117"/>
      <c r="PIM32" s="117"/>
      <c r="PIN32" s="117"/>
      <c r="PIO32" s="117"/>
      <c r="PIP32" s="117"/>
      <c r="PIQ32" s="117"/>
      <c r="PIR32" s="117"/>
      <c r="PIS32" s="117"/>
      <c r="PIT32" s="117"/>
      <c r="PIU32" s="117"/>
      <c r="PIV32" s="117"/>
      <c r="PIW32" s="117"/>
      <c r="PIX32" s="117"/>
      <c r="PIY32" s="117"/>
      <c r="PIZ32" s="117"/>
      <c r="PJA32" s="117"/>
      <c r="PJB32" s="117"/>
      <c r="PJC32" s="117"/>
      <c r="PJD32" s="117"/>
      <c r="PJE32" s="117"/>
      <c r="PJF32" s="117"/>
      <c r="PJG32" s="117"/>
      <c r="PJH32" s="117"/>
      <c r="PJI32" s="117"/>
      <c r="PJJ32" s="117"/>
      <c r="PJK32" s="117"/>
      <c r="PJL32" s="117"/>
      <c r="PJM32" s="117"/>
      <c r="PJN32" s="117"/>
      <c r="PJO32" s="117"/>
      <c r="PJP32" s="117"/>
      <c r="PJQ32" s="117"/>
      <c r="PJR32" s="117"/>
      <c r="PJS32" s="117"/>
      <c r="PJT32" s="117"/>
      <c r="PJU32" s="117"/>
      <c r="PJV32" s="117"/>
      <c r="PJW32" s="117"/>
      <c r="PJX32" s="117"/>
      <c r="PJY32" s="117"/>
      <c r="PJZ32" s="117"/>
      <c r="PKA32" s="117"/>
      <c r="PKB32" s="117"/>
      <c r="PKC32" s="117"/>
      <c r="PKD32" s="117"/>
      <c r="PKE32" s="117"/>
      <c r="PKF32" s="117"/>
      <c r="PKG32" s="117"/>
      <c r="PKH32" s="117"/>
      <c r="PKI32" s="117"/>
      <c r="PKJ32" s="117"/>
      <c r="PKK32" s="117"/>
      <c r="PKL32" s="117"/>
      <c r="PKM32" s="117"/>
      <c r="PKN32" s="117"/>
      <c r="PKO32" s="117"/>
      <c r="PKP32" s="117"/>
      <c r="PKQ32" s="117"/>
      <c r="PKR32" s="117"/>
      <c r="PKS32" s="117"/>
      <c r="PKT32" s="117"/>
      <c r="PKU32" s="117"/>
      <c r="PKV32" s="117"/>
      <c r="PKW32" s="117"/>
      <c r="PKX32" s="117"/>
      <c r="PKY32" s="117"/>
      <c r="PKZ32" s="117"/>
      <c r="PLA32" s="117"/>
      <c r="PLB32" s="117"/>
      <c r="PLC32" s="117"/>
      <c r="PLD32" s="117"/>
      <c r="PLE32" s="117"/>
      <c r="PLF32" s="117"/>
      <c r="PLG32" s="117"/>
      <c r="PLH32" s="117"/>
      <c r="PLI32" s="117"/>
      <c r="PLJ32" s="117"/>
      <c r="PLK32" s="117"/>
      <c r="PLL32" s="117"/>
      <c r="PLM32" s="117"/>
      <c r="PLN32" s="117"/>
      <c r="PLO32" s="117"/>
      <c r="PLP32" s="117"/>
      <c r="PLQ32" s="117"/>
      <c r="PLR32" s="117"/>
      <c r="PLS32" s="117"/>
      <c r="PLT32" s="117"/>
      <c r="PLU32" s="117"/>
      <c r="PLV32" s="117"/>
      <c r="PLW32" s="117"/>
      <c r="PLX32" s="117"/>
      <c r="PLY32" s="117"/>
      <c r="PLZ32" s="117"/>
      <c r="PMA32" s="117"/>
      <c r="PMB32" s="117"/>
      <c r="PMC32" s="117"/>
      <c r="PMD32" s="117"/>
      <c r="PME32" s="117"/>
      <c r="PMF32" s="117"/>
      <c r="PMG32" s="117"/>
      <c r="PMH32" s="117"/>
      <c r="PMI32" s="117"/>
      <c r="PMJ32" s="117"/>
      <c r="PMK32" s="117"/>
      <c r="PML32" s="117"/>
      <c r="PMM32" s="117"/>
      <c r="PMN32" s="117"/>
      <c r="PMO32" s="117"/>
      <c r="PMP32" s="117"/>
      <c r="PMQ32" s="117"/>
      <c r="PMR32" s="117"/>
      <c r="PMS32" s="117"/>
      <c r="PMT32" s="117"/>
      <c r="PMU32" s="117"/>
      <c r="PMV32" s="117"/>
      <c r="PMW32" s="117"/>
      <c r="PMX32" s="117"/>
      <c r="PMY32" s="117"/>
      <c r="PMZ32" s="117"/>
      <c r="PNA32" s="117"/>
      <c r="PNB32" s="117"/>
      <c r="PNC32" s="117"/>
      <c r="PND32" s="117"/>
      <c r="PNE32" s="117"/>
      <c r="PNF32" s="117"/>
      <c r="PNG32" s="117"/>
      <c r="PNH32" s="117"/>
      <c r="PNI32" s="117"/>
      <c r="PNJ32" s="117"/>
      <c r="PNK32" s="117"/>
      <c r="PNL32" s="117"/>
      <c r="PNM32" s="117"/>
      <c r="PNN32" s="117"/>
      <c r="PNO32" s="117"/>
      <c r="PNP32" s="117"/>
      <c r="PNQ32" s="117"/>
      <c r="PNR32" s="117"/>
      <c r="PNS32" s="117"/>
      <c r="PNT32" s="117"/>
      <c r="PNU32" s="117"/>
      <c r="PNV32" s="117"/>
      <c r="PNW32" s="117"/>
      <c r="PNX32" s="117"/>
      <c r="PNY32" s="117"/>
      <c r="PNZ32" s="117"/>
      <c r="POA32" s="117"/>
      <c r="POB32" s="117"/>
      <c r="POC32" s="117"/>
      <c r="POD32" s="117"/>
      <c r="POE32" s="117"/>
      <c r="POF32" s="117"/>
      <c r="POG32" s="117"/>
      <c r="POH32" s="117"/>
      <c r="POI32" s="117"/>
      <c r="POJ32" s="117"/>
      <c r="POK32" s="117"/>
      <c r="POL32" s="117"/>
      <c r="POM32" s="117"/>
      <c r="PON32" s="117"/>
      <c r="POO32" s="117"/>
      <c r="POP32" s="117"/>
      <c r="POQ32" s="117"/>
      <c r="POR32" s="117"/>
      <c r="POS32" s="117"/>
      <c r="POT32" s="117"/>
      <c r="POU32" s="117"/>
      <c r="POV32" s="117"/>
      <c r="POW32" s="117"/>
      <c r="POX32" s="117"/>
      <c r="POY32" s="117"/>
      <c r="POZ32" s="117"/>
      <c r="PPA32" s="117"/>
      <c r="PPB32" s="117"/>
      <c r="PPC32" s="117"/>
      <c r="PPD32" s="117"/>
      <c r="PPE32" s="117"/>
      <c r="PPF32" s="117"/>
      <c r="PPG32" s="117"/>
      <c r="PPH32" s="117"/>
      <c r="PPI32" s="117"/>
      <c r="PPJ32" s="117"/>
      <c r="PPK32" s="117"/>
      <c r="PPL32" s="117"/>
      <c r="PPM32" s="117"/>
      <c r="PPN32" s="117"/>
      <c r="PPO32" s="117"/>
      <c r="PPP32" s="117"/>
      <c r="PPQ32" s="117"/>
      <c r="PPR32" s="117"/>
      <c r="PPS32" s="117"/>
      <c r="PPT32" s="117"/>
      <c r="PPU32" s="117"/>
      <c r="PPV32" s="117"/>
      <c r="PPW32" s="117"/>
      <c r="PPX32" s="117"/>
      <c r="PPY32" s="117"/>
      <c r="PPZ32" s="117"/>
      <c r="PQA32" s="117"/>
      <c r="PQB32" s="117"/>
      <c r="PQC32" s="117"/>
      <c r="PQD32" s="117"/>
      <c r="PQE32" s="117"/>
      <c r="PQF32" s="117"/>
      <c r="PQG32" s="117"/>
      <c r="PQH32" s="117"/>
      <c r="PQI32" s="117"/>
      <c r="PQJ32" s="117"/>
      <c r="PQK32" s="117"/>
      <c r="PQL32" s="117"/>
      <c r="PQM32" s="117"/>
      <c r="PQN32" s="117"/>
      <c r="PQO32" s="117"/>
      <c r="PQP32" s="117"/>
      <c r="PQQ32" s="117"/>
      <c r="PQR32" s="117"/>
      <c r="PQS32" s="117"/>
      <c r="PQT32" s="117"/>
      <c r="PQU32" s="117"/>
      <c r="PQV32" s="117"/>
      <c r="PQW32" s="117"/>
      <c r="PQX32" s="117"/>
      <c r="PQY32" s="117"/>
      <c r="PQZ32" s="117"/>
      <c r="PRA32" s="117"/>
      <c r="PRB32" s="117"/>
      <c r="PRC32" s="117"/>
      <c r="PRD32" s="117"/>
      <c r="PRE32" s="117"/>
      <c r="PRF32" s="117"/>
      <c r="PRG32" s="117"/>
      <c r="PRH32" s="117"/>
      <c r="PRI32" s="117"/>
      <c r="PRJ32" s="117"/>
      <c r="PRK32" s="117"/>
      <c r="PRL32" s="117"/>
      <c r="PRM32" s="117"/>
      <c r="PRN32" s="117"/>
      <c r="PRO32" s="117"/>
      <c r="PRP32" s="117"/>
      <c r="PRQ32" s="117"/>
      <c r="PRR32" s="117"/>
      <c r="PRS32" s="117"/>
      <c r="PRT32" s="117"/>
      <c r="PRU32" s="117"/>
      <c r="PRV32" s="117"/>
      <c r="PRW32" s="117"/>
      <c r="PRX32" s="117"/>
      <c r="PRY32" s="117"/>
      <c r="PRZ32" s="117"/>
      <c r="PSA32" s="117"/>
      <c r="PSB32" s="117"/>
      <c r="PSC32" s="117"/>
      <c r="PSD32" s="117"/>
      <c r="PSE32" s="117"/>
      <c r="PSF32" s="117"/>
      <c r="PSG32" s="117"/>
      <c r="PSH32" s="117"/>
      <c r="PSI32" s="117"/>
      <c r="PSJ32" s="117"/>
      <c r="PSK32" s="117"/>
      <c r="PSL32" s="117"/>
      <c r="PSM32" s="117"/>
      <c r="PSN32" s="117"/>
      <c r="PSO32" s="117"/>
      <c r="PSP32" s="117"/>
      <c r="PSQ32" s="117"/>
      <c r="PSR32" s="117"/>
      <c r="PSS32" s="117"/>
      <c r="PST32" s="117"/>
      <c r="PSU32" s="117"/>
      <c r="PSV32" s="117"/>
      <c r="PSW32" s="117"/>
      <c r="PSX32" s="117"/>
      <c r="PSY32" s="117"/>
      <c r="PSZ32" s="117"/>
      <c r="PTA32" s="117"/>
      <c r="PTB32" s="117"/>
      <c r="PTC32" s="117"/>
      <c r="PTD32" s="117"/>
      <c r="PTE32" s="117"/>
      <c r="PTF32" s="117"/>
      <c r="PTG32" s="117"/>
      <c r="PTH32" s="117"/>
      <c r="PTI32" s="117"/>
      <c r="PTJ32" s="117"/>
      <c r="PTK32" s="117"/>
      <c r="PTL32" s="117"/>
      <c r="PTM32" s="117"/>
      <c r="PTN32" s="117"/>
      <c r="PTO32" s="117"/>
      <c r="PTP32" s="117"/>
      <c r="PTQ32" s="117"/>
      <c r="PTR32" s="117"/>
      <c r="PTS32" s="117"/>
      <c r="PTT32" s="117"/>
      <c r="PTU32" s="117"/>
      <c r="PTV32" s="117"/>
      <c r="PTW32" s="117"/>
      <c r="PTX32" s="117"/>
      <c r="PTY32" s="117"/>
      <c r="PTZ32" s="117"/>
      <c r="PUA32" s="117"/>
      <c r="PUB32" s="117"/>
      <c r="PUC32" s="117"/>
      <c r="PUD32" s="117"/>
      <c r="PUE32" s="117"/>
      <c r="PUF32" s="117"/>
      <c r="PUG32" s="117"/>
      <c r="PUH32" s="117"/>
      <c r="PUI32" s="117"/>
      <c r="PUJ32" s="117"/>
      <c r="PUK32" s="117"/>
      <c r="PUL32" s="117"/>
      <c r="PUM32" s="117"/>
      <c r="PUN32" s="117"/>
      <c r="PUO32" s="117"/>
      <c r="PUP32" s="117"/>
      <c r="PUQ32" s="117"/>
      <c r="PUR32" s="117"/>
      <c r="PUS32" s="117"/>
      <c r="PUT32" s="117"/>
      <c r="PUU32" s="117"/>
      <c r="PUV32" s="117"/>
      <c r="PUW32" s="117"/>
      <c r="PUX32" s="117"/>
      <c r="PUY32" s="117"/>
      <c r="PUZ32" s="117"/>
      <c r="PVA32" s="117"/>
      <c r="PVB32" s="117"/>
      <c r="PVC32" s="117"/>
      <c r="PVD32" s="117"/>
      <c r="PVE32" s="117"/>
      <c r="PVF32" s="117"/>
      <c r="PVG32" s="117"/>
      <c r="PVH32" s="117"/>
      <c r="PVI32" s="117"/>
      <c r="PVJ32" s="117"/>
      <c r="PVK32" s="117"/>
      <c r="PVL32" s="117"/>
      <c r="PVM32" s="117"/>
      <c r="PVN32" s="117"/>
      <c r="PVO32" s="117"/>
      <c r="PVP32" s="117"/>
      <c r="PVQ32" s="117"/>
      <c r="PVR32" s="117"/>
      <c r="PVS32" s="117"/>
      <c r="PVT32" s="117"/>
      <c r="PVU32" s="117"/>
      <c r="PVV32" s="117"/>
      <c r="PVW32" s="117"/>
      <c r="PVX32" s="117"/>
      <c r="PVY32" s="117"/>
      <c r="PVZ32" s="117"/>
      <c r="PWA32" s="117"/>
      <c r="PWB32" s="117"/>
      <c r="PWC32" s="117"/>
      <c r="PWD32" s="117"/>
      <c r="PWE32" s="117"/>
      <c r="PWF32" s="117"/>
      <c r="PWG32" s="117"/>
      <c r="PWH32" s="117"/>
      <c r="PWI32" s="117"/>
      <c r="PWJ32" s="117"/>
      <c r="PWK32" s="117"/>
      <c r="PWL32" s="117"/>
      <c r="PWM32" s="117"/>
      <c r="PWN32" s="117"/>
      <c r="PWO32" s="117"/>
      <c r="PWP32" s="117"/>
      <c r="PWQ32" s="117"/>
      <c r="PWR32" s="117"/>
      <c r="PWS32" s="117"/>
      <c r="PWT32" s="117"/>
      <c r="PWU32" s="117"/>
      <c r="PWV32" s="117"/>
      <c r="PWW32" s="117"/>
      <c r="PWX32" s="117"/>
      <c r="PWY32" s="117"/>
      <c r="PWZ32" s="117"/>
      <c r="PXA32" s="117"/>
      <c r="PXB32" s="117"/>
      <c r="PXC32" s="117"/>
      <c r="PXD32" s="117"/>
      <c r="PXE32" s="117"/>
      <c r="PXF32" s="117"/>
      <c r="PXG32" s="117"/>
      <c r="PXH32" s="117"/>
      <c r="PXI32" s="117"/>
      <c r="PXJ32" s="117"/>
      <c r="PXK32" s="117"/>
      <c r="PXL32" s="117"/>
      <c r="PXM32" s="117"/>
      <c r="PXN32" s="117"/>
      <c r="PXO32" s="117"/>
      <c r="PXP32" s="117"/>
      <c r="PXQ32" s="117"/>
      <c r="PXR32" s="117"/>
      <c r="PXS32" s="117"/>
      <c r="PXT32" s="117"/>
      <c r="PXU32" s="117"/>
      <c r="PXV32" s="117"/>
      <c r="PXW32" s="117"/>
      <c r="PXX32" s="117"/>
      <c r="PXY32" s="117"/>
      <c r="PXZ32" s="117"/>
      <c r="PYA32" s="117"/>
      <c r="PYB32" s="117"/>
      <c r="PYC32" s="117"/>
      <c r="PYD32" s="117"/>
      <c r="PYE32" s="117"/>
      <c r="PYF32" s="117"/>
      <c r="PYG32" s="117"/>
      <c r="PYH32" s="117"/>
      <c r="PYI32" s="117"/>
      <c r="PYJ32" s="117"/>
      <c r="PYK32" s="117"/>
      <c r="PYL32" s="117"/>
      <c r="PYM32" s="117"/>
      <c r="PYN32" s="117"/>
      <c r="PYO32" s="117"/>
      <c r="PYP32" s="117"/>
      <c r="PYQ32" s="117"/>
      <c r="PYR32" s="117"/>
      <c r="PYS32" s="117"/>
      <c r="PYT32" s="117"/>
      <c r="PYU32" s="117"/>
      <c r="PYV32" s="117"/>
      <c r="PYW32" s="117"/>
      <c r="PYX32" s="117"/>
      <c r="PYY32" s="117"/>
      <c r="PYZ32" s="117"/>
      <c r="PZA32" s="117"/>
      <c r="PZB32" s="117"/>
      <c r="PZC32" s="117"/>
      <c r="PZD32" s="117"/>
      <c r="PZE32" s="117"/>
      <c r="PZF32" s="117"/>
      <c r="PZG32" s="117"/>
      <c r="PZH32" s="117"/>
      <c r="PZI32" s="117"/>
      <c r="PZJ32" s="117"/>
      <c r="PZK32" s="117"/>
      <c r="PZL32" s="117"/>
      <c r="PZM32" s="117"/>
      <c r="PZN32" s="117"/>
      <c r="PZO32" s="117"/>
      <c r="PZP32" s="117"/>
      <c r="PZQ32" s="117"/>
      <c r="PZR32" s="117"/>
      <c r="PZS32" s="117"/>
      <c r="PZT32" s="117"/>
      <c r="PZU32" s="117"/>
      <c r="PZV32" s="117"/>
      <c r="PZW32" s="117"/>
      <c r="PZX32" s="117"/>
      <c r="PZY32" s="117"/>
      <c r="PZZ32" s="117"/>
      <c r="QAA32" s="117"/>
      <c r="QAB32" s="117"/>
      <c r="QAC32" s="117"/>
      <c r="QAD32" s="117"/>
      <c r="QAE32" s="117"/>
      <c r="QAF32" s="117"/>
      <c r="QAG32" s="117"/>
      <c r="QAH32" s="117"/>
      <c r="QAI32" s="117"/>
      <c r="QAJ32" s="117"/>
      <c r="QAK32" s="117"/>
      <c r="QAL32" s="117"/>
      <c r="QAM32" s="117"/>
      <c r="QAN32" s="117"/>
      <c r="QAO32" s="117"/>
      <c r="QAP32" s="117"/>
      <c r="QAQ32" s="117"/>
      <c r="QAR32" s="117"/>
      <c r="QAS32" s="117"/>
      <c r="QAT32" s="117"/>
      <c r="QAU32" s="117"/>
      <c r="QAV32" s="117"/>
      <c r="QAW32" s="117"/>
      <c r="QAX32" s="117"/>
      <c r="QAY32" s="117"/>
      <c r="QAZ32" s="117"/>
      <c r="QBA32" s="117"/>
      <c r="QBB32" s="117"/>
      <c r="QBC32" s="117"/>
      <c r="QBD32" s="117"/>
      <c r="QBE32" s="117"/>
      <c r="QBF32" s="117"/>
      <c r="QBG32" s="117"/>
      <c r="QBH32" s="117"/>
      <c r="QBI32" s="117"/>
      <c r="QBJ32" s="117"/>
      <c r="QBK32" s="117"/>
      <c r="QBL32" s="117"/>
      <c r="QBM32" s="117"/>
      <c r="QBN32" s="117"/>
      <c r="QBO32" s="117"/>
      <c r="QBP32" s="117"/>
      <c r="QBQ32" s="117"/>
      <c r="QBR32" s="117"/>
      <c r="QBS32" s="117"/>
      <c r="QBT32" s="117"/>
      <c r="QBU32" s="117"/>
      <c r="QBV32" s="117"/>
      <c r="QBW32" s="117"/>
      <c r="QBX32" s="117"/>
      <c r="QBY32" s="117"/>
      <c r="QBZ32" s="117"/>
      <c r="QCA32" s="117"/>
      <c r="QCB32" s="117"/>
      <c r="QCC32" s="117"/>
      <c r="QCD32" s="117"/>
      <c r="QCE32" s="117"/>
      <c r="QCF32" s="117"/>
      <c r="QCG32" s="117"/>
      <c r="QCH32" s="117"/>
      <c r="QCI32" s="117"/>
      <c r="QCJ32" s="117"/>
      <c r="QCK32" s="117"/>
      <c r="QCL32" s="117"/>
      <c r="QCM32" s="117"/>
      <c r="QCN32" s="117"/>
      <c r="QCO32" s="117"/>
      <c r="QCP32" s="117"/>
      <c r="QCQ32" s="117"/>
      <c r="QCR32" s="117"/>
      <c r="QCS32" s="117"/>
      <c r="QCT32" s="117"/>
      <c r="QCU32" s="117"/>
      <c r="QCV32" s="117"/>
      <c r="QCW32" s="117"/>
      <c r="QCX32" s="117"/>
      <c r="QCY32" s="117"/>
      <c r="QCZ32" s="117"/>
      <c r="QDA32" s="117"/>
      <c r="QDB32" s="117"/>
      <c r="QDC32" s="117"/>
      <c r="QDD32" s="117"/>
      <c r="QDE32" s="117"/>
      <c r="QDF32" s="117"/>
      <c r="QDG32" s="117"/>
      <c r="QDH32" s="117"/>
      <c r="QDI32" s="117"/>
      <c r="QDJ32" s="117"/>
      <c r="QDK32" s="117"/>
      <c r="QDL32" s="117"/>
      <c r="QDM32" s="117"/>
      <c r="QDN32" s="117"/>
      <c r="QDO32" s="117"/>
      <c r="QDP32" s="117"/>
      <c r="QDQ32" s="117"/>
      <c r="QDR32" s="117"/>
      <c r="QDS32" s="117"/>
      <c r="QDT32" s="117"/>
      <c r="QDU32" s="117"/>
      <c r="QDV32" s="117"/>
      <c r="QDW32" s="117"/>
      <c r="QDX32" s="117"/>
      <c r="QDY32" s="117"/>
      <c r="QDZ32" s="117"/>
      <c r="QEA32" s="117"/>
      <c r="QEB32" s="117"/>
      <c r="QEC32" s="117"/>
      <c r="QED32" s="117"/>
      <c r="QEE32" s="117"/>
      <c r="QEF32" s="117"/>
      <c r="QEG32" s="117"/>
      <c r="QEH32" s="117"/>
      <c r="QEI32" s="117"/>
      <c r="QEJ32" s="117"/>
      <c r="QEK32" s="117"/>
      <c r="QEL32" s="117"/>
      <c r="QEM32" s="117"/>
      <c r="QEN32" s="117"/>
      <c r="QEO32" s="117"/>
      <c r="QEP32" s="117"/>
      <c r="QEQ32" s="117"/>
      <c r="QER32" s="117"/>
      <c r="QES32" s="117"/>
      <c r="QET32" s="117"/>
      <c r="QEU32" s="117"/>
      <c r="QEV32" s="117"/>
      <c r="QEW32" s="117"/>
      <c r="QEX32" s="117"/>
      <c r="QEY32" s="117"/>
      <c r="QEZ32" s="117"/>
      <c r="QFA32" s="117"/>
      <c r="QFB32" s="117"/>
      <c r="QFC32" s="117"/>
      <c r="QFD32" s="117"/>
      <c r="QFE32" s="117"/>
      <c r="QFF32" s="117"/>
      <c r="QFG32" s="117"/>
      <c r="QFH32" s="117"/>
      <c r="QFI32" s="117"/>
      <c r="QFJ32" s="117"/>
      <c r="QFK32" s="117"/>
      <c r="QFL32" s="117"/>
      <c r="QFM32" s="117"/>
      <c r="QFN32" s="117"/>
      <c r="QFO32" s="117"/>
      <c r="QFP32" s="117"/>
      <c r="QFQ32" s="117"/>
      <c r="QFR32" s="117"/>
      <c r="QFS32" s="117"/>
      <c r="QFT32" s="117"/>
      <c r="QFU32" s="117"/>
      <c r="QFV32" s="117"/>
      <c r="QFW32" s="117"/>
      <c r="QFX32" s="117"/>
      <c r="QFY32" s="117"/>
      <c r="QFZ32" s="117"/>
      <c r="QGA32" s="117"/>
      <c r="QGB32" s="117"/>
      <c r="QGC32" s="117"/>
      <c r="QGD32" s="117"/>
      <c r="QGE32" s="117"/>
      <c r="QGF32" s="117"/>
      <c r="QGG32" s="117"/>
      <c r="QGH32" s="117"/>
      <c r="QGI32" s="117"/>
      <c r="QGJ32" s="117"/>
      <c r="QGK32" s="117"/>
      <c r="QGL32" s="117"/>
      <c r="QGM32" s="117"/>
      <c r="QGN32" s="117"/>
      <c r="QGO32" s="117"/>
      <c r="QGP32" s="117"/>
      <c r="QGQ32" s="117"/>
      <c r="QGR32" s="117"/>
      <c r="QGS32" s="117"/>
      <c r="QGT32" s="117"/>
      <c r="QGU32" s="117"/>
      <c r="QGV32" s="117"/>
      <c r="QGW32" s="117"/>
      <c r="QGX32" s="117"/>
      <c r="QGY32" s="117"/>
      <c r="QGZ32" s="117"/>
      <c r="QHA32" s="117"/>
      <c r="QHB32" s="117"/>
      <c r="QHC32" s="117"/>
      <c r="QHD32" s="117"/>
      <c r="QHE32" s="117"/>
      <c r="QHF32" s="117"/>
      <c r="QHG32" s="117"/>
      <c r="QHH32" s="117"/>
      <c r="QHI32" s="117"/>
      <c r="QHJ32" s="117"/>
      <c r="QHK32" s="117"/>
      <c r="QHL32" s="117"/>
      <c r="QHM32" s="117"/>
      <c r="QHN32" s="117"/>
      <c r="QHO32" s="117"/>
      <c r="QHP32" s="117"/>
      <c r="QHQ32" s="117"/>
      <c r="QHR32" s="117"/>
      <c r="QHS32" s="117"/>
      <c r="QHT32" s="117"/>
      <c r="QHU32" s="117"/>
      <c r="QHV32" s="117"/>
      <c r="QHW32" s="117"/>
      <c r="QHX32" s="117"/>
      <c r="QHY32" s="117"/>
      <c r="QHZ32" s="117"/>
      <c r="QIA32" s="117"/>
      <c r="QIB32" s="117"/>
      <c r="QIC32" s="117"/>
      <c r="QID32" s="117"/>
      <c r="QIE32" s="117"/>
      <c r="QIF32" s="117"/>
      <c r="QIG32" s="117"/>
      <c r="QIH32" s="117"/>
      <c r="QII32" s="117"/>
      <c r="QIJ32" s="117"/>
      <c r="QIK32" s="117"/>
      <c r="QIL32" s="117"/>
      <c r="QIM32" s="117"/>
      <c r="QIN32" s="117"/>
      <c r="QIO32" s="117"/>
      <c r="QIP32" s="117"/>
      <c r="QIQ32" s="117"/>
      <c r="QIR32" s="117"/>
      <c r="QIS32" s="117"/>
      <c r="QIT32" s="117"/>
      <c r="QIU32" s="117"/>
      <c r="QIV32" s="117"/>
      <c r="QIW32" s="117"/>
      <c r="QIX32" s="117"/>
      <c r="QIY32" s="117"/>
      <c r="QIZ32" s="117"/>
      <c r="QJA32" s="117"/>
      <c r="QJB32" s="117"/>
      <c r="QJC32" s="117"/>
      <c r="QJD32" s="117"/>
      <c r="QJE32" s="117"/>
      <c r="QJF32" s="117"/>
      <c r="QJG32" s="117"/>
      <c r="QJH32" s="117"/>
      <c r="QJI32" s="117"/>
      <c r="QJJ32" s="117"/>
      <c r="QJK32" s="117"/>
      <c r="QJL32" s="117"/>
      <c r="QJM32" s="117"/>
      <c r="QJN32" s="117"/>
      <c r="QJO32" s="117"/>
      <c r="QJP32" s="117"/>
      <c r="QJQ32" s="117"/>
      <c r="QJR32" s="117"/>
      <c r="QJS32" s="117"/>
      <c r="QJT32" s="117"/>
      <c r="QJU32" s="117"/>
      <c r="QJV32" s="117"/>
      <c r="QJW32" s="117"/>
      <c r="QJX32" s="117"/>
      <c r="QJY32" s="117"/>
      <c r="QJZ32" s="117"/>
      <c r="QKA32" s="117"/>
      <c r="QKB32" s="117"/>
      <c r="QKC32" s="117"/>
      <c r="QKD32" s="117"/>
      <c r="QKE32" s="117"/>
      <c r="QKF32" s="117"/>
      <c r="QKG32" s="117"/>
      <c r="QKH32" s="117"/>
      <c r="QKI32" s="117"/>
      <c r="QKJ32" s="117"/>
      <c r="QKK32" s="117"/>
      <c r="QKL32" s="117"/>
      <c r="QKM32" s="117"/>
      <c r="QKN32" s="117"/>
      <c r="QKO32" s="117"/>
      <c r="QKP32" s="117"/>
      <c r="QKQ32" s="117"/>
      <c r="QKR32" s="117"/>
      <c r="QKS32" s="117"/>
      <c r="QKT32" s="117"/>
      <c r="QKU32" s="117"/>
      <c r="QKV32" s="117"/>
      <c r="QKW32" s="117"/>
      <c r="QKX32" s="117"/>
      <c r="QKY32" s="117"/>
      <c r="QKZ32" s="117"/>
      <c r="QLA32" s="117"/>
      <c r="QLB32" s="117"/>
      <c r="QLC32" s="117"/>
      <c r="QLD32" s="117"/>
      <c r="QLE32" s="117"/>
      <c r="QLF32" s="117"/>
      <c r="QLG32" s="117"/>
      <c r="QLH32" s="117"/>
      <c r="QLI32" s="117"/>
      <c r="QLJ32" s="117"/>
      <c r="QLK32" s="117"/>
      <c r="QLL32" s="117"/>
      <c r="QLM32" s="117"/>
      <c r="QLN32" s="117"/>
      <c r="QLO32" s="117"/>
      <c r="QLP32" s="117"/>
      <c r="QLQ32" s="117"/>
      <c r="QLR32" s="117"/>
      <c r="QLS32" s="117"/>
      <c r="QLT32" s="117"/>
      <c r="QLU32" s="117"/>
      <c r="QLV32" s="117"/>
      <c r="QLW32" s="117"/>
      <c r="QLX32" s="117"/>
      <c r="QLY32" s="117"/>
      <c r="QLZ32" s="117"/>
      <c r="QMA32" s="117"/>
      <c r="QMB32" s="117"/>
      <c r="QMC32" s="117"/>
      <c r="QMD32" s="117"/>
      <c r="QME32" s="117"/>
      <c r="QMF32" s="117"/>
      <c r="QMG32" s="117"/>
      <c r="QMH32" s="117"/>
      <c r="QMI32" s="117"/>
      <c r="QMJ32" s="117"/>
      <c r="QMK32" s="117"/>
      <c r="QML32" s="117"/>
      <c r="QMM32" s="117"/>
      <c r="QMN32" s="117"/>
      <c r="QMO32" s="117"/>
      <c r="QMP32" s="117"/>
      <c r="QMQ32" s="117"/>
      <c r="QMR32" s="117"/>
      <c r="QMS32" s="117"/>
      <c r="QMT32" s="117"/>
      <c r="QMU32" s="117"/>
      <c r="QMV32" s="117"/>
      <c r="QMW32" s="117"/>
      <c r="QMX32" s="117"/>
      <c r="QMY32" s="117"/>
      <c r="QMZ32" s="117"/>
      <c r="QNA32" s="117"/>
      <c r="QNB32" s="117"/>
      <c r="QNC32" s="117"/>
      <c r="QND32" s="117"/>
      <c r="QNE32" s="117"/>
      <c r="QNF32" s="117"/>
      <c r="QNG32" s="117"/>
      <c r="QNH32" s="117"/>
      <c r="QNI32" s="117"/>
      <c r="QNJ32" s="117"/>
      <c r="QNK32" s="117"/>
      <c r="QNL32" s="117"/>
      <c r="QNM32" s="117"/>
      <c r="QNN32" s="117"/>
      <c r="QNO32" s="117"/>
      <c r="QNP32" s="117"/>
      <c r="QNQ32" s="117"/>
      <c r="QNR32" s="117"/>
      <c r="QNS32" s="117"/>
      <c r="QNT32" s="117"/>
      <c r="QNU32" s="117"/>
      <c r="QNV32" s="117"/>
      <c r="QNW32" s="117"/>
      <c r="QNX32" s="117"/>
      <c r="QNY32" s="117"/>
      <c r="QNZ32" s="117"/>
      <c r="QOA32" s="117"/>
      <c r="QOB32" s="117"/>
      <c r="QOC32" s="117"/>
      <c r="QOD32" s="117"/>
      <c r="QOE32" s="117"/>
      <c r="QOF32" s="117"/>
      <c r="QOG32" s="117"/>
      <c r="QOH32" s="117"/>
      <c r="QOI32" s="117"/>
      <c r="QOJ32" s="117"/>
      <c r="QOK32" s="117"/>
      <c r="QOL32" s="117"/>
      <c r="QOM32" s="117"/>
      <c r="QON32" s="117"/>
      <c r="QOO32" s="117"/>
      <c r="QOP32" s="117"/>
      <c r="QOQ32" s="117"/>
      <c r="QOR32" s="117"/>
      <c r="QOS32" s="117"/>
      <c r="QOT32" s="117"/>
      <c r="QOU32" s="117"/>
      <c r="QOV32" s="117"/>
      <c r="QOW32" s="117"/>
      <c r="QOX32" s="117"/>
      <c r="QOY32" s="117"/>
      <c r="QOZ32" s="117"/>
      <c r="QPA32" s="117"/>
      <c r="QPB32" s="117"/>
      <c r="QPC32" s="117"/>
      <c r="QPD32" s="117"/>
      <c r="QPE32" s="117"/>
      <c r="QPF32" s="117"/>
      <c r="QPG32" s="117"/>
      <c r="QPH32" s="117"/>
      <c r="QPI32" s="117"/>
      <c r="QPJ32" s="117"/>
      <c r="QPK32" s="117"/>
      <c r="QPL32" s="117"/>
      <c r="QPM32" s="117"/>
      <c r="QPN32" s="117"/>
      <c r="QPO32" s="117"/>
      <c r="QPP32" s="117"/>
      <c r="QPQ32" s="117"/>
      <c r="QPR32" s="117"/>
      <c r="QPS32" s="117"/>
      <c r="QPT32" s="117"/>
      <c r="QPU32" s="117"/>
      <c r="QPV32" s="117"/>
      <c r="QPW32" s="117"/>
      <c r="QPX32" s="117"/>
      <c r="QPY32" s="117"/>
      <c r="QPZ32" s="117"/>
      <c r="QQA32" s="117"/>
      <c r="QQB32" s="117"/>
      <c r="QQC32" s="117"/>
      <c r="QQD32" s="117"/>
      <c r="QQE32" s="117"/>
      <c r="QQF32" s="117"/>
      <c r="QQG32" s="117"/>
      <c r="QQH32" s="117"/>
      <c r="QQI32" s="117"/>
      <c r="QQJ32" s="117"/>
      <c r="QQK32" s="117"/>
      <c r="QQL32" s="117"/>
      <c r="QQM32" s="117"/>
      <c r="QQN32" s="117"/>
      <c r="QQO32" s="117"/>
      <c r="QQP32" s="117"/>
      <c r="QQQ32" s="117"/>
      <c r="QQR32" s="117"/>
      <c r="QQS32" s="117"/>
      <c r="QQT32" s="117"/>
      <c r="QQU32" s="117"/>
      <c r="QQV32" s="117"/>
      <c r="QQW32" s="117"/>
      <c r="QQX32" s="117"/>
      <c r="QQY32" s="117"/>
      <c r="QQZ32" s="117"/>
      <c r="QRA32" s="117"/>
      <c r="QRB32" s="117"/>
      <c r="QRC32" s="117"/>
      <c r="QRD32" s="117"/>
      <c r="QRE32" s="117"/>
      <c r="QRF32" s="117"/>
      <c r="QRG32" s="117"/>
      <c r="QRH32" s="117"/>
      <c r="QRI32" s="117"/>
      <c r="QRJ32" s="117"/>
      <c r="QRK32" s="117"/>
      <c r="QRL32" s="117"/>
      <c r="QRM32" s="117"/>
      <c r="QRN32" s="117"/>
      <c r="QRO32" s="117"/>
      <c r="QRP32" s="117"/>
      <c r="QRQ32" s="117"/>
      <c r="QRR32" s="117"/>
      <c r="QRS32" s="117"/>
      <c r="QRT32" s="117"/>
      <c r="QRU32" s="117"/>
      <c r="QRV32" s="117"/>
      <c r="QRW32" s="117"/>
      <c r="QRX32" s="117"/>
      <c r="QRY32" s="117"/>
      <c r="QRZ32" s="117"/>
      <c r="QSA32" s="117"/>
      <c r="QSB32" s="117"/>
      <c r="QSC32" s="117"/>
      <c r="QSD32" s="117"/>
      <c r="QSE32" s="117"/>
      <c r="QSF32" s="117"/>
      <c r="QSG32" s="117"/>
      <c r="QSH32" s="117"/>
      <c r="QSI32" s="117"/>
      <c r="QSJ32" s="117"/>
      <c r="QSK32" s="117"/>
      <c r="QSL32" s="117"/>
      <c r="QSM32" s="117"/>
      <c r="QSN32" s="117"/>
      <c r="QSO32" s="117"/>
      <c r="QSP32" s="117"/>
      <c r="QSQ32" s="117"/>
      <c r="QSR32" s="117"/>
      <c r="QSS32" s="117"/>
      <c r="QST32" s="117"/>
      <c r="QSU32" s="117"/>
      <c r="QSV32" s="117"/>
      <c r="QSW32" s="117"/>
      <c r="QSX32" s="117"/>
      <c r="QSY32" s="117"/>
      <c r="QSZ32" s="117"/>
      <c r="QTA32" s="117"/>
      <c r="QTB32" s="117"/>
      <c r="QTC32" s="117"/>
      <c r="QTD32" s="117"/>
      <c r="QTE32" s="117"/>
      <c r="QTF32" s="117"/>
      <c r="QTG32" s="117"/>
      <c r="QTH32" s="117"/>
      <c r="QTI32" s="117"/>
      <c r="QTJ32" s="117"/>
      <c r="QTK32" s="117"/>
      <c r="QTL32" s="117"/>
      <c r="QTM32" s="117"/>
      <c r="QTN32" s="117"/>
      <c r="QTO32" s="117"/>
      <c r="QTP32" s="117"/>
      <c r="QTQ32" s="117"/>
      <c r="QTR32" s="117"/>
      <c r="QTS32" s="117"/>
      <c r="QTT32" s="117"/>
      <c r="QTU32" s="117"/>
      <c r="QTV32" s="117"/>
      <c r="QTW32" s="117"/>
      <c r="QTX32" s="117"/>
      <c r="QTY32" s="117"/>
      <c r="QTZ32" s="117"/>
      <c r="QUA32" s="117"/>
      <c r="QUB32" s="117"/>
      <c r="QUC32" s="117"/>
      <c r="QUD32" s="117"/>
      <c r="QUE32" s="117"/>
      <c r="QUF32" s="117"/>
      <c r="QUG32" s="117"/>
      <c r="QUH32" s="117"/>
      <c r="QUI32" s="117"/>
      <c r="QUJ32" s="117"/>
      <c r="QUK32" s="117"/>
      <c r="QUL32" s="117"/>
      <c r="QUM32" s="117"/>
      <c r="QUN32" s="117"/>
      <c r="QUO32" s="117"/>
      <c r="QUP32" s="117"/>
      <c r="QUQ32" s="117"/>
      <c r="QUR32" s="117"/>
      <c r="QUS32" s="117"/>
      <c r="QUT32" s="117"/>
      <c r="QUU32" s="117"/>
      <c r="QUV32" s="117"/>
      <c r="QUW32" s="117"/>
      <c r="QUX32" s="117"/>
      <c r="QUY32" s="117"/>
      <c r="QUZ32" s="117"/>
      <c r="QVA32" s="117"/>
      <c r="QVB32" s="117"/>
      <c r="QVC32" s="117"/>
      <c r="QVD32" s="117"/>
      <c r="QVE32" s="117"/>
      <c r="QVF32" s="117"/>
      <c r="QVG32" s="117"/>
      <c r="QVH32" s="117"/>
      <c r="QVI32" s="117"/>
      <c r="QVJ32" s="117"/>
      <c r="QVK32" s="117"/>
      <c r="QVL32" s="117"/>
      <c r="QVM32" s="117"/>
      <c r="QVN32" s="117"/>
      <c r="QVO32" s="117"/>
      <c r="QVP32" s="117"/>
      <c r="QVQ32" s="117"/>
      <c r="QVR32" s="117"/>
      <c r="QVS32" s="117"/>
      <c r="QVT32" s="117"/>
      <c r="QVU32" s="117"/>
      <c r="QVV32" s="117"/>
      <c r="QVW32" s="117"/>
      <c r="QVX32" s="117"/>
      <c r="QVY32" s="117"/>
      <c r="QVZ32" s="117"/>
      <c r="QWA32" s="117"/>
      <c r="QWB32" s="117"/>
      <c r="QWC32" s="117"/>
      <c r="QWD32" s="117"/>
      <c r="QWE32" s="117"/>
      <c r="QWF32" s="117"/>
      <c r="QWG32" s="117"/>
      <c r="QWH32" s="117"/>
      <c r="QWI32" s="117"/>
      <c r="QWJ32" s="117"/>
      <c r="QWK32" s="117"/>
      <c r="QWL32" s="117"/>
      <c r="QWM32" s="117"/>
      <c r="QWN32" s="117"/>
      <c r="QWO32" s="117"/>
      <c r="QWP32" s="117"/>
      <c r="QWQ32" s="117"/>
      <c r="QWR32" s="117"/>
      <c r="QWS32" s="117"/>
      <c r="QWT32" s="117"/>
      <c r="QWU32" s="117"/>
      <c r="QWV32" s="117"/>
      <c r="QWW32" s="117"/>
      <c r="QWX32" s="117"/>
      <c r="QWY32" s="117"/>
      <c r="QWZ32" s="117"/>
      <c r="QXA32" s="117"/>
      <c r="QXB32" s="117"/>
      <c r="QXC32" s="117"/>
      <c r="QXD32" s="117"/>
      <c r="QXE32" s="117"/>
      <c r="QXF32" s="117"/>
      <c r="QXG32" s="117"/>
      <c r="QXH32" s="117"/>
      <c r="QXI32" s="117"/>
      <c r="QXJ32" s="117"/>
      <c r="QXK32" s="117"/>
      <c r="QXL32" s="117"/>
      <c r="QXM32" s="117"/>
      <c r="QXN32" s="117"/>
      <c r="QXO32" s="117"/>
      <c r="QXP32" s="117"/>
      <c r="QXQ32" s="117"/>
      <c r="QXR32" s="117"/>
      <c r="QXS32" s="117"/>
      <c r="QXT32" s="117"/>
      <c r="QXU32" s="117"/>
      <c r="QXV32" s="117"/>
      <c r="QXW32" s="117"/>
      <c r="QXX32" s="117"/>
      <c r="QXY32" s="117"/>
      <c r="QXZ32" s="117"/>
      <c r="QYA32" s="117"/>
      <c r="QYB32" s="117"/>
      <c r="QYC32" s="117"/>
      <c r="QYD32" s="117"/>
      <c r="QYE32" s="117"/>
      <c r="QYF32" s="117"/>
      <c r="QYG32" s="117"/>
      <c r="QYH32" s="117"/>
      <c r="QYI32" s="117"/>
      <c r="QYJ32" s="117"/>
      <c r="QYK32" s="117"/>
      <c r="QYL32" s="117"/>
      <c r="QYM32" s="117"/>
      <c r="QYN32" s="117"/>
      <c r="QYO32" s="117"/>
      <c r="QYP32" s="117"/>
      <c r="QYQ32" s="117"/>
      <c r="QYR32" s="117"/>
      <c r="QYS32" s="117"/>
      <c r="QYT32" s="117"/>
      <c r="QYU32" s="117"/>
      <c r="QYV32" s="117"/>
      <c r="QYW32" s="117"/>
      <c r="QYX32" s="117"/>
      <c r="QYY32" s="117"/>
      <c r="QYZ32" s="117"/>
      <c r="QZA32" s="117"/>
      <c r="QZB32" s="117"/>
      <c r="QZC32" s="117"/>
      <c r="QZD32" s="117"/>
      <c r="QZE32" s="117"/>
      <c r="QZF32" s="117"/>
      <c r="QZG32" s="117"/>
      <c r="QZH32" s="117"/>
      <c r="QZI32" s="117"/>
      <c r="QZJ32" s="117"/>
      <c r="QZK32" s="117"/>
      <c r="QZL32" s="117"/>
      <c r="QZM32" s="117"/>
      <c r="QZN32" s="117"/>
      <c r="QZO32" s="117"/>
      <c r="QZP32" s="117"/>
      <c r="QZQ32" s="117"/>
      <c r="QZR32" s="117"/>
      <c r="QZS32" s="117"/>
      <c r="QZT32" s="117"/>
      <c r="QZU32" s="117"/>
      <c r="QZV32" s="117"/>
      <c r="QZW32" s="117"/>
      <c r="QZX32" s="117"/>
      <c r="QZY32" s="117"/>
      <c r="QZZ32" s="117"/>
      <c r="RAA32" s="117"/>
      <c r="RAB32" s="117"/>
      <c r="RAC32" s="117"/>
      <c r="RAD32" s="117"/>
      <c r="RAE32" s="117"/>
      <c r="RAF32" s="117"/>
      <c r="RAG32" s="117"/>
      <c r="RAH32" s="117"/>
      <c r="RAI32" s="117"/>
      <c r="RAJ32" s="117"/>
      <c r="RAK32" s="117"/>
      <c r="RAL32" s="117"/>
      <c r="RAM32" s="117"/>
      <c r="RAN32" s="117"/>
      <c r="RAO32" s="117"/>
      <c r="RAP32" s="117"/>
      <c r="RAQ32" s="117"/>
      <c r="RAR32" s="117"/>
      <c r="RAS32" s="117"/>
      <c r="RAT32" s="117"/>
      <c r="RAU32" s="117"/>
      <c r="RAV32" s="117"/>
      <c r="RAW32" s="117"/>
      <c r="RAX32" s="117"/>
      <c r="RAY32" s="117"/>
      <c r="RAZ32" s="117"/>
      <c r="RBA32" s="117"/>
      <c r="RBB32" s="117"/>
      <c r="RBC32" s="117"/>
      <c r="RBD32" s="117"/>
      <c r="RBE32" s="117"/>
      <c r="RBF32" s="117"/>
      <c r="RBG32" s="117"/>
      <c r="RBH32" s="117"/>
      <c r="RBI32" s="117"/>
      <c r="RBJ32" s="117"/>
      <c r="RBK32" s="117"/>
      <c r="RBL32" s="117"/>
      <c r="RBM32" s="117"/>
      <c r="RBN32" s="117"/>
      <c r="RBO32" s="117"/>
      <c r="RBP32" s="117"/>
      <c r="RBQ32" s="117"/>
      <c r="RBR32" s="117"/>
      <c r="RBS32" s="117"/>
      <c r="RBT32" s="117"/>
      <c r="RBU32" s="117"/>
      <c r="RBV32" s="117"/>
      <c r="RBW32" s="117"/>
      <c r="RBX32" s="117"/>
      <c r="RBY32" s="117"/>
      <c r="RBZ32" s="117"/>
      <c r="RCA32" s="117"/>
      <c r="RCB32" s="117"/>
      <c r="RCC32" s="117"/>
      <c r="RCD32" s="117"/>
      <c r="RCE32" s="117"/>
      <c r="RCF32" s="117"/>
      <c r="RCG32" s="117"/>
      <c r="RCH32" s="117"/>
      <c r="RCI32" s="117"/>
      <c r="RCJ32" s="117"/>
      <c r="RCK32" s="117"/>
      <c r="RCL32" s="117"/>
      <c r="RCM32" s="117"/>
      <c r="RCN32" s="117"/>
      <c r="RCO32" s="117"/>
      <c r="RCP32" s="117"/>
      <c r="RCQ32" s="117"/>
      <c r="RCR32" s="117"/>
      <c r="RCS32" s="117"/>
      <c r="RCT32" s="117"/>
      <c r="RCU32" s="117"/>
      <c r="RCV32" s="117"/>
      <c r="RCW32" s="117"/>
      <c r="RCX32" s="117"/>
      <c r="RCY32" s="117"/>
      <c r="RCZ32" s="117"/>
      <c r="RDA32" s="117"/>
      <c r="RDB32" s="117"/>
      <c r="RDC32" s="117"/>
      <c r="RDD32" s="117"/>
      <c r="RDE32" s="117"/>
      <c r="RDF32" s="117"/>
      <c r="RDG32" s="117"/>
      <c r="RDH32" s="117"/>
      <c r="RDI32" s="117"/>
      <c r="RDJ32" s="117"/>
      <c r="RDK32" s="117"/>
      <c r="RDL32" s="117"/>
      <c r="RDM32" s="117"/>
      <c r="RDN32" s="117"/>
      <c r="RDO32" s="117"/>
      <c r="RDP32" s="117"/>
      <c r="RDQ32" s="117"/>
      <c r="RDR32" s="117"/>
      <c r="RDS32" s="117"/>
      <c r="RDT32" s="117"/>
      <c r="RDU32" s="117"/>
      <c r="RDV32" s="117"/>
      <c r="RDW32" s="117"/>
      <c r="RDX32" s="117"/>
      <c r="RDY32" s="117"/>
      <c r="RDZ32" s="117"/>
      <c r="REA32" s="117"/>
      <c r="REB32" s="117"/>
      <c r="REC32" s="117"/>
      <c r="RED32" s="117"/>
      <c r="REE32" s="117"/>
      <c r="REF32" s="117"/>
      <c r="REG32" s="117"/>
      <c r="REH32" s="117"/>
      <c r="REI32" s="117"/>
      <c r="REJ32" s="117"/>
      <c r="REK32" s="117"/>
      <c r="REL32" s="117"/>
      <c r="REM32" s="117"/>
      <c r="REN32" s="117"/>
      <c r="REO32" s="117"/>
      <c r="REP32" s="117"/>
      <c r="REQ32" s="117"/>
      <c r="RER32" s="117"/>
      <c r="RES32" s="117"/>
      <c r="RET32" s="117"/>
      <c r="REU32" s="117"/>
      <c r="REV32" s="117"/>
      <c r="REW32" s="117"/>
      <c r="REX32" s="117"/>
      <c r="REY32" s="117"/>
      <c r="REZ32" s="117"/>
      <c r="RFA32" s="117"/>
      <c r="RFB32" s="117"/>
      <c r="RFC32" s="117"/>
      <c r="RFD32" s="117"/>
      <c r="RFE32" s="117"/>
      <c r="RFF32" s="117"/>
      <c r="RFG32" s="117"/>
      <c r="RFH32" s="117"/>
      <c r="RFI32" s="117"/>
      <c r="RFJ32" s="117"/>
      <c r="RFK32" s="117"/>
      <c r="RFL32" s="117"/>
      <c r="RFM32" s="117"/>
      <c r="RFN32" s="117"/>
      <c r="RFO32" s="117"/>
      <c r="RFP32" s="117"/>
      <c r="RFQ32" s="117"/>
      <c r="RFR32" s="117"/>
      <c r="RFS32" s="117"/>
      <c r="RFT32" s="117"/>
      <c r="RFU32" s="117"/>
      <c r="RFV32" s="117"/>
      <c r="RFW32" s="117"/>
      <c r="RFX32" s="117"/>
      <c r="RFY32" s="117"/>
      <c r="RFZ32" s="117"/>
      <c r="RGA32" s="117"/>
      <c r="RGB32" s="117"/>
      <c r="RGC32" s="117"/>
      <c r="RGD32" s="117"/>
      <c r="RGE32" s="117"/>
      <c r="RGF32" s="117"/>
      <c r="RGG32" s="117"/>
      <c r="RGH32" s="117"/>
      <c r="RGI32" s="117"/>
      <c r="RGJ32" s="117"/>
      <c r="RGK32" s="117"/>
      <c r="RGL32" s="117"/>
      <c r="RGM32" s="117"/>
      <c r="RGN32" s="117"/>
      <c r="RGO32" s="117"/>
      <c r="RGP32" s="117"/>
      <c r="RGQ32" s="117"/>
      <c r="RGR32" s="117"/>
      <c r="RGS32" s="117"/>
      <c r="RGT32" s="117"/>
      <c r="RGU32" s="117"/>
      <c r="RGV32" s="117"/>
      <c r="RGW32" s="117"/>
      <c r="RGX32" s="117"/>
      <c r="RGY32" s="117"/>
      <c r="RGZ32" s="117"/>
      <c r="RHA32" s="117"/>
      <c r="RHB32" s="117"/>
      <c r="RHC32" s="117"/>
      <c r="RHD32" s="117"/>
      <c r="RHE32" s="117"/>
      <c r="RHF32" s="117"/>
      <c r="RHG32" s="117"/>
      <c r="RHH32" s="117"/>
      <c r="RHI32" s="117"/>
      <c r="RHJ32" s="117"/>
      <c r="RHK32" s="117"/>
      <c r="RHL32" s="117"/>
      <c r="RHM32" s="117"/>
      <c r="RHN32" s="117"/>
      <c r="RHO32" s="117"/>
      <c r="RHP32" s="117"/>
      <c r="RHQ32" s="117"/>
      <c r="RHR32" s="117"/>
      <c r="RHS32" s="117"/>
      <c r="RHT32" s="117"/>
      <c r="RHU32" s="117"/>
      <c r="RHV32" s="117"/>
      <c r="RHW32" s="117"/>
      <c r="RHX32" s="117"/>
      <c r="RHY32" s="117"/>
      <c r="RHZ32" s="117"/>
      <c r="RIA32" s="117"/>
      <c r="RIB32" s="117"/>
      <c r="RIC32" s="117"/>
      <c r="RID32" s="117"/>
      <c r="RIE32" s="117"/>
      <c r="RIF32" s="117"/>
      <c r="RIG32" s="117"/>
      <c r="RIH32" s="117"/>
      <c r="RII32" s="117"/>
      <c r="RIJ32" s="117"/>
      <c r="RIK32" s="117"/>
      <c r="RIL32" s="117"/>
      <c r="RIM32" s="117"/>
      <c r="RIN32" s="117"/>
      <c r="RIO32" s="117"/>
      <c r="RIP32" s="117"/>
      <c r="RIQ32" s="117"/>
      <c r="RIR32" s="117"/>
      <c r="RIS32" s="117"/>
      <c r="RIT32" s="117"/>
      <c r="RIU32" s="117"/>
      <c r="RIV32" s="117"/>
      <c r="RIW32" s="117"/>
      <c r="RIX32" s="117"/>
      <c r="RIY32" s="117"/>
      <c r="RIZ32" s="117"/>
      <c r="RJA32" s="117"/>
      <c r="RJB32" s="117"/>
      <c r="RJC32" s="117"/>
      <c r="RJD32" s="117"/>
      <c r="RJE32" s="117"/>
      <c r="RJF32" s="117"/>
      <c r="RJG32" s="117"/>
      <c r="RJH32" s="117"/>
      <c r="RJI32" s="117"/>
      <c r="RJJ32" s="117"/>
      <c r="RJK32" s="117"/>
      <c r="RJL32" s="117"/>
      <c r="RJM32" s="117"/>
      <c r="RJN32" s="117"/>
      <c r="RJO32" s="117"/>
      <c r="RJP32" s="117"/>
      <c r="RJQ32" s="117"/>
      <c r="RJR32" s="117"/>
      <c r="RJS32" s="117"/>
      <c r="RJT32" s="117"/>
      <c r="RJU32" s="117"/>
      <c r="RJV32" s="117"/>
      <c r="RJW32" s="117"/>
      <c r="RJX32" s="117"/>
      <c r="RJY32" s="117"/>
      <c r="RJZ32" s="117"/>
      <c r="RKA32" s="117"/>
      <c r="RKB32" s="117"/>
      <c r="RKC32" s="117"/>
      <c r="RKD32" s="117"/>
      <c r="RKE32" s="117"/>
      <c r="RKF32" s="117"/>
      <c r="RKG32" s="117"/>
      <c r="RKH32" s="117"/>
      <c r="RKI32" s="117"/>
      <c r="RKJ32" s="117"/>
      <c r="RKK32" s="117"/>
      <c r="RKL32" s="117"/>
      <c r="RKM32" s="117"/>
      <c r="RKN32" s="117"/>
      <c r="RKO32" s="117"/>
      <c r="RKP32" s="117"/>
      <c r="RKQ32" s="117"/>
      <c r="RKR32" s="117"/>
      <c r="RKS32" s="117"/>
      <c r="RKT32" s="117"/>
      <c r="RKU32" s="117"/>
      <c r="RKV32" s="117"/>
      <c r="RKW32" s="117"/>
      <c r="RKX32" s="117"/>
      <c r="RKY32" s="117"/>
      <c r="RKZ32" s="117"/>
      <c r="RLA32" s="117"/>
      <c r="RLB32" s="117"/>
      <c r="RLC32" s="117"/>
      <c r="RLD32" s="117"/>
      <c r="RLE32" s="117"/>
      <c r="RLF32" s="117"/>
      <c r="RLG32" s="117"/>
      <c r="RLH32" s="117"/>
      <c r="RLI32" s="117"/>
      <c r="RLJ32" s="117"/>
      <c r="RLK32" s="117"/>
      <c r="RLL32" s="117"/>
      <c r="RLM32" s="117"/>
      <c r="RLN32" s="117"/>
      <c r="RLO32" s="117"/>
      <c r="RLP32" s="117"/>
      <c r="RLQ32" s="117"/>
      <c r="RLR32" s="117"/>
      <c r="RLS32" s="117"/>
      <c r="RLT32" s="117"/>
      <c r="RLU32" s="117"/>
      <c r="RLV32" s="117"/>
      <c r="RLW32" s="117"/>
      <c r="RLX32" s="117"/>
      <c r="RLY32" s="117"/>
      <c r="RLZ32" s="117"/>
      <c r="RMA32" s="117"/>
      <c r="RMB32" s="117"/>
      <c r="RMC32" s="117"/>
      <c r="RMD32" s="117"/>
      <c r="RME32" s="117"/>
      <c r="RMF32" s="117"/>
      <c r="RMG32" s="117"/>
      <c r="RMH32" s="117"/>
      <c r="RMI32" s="117"/>
      <c r="RMJ32" s="117"/>
      <c r="RMK32" s="117"/>
      <c r="RML32" s="117"/>
      <c r="RMM32" s="117"/>
      <c r="RMN32" s="117"/>
      <c r="RMO32" s="117"/>
      <c r="RMP32" s="117"/>
      <c r="RMQ32" s="117"/>
      <c r="RMR32" s="117"/>
      <c r="RMS32" s="117"/>
      <c r="RMT32" s="117"/>
      <c r="RMU32" s="117"/>
      <c r="RMV32" s="117"/>
      <c r="RMW32" s="117"/>
      <c r="RMX32" s="117"/>
      <c r="RMY32" s="117"/>
      <c r="RMZ32" s="117"/>
      <c r="RNA32" s="117"/>
      <c r="RNB32" s="117"/>
      <c r="RNC32" s="117"/>
      <c r="RND32" s="117"/>
      <c r="RNE32" s="117"/>
      <c r="RNF32" s="117"/>
      <c r="RNG32" s="117"/>
      <c r="RNH32" s="117"/>
      <c r="RNI32" s="117"/>
      <c r="RNJ32" s="117"/>
      <c r="RNK32" s="117"/>
      <c r="RNL32" s="117"/>
      <c r="RNM32" s="117"/>
      <c r="RNN32" s="117"/>
      <c r="RNO32" s="117"/>
      <c r="RNP32" s="117"/>
      <c r="RNQ32" s="117"/>
      <c r="RNR32" s="117"/>
      <c r="RNS32" s="117"/>
      <c r="RNT32" s="117"/>
      <c r="RNU32" s="117"/>
      <c r="RNV32" s="117"/>
      <c r="RNW32" s="117"/>
      <c r="RNX32" s="117"/>
      <c r="RNY32" s="117"/>
      <c r="RNZ32" s="117"/>
      <c r="ROA32" s="117"/>
      <c r="ROB32" s="117"/>
      <c r="ROC32" s="117"/>
      <c r="ROD32" s="117"/>
      <c r="ROE32" s="117"/>
      <c r="ROF32" s="117"/>
      <c r="ROG32" s="117"/>
      <c r="ROH32" s="117"/>
      <c r="ROI32" s="117"/>
      <c r="ROJ32" s="117"/>
      <c r="ROK32" s="117"/>
      <c r="ROL32" s="117"/>
      <c r="ROM32" s="117"/>
      <c r="RON32" s="117"/>
      <c r="ROO32" s="117"/>
      <c r="ROP32" s="117"/>
      <c r="ROQ32" s="117"/>
      <c r="ROR32" s="117"/>
      <c r="ROS32" s="117"/>
      <c r="ROT32" s="117"/>
      <c r="ROU32" s="117"/>
      <c r="ROV32" s="117"/>
      <c r="ROW32" s="117"/>
      <c r="ROX32" s="117"/>
      <c r="ROY32" s="117"/>
      <c r="ROZ32" s="117"/>
      <c r="RPA32" s="117"/>
      <c r="RPB32" s="117"/>
      <c r="RPC32" s="117"/>
      <c r="RPD32" s="117"/>
      <c r="RPE32" s="117"/>
      <c r="RPF32" s="117"/>
      <c r="RPG32" s="117"/>
      <c r="RPH32" s="117"/>
      <c r="RPI32" s="117"/>
      <c r="RPJ32" s="117"/>
      <c r="RPK32" s="117"/>
      <c r="RPL32" s="117"/>
      <c r="RPM32" s="117"/>
      <c r="RPN32" s="117"/>
      <c r="RPO32" s="117"/>
      <c r="RPP32" s="117"/>
      <c r="RPQ32" s="117"/>
      <c r="RPR32" s="117"/>
      <c r="RPS32" s="117"/>
      <c r="RPT32" s="117"/>
      <c r="RPU32" s="117"/>
      <c r="RPV32" s="117"/>
      <c r="RPW32" s="117"/>
      <c r="RPX32" s="117"/>
      <c r="RPY32" s="117"/>
      <c r="RPZ32" s="117"/>
      <c r="RQA32" s="117"/>
      <c r="RQB32" s="117"/>
      <c r="RQC32" s="117"/>
      <c r="RQD32" s="117"/>
      <c r="RQE32" s="117"/>
      <c r="RQF32" s="117"/>
      <c r="RQG32" s="117"/>
      <c r="RQH32" s="117"/>
      <c r="RQI32" s="117"/>
      <c r="RQJ32" s="117"/>
      <c r="RQK32" s="117"/>
      <c r="RQL32" s="117"/>
      <c r="RQM32" s="117"/>
      <c r="RQN32" s="117"/>
      <c r="RQO32" s="117"/>
      <c r="RQP32" s="117"/>
      <c r="RQQ32" s="117"/>
      <c r="RQR32" s="117"/>
      <c r="RQS32" s="117"/>
      <c r="RQT32" s="117"/>
      <c r="RQU32" s="117"/>
      <c r="RQV32" s="117"/>
      <c r="RQW32" s="117"/>
      <c r="RQX32" s="117"/>
      <c r="RQY32" s="117"/>
      <c r="RQZ32" s="117"/>
      <c r="RRA32" s="117"/>
      <c r="RRB32" s="117"/>
      <c r="RRC32" s="117"/>
      <c r="RRD32" s="117"/>
      <c r="RRE32" s="117"/>
      <c r="RRF32" s="117"/>
      <c r="RRG32" s="117"/>
      <c r="RRH32" s="117"/>
      <c r="RRI32" s="117"/>
      <c r="RRJ32" s="117"/>
      <c r="RRK32" s="117"/>
      <c r="RRL32" s="117"/>
      <c r="RRM32" s="117"/>
      <c r="RRN32" s="117"/>
      <c r="RRO32" s="117"/>
      <c r="RRP32" s="117"/>
      <c r="RRQ32" s="117"/>
      <c r="RRR32" s="117"/>
      <c r="RRS32" s="117"/>
      <c r="RRT32" s="117"/>
      <c r="RRU32" s="117"/>
      <c r="RRV32" s="117"/>
      <c r="RRW32" s="117"/>
      <c r="RRX32" s="117"/>
      <c r="RRY32" s="117"/>
      <c r="RRZ32" s="117"/>
      <c r="RSA32" s="117"/>
      <c r="RSB32" s="117"/>
      <c r="RSC32" s="117"/>
      <c r="RSD32" s="117"/>
      <c r="RSE32" s="117"/>
      <c r="RSF32" s="117"/>
      <c r="RSG32" s="117"/>
      <c r="RSH32" s="117"/>
      <c r="RSI32" s="117"/>
      <c r="RSJ32" s="117"/>
      <c r="RSK32" s="117"/>
      <c r="RSL32" s="117"/>
      <c r="RSM32" s="117"/>
      <c r="RSN32" s="117"/>
      <c r="RSO32" s="117"/>
      <c r="RSP32" s="117"/>
      <c r="RSQ32" s="117"/>
      <c r="RSR32" s="117"/>
      <c r="RSS32" s="117"/>
      <c r="RST32" s="117"/>
      <c r="RSU32" s="117"/>
      <c r="RSV32" s="117"/>
      <c r="RSW32" s="117"/>
      <c r="RSX32" s="117"/>
      <c r="RSY32" s="117"/>
      <c r="RSZ32" s="117"/>
      <c r="RTA32" s="117"/>
      <c r="RTB32" s="117"/>
      <c r="RTC32" s="117"/>
      <c r="RTD32" s="117"/>
      <c r="RTE32" s="117"/>
      <c r="RTF32" s="117"/>
      <c r="RTG32" s="117"/>
      <c r="RTH32" s="117"/>
      <c r="RTI32" s="117"/>
      <c r="RTJ32" s="117"/>
      <c r="RTK32" s="117"/>
      <c r="RTL32" s="117"/>
      <c r="RTM32" s="117"/>
      <c r="RTN32" s="117"/>
      <c r="RTO32" s="117"/>
      <c r="RTP32" s="117"/>
      <c r="RTQ32" s="117"/>
      <c r="RTR32" s="117"/>
      <c r="RTS32" s="117"/>
      <c r="RTT32" s="117"/>
      <c r="RTU32" s="117"/>
      <c r="RTV32" s="117"/>
      <c r="RTW32" s="117"/>
      <c r="RTX32" s="117"/>
      <c r="RTY32" s="117"/>
      <c r="RTZ32" s="117"/>
      <c r="RUA32" s="117"/>
      <c r="RUB32" s="117"/>
      <c r="RUC32" s="117"/>
      <c r="RUD32" s="117"/>
      <c r="RUE32" s="117"/>
      <c r="RUF32" s="117"/>
      <c r="RUG32" s="117"/>
      <c r="RUH32" s="117"/>
      <c r="RUI32" s="117"/>
      <c r="RUJ32" s="117"/>
      <c r="RUK32" s="117"/>
      <c r="RUL32" s="117"/>
      <c r="RUM32" s="117"/>
      <c r="RUN32" s="117"/>
      <c r="RUO32" s="117"/>
      <c r="RUP32" s="117"/>
      <c r="RUQ32" s="117"/>
      <c r="RUR32" s="117"/>
      <c r="RUS32" s="117"/>
      <c r="RUT32" s="117"/>
      <c r="RUU32" s="117"/>
      <c r="RUV32" s="117"/>
      <c r="RUW32" s="117"/>
      <c r="RUX32" s="117"/>
      <c r="RUY32" s="117"/>
      <c r="RUZ32" s="117"/>
      <c r="RVA32" s="117"/>
      <c r="RVB32" s="117"/>
      <c r="RVC32" s="117"/>
      <c r="RVD32" s="117"/>
      <c r="RVE32" s="117"/>
      <c r="RVF32" s="117"/>
      <c r="RVG32" s="117"/>
      <c r="RVH32" s="117"/>
      <c r="RVI32" s="117"/>
      <c r="RVJ32" s="117"/>
      <c r="RVK32" s="117"/>
      <c r="RVL32" s="117"/>
      <c r="RVM32" s="117"/>
      <c r="RVN32" s="117"/>
      <c r="RVO32" s="117"/>
      <c r="RVP32" s="117"/>
      <c r="RVQ32" s="117"/>
      <c r="RVR32" s="117"/>
      <c r="RVS32" s="117"/>
      <c r="RVT32" s="117"/>
      <c r="RVU32" s="117"/>
      <c r="RVV32" s="117"/>
      <c r="RVW32" s="117"/>
      <c r="RVX32" s="117"/>
      <c r="RVY32" s="117"/>
      <c r="RVZ32" s="117"/>
      <c r="RWA32" s="117"/>
      <c r="RWB32" s="117"/>
      <c r="RWC32" s="117"/>
      <c r="RWD32" s="117"/>
      <c r="RWE32" s="117"/>
      <c r="RWF32" s="117"/>
      <c r="RWG32" s="117"/>
      <c r="RWH32" s="117"/>
      <c r="RWI32" s="117"/>
      <c r="RWJ32" s="117"/>
      <c r="RWK32" s="117"/>
      <c r="RWL32" s="117"/>
      <c r="RWM32" s="117"/>
      <c r="RWN32" s="117"/>
      <c r="RWO32" s="117"/>
      <c r="RWP32" s="117"/>
      <c r="RWQ32" s="117"/>
      <c r="RWR32" s="117"/>
      <c r="RWS32" s="117"/>
      <c r="RWT32" s="117"/>
      <c r="RWU32" s="117"/>
      <c r="RWV32" s="117"/>
      <c r="RWW32" s="117"/>
      <c r="RWX32" s="117"/>
      <c r="RWY32" s="117"/>
      <c r="RWZ32" s="117"/>
      <c r="RXA32" s="117"/>
      <c r="RXB32" s="117"/>
      <c r="RXC32" s="117"/>
      <c r="RXD32" s="117"/>
      <c r="RXE32" s="117"/>
      <c r="RXF32" s="117"/>
      <c r="RXG32" s="117"/>
      <c r="RXH32" s="117"/>
      <c r="RXI32" s="117"/>
      <c r="RXJ32" s="117"/>
      <c r="RXK32" s="117"/>
      <c r="RXL32" s="117"/>
      <c r="RXM32" s="117"/>
      <c r="RXN32" s="117"/>
      <c r="RXO32" s="117"/>
      <c r="RXP32" s="117"/>
      <c r="RXQ32" s="117"/>
      <c r="RXR32" s="117"/>
      <c r="RXS32" s="117"/>
      <c r="RXT32" s="117"/>
      <c r="RXU32" s="117"/>
      <c r="RXV32" s="117"/>
      <c r="RXW32" s="117"/>
      <c r="RXX32" s="117"/>
      <c r="RXY32" s="117"/>
      <c r="RXZ32" s="117"/>
      <c r="RYA32" s="117"/>
      <c r="RYB32" s="117"/>
      <c r="RYC32" s="117"/>
      <c r="RYD32" s="117"/>
      <c r="RYE32" s="117"/>
      <c r="RYF32" s="117"/>
      <c r="RYG32" s="117"/>
      <c r="RYH32" s="117"/>
      <c r="RYI32" s="117"/>
      <c r="RYJ32" s="117"/>
      <c r="RYK32" s="117"/>
      <c r="RYL32" s="117"/>
      <c r="RYM32" s="117"/>
      <c r="RYN32" s="117"/>
      <c r="RYO32" s="117"/>
      <c r="RYP32" s="117"/>
      <c r="RYQ32" s="117"/>
      <c r="RYR32" s="117"/>
      <c r="RYS32" s="117"/>
      <c r="RYT32" s="117"/>
      <c r="RYU32" s="117"/>
      <c r="RYV32" s="117"/>
      <c r="RYW32" s="117"/>
      <c r="RYX32" s="117"/>
      <c r="RYY32" s="117"/>
      <c r="RYZ32" s="117"/>
      <c r="RZA32" s="117"/>
      <c r="RZB32" s="117"/>
      <c r="RZC32" s="117"/>
      <c r="RZD32" s="117"/>
      <c r="RZE32" s="117"/>
      <c r="RZF32" s="117"/>
      <c r="RZG32" s="117"/>
      <c r="RZH32" s="117"/>
      <c r="RZI32" s="117"/>
      <c r="RZJ32" s="117"/>
      <c r="RZK32" s="117"/>
      <c r="RZL32" s="117"/>
      <c r="RZM32" s="117"/>
      <c r="RZN32" s="117"/>
      <c r="RZO32" s="117"/>
      <c r="RZP32" s="117"/>
      <c r="RZQ32" s="117"/>
      <c r="RZR32" s="117"/>
      <c r="RZS32" s="117"/>
      <c r="RZT32" s="117"/>
      <c r="RZU32" s="117"/>
      <c r="RZV32" s="117"/>
      <c r="RZW32" s="117"/>
      <c r="RZX32" s="117"/>
      <c r="RZY32" s="117"/>
      <c r="RZZ32" s="117"/>
      <c r="SAA32" s="117"/>
      <c r="SAB32" s="117"/>
      <c r="SAC32" s="117"/>
      <c r="SAD32" s="117"/>
      <c r="SAE32" s="117"/>
      <c r="SAF32" s="117"/>
      <c r="SAG32" s="117"/>
      <c r="SAH32" s="117"/>
      <c r="SAI32" s="117"/>
      <c r="SAJ32" s="117"/>
      <c r="SAK32" s="117"/>
      <c r="SAL32" s="117"/>
      <c r="SAM32" s="117"/>
      <c r="SAN32" s="117"/>
      <c r="SAO32" s="117"/>
      <c r="SAP32" s="117"/>
      <c r="SAQ32" s="117"/>
      <c r="SAR32" s="117"/>
      <c r="SAS32" s="117"/>
      <c r="SAT32" s="117"/>
      <c r="SAU32" s="117"/>
      <c r="SAV32" s="117"/>
      <c r="SAW32" s="117"/>
      <c r="SAX32" s="117"/>
      <c r="SAY32" s="117"/>
      <c r="SAZ32" s="117"/>
      <c r="SBA32" s="117"/>
      <c r="SBB32" s="117"/>
      <c r="SBC32" s="117"/>
      <c r="SBD32" s="117"/>
      <c r="SBE32" s="117"/>
      <c r="SBF32" s="117"/>
      <c r="SBG32" s="117"/>
      <c r="SBH32" s="117"/>
      <c r="SBI32" s="117"/>
      <c r="SBJ32" s="117"/>
      <c r="SBK32" s="117"/>
      <c r="SBL32" s="117"/>
      <c r="SBM32" s="117"/>
      <c r="SBN32" s="117"/>
      <c r="SBO32" s="117"/>
      <c r="SBP32" s="117"/>
      <c r="SBQ32" s="117"/>
      <c r="SBR32" s="117"/>
      <c r="SBS32" s="117"/>
      <c r="SBT32" s="117"/>
      <c r="SBU32" s="117"/>
      <c r="SBV32" s="117"/>
      <c r="SBW32" s="117"/>
      <c r="SBX32" s="117"/>
      <c r="SBY32" s="117"/>
      <c r="SBZ32" s="117"/>
      <c r="SCA32" s="117"/>
      <c r="SCB32" s="117"/>
      <c r="SCC32" s="117"/>
      <c r="SCD32" s="117"/>
      <c r="SCE32" s="117"/>
      <c r="SCF32" s="117"/>
      <c r="SCG32" s="117"/>
      <c r="SCH32" s="117"/>
      <c r="SCI32" s="117"/>
      <c r="SCJ32" s="117"/>
      <c r="SCK32" s="117"/>
      <c r="SCL32" s="117"/>
      <c r="SCM32" s="117"/>
      <c r="SCN32" s="117"/>
      <c r="SCO32" s="117"/>
      <c r="SCP32" s="117"/>
      <c r="SCQ32" s="117"/>
      <c r="SCR32" s="117"/>
      <c r="SCS32" s="117"/>
      <c r="SCT32" s="117"/>
      <c r="SCU32" s="117"/>
      <c r="SCV32" s="117"/>
      <c r="SCW32" s="117"/>
      <c r="SCX32" s="117"/>
      <c r="SCY32" s="117"/>
      <c r="SCZ32" s="117"/>
      <c r="SDA32" s="117"/>
      <c r="SDB32" s="117"/>
      <c r="SDC32" s="117"/>
      <c r="SDD32" s="117"/>
      <c r="SDE32" s="117"/>
      <c r="SDF32" s="117"/>
      <c r="SDG32" s="117"/>
      <c r="SDH32" s="117"/>
      <c r="SDI32" s="117"/>
      <c r="SDJ32" s="117"/>
      <c r="SDK32" s="117"/>
      <c r="SDL32" s="117"/>
      <c r="SDM32" s="117"/>
      <c r="SDN32" s="117"/>
      <c r="SDO32" s="117"/>
      <c r="SDP32" s="117"/>
      <c r="SDQ32" s="117"/>
      <c r="SDR32" s="117"/>
      <c r="SDS32" s="117"/>
      <c r="SDT32" s="117"/>
      <c r="SDU32" s="117"/>
      <c r="SDV32" s="117"/>
      <c r="SDW32" s="117"/>
      <c r="SDX32" s="117"/>
      <c r="SDY32" s="117"/>
      <c r="SDZ32" s="117"/>
      <c r="SEA32" s="117"/>
      <c r="SEB32" s="117"/>
      <c r="SEC32" s="117"/>
      <c r="SED32" s="117"/>
      <c r="SEE32" s="117"/>
      <c r="SEF32" s="117"/>
      <c r="SEG32" s="117"/>
      <c r="SEH32" s="117"/>
      <c r="SEI32" s="117"/>
      <c r="SEJ32" s="117"/>
      <c r="SEK32" s="117"/>
      <c r="SEL32" s="117"/>
      <c r="SEM32" s="117"/>
      <c r="SEN32" s="117"/>
      <c r="SEO32" s="117"/>
      <c r="SEP32" s="117"/>
      <c r="SEQ32" s="117"/>
      <c r="SER32" s="117"/>
      <c r="SES32" s="117"/>
      <c r="SET32" s="117"/>
      <c r="SEU32" s="117"/>
      <c r="SEV32" s="117"/>
      <c r="SEW32" s="117"/>
      <c r="SEX32" s="117"/>
      <c r="SEY32" s="117"/>
      <c r="SEZ32" s="117"/>
      <c r="SFA32" s="117"/>
      <c r="SFB32" s="117"/>
      <c r="SFC32" s="117"/>
      <c r="SFD32" s="117"/>
      <c r="SFE32" s="117"/>
      <c r="SFF32" s="117"/>
      <c r="SFG32" s="117"/>
      <c r="SFH32" s="117"/>
      <c r="SFI32" s="117"/>
      <c r="SFJ32" s="117"/>
      <c r="SFK32" s="117"/>
      <c r="SFL32" s="117"/>
      <c r="SFM32" s="117"/>
      <c r="SFN32" s="117"/>
      <c r="SFO32" s="117"/>
      <c r="SFP32" s="117"/>
      <c r="SFQ32" s="117"/>
      <c r="SFR32" s="117"/>
      <c r="SFS32" s="117"/>
      <c r="SFT32" s="117"/>
      <c r="SFU32" s="117"/>
      <c r="SFV32" s="117"/>
      <c r="SFW32" s="117"/>
      <c r="SFX32" s="117"/>
      <c r="SFY32" s="117"/>
      <c r="SFZ32" s="117"/>
      <c r="SGA32" s="117"/>
      <c r="SGB32" s="117"/>
      <c r="SGC32" s="117"/>
      <c r="SGD32" s="117"/>
      <c r="SGE32" s="117"/>
      <c r="SGF32" s="117"/>
      <c r="SGG32" s="117"/>
      <c r="SGH32" s="117"/>
      <c r="SGI32" s="117"/>
      <c r="SGJ32" s="117"/>
      <c r="SGK32" s="117"/>
      <c r="SGL32" s="117"/>
      <c r="SGM32" s="117"/>
      <c r="SGN32" s="117"/>
      <c r="SGO32" s="117"/>
      <c r="SGP32" s="117"/>
      <c r="SGQ32" s="117"/>
      <c r="SGR32" s="117"/>
      <c r="SGS32" s="117"/>
      <c r="SGT32" s="117"/>
      <c r="SGU32" s="117"/>
      <c r="SGV32" s="117"/>
      <c r="SGW32" s="117"/>
      <c r="SGX32" s="117"/>
      <c r="SGY32" s="117"/>
      <c r="SGZ32" s="117"/>
      <c r="SHA32" s="117"/>
      <c r="SHB32" s="117"/>
      <c r="SHC32" s="117"/>
      <c r="SHD32" s="117"/>
      <c r="SHE32" s="117"/>
      <c r="SHF32" s="117"/>
      <c r="SHG32" s="117"/>
      <c r="SHH32" s="117"/>
      <c r="SHI32" s="117"/>
      <c r="SHJ32" s="117"/>
      <c r="SHK32" s="117"/>
      <c r="SHL32" s="117"/>
      <c r="SHM32" s="117"/>
      <c r="SHN32" s="117"/>
      <c r="SHO32" s="117"/>
      <c r="SHP32" s="117"/>
      <c r="SHQ32" s="117"/>
      <c r="SHR32" s="117"/>
      <c r="SHS32" s="117"/>
      <c r="SHT32" s="117"/>
      <c r="SHU32" s="117"/>
      <c r="SHV32" s="117"/>
      <c r="SHW32" s="117"/>
      <c r="SHX32" s="117"/>
      <c r="SHY32" s="117"/>
      <c r="SHZ32" s="117"/>
      <c r="SIA32" s="117"/>
      <c r="SIB32" s="117"/>
      <c r="SIC32" s="117"/>
      <c r="SID32" s="117"/>
      <c r="SIE32" s="117"/>
      <c r="SIF32" s="117"/>
      <c r="SIG32" s="117"/>
      <c r="SIH32" s="117"/>
      <c r="SII32" s="117"/>
      <c r="SIJ32" s="117"/>
      <c r="SIK32" s="117"/>
      <c r="SIL32" s="117"/>
      <c r="SIM32" s="117"/>
      <c r="SIN32" s="117"/>
      <c r="SIO32" s="117"/>
      <c r="SIP32" s="117"/>
      <c r="SIQ32" s="117"/>
      <c r="SIR32" s="117"/>
      <c r="SIS32" s="117"/>
      <c r="SIT32" s="117"/>
      <c r="SIU32" s="117"/>
      <c r="SIV32" s="117"/>
      <c r="SIW32" s="117"/>
      <c r="SIX32" s="117"/>
      <c r="SIY32" s="117"/>
      <c r="SIZ32" s="117"/>
      <c r="SJA32" s="117"/>
      <c r="SJB32" s="117"/>
      <c r="SJC32" s="117"/>
      <c r="SJD32" s="117"/>
      <c r="SJE32" s="117"/>
      <c r="SJF32" s="117"/>
      <c r="SJG32" s="117"/>
      <c r="SJH32" s="117"/>
      <c r="SJI32" s="117"/>
      <c r="SJJ32" s="117"/>
      <c r="SJK32" s="117"/>
      <c r="SJL32" s="117"/>
      <c r="SJM32" s="117"/>
      <c r="SJN32" s="117"/>
      <c r="SJO32" s="117"/>
      <c r="SJP32" s="117"/>
      <c r="SJQ32" s="117"/>
      <c r="SJR32" s="117"/>
      <c r="SJS32" s="117"/>
      <c r="SJT32" s="117"/>
      <c r="SJU32" s="117"/>
      <c r="SJV32" s="117"/>
      <c r="SJW32" s="117"/>
      <c r="SJX32" s="117"/>
      <c r="SJY32" s="117"/>
      <c r="SJZ32" s="117"/>
      <c r="SKA32" s="117"/>
      <c r="SKB32" s="117"/>
      <c r="SKC32" s="117"/>
      <c r="SKD32" s="117"/>
      <c r="SKE32" s="117"/>
      <c r="SKF32" s="117"/>
      <c r="SKG32" s="117"/>
      <c r="SKH32" s="117"/>
      <c r="SKI32" s="117"/>
      <c r="SKJ32" s="117"/>
      <c r="SKK32" s="117"/>
      <c r="SKL32" s="117"/>
      <c r="SKM32" s="117"/>
      <c r="SKN32" s="117"/>
      <c r="SKO32" s="117"/>
      <c r="SKP32" s="117"/>
      <c r="SKQ32" s="117"/>
      <c r="SKR32" s="117"/>
      <c r="SKS32" s="117"/>
      <c r="SKT32" s="117"/>
      <c r="SKU32" s="117"/>
      <c r="SKV32" s="117"/>
      <c r="SKW32" s="117"/>
      <c r="SKX32" s="117"/>
      <c r="SKY32" s="117"/>
      <c r="SKZ32" s="117"/>
      <c r="SLA32" s="117"/>
      <c r="SLB32" s="117"/>
      <c r="SLC32" s="117"/>
      <c r="SLD32" s="117"/>
      <c r="SLE32" s="117"/>
      <c r="SLF32" s="117"/>
      <c r="SLG32" s="117"/>
      <c r="SLH32" s="117"/>
      <c r="SLI32" s="117"/>
      <c r="SLJ32" s="117"/>
      <c r="SLK32" s="117"/>
      <c r="SLL32" s="117"/>
      <c r="SLM32" s="117"/>
      <c r="SLN32" s="117"/>
      <c r="SLO32" s="117"/>
      <c r="SLP32" s="117"/>
      <c r="SLQ32" s="117"/>
      <c r="SLR32" s="117"/>
      <c r="SLS32" s="117"/>
      <c r="SLT32" s="117"/>
      <c r="SLU32" s="117"/>
      <c r="SLV32" s="117"/>
      <c r="SLW32" s="117"/>
      <c r="SLX32" s="117"/>
      <c r="SLY32" s="117"/>
      <c r="SLZ32" s="117"/>
      <c r="SMA32" s="117"/>
      <c r="SMB32" s="117"/>
      <c r="SMC32" s="117"/>
      <c r="SMD32" s="117"/>
      <c r="SME32" s="117"/>
      <c r="SMF32" s="117"/>
      <c r="SMG32" s="117"/>
      <c r="SMH32" s="117"/>
      <c r="SMI32" s="117"/>
      <c r="SMJ32" s="117"/>
      <c r="SMK32" s="117"/>
      <c r="SML32" s="117"/>
      <c r="SMM32" s="117"/>
      <c r="SMN32" s="117"/>
      <c r="SMO32" s="117"/>
      <c r="SMP32" s="117"/>
      <c r="SMQ32" s="117"/>
      <c r="SMR32" s="117"/>
      <c r="SMS32" s="117"/>
      <c r="SMT32" s="117"/>
      <c r="SMU32" s="117"/>
      <c r="SMV32" s="117"/>
      <c r="SMW32" s="117"/>
      <c r="SMX32" s="117"/>
      <c r="SMY32" s="117"/>
      <c r="SMZ32" s="117"/>
      <c r="SNA32" s="117"/>
      <c r="SNB32" s="117"/>
      <c r="SNC32" s="117"/>
      <c r="SND32" s="117"/>
      <c r="SNE32" s="117"/>
      <c r="SNF32" s="117"/>
      <c r="SNG32" s="117"/>
      <c r="SNH32" s="117"/>
      <c r="SNI32" s="117"/>
      <c r="SNJ32" s="117"/>
      <c r="SNK32" s="117"/>
      <c r="SNL32" s="117"/>
      <c r="SNM32" s="117"/>
      <c r="SNN32" s="117"/>
      <c r="SNO32" s="117"/>
      <c r="SNP32" s="117"/>
      <c r="SNQ32" s="117"/>
      <c r="SNR32" s="117"/>
      <c r="SNS32" s="117"/>
      <c r="SNT32" s="117"/>
      <c r="SNU32" s="117"/>
      <c r="SNV32" s="117"/>
      <c r="SNW32" s="117"/>
      <c r="SNX32" s="117"/>
      <c r="SNY32" s="117"/>
      <c r="SNZ32" s="117"/>
      <c r="SOA32" s="117"/>
      <c r="SOB32" s="117"/>
      <c r="SOC32" s="117"/>
      <c r="SOD32" s="117"/>
      <c r="SOE32" s="117"/>
      <c r="SOF32" s="117"/>
      <c r="SOG32" s="117"/>
      <c r="SOH32" s="117"/>
      <c r="SOI32" s="117"/>
      <c r="SOJ32" s="117"/>
      <c r="SOK32" s="117"/>
      <c r="SOL32" s="117"/>
      <c r="SOM32" s="117"/>
      <c r="SON32" s="117"/>
      <c r="SOO32" s="117"/>
      <c r="SOP32" s="117"/>
      <c r="SOQ32" s="117"/>
      <c r="SOR32" s="117"/>
      <c r="SOS32" s="117"/>
      <c r="SOT32" s="117"/>
      <c r="SOU32" s="117"/>
      <c r="SOV32" s="117"/>
      <c r="SOW32" s="117"/>
      <c r="SOX32" s="117"/>
      <c r="SOY32" s="117"/>
      <c r="SOZ32" s="117"/>
      <c r="SPA32" s="117"/>
      <c r="SPB32" s="117"/>
      <c r="SPC32" s="117"/>
      <c r="SPD32" s="117"/>
      <c r="SPE32" s="117"/>
      <c r="SPF32" s="117"/>
      <c r="SPG32" s="117"/>
      <c r="SPH32" s="117"/>
      <c r="SPI32" s="117"/>
      <c r="SPJ32" s="117"/>
      <c r="SPK32" s="117"/>
      <c r="SPL32" s="117"/>
      <c r="SPM32" s="117"/>
      <c r="SPN32" s="117"/>
      <c r="SPO32" s="117"/>
      <c r="SPP32" s="117"/>
      <c r="SPQ32" s="117"/>
      <c r="SPR32" s="117"/>
      <c r="SPS32" s="117"/>
      <c r="SPT32" s="117"/>
      <c r="SPU32" s="117"/>
      <c r="SPV32" s="117"/>
      <c r="SPW32" s="117"/>
      <c r="SPX32" s="117"/>
      <c r="SPY32" s="117"/>
      <c r="SPZ32" s="117"/>
      <c r="SQA32" s="117"/>
      <c r="SQB32" s="117"/>
      <c r="SQC32" s="117"/>
      <c r="SQD32" s="117"/>
      <c r="SQE32" s="117"/>
      <c r="SQF32" s="117"/>
      <c r="SQG32" s="117"/>
      <c r="SQH32" s="117"/>
      <c r="SQI32" s="117"/>
      <c r="SQJ32" s="117"/>
      <c r="SQK32" s="117"/>
      <c r="SQL32" s="117"/>
      <c r="SQM32" s="117"/>
      <c r="SQN32" s="117"/>
      <c r="SQO32" s="117"/>
      <c r="SQP32" s="117"/>
      <c r="SQQ32" s="117"/>
      <c r="SQR32" s="117"/>
      <c r="SQS32" s="117"/>
      <c r="SQT32" s="117"/>
      <c r="SQU32" s="117"/>
      <c r="SQV32" s="117"/>
      <c r="SQW32" s="117"/>
      <c r="SQX32" s="117"/>
      <c r="SQY32" s="117"/>
      <c r="SQZ32" s="117"/>
      <c r="SRA32" s="117"/>
      <c r="SRB32" s="117"/>
      <c r="SRC32" s="117"/>
      <c r="SRD32" s="117"/>
      <c r="SRE32" s="117"/>
      <c r="SRF32" s="117"/>
      <c r="SRG32" s="117"/>
      <c r="SRH32" s="117"/>
      <c r="SRI32" s="117"/>
      <c r="SRJ32" s="117"/>
      <c r="SRK32" s="117"/>
      <c r="SRL32" s="117"/>
      <c r="SRM32" s="117"/>
      <c r="SRN32" s="117"/>
      <c r="SRO32" s="117"/>
      <c r="SRP32" s="117"/>
      <c r="SRQ32" s="117"/>
      <c r="SRR32" s="117"/>
      <c r="SRS32" s="117"/>
      <c r="SRT32" s="117"/>
      <c r="SRU32" s="117"/>
      <c r="SRV32" s="117"/>
      <c r="SRW32" s="117"/>
      <c r="SRX32" s="117"/>
      <c r="SRY32" s="117"/>
      <c r="SRZ32" s="117"/>
      <c r="SSA32" s="117"/>
      <c r="SSB32" s="117"/>
      <c r="SSC32" s="117"/>
      <c r="SSD32" s="117"/>
      <c r="SSE32" s="117"/>
      <c r="SSF32" s="117"/>
      <c r="SSG32" s="117"/>
      <c r="SSH32" s="117"/>
      <c r="SSI32" s="117"/>
      <c r="SSJ32" s="117"/>
      <c r="SSK32" s="117"/>
      <c r="SSL32" s="117"/>
      <c r="SSM32" s="117"/>
      <c r="SSN32" s="117"/>
      <c r="SSO32" s="117"/>
      <c r="SSP32" s="117"/>
      <c r="SSQ32" s="117"/>
      <c r="SSR32" s="117"/>
      <c r="SSS32" s="117"/>
      <c r="SST32" s="117"/>
      <c r="SSU32" s="117"/>
      <c r="SSV32" s="117"/>
      <c r="SSW32" s="117"/>
      <c r="SSX32" s="117"/>
      <c r="SSY32" s="117"/>
      <c r="SSZ32" s="117"/>
      <c r="STA32" s="117"/>
      <c r="STB32" s="117"/>
      <c r="STC32" s="117"/>
      <c r="STD32" s="117"/>
      <c r="STE32" s="117"/>
      <c r="STF32" s="117"/>
      <c r="STG32" s="117"/>
      <c r="STH32" s="117"/>
      <c r="STI32" s="117"/>
      <c r="STJ32" s="117"/>
      <c r="STK32" s="117"/>
      <c r="STL32" s="117"/>
      <c r="STM32" s="117"/>
      <c r="STN32" s="117"/>
      <c r="STO32" s="117"/>
      <c r="STP32" s="117"/>
      <c r="STQ32" s="117"/>
      <c r="STR32" s="117"/>
      <c r="STS32" s="117"/>
      <c r="STT32" s="117"/>
      <c r="STU32" s="117"/>
      <c r="STV32" s="117"/>
      <c r="STW32" s="117"/>
      <c r="STX32" s="117"/>
      <c r="STY32" s="117"/>
      <c r="STZ32" s="117"/>
      <c r="SUA32" s="117"/>
      <c r="SUB32" s="117"/>
      <c r="SUC32" s="117"/>
      <c r="SUD32" s="117"/>
      <c r="SUE32" s="117"/>
      <c r="SUF32" s="117"/>
      <c r="SUG32" s="117"/>
      <c r="SUH32" s="117"/>
      <c r="SUI32" s="117"/>
      <c r="SUJ32" s="117"/>
      <c r="SUK32" s="117"/>
      <c r="SUL32" s="117"/>
      <c r="SUM32" s="117"/>
      <c r="SUN32" s="117"/>
      <c r="SUO32" s="117"/>
      <c r="SUP32" s="117"/>
      <c r="SUQ32" s="117"/>
      <c r="SUR32" s="117"/>
      <c r="SUS32" s="117"/>
      <c r="SUT32" s="117"/>
      <c r="SUU32" s="117"/>
      <c r="SUV32" s="117"/>
      <c r="SUW32" s="117"/>
      <c r="SUX32" s="117"/>
      <c r="SUY32" s="117"/>
      <c r="SUZ32" s="117"/>
      <c r="SVA32" s="117"/>
      <c r="SVB32" s="117"/>
      <c r="SVC32" s="117"/>
      <c r="SVD32" s="117"/>
      <c r="SVE32" s="117"/>
      <c r="SVF32" s="117"/>
      <c r="SVG32" s="117"/>
      <c r="SVH32" s="117"/>
      <c r="SVI32" s="117"/>
      <c r="SVJ32" s="117"/>
      <c r="SVK32" s="117"/>
      <c r="SVL32" s="117"/>
      <c r="SVM32" s="117"/>
      <c r="SVN32" s="117"/>
      <c r="SVO32" s="117"/>
      <c r="SVP32" s="117"/>
      <c r="SVQ32" s="117"/>
      <c r="SVR32" s="117"/>
      <c r="SVS32" s="117"/>
      <c r="SVT32" s="117"/>
      <c r="SVU32" s="117"/>
      <c r="SVV32" s="117"/>
      <c r="SVW32" s="117"/>
      <c r="SVX32" s="117"/>
      <c r="SVY32" s="117"/>
      <c r="SVZ32" s="117"/>
      <c r="SWA32" s="117"/>
      <c r="SWB32" s="117"/>
      <c r="SWC32" s="117"/>
      <c r="SWD32" s="117"/>
      <c r="SWE32" s="117"/>
      <c r="SWF32" s="117"/>
      <c r="SWG32" s="117"/>
      <c r="SWH32" s="117"/>
      <c r="SWI32" s="117"/>
      <c r="SWJ32" s="117"/>
      <c r="SWK32" s="117"/>
      <c r="SWL32" s="117"/>
      <c r="SWM32" s="117"/>
      <c r="SWN32" s="117"/>
      <c r="SWO32" s="117"/>
      <c r="SWP32" s="117"/>
      <c r="SWQ32" s="117"/>
      <c r="SWR32" s="117"/>
      <c r="SWS32" s="117"/>
      <c r="SWT32" s="117"/>
      <c r="SWU32" s="117"/>
      <c r="SWV32" s="117"/>
      <c r="SWW32" s="117"/>
      <c r="SWX32" s="117"/>
      <c r="SWY32" s="117"/>
      <c r="SWZ32" s="117"/>
      <c r="SXA32" s="117"/>
      <c r="SXB32" s="117"/>
      <c r="SXC32" s="117"/>
      <c r="SXD32" s="117"/>
      <c r="SXE32" s="117"/>
      <c r="SXF32" s="117"/>
      <c r="SXG32" s="117"/>
      <c r="SXH32" s="117"/>
      <c r="SXI32" s="117"/>
      <c r="SXJ32" s="117"/>
      <c r="SXK32" s="117"/>
      <c r="SXL32" s="117"/>
      <c r="SXM32" s="117"/>
      <c r="SXN32" s="117"/>
      <c r="SXO32" s="117"/>
      <c r="SXP32" s="117"/>
      <c r="SXQ32" s="117"/>
      <c r="SXR32" s="117"/>
      <c r="SXS32" s="117"/>
      <c r="SXT32" s="117"/>
      <c r="SXU32" s="117"/>
      <c r="SXV32" s="117"/>
      <c r="SXW32" s="117"/>
      <c r="SXX32" s="117"/>
      <c r="SXY32" s="117"/>
      <c r="SXZ32" s="117"/>
      <c r="SYA32" s="117"/>
      <c r="SYB32" s="117"/>
      <c r="SYC32" s="117"/>
      <c r="SYD32" s="117"/>
      <c r="SYE32" s="117"/>
      <c r="SYF32" s="117"/>
      <c r="SYG32" s="117"/>
      <c r="SYH32" s="117"/>
      <c r="SYI32" s="117"/>
      <c r="SYJ32" s="117"/>
      <c r="SYK32" s="117"/>
      <c r="SYL32" s="117"/>
      <c r="SYM32" s="117"/>
      <c r="SYN32" s="117"/>
      <c r="SYO32" s="117"/>
      <c r="SYP32" s="117"/>
      <c r="SYQ32" s="117"/>
      <c r="SYR32" s="117"/>
      <c r="SYS32" s="117"/>
      <c r="SYT32" s="117"/>
      <c r="SYU32" s="117"/>
      <c r="SYV32" s="117"/>
      <c r="SYW32" s="117"/>
      <c r="SYX32" s="117"/>
      <c r="SYY32" s="117"/>
      <c r="SYZ32" s="117"/>
      <c r="SZA32" s="117"/>
      <c r="SZB32" s="117"/>
      <c r="SZC32" s="117"/>
      <c r="SZD32" s="117"/>
      <c r="SZE32" s="117"/>
      <c r="SZF32" s="117"/>
      <c r="SZG32" s="117"/>
      <c r="SZH32" s="117"/>
      <c r="SZI32" s="117"/>
      <c r="SZJ32" s="117"/>
      <c r="SZK32" s="117"/>
      <c r="SZL32" s="117"/>
      <c r="SZM32" s="117"/>
      <c r="SZN32" s="117"/>
      <c r="SZO32" s="117"/>
      <c r="SZP32" s="117"/>
      <c r="SZQ32" s="117"/>
      <c r="SZR32" s="117"/>
      <c r="SZS32" s="117"/>
      <c r="SZT32" s="117"/>
      <c r="SZU32" s="117"/>
      <c r="SZV32" s="117"/>
      <c r="SZW32" s="117"/>
      <c r="SZX32" s="117"/>
      <c r="SZY32" s="117"/>
      <c r="SZZ32" s="117"/>
      <c r="TAA32" s="117"/>
      <c r="TAB32" s="117"/>
      <c r="TAC32" s="117"/>
      <c r="TAD32" s="117"/>
      <c r="TAE32" s="117"/>
      <c r="TAF32" s="117"/>
      <c r="TAG32" s="117"/>
      <c r="TAH32" s="117"/>
      <c r="TAI32" s="117"/>
      <c r="TAJ32" s="117"/>
      <c r="TAK32" s="117"/>
      <c r="TAL32" s="117"/>
      <c r="TAM32" s="117"/>
      <c r="TAN32" s="117"/>
      <c r="TAO32" s="117"/>
      <c r="TAP32" s="117"/>
      <c r="TAQ32" s="117"/>
      <c r="TAR32" s="117"/>
      <c r="TAS32" s="117"/>
      <c r="TAT32" s="117"/>
      <c r="TAU32" s="117"/>
      <c r="TAV32" s="117"/>
      <c r="TAW32" s="117"/>
      <c r="TAX32" s="117"/>
      <c r="TAY32" s="117"/>
      <c r="TAZ32" s="117"/>
      <c r="TBA32" s="117"/>
      <c r="TBB32" s="117"/>
      <c r="TBC32" s="117"/>
      <c r="TBD32" s="117"/>
      <c r="TBE32" s="117"/>
      <c r="TBF32" s="117"/>
      <c r="TBG32" s="117"/>
      <c r="TBH32" s="117"/>
      <c r="TBI32" s="117"/>
      <c r="TBJ32" s="117"/>
      <c r="TBK32" s="117"/>
      <c r="TBL32" s="117"/>
      <c r="TBM32" s="117"/>
      <c r="TBN32" s="117"/>
      <c r="TBO32" s="117"/>
      <c r="TBP32" s="117"/>
      <c r="TBQ32" s="117"/>
      <c r="TBR32" s="117"/>
      <c r="TBS32" s="117"/>
      <c r="TBT32" s="117"/>
      <c r="TBU32" s="117"/>
      <c r="TBV32" s="117"/>
      <c r="TBW32" s="117"/>
      <c r="TBX32" s="117"/>
      <c r="TBY32" s="117"/>
      <c r="TBZ32" s="117"/>
      <c r="TCA32" s="117"/>
      <c r="TCB32" s="117"/>
      <c r="TCC32" s="117"/>
      <c r="TCD32" s="117"/>
      <c r="TCE32" s="117"/>
      <c r="TCF32" s="117"/>
      <c r="TCG32" s="117"/>
      <c r="TCH32" s="117"/>
      <c r="TCI32" s="117"/>
      <c r="TCJ32" s="117"/>
      <c r="TCK32" s="117"/>
      <c r="TCL32" s="117"/>
      <c r="TCM32" s="117"/>
      <c r="TCN32" s="117"/>
      <c r="TCO32" s="117"/>
      <c r="TCP32" s="117"/>
      <c r="TCQ32" s="117"/>
      <c r="TCR32" s="117"/>
      <c r="TCS32" s="117"/>
      <c r="TCT32" s="117"/>
      <c r="TCU32" s="117"/>
      <c r="TCV32" s="117"/>
      <c r="TCW32" s="117"/>
      <c r="TCX32" s="117"/>
      <c r="TCY32" s="117"/>
      <c r="TCZ32" s="117"/>
      <c r="TDA32" s="117"/>
      <c r="TDB32" s="117"/>
      <c r="TDC32" s="117"/>
      <c r="TDD32" s="117"/>
      <c r="TDE32" s="117"/>
      <c r="TDF32" s="117"/>
      <c r="TDG32" s="117"/>
      <c r="TDH32" s="117"/>
      <c r="TDI32" s="117"/>
      <c r="TDJ32" s="117"/>
      <c r="TDK32" s="117"/>
      <c r="TDL32" s="117"/>
      <c r="TDM32" s="117"/>
      <c r="TDN32" s="117"/>
      <c r="TDO32" s="117"/>
      <c r="TDP32" s="117"/>
      <c r="TDQ32" s="117"/>
      <c r="TDR32" s="117"/>
      <c r="TDS32" s="117"/>
      <c r="TDT32" s="117"/>
      <c r="TDU32" s="117"/>
      <c r="TDV32" s="117"/>
      <c r="TDW32" s="117"/>
      <c r="TDX32" s="117"/>
      <c r="TDY32" s="117"/>
      <c r="TDZ32" s="117"/>
      <c r="TEA32" s="117"/>
      <c r="TEB32" s="117"/>
      <c r="TEC32" s="117"/>
      <c r="TED32" s="117"/>
      <c r="TEE32" s="117"/>
      <c r="TEF32" s="117"/>
      <c r="TEG32" s="117"/>
      <c r="TEH32" s="117"/>
      <c r="TEI32" s="117"/>
      <c r="TEJ32" s="117"/>
      <c r="TEK32" s="117"/>
      <c r="TEL32" s="117"/>
      <c r="TEM32" s="117"/>
      <c r="TEN32" s="117"/>
      <c r="TEO32" s="117"/>
      <c r="TEP32" s="117"/>
      <c r="TEQ32" s="117"/>
      <c r="TER32" s="117"/>
      <c r="TES32" s="117"/>
      <c r="TET32" s="117"/>
      <c r="TEU32" s="117"/>
      <c r="TEV32" s="117"/>
      <c r="TEW32" s="117"/>
      <c r="TEX32" s="117"/>
      <c r="TEY32" s="117"/>
      <c r="TEZ32" s="117"/>
      <c r="TFA32" s="117"/>
      <c r="TFB32" s="117"/>
      <c r="TFC32" s="117"/>
      <c r="TFD32" s="117"/>
      <c r="TFE32" s="117"/>
      <c r="TFF32" s="117"/>
      <c r="TFG32" s="117"/>
      <c r="TFH32" s="117"/>
      <c r="TFI32" s="117"/>
      <c r="TFJ32" s="117"/>
      <c r="TFK32" s="117"/>
      <c r="TFL32" s="117"/>
      <c r="TFM32" s="117"/>
      <c r="TFN32" s="117"/>
      <c r="TFO32" s="117"/>
      <c r="TFP32" s="117"/>
      <c r="TFQ32" s="117"/>
      <c r="TFR32" s="117"/>
      <c r="TFS32" s="117"/>
      <c r="TFT32" s="117"/>
      <c r="TFU32" s="117"/>
      <c r="TFV32" s="117"/>
      <c r="TFW32" s="117"/>
      <c r="TFX32" s="117"/>
      <c r="TFY32" s="117"/>
      <c r="TFZ32" s="117"/>
      <c r="TGA32" s="117"/>
      <c r="TGB32" s="117"/>
      <c r="TGC32" s="117"/>
      <c r="TGD32" s="117"/>
      <c r="TGE32" s="117"/>
      <c r="TGF32" s="117"/>
      <c r="TGG32" s="117"/>
      <c r="TGH32" s="117"/>
      <c r="TGI32" s="117"/>
      <c r="TGJ32" s="117"/>
      <c r="TGK32" s="117"/>
      <c r="TGL32" s="117"/>
      <c r="TGM32" s="117"/>
      <c r="TGN32" s="117"/>
      <c r="TGO32" s="117"/>
      <c r="TGP32" s="117"/>
      <c r="TGQ32" s="117"/>
      <c r="TGR32" s="117"/>
      <c r="TGS32" s="117"/>
      <c r="TGT32" s="117"/>
      <c r="TGU32" s="117"/>
      <c r="TGV32" s="117"/>
      <c r="TGW32" s="117"/>
      <c r="TGX32" s="117"/>
      <c r="TGY32" s="117"/>
      <c r="TGZ32" s="117"/>
      <c r="THA32" s="117"/>
      <c r="THB32" s="117"/>
      <c r="THC32" s="117"/>
      <c r="THD32" s="117"/>
      <c r="THE32" s="117"/>
      <c r="THF32" s="117"/>
      <c r="THG32" s="117"/>
      <c r="THH32" s="117"/>
      <c r="THI32" s="117"/>
      <c r="THJ32" s="117"/>
      <c r="THK32" s="117"/>
      <c r="THL32" s="117"/>
      <c r="THM32" s="117"/>
      <c r="THN32" s="117"/>
      <c r="THO32" s="117"/>
      <c r="THP32" s="117"/>
      <c r="THQ32" s="117"/>
      <c r="THR32" s="117"/>
      <c r="THS32" s="117"/>
      <c r="THT32" s="117"/>
      <c r="THU32" s="117"/>
      <c r="THV32" s="117"/>
      <c r="THW32" s="117"/>
      <c r="THX32" s="117"/>
      <c r="THY32" s="117"/>
      <c r="THZ32" s="117"/>
      <c r="TIA32" s="117"/>
      <c r="TIB32" s="117"/>
      <c r="TIC32" s="117"/>
      <c r="TID32" s="117"/>
      <c r="TIE32" s="117"/>
      <c r="TIF32" s="117"/>
      <c r="TIG32" s="117"/>
      <c r="TIH32" s="117"/>
      <c r="TII32" s="117"/>
      <c r="TIJ32" s="117"/>
      <c r="TIK32" s="117"/>
      <c r="TIL32" s="117"/>
      <c r="TIM32" s="117"/>
      <c r="TIN32" s="117"/>
      <c r="TIO32" s="117"/>
      <c r="TIP32" s="117"/>
      <c r="TIQ32" s="117"/>
      <c r="TIR32" s="117"/>
      <c r="TIS32" s="117"/>
      <c r="TIT32" s="117"/>
      <c r="TIU32" s="117"/>
      <c r="TIV32" s="117"/>
      <c r="TIW32" s="117"/>
      <c r="TIX32" s="117"/>
      <c r="TIY32" s="117"/>
      <c r="TIZ32" s="117"/>
      <c r="TJA32" s="117"/>
      <c r="TJB32" s="117"/>
      <c r="TJC32" s="117"/>
      <c r="TJD32" s="117"/>
      <c r="TJE32" s="117"/>
      <c r="TJF32" s="117"/>
      <c r="TJG32" s="117"/>
      <c r="TJH32" s="117"/>
      <c r="TJI32" s="117"/>
      <c r="TJJ32" s="117"/>
      <c r="TJK32" s="117"/>
      <c r="TJL32" s="117"/>
      <c r="TJM32" s="117"/>
      <c r="TJN32" s="117"/>
      <c r="TJO32" s="117"/>
      <c r="TJP32" s="117"/>
      <c r="TJQ32" s="117"/>
      <c r="TJR32" s="117"/>
      <c r="TJS32" s="117"/>
      <c r="TJT32" s="117"/>
      <c r="TJU32" s="117"/>
      <c r="TJV32" s="117"/>
      <c r="TJW32" s="117"/>
      <c r="TJX32" s="117"/>
      <c r="TJY32" s="117"/>
      <c r="TJZ32" s="117"/>
      <c r="TKA32" s="117"/>
      <c r="TKB32" s="117"/>
      <c r="TKC32" s="117"/>
      <c r="TKD32" s="117"/>
      <c r="TKE32" s="117"/>
      <c r="TKF32" s="117"/>
      <c r="TKG32" s="117"/>
      <c r="TKH32" s="117"/>
      <c r="TKI32" s="117"/>
      <c r="TKJ32" s="117"/>
      <c r="TKK32" s="117"/>
      <c r="TKL32" s="117"/>
      <c r="TKM32" s="117"/>
      <c r="TKN32" s="117"/>
      <c r="TKO32" s="117"/>
      <c r="TKP32" s="117"/>
      <c r="TKQ32" s="117"/>
      <c r="TKR32" s="117"/>
      <c r="TKS32" s="117"/>
      <c r="TKT32" s="117"/>
      <c r="TKU32" s="117"/>
      <c r="TKV32" s="117"/>
      <c r="TKW32" s="117"/>
      <c r="TKX32" s="117"/>
      <c r="TKY32" s="117"/>
      <c r="TKZ32" s="117"/>
      <c r="TLA32" s="117"/>
      <c r="TLB32" s="117"/>
      <c r="TLC32" s="117"/>
      <c r="TLD32" s="117"/>
      <c r="TLE32" s="117"/>
      <c r="TLF32" s="117"/>
      <c r="TLG32" s="117"/>
      <c r="TLH32" s="117"/>
      <c r="TLI32" s="117"/>
      <c r="TLJ32" s="117"/>
      <c r="TLK32" s="117"/>
      <c r="TLL32" s="117"/>
      <c r="TLM32" s="117"/>
      <c r="TLN32" s="117"/>
      <c r="TLO32" s="117"/>
      <c r="TLP32" s="117"/>
      <c r="TLQ32" s="117"/>
      <c r="TLR32" s="117"/>
      <c r="TLS32" s="117"/>
      <c r="TLT32" s="117"/>
      <c r="TLU32" s="117"/>
      <c r="TLV32" s="117"/>
      <c r="TLW32" s="117"/>
      <c r="TLX32" s="117"/>
      <c r="TLY32" s="117"/>
      <c r="TLZ32" s="117"/>
      <c r="TMA32" s="117"/>
      <c r="TMB32" s="117"/>
      <c r="TMC32" s="117"/>
      <c r="TMD32" s="117"/>
      <c r="TME32" s="117"/>
      <c r="TMF32" s="117"/>
      <c r="TMG32" s="117"/>
      <c r="TMH32" s="117"/>
      <c r="TMI32" s="117"/>
      <c r="TMJ32" s="117"/>
      <c r="TMK32" s="117"/>
      <c r="TML32" s="117"/>
      <c r="TMM32" s="117"/>
      <c r="TMN32" s="117"/>
      <c r="TMO32" s="117"/>
      <c r="TMP32" s="117"/>
      <c r="TMQ32" s="117"/>
      <c r="TMR32" s="117"/>
      <c r="TMS32" s="117"/>
      <c r="TMT32" s="117"/>
      <c r="TMU32" s="117"/>
      <c r="TMV32" s="117"/>
      <c r="TMW32" s="117"/>
      <c r="TMX32" s="117"/>
      <c r="TMY32" s="117"/>
      <c r="TMZ32" s="117"/>
      <c r="TNA32" s="117"/>
      <c r="TNB32" s="117"/>
      <c r="TNC32" s="117"/>
      <c r="TND32" s="117"/>
      <c r="TNE32" s="117"/>
      <c r="TNF32" s="117"/>
      <c r="TNG32" s="117"/>
      <c r="TNH32" s="117"/>
      <c r="TNI32" s="117"/>
      <c r="TNJ32" s="117"/>
      <c r="TNK32" s="117"/>
      <c r="TNL32" s="117"/>
      <c r="TNM32" s="117"/>
      <c r="TNN32" s="117"/>
      <c r="TNO32" s="117"/>
      <c r="TNP32" s="117"/>
      <c r="TNQ32" s="117"/>
      <c r="TNR32" s="117"/>
      <c r="TNS32" s="117"/>
      <c r="TNT32" s="117"/>
      <c r="TNU32" s="117"/>
      <c r="TNV32" s="117"/>
      <c r="TNW32" s="117"/>
      <c r="TNX32" s="117"/>
      <c r="TNY32" s="117"/>
      <c r="TNZ32" s="117"/>
      <c r="TOA32" s="117"/>
      <c r="TOB32" s="117"/>
      <c r="TOC32" s="117"/>
      <c r="TOD32" s="117"/>
      <c r="TOE32" s="117"/>
      <c r="TOF32" s="117"/>
      <c r="TOG32" s="117"/>
      <c r="TOH32" s="117"/>
      <c r="TOI32" s="117"/>
      <c r="TOJ32" s="117"/>
      <c r="TOK32" s="117"/>
      <c r="TOL32" s="117"/>
      <c r="TOM32" s="117"/>
      <c r="TON32" s="117"/>
      <c r="TOO32" s="117"/>
      <c r="TOP32" s="117"/>
      <c r="TOQ32" s="117"/>
      <c r="TOR32" s="117"/>
      <c r="TOS32" s="117"/>
      <c r="TOT32" s="117"/>
      <c r="TOU32" s="117"/>
      <c r="TOV32" s="117"/>
      <c r="TOW32" s="117"/>
      <c r="TOX32" s="117"/>
      <c r="TOY32" s="117"/>
      <c r="TOZ32" s="117"/>
      <c r="TPA32" s="117"/>
      <c r="TPB32" s="117"/>
      <c r="TPC32" s="117"/>
      <c r="TPD32" s="117"/>
      <c r="TPE32" s="117"/>
      <c r="TPF32" s="117"/>
      <c r="TPG32" s="117"/>
      <c r="TPH32" s="117"/>
      <c r="TPI32" s="117"/>
      <c r="TPJ32" s="117"/>
      <c r="TPK32" s="117"/>
      <c r="TPL32" s="117"/>
      <c r="TPM32" s="117"/>
      <c r="TPN32" s="117"/>
      <c r="TPO32" s="117"/>
      <c r="TPP32" s="117"/>
      <c r="TPQ32" s="117"/>
      <c r="TPR32" s="117"/>
      <c r="TPS32" s="117"/>
      <c r="TPT32" s="117"/>
      <c r="TPU32" s="117"/>
      <c r="TPV32" s="117"/>
      <c r="TPW32" s="117"/>
      <c r="TPX32" s="117"/>
      <c r="TPY32" s="117"/>
      <c r="TPZ32" s="117"/>
      <c r="TQA32" s="117"/>
      <c r="TQB32" s="117"/>
      <c r="TQC32" s="117"/>
      <c r="TQD32" s="117"/>
      <c r="TQE32" s="117"/>
      <c r="TQF32" s="117"/>
      <c r="TQG32" s="117"/>
      <c r="TQH32" s="117"/>
      <c r="TQI32" s="117"/>
      <c r="TQJ32" s="117"/>
      <c r="TQK32" s="117"/>
      <c r="TQL32" s="117"/>
      <c r="TQM32" s="117"/>
      <c r="TQN32" s="117"/>
      <c r="TQO32" s="117"/>
      <c r="TQP32" s="117"/>
      <c r="TQQ32" s="117"/>
      <c r="TQR32" s="117"/>
      <c r="TQS32" s="117"/>
      <c r="TQT32" s="117"/>
      <c r="TQU32" s="117"/>
      <c r="TQV32" s="117"/>
      <c r="TQW32" s="117"/>
      <c r="TQX32" s="117"/>
      <c r="TQY32" s="117"/>
      <c r="TQZ32" s="117"/>
      <c r="TRA32" s="117"/>
      <c r="TRB32" s="117"/>
      <c r="TRC32" s="117"/>
      <c r="TRD32" s="117"/>
      <c r="TRE32" s="117"/>
      <c r="TRF32" s="117"/>
      <c r="TRG32" s="117"/>
      <c r="TRH32" s="117"/>
      <c r="TRI32" s="117"/>
      <c r="TRJ32" s="117"/>
      <c r="TRK32" s="117"/>
      <c r="TRL32" s="117"/>
      <c r="TRM32" s="117"/>
      <c r="TRN32" s="117"/>
      <c r="TRO32" s="117"/>
      <c r="TRP32" s="117"/>
      <c r="TRQ32" s="117"/>
      <c r="TRR32" s="117"/>
      <c r="TRS32" s="117"/>
      <c r="TRT32" s="117"/>
      <c r="TRU32" s="117"/>
      <c r="TRV32" s="117"/>
      <c r="TRW32" s="117"/>
      <c r="TRX32" s="117"/>
      <c r="TRY32" s="117"/>
      <c r="TRZ32" s="117"/>
      <c r="TSA32" s="117"/>
      <c r="TSB32" s="117"/>
      <c r="TSC32" s="117"/>
      <c r="TSD32" s="117"/>
      <c r="TSE32" s="117"/>
      <c r="TSF32" s="117"/>
      <c r="TSG32" s="117"/>
      <c r="TSH32" s="117"/>
      <c r="TSI32" s="117"/>
      <c r="TSJ32" s="117"/>
      <c r="TSK32" s="117"/>
      <c r="TSL32" s="117"/>
      <c r="TSM32" s="117"/>
      <c r="TSN32" s="117"/>
      <c r="TSO32" s="117"/>
      <c r="TSP32" s="117"/>
      <c r="TSQ32" s="117"/>
      <c r="TSR32" s="117"/>
      <c r="TSS32" s="117"/>
      <c r="TST32" s="117"/>
      <c r="TSU32" s="117"/>
      <c r="TSV32" s="117"/>
      <c r="TSW32" s="117"/>
      <c r="TSX32" s="117"/>
      <c r="TSY32" s="117"/>
      <c r="TSZ32" s="117"/>
      <c r="TTA32" s="117"/>
      <c r="TTB32" s="117"/>
      <c r="TTC32" s="117"/>
      <c r="TTD32" s="117"/>
      <c r="TTE32" s="117"/>
      <c r="TTF32" s="117"/>
      <c r="TTG32" s="117"/>
      <c r="TTH32" s="117"/>
      <c r="TTI32" s="117"/>
      <c r="TTJ32" s="117"/>
      <c r="TTK32" s="117"/>
      <c r="TTL32" s="117"/>
      <c r="TTM32" s="117"/>
      <c r="TTN32" s="117"/>
      <c r="TTO32" s="117"/>
      <c r="TTP32" s="117"/>
      <c r="TTQ32" s="117"/>
      <c r="TTR32" s="117"/>
      <c r="TTS32" s="117"/>
      <c r="TTT32" s="117"/>
      <c r="TTU32" s="117"/>
      <c r="TTV32" s="117"/>
      <c r="TTW32" s="117"/>
      <c r="TTX32" s="117"/>
      <c r="TTY32" s="117"/>
      <c r="TTZ32" s="117"/>
      <c r="TUA32" s="117"/>
      <c r="TUB32" s="117"/>
      <c r="TUC32" s="117"/>
      <c r="TUD32" s="117"/>
      <c r="TUE32" s="117"/>
      <c r="TUF32" s="117"/>
      <c r="TUG32" s="117"/>
      <c r="TUH32" s="117"/>
      <c r="TUI32" s="117"/>
      <c r="TUJ32" s="117"/>
      <c r="TUK32" s="117"/>
      <c r="TUL32" s="117"/>
      <c r="TUM32" s="117"/>
      <c r="TUN32" s="117"/>
      <c r="TUO32" s="117"/>
      <c r="TUP32" s="117"/>
      <c r="TUQ32" s="117"/>
      <c r="TUR32" s="117"/>
      <c r="TUS32" s="117"/>
      <c r="TUT32" s="117"/>
      <c r="TUU32" s="117"/>
      <c r="TUV32" s="117"/>
      <c r="TUW32" s="117"/>
      <c r="TUX32" s="117"/>
      <c r="TUY32" s="117"/>
      <c r="TUZ32" s="117"/>
      <c r="TVA32" s="117"/>
      <c r="TVB32" s="117"/>
      <c r="TVC32" s="117"/>
      <c r="TVD32" s="117"/>
      <c r="TVE32" s="117"/>
      <c r="TVF32" s="117"/>
      <c r="TVG32" s="117"/>
      <c r="TVH32" s="117"/>
      <c r="TVI32" s="117"/>
      <c r="TVJ32" s="117"/>
      <c r="TVK32" s="117"/>
      <c r="TVL32" s="117"/>
      <c r="TVM32" s="117"/>
      <c r="TVN32" s="117"/>
      <c r="TVO32" s="117"/>
      <c r="TVP32" s="117"/>
      <c r="TVQ32" s="117"/>
      <c r="TVR32" s="117"/>
      <c r="TVS32" s="117"/>
      <c r="TVT32" s="117"/>
      <c r="TVU32" s="117"/>
      <c r="TVV32" s="117"/>
      <c r="TVW32" s="117"/>
      <c r="TVX32" s="117"/>
      <c r="TVY32" s="117"/>
      <c r="TVZ32" s="117"/>
      <c r="TWA32" s="117"/>
      <c r="TWB32" s="117"/>
      <c r="TWC32" s="117"/>
      <c r="TWD32" s="117"/>
      <c r="TWE32" s="117"/>
      <c r="TWF32" s="117"/>
      <c r="TWG32" s="117"/>
      <c r="TWH32" s="117"/>
      <c r="TWI32" s="117"/>
      <c r="TWJ32" s="117"/>
      <c r="TWK32" s="117"/>
      <c r="TWL32" s="117"/>
      <c r="TWM32" s="117"/>
      <c r="TWN32" s="117"/>
      <c r="TWO32" s="117"/>
      <c r="TWP32" s="117"/>
      <c r="TWQ32" s="117"/>
      <c r="TWR32" s="117"/>
      <c r="TWS32" s="117"/>
      <c r="TWT32" s="117"/>
      <c r="TWU32" s="117"/>
      <c r="TWV32" s="117"/>
      <c r="TWW32" s="117"/>
      <c r="TWX32" s="117"/>
      <c r="TWY32" s="117"/>
      <c r="TWZ32" s="117"/>
      <c r="TXA32" s="117"/>
      <c r="TXB32" s="117"/>
      <c r="TXC32" s="117"/>
      <c r="TXD32" s="117"/>
      <c r="TXE32" s="117"/>
      <c r="TXF32" s="117"/>
      <c r="TXG32" s="117"/>
      <c r="TXH32" s="117"/>
      <c r="TXI32" s="117"/>
      <c r="TXJ32" s="117"/>
      <c r="TXK32" s="117"/>
      <c r="TXL32" s="117"/>
      <c r="TXM32" s="117"/>
      <c r="TXN32" s="117"/>
      <c r="TXO32" s="117"/>
      <c r="TXP32" s="117"/>
      <c r="TXQ32" s="117"/>
      <c r="TXR32" s="117"/>
      <c r="TXS32" s="117"/>
      <c r="TXT32" s="117"/>
      <c r="TXU32" s="117"/>
      <c r="TXV32" s="117"/>
      <c r="TXW32" s="117"/>
      <c r="TXX32" s="117"/>
      <c r="TXY32" s="117"/>
      <c r="TXZ32" s="117"/>
      <c r="TYA32" s="117"/>
      <c r="TYB32" s="117"/>
      <c r="TYC32" s="117"/>
      <c r="TYD32" s="117"/>
      <c r="TYE32" s="117"/>
      <c r="TYF32" s="117"/>
      <c r="TYG32" s="117"/>
      <c r="TYH32" s="117"/>
      <c r="TYI32" s="117"/>
      <c r="TYJ32" s="117"/>
      <c r="TYK32" s="117"/>
      <c r="TYL32" s="117"/>
      <c r="TYM32" s="117"/>
      <c r="TYN32" s="117"/>
      <c r="TYO32" s="117"/>
      <c r="TYP32" s="117"/>
      <c r="TYQ32" s="117"/>
      <c r="TYR32" s="117"/>
      <c r="TYS32" s="117"/>
      <c r="TYT32" s="117"/>
      <c r="TYU32" s="117"/>
      <c r="TYV32" s="117"/>
      <c r="TYW32" s="117"/>
      <c r="TYX32" s="117"/>
      <c r="TYY32" s="117"/>
      <c r="TYZ32" s="117"/>
      <c r="TZA32" s="117"/>
      <c r="TZB32" s="117"/>
      <c r="TZC32" s="117"/>
      <c r="TZD32" s="117"/>
      <c r="TZE32" s="117"/>
      <c r="TZF32" s="117"/>
      <c r="TZG32" s="117"/>
      <c r="TZH32" s="117"/>
      <c r="TZI32" s="117"/>
      <c r="TZJ32" s="117"/>
      <c r="TZK32" s="117"/>
      <c r="TZL32" s="117"/>
      <c r="TZM32" s="117"/>
      <c r="TZN32" s="117"/>
      <c r="TZO32" s="117"/>
      <c r="TZP32" s="117"/>
      <c r="TZQ32" s="117"/>
      <c r="TZR32" s="117"/>
      <c r="TZS32" s="117"/>
      <c r="TZT32" s="117"/>
      <c r="TZU32" s="117"/>
      <c r="TZV32" s="117"/>
      <c r="TZW32" s="117"/>
      <c r="TZX32" s="117"/>
      <c r="TZY32" s="117"/>
      <c r="TZZ32" s="117"/>
      <c r="UAA32" s="117"/>
      <c r="UAB32" s="117"/>
      <c r="UAC32" s="117"/>
      <c r="UAD32" s="117"/>
      <c r="UAE32" s="117"/>
      <c r="UAF32" s="117"/>
      <c r="UAG32" s="117"/>
      <c r="UAH32" s="117"/>
      <c r="UAI32" s="117"/>
      <c r="UAJ32" s="117"/>
      <c r="UAK32" s="117"/>
      <c r="UAL32" s="117"/>
      <c r="UAM32" s="117"/>
      <c r="UAN32" s="117"/>
      <c r="UAO32" s="117"/>
      <c r="UAP32" s="117"/>
      <c r="UAQ32" s="117"/>
      <c r="UAR32" s="117"/>
      <c r="UAS32" s="117"/>
      <c r="UAT32" s="117"/>
      <c r="UAU32" s="117"/>
      <c r="UAV32" s="117"/>
      <c r="UAW32" s="117"/>
      <c r="UAX32" s="117"/>
      <c r="UAY32" s="117"/>
      <c r="UAZ32" s="117"/>
      <c r="UBA32" s="117"/>
      <c r="UBB32" s="117"/>
      <c r="UBC32" s="117"/>
      <c r="UBD32" s="117"/>
      <c r="UBE32" s="117"/>
      <c r="UBF32" s="117"/>
      <c r="UBG32" s="117"/>
      <c r="UBH32" s="117"/>
      <c r="UBI32" s="117"/>
      <c r="UBJ32" s="117"/>
      <c r="UBK32" s="117"/>
      <c r="UBL32" s="117"/>
      <c r="UBM32" s="117"/>
      <c r="UBN32" s="117"/>
      <c r="UBO32" s="117"/>
      <c r="UBP32" s="117"/>
      <c r="UBQ32" s="117"/>
      <c r="UBR32" s="117"/>
      <c r="UBS32" s="117"/>
      <c r="UBT32" s="117"/>
      <c r="UBU32" s="117"/>
      <c r="UBV32" s="117"/>
      <c r="UBW32" s="117"/>
      <c r="UBX32" s="117"/>
      <c r="UBY32" s="117"/>
      <c r="UBZ32" s="117"/>
      <c r="UCA32" s="117"/>
      <c r="UCB32" s="117"/>
      <c r="UCC32" s="117"/>
      <c r="UCD32" s="117"/>
      <c r="UCE32" s="117"/>
      <c r="UCF32" s="117"/>
      <c r="UCG32" s="117"/>
      <c r="UCH32" s="117"/>
      <c r="UCI32" s="117"/>
      <c r="UCJ32" s="117"/>
      <c r="UCK32" s="117"/>
      <c r="UCL32" s="117"/>
      <c r="UCM32" s="117"/>
      <c r="UCN32" s="117"/>
      <c r="UCO32" s="117"/>
      <c r="UCP32" s="117"/>
      <c r="UCQ32" s="117"/>
      <c r="UCR32" s="117"/>
      <c r="UCS32" s="117"/>
      <c r="UCT32" s="117"/>
      <c r="UCU32" s="117"/>
      <c r="UCV32" s="117"/>
      <c r="UCW32" s="117"/>
      <c r="UCX32" s="117"/>
      <c r="UCY32" s="117"/>
      <c r="UCZ32" s="117"/>
      <c r="UDA32" s="117"/>
      <c r="UDB32" s="117"/>
      <c r="UDC32" s="117"/>
      <c r="UDD32" s="117"/>
      <c r="UDE32" s="117"/>
      <c r="UDF32" s="117"/>
      <c r="UDG32" s="117"/>
      <c r="UDH32" s="117"/>
      <c r="UDI32" s="117"/>
      <c r="UDJ32" s="117"/>
      <c r="UDK32" s="117"/>
      <c r="UDL32" s="117"/>
      <c r="UDM32" s="117"/>
      <c r="UDN32" s="117"/>
      <c r="UDO32" s="117"/>
      <c r="UDP32" s="117"/>
      <c r="UDQ32" s="117"/>
      <c r="UDR32" s="117"/>
      <c r="UDS32" s="117"/>
      <c r="UDT32" s="117"/>
      <c r="UDU32" s="117"/>
      <c r="UDV32" s="117"/>
      <c r="UDW32" s="117"/>
      <c r="UDX32" s="117"/>
      <c r="UDY32" s="117"/>
      <c r="UDZ32" s="117"/>
      <c r="UEA32" s="117"/>
      <c r="UEB32" s="117"/>
      <c r="UEC32" s="117"/>
      <c r="UED32" s="117"/>
      <c r="UEE32" s="117"/>
      <c r="UEF32" s="117"/>
      <c r="UEG32" s="117"/>
      <c r="UEH32" s="117"/>
      <c r="UEI32" s="117"/>
      <c r="UEJ32" s="117"/>
      <c r="UEK32" s="117"/>
      <c r="UEL32" s="117"/>
      <c r="UEM32" s="117"/>
      <c r="UEN32" s="117"/>
      <c r="UEO32" s="117"/>
      <c r="UEP32" s="117"/>
      <c r="UEQ32" s="117"/>
      <c r="UER32" s="117"/>
      <c r="UES32" s="117"/>
      <c r="UET32" s="117"/>
      <c r="UEU32" s="117"/>
      <c r="UEV32" s="117"/>
      <c r="UEW32" s="117"/>
      <c r="UEX32" s="117"/>
      <c r="UEY32" s="117"/>
      <c r="UEZ32" s="117"/>
      <c r="UFA32" s="117"/>
      <c r="UFB32" s="117"/>
      <c r="UFC32" s="117"/>
      <c r="UFD32" s="117"/>
      <c r="UFE32" s="117"/>
      <c r="UFF32" s="117"/>
      <c r="UFG32" s="117"/>
      <c r="UFH32" s="117"/>
      <c r="UFI32" s="117"/>
      <c r="UFJ32" s="117"/>
      <c r="UFK32" s="117"/>
      <c r="UFL32" s="117"/>
      <c r="UFM32" s="117"/>
      <c r="UFN32" s="117"/>
      <c r="UFO32" s="117"/>
      <c r="UFP32" s="117"/>
      <c r="UFQ32" s="117"/>
      <c r="UFR32" s="117"/>
      <c r="UFS32" s="117"/>
      <c r="UFT32" s="117"/>
      <c r="UFU32" s="117"/>
      <c r="UFV32" s="117"/>
      <c r="UFW32" s="117"/>
      <c r="UFX32" s="117"/>
      <c r="UFY32" s="117"/>
      <c r="UFZ32" s="117"/>
      <c r="UGA32" s="117"/>
      <c r="UGB32" s="117"/>
      <c r="UGC32" s="117"/>
      <c r="UGD32" s="117"/>
      <c r="UGE32" s="117"/>
      <c r="UGF32" s="117"/>
      <c r="UGG32" s="117"/>
      <c r="UGH32" s="117"/>
      <c r="UGI32" s="117"/>
      <c r="UGJ32" s="117"/>
      <c r="UGK32" s="117"/>
      <c r="UGL32" s="117"/>
      <c r="UGM32" s="117"/>
      <c r="UGN32" s="117"/>
      <c r="UGO32" s="117"/>
      <c r="UGP32" s="117"/>
      <c r="UGQ32" s="117"/>
      <c r="UGR32" s="117"/>
      <c r="UGS32" s="117"/>
      <c r="UGT32" s="117"/>
      <c r="UGU32" s="117"/>
      <c r="UGV32" s="117"/>
      <c r="UGW32" s="117"/>
      <c r="UGX32" s="117"/>
      <c r="UGY32" s="117"/>
      <c r="UGZ32" s="117"/>
      <c r="UHA32" s="117"/>
      <c r="UHB32" s="117"/>
      <c r="UHC32" s="117"/>
      <c r="UHD32" s="117"/>
      <c r="UHE32" s="117"/>
      <c r="UHF32" s="117"/>
      <c r="UHG32" s="117"/>
      <c r="UHH32" s="117"/>
      <c r="UHI32" s="117"/>
      <c r="UHJ32" s="117"/>
      <c r="UHK32" s="117"/>
      <c r="UHL32" s="117"/>
      <c r="UHM32" s="117"/>
      <c r="UHN32" s="117"/>
      <c r="UHO32" s="117"/>
      <c r="UHP32" s="117"/>
      <c r="UHQ32" s="117"/>
      <c r="UHR32" s="117"/>
      <c r="UHS32" s="117"/>
      <c r="UHT32" s="117"/>
      <c r="UHU32" s="117"/>
      <c r="UHV32" s="117"/>
      <c r="UHW32" s="117"/>
      <c r="UHX32" s="117"/>
      <c r="UHY32" s="117"/>
      <c r="UHZ32" s="117"/>
      <c r="UIA32" s="117"/>
      <c r="UIB32" s="117"/>
      <c r="UIC32" s="117"/>
      <c r="UID32" s="117"/>
      <c r="UIE32" s="117"/>
      <c r="UIF32" s="117"/>
      <c r="UIG32" s="117"/>
      <c r="UIH32" s="117"/>
      <c r="UII32" s="117"/>
      <c r="UIJ32" s="117"/>
      <c r="UIK32" s="117"/>
      <c r="UIL32" s="117"/>
      <c r="UIM32" s="117"/>
      <c r="UIN32" s="117"/>
      <c r="UIO32" s="117"/>
      <c r="UIP32" s="117"/>
      <c r="UIQ32" s="117"/>
      <c r="UIR32" s="117"/>
      <c r="UIS32" s="117"/>
      <c r="UIT32" s="117"/>
      <c r="UIU32" s="117"/>
      <c r="UIV32" s="117"/>
      <c r="UIW32" s="117"/>
      <c r="UIX32" s="117"/>
      <c r="UIY32" s="117"/>
      <c r="UIZ32" s="117"/>
      <c r="UJA32" s="117"/>
      <c r="UJB32" s="117"/>
      <c r="UJC32" s="117"/>
      <c r="UJD32" s="117"/>
      <c r="UJE32" s="117"/>
      <c r="UJF32" s="117"/>
      <c r="UJG32" s="117"/>
      <c r="UJH32" s="117"/>
      <c r="UJI32" s="117"/>
      <c r="UJJ32" s="117"/>
      <c r="UJK32" s="117"/>
      <c r="UJL32" s="117"/>
      <c r="UJM32" s="117"/>
      <c r="UJN32" s="117"/>
      <c r="UJO32" s="117"/>
      <c r="UJP32" s="117"/>
      <c r="UJQ32" s="117"/>
      <c r="UJR32" s="117"/>
      <c r="UJS32" s="117"/>
      <c r="UJT32" s="117"/>
      <c r="UJU32" s="117"/>
      <c r="UJV32" s="117"/>
      <c r="UJW32" s="117"/>
      <c r="UJX32" s="117"/>
      <c r="UJY32" s="117"/>
      <c r="UJZ32" s="117"/>
      <c r="UKA32" s="117"/>
      <c r="UKB32" s="117"/>
      <c r="UKC32" s="117"/>
      <c r="UKD32" s="117"/>
      <c r="UKE32" s="117"/>
      <c r="UKF32" s="117"/>
      <c r="UKG32" s="117"/>
      <c r="UKH32" s="117"/>
      <c r="UKI32" s="117"/>
      <c r="UKJ32" s="117"/>
      <c r="UKK32" s="117"/>
      <c r="UKL32" s="117"/>
      <c r="UKM32" s="117"/>
      <c r="UKN32" s="117"/>
      <c r="UKO32" s="117"/>
      <c r="UKP32" s="117"/>
      <c r="UKQ32" s="117"/>
      <c r="UKR32" s="117"/>
      <c r="UKS32" s="117"/>
      <c r="UKT32" s="117"/>
      <c r="UKU32" s="117"/>
      <c r="UKV32" s="117"/>
      <c r="UKW32" s="117"/>
      <c r="UKX32" s="117"/>
      <c r="UKY32" s="117"/>
      <c r="UKZ32" s="117"/>
      <c r="ULA32" s="117"/>
      <c r="ULB32" s="117"/>
      <c r="ULC32" s="117"/>
      <c r="ULD32" s="117"/>
      <c r="ULE32" s="117"/>
      <c r="ULF32" s="117"/>
      <c r="ULG32" s="117"/>
      <c r="ULH32" s="117"/>
      <c r="ULI32" s="117"/>
      <c r="ULJ32" s="117"/>
      <c r="ULK32" s="117"/>
      <c r="ULL32" s="117"/>
      <c r="ULM32" s="117"/>
      <c r="ULN32" s="117"/>
      <c r="ULO32" s="117"/>
      <c r="ULP32" s="117"/>
      <c r="ULQ32" s="117"/>
      <c r="ULR32" s="117"/>
      <c r="ULS32" s="117"/>
      <c r="ULT32" s="117"/>
      <c r="ULU32" s="117"/>
      <c r="ULV32" s="117"/>
      <c r="ULW32" s="117"/>
      <c r="ULX32" s="117"/>
      <c r="ULY32" s="117"/>
      <c r="ULZ32" s="117"/>
      <c r="UMA32" s="117"/>
      <c r="UMB32" s="117"/>
      <c r="UMC32" s="117"/>
      <c r="UMD32" s="117"/>
      <c r="UME32" s="117"/>
      <c r="UMF32" s="117"/>
      <c r="UMG32" s="117"/>
      <c r="UMH32" s="117"/>
      <c r="UMI32" s="117"/>
      <c r="UMJ32" s="117"/>
      <c r="UMK32" s="117"/>
      <c r="UML32" s="117"/>
      <c r="UMM32" s="117"/>
      <c r="UMN32" s="117"/>
      <c r="UMO32" s="117"/>
      <c r="UMP32" s="117"/>
      <c r="UMQ32" s="117"/>
      <c r="UMR32" s="117"/>
      <c r="UMS32" s="117"/>
      <c r="UMT32" s="117"/>
      <c r="UMU32" s="117"/>
      <c r="UMV32" s="117"/>
      <c r="UMW32" s="117"/>
      <c r="UMX32" s="117"/>
      <c r="UMY32" s="117"/>
      <c r="UMZ32" s="117"/>
      <c r="UNA32" s="117"/>
      <c r="UNB32" s="117"/>
      <c r="UNC32" s="117"/>
      <c r="UND32" s="117"/>
      <c r="UNE32" s="117"/>
      <c r="UNF32" s="117"/>
      <c r="UNG32" s="117"/>
      <c r="UNH32" s="117"/>
      <c r="UNI32" s="117"/>
      <c r="UNJ32" s="117"/>
      <c r="UNK32" s="117"/>
      <c r="UNL32" s="117"/>
      <c r="UNM32" s="117"/>
      <c r="UNN32" s="117"/>
      <c r="UNO32" s="117"/>
      <c r="UNP32" s="117"/>
      <c r="UNQ32" s="117"/>
      <c r="UNR32" s="117"/>
      <c r="UNS32" s="117"/>
      <c r="UNT32" s="117"/>
      <c r="UNU32" s="117"/>
      <c r="UNV32" s="117"/>
      <c r="UNW32" s="117"/>
      <c r="UNX32" s="117"/>
      <c r="UNY32" s="117"/>
      <c r="UNZ32" s="117"/>
      <c r="UOA32" s="117"/>
      <c r="UOB32" s="117"/>
      <c r="UOC32" s="117"/>
      <c r="UOD32" s="117"/>
      <c r="UOE32" s="117"/>
      <c r="UOF32" s="117"/>
      <c r="UOG32" s="117"/>
      <c r="UOH32" s="117"/>
      <c r="UOI32" s="117"/>
      <c r="UOJ32" s="117"/>
      <c r="UOK32" s="117"/>
      <c r="UOL32" s="117"/>
      <c r="UOM32" s="117"/>
      <c r="UON32" s="117"/>
      <c r="UOO32" s="117"/>
      <c r="UOP32" s="117"/>
      <c r="UOQ32" s="117"/>
      <c r="UOR32" s="117"/>
      <c r="UOS32" s="117"/>
      <c r="UOT32" s="117"/>
      <c r="UOU32" s="117"/>
      <c r="UOV32" s="117"/>
      <c r="UOW32" s="117"/>
      <c r="UOX32" s="117"/>
      <c r="UOY32" s="117"/>
      <c r="UOZ32" s="117"/>
      <c r="UPA32" s="117"/>
      <c r="UPB32" s="117"/>
      <c r="UPC32" s="117"/>
      <c r="UPD32" s="117"/>
      <c r="UPE32" s="117"/>
      <c r="UPF32" s="117"/>
      <c r="UPG32" s="117"/>
      <c r="UPH32" s="117"/>
      <c r="UPI32" s="117"/>
      <c r="UPJ32" s="117"/>
      <c r="UPK32" s="117"/>
      <c r="UPL32" s="117"/>
      <c r="UPM32" s="117"/>
      <c r="UPN32" s="117"/>
      <c r="UPO32" s="117"/>
      <c r="UPP32" s="117"/>
      <c r="UPQ32" s="117"/>
      <c r="UPR32" s="117"/>
      <c r="UPS32" s="117"/>
      <c r="UPT32" s="117"/>
      <c r="UPU32" s="117"/>
      <c r="UPV32" s="117"/>
      <c r="UPW32" s="117"/>
      <c r="UPX32" s="117"/>
      <c r="UPY32" s="117"/>
      <c r="UPZ32" s="117"/>
      <c r="UQA32" s="117"/>
      <c r="UQB32" s="117"/>
      <c r="UQC32" s="117"/>
      <c r="UQD32" s="117"/>
      <c r="UQE32" s="117"/>
      <c r="UQF32" s="117"/>
      <c r="UQG32" s="117"/>
      <c r="UQH32" s="117"/>
      <c r="UQI32" s="117"/>
      <c r="UQJ32" s="117"/>
      <c r="UQK32" s="117"/>
      <c r="UQL32" s="117"/>
      <c r="UQM32" s="117"/>
      <c r="UQN32" s="117"/>
      <c r="UQO32" s="117"/>
      <c r="UQP32" s="117"/>
      <c r="UQQ32" s="117"/>
      <c r="UQR32" s="117"/>
      <c r="UQS32" s="117"/>
      <c r="UQT32" s="117"/>
      <c r="UQU32" s="117"/>
      <c r="UQV32" s="117"/>
      <c r="UQW32" s="117"/>
      <c r="UQX32" s="117"/>
      <c r="UQY32" s="117"/>
      <c r="UQZ32" s="117"/>
      <c r="URA32" s="117"/>
      <c r="URB32" s="117"/>
      <c r="URC32" s="117"/>
      <c r="URD32" s="117"/>
      <c r="URE32" s="117"/>
      <c r="URF32" s="117"/>
      <c r="URG32" s="117"/>
      <c r="URH32" s="117"/>
      <c r="URI32" s="117"/>
      <c r="URJ32" s="117"/>
      <c r="URK32" s="117"/>
      <c r="URL32" s="117"/>
      <c r="URM32" s="117"/>
      <c r="URN32" s="117"/>
      <c r="URO32" s="117"/>
      <c r="URP32" s="117"/>
      <c r="URQ32" s="117"/>
      <c r="URR32" s="117"/>
      <c r="URS32" s="117"/>
      <c r="URT32" s="117"/>
      <c r="URU32" s="117"/>
      <c r="URV32" s="117"/>
      <c r="URW32" s="117"/>
      <c r="URX32" s="117"/>
      <c r="URY32" s="117"/>
      <c r="URZ32" s="117"/>
      <c r="USA32" s="117"/>
      <c r="USB32" s="117"/>
      <c r="USC32" s="117"/>
      <c r="USD32" s="117"/>
      <c r="USE32" s="117"/>
      <c r="USF32" s="117"/>
      <c r="USG32" s="117"/>
      <c r="USH32" s="117"/>
      <c r="USI32" s="117"/>
      <c r="USJ32" s="117"/>
      <c r="USK32" s="117"/>
      <c r="USL32" s="117"/>
      <c r="USM32" s="117"/>
      <c r="USN32" s="117"/>
      <c r="USO32" s="117"/>
      <c r="USP32" s="117"/>
      <c r="USQ32" s="117"/>
      <c r="USR32" s="117"/>
      <c r="USS32" s="117"/>
      <c r="UST32" s="117"/>
      <c r="USU32" s="117"/>
      <c r="USV32" s="117"/>
      <c r="USW32" s="117"/>
      <c r="USX32" s="117"/>
      <c r="USY32" s="117"/>
      <c r="USZ32" s="117"/>
      <c r="UTA32" s="117"/>
      <c r="UTB32" s="117"/>
      <c r="UTC32" s="117"/>
      <c r="UTD32" s="117"/>
      <c r="UTE32" s="117"/>
      <c r="UTF32" s="117"/>
      <c r="UTG32" s="117"/>
      <c r="UTH32" s="117"/>
      <c r="UTI32" s="117"/>
      <c r="UTJ32" s="117"/>
      <c r="UTK32" s="117"/>
      <c r="UTL32" s="117"/>
      <c r="UTM32" s="117"/>
      <c r="UTN32" s="117"/>
      <c r="UTO32" s="117"/>
      <c r="UTP32" s="117"/>
      <c r="UTQ32" s="117"/>
      <c r="UTR32" s="117"/>
      <c r="UTS32" s="117"/>
      <c r="UTT32" s="117"/>
      <c r="UTU32" s="117"/>
      <c r="UTV32" s="117"/>
      <c r="UTW32" s="117"/>
      <c r="UTX32" s="117"/>
      <c r="UTY32" s="117"/>
      <c r="UTZ32" s="117"/>
      <c r="UUA32" s="117"/>
      <c r="UUB32" s="117"/>
      <c r="UUC32" s="117"/>
      <c r="UUD32" s="117"/>
      <c r="UUE32" s="117"/>
      <c r="UUF32" s="117"/>
      <c r="UUG32" s="117"/>
      <c r="UUH32" s="117"/>
      <c r="UUI32" s="117"/>
      <c r="UUJ32" s="117"/>
      <c r="UUK32" s="117"/>
      <c r="UUL32" s="117"/>
      <c r="UUM32" s="117"/>
      <c r="UUN32" s="117"/>
      <c r="UUO32" s="117"/>
      <c r="UUP32" s="117"/>
      <c r="UUQ32" s="117"/>
      <c r="UUR32" s="117"/>
      <c r="UUS32" s="117"/>
      <c r="UUT32" s="117"/>
      <c r="UUU32" s="117"/>
      <c r="UUV32" s="117"/>
      <c r="UUW32" s="117"/>
      <c r="UUX32" s="117"/>
      <c r="UUY32" s="117"/>
      <c r="UUZ32" s="117"/>
      <c r="UVA32" s="117"/>
      <c r="UVB32" s="117"/>
      <c r="UVC32" s="117"/>
      <c r="UVD32" s="117"/>
      <c r="UVE32" s="117"/>
      <c r="UVF32" s="117"/>
      <c r="UVG32" s="117"/>
      <c r="UVH32" s="117"/>
      <c r="UVI32" s="117"/>
      <c r="UVJ32" s="117"/>
      <c r="UVK32" s="117"/>
      <c r="UVL32" s="117"/>
      <c r="UVM32" s="117"/>
      <c r="UVN32" s="117"/>
      <c r="UVO32" s="117"/>
      <c r="UVP32" s="117"/>
      <c r="UVQ32" s="117"/>
      <c r="UVR32" s="117"/>
      <c r="UVS32" s="117"/>
      <c r="UVT32" s="117"/>
      <c r="UVU32" s="117"/>
      <c r="UVV32" s="117"/>
      <c r="UVW32" s="117"/>
      <c r="UVX32" s="117"/>
      <c r="UVY32" s="117"/>
      <c r="UVZ32" s="117"/>
      <c r="UWA32" s="117"/>
      <c r="UWB32" s="117"/>
      <c r="UWC32" s="117"/>
      <c r="UWD32" s="117"/>
      <c r="UWE32" s="117"/>
      <c r="UWF32" s="117"/>
      <c r="UWG32" s="117"/>
      <c r="UWH32" s="117"/>
      <c r="UWI32" s="117"/>
      <c r="UWJ32" s="117"/>
      <c r="UWK32" s="117"/>
      <c r="UWL32" s="117"/>
      <c r="UWM32" s="117"/>
      <c r="UWN32" s="117"/>
      <c r="UWO32" s="117"/>
      <c r="UWP32" s="117"/>
      <c r="UWQ32" s="117"/>
      <c r="UWR32" s="117"/>
      <c r="UWS32" s="117"/>
      <c r="UWT32" s="117"/>
      <c r="UWU32" s="117"/>
      <c r="UWV32" s="117"/>
      <c r="UWW32" s="117"/>
      <c r="UWX32" s="117"/>
      <c r="UWY32" s="117"/>
      <c r="UWZ32" s="117"/>
      <c r="UXA32" s="117"/>
      <c r="UXB32" s="117"/>
      <c r="UXC32" s="117"/>
      <c r="UXD32" s="117"/>
      <c r="UXE32" s="117"/>
      <c r="UXF32" s="117"/>
      <c r="UXG32" s="117"/>
      <c r="UXH32" s="117"/>
      <c r="UXI32" s="117"/>
      <c r="UXJ32" s="117"/>
      <c r="UXK32" s="117"/>
      <c r="UXL32" s="117"/>
      <c r="UXM32" s="117"/>
      <c r="UXN32" s="117"/>
      <c r="UXO32" s="117"/>
      <c r="UXP32" s="117"/>
      <c r="UXQ32" s="117"/>
      <c r="UXR32" s="117"/>
      <c r="UXS32" s="117"/>
      <c r="UXT32" s="117"/>
      <c r="UXU32" s="117"/>
      <c r="UXV32" s="117"/>
      <c r="UXW32" s="117"/>
      <c r="UXX32" s="117"/>
      <c r="UXY32" s="117"/>
      <c r="UXZ32" s="117"/>
      <c r="UYA32" s="117"/>
      <c r="UYB32" s="117"/>
      <c r="UYC32" s="117"/>
      <c r="UYD32" s="117"/>
      <c r="UYE32" s="117"/>
      <c r="UYF32" s="117"/>
      <c r="UYG32" s="117"/>
      <c r="UYH32" s="117"/>
      <c r="UYI32" s="117"/>
      <c r="UYJ32" s="117"/>
      <c r="UYK32" s="117"/>
      <c r="UYL32" s="117"/>
      <c r="UYM32" s="117"/>
      <c r="UYN32" s="117"/>
      <c r="UYO32" s="117"/>
      <c r="UYP32" s="117"/>
      <c r="UYQ32" s="117"/>
      <c r="UYR32" s="117"/>
      <c r="UYS32" s="117"/>
      <c r="UYT32" s="117"/>
      <c r="UYU32" s="117"/>
      <c r="UYV32" s="117"/>
      <c r="UYW32" s="117"/>
      <c r="UYX32" s="117"/>
      <c r="UYY32" s="117"/>
      <c r="UYZ32" s="117"/>
      <c r="UZA32" s="117"/>
      <c r="UZB32" s="117"/>
      <c r="UZC32" s="117"/>
      <c r="UZD32" s="117"/>
      <c r="UZE32" s="117"/>
      <c r="UZF32" s="117"/>
      <c r="UZG32" s="117"/>
      <c r="UZH32" s="117"/>
      <c r="UZI32" s="117"/>
      <c r="UZJ32" s="117"/>
      <c r="UZK32" s="117"/>
      <c r="UZL32" s="117"/>
      <c r="UZM32" s="117"/>
      <c r="UZN32" s="117"/>
      <c r="UZO32" s="117"/>
      <c r="UZP32" s="117"/>
      <c r="UZQ32" s="117"/>
      <c r="UZR32" s="117"/>
      <c r="UZS32" s="117"/>
      <c r="UZT32" s="117"/>
      <c r="UZU32" s="117"/>
      <c r="UZV32" s="117"/>
      <c r="UZW32" s="117"/>
      <c r="UZX32" s="117"/>
      <c r="UZY32" s="117"/>
      <c r="UZZ32" s="117"/>
      <c r="VAA32" s="117"/>
      <c r="VAB32" s="117"/>
      <c r="VAC32" s="117"/>
      <c r="VAD32" s="117"/>
      <c r="VAE32" s="117"/>
      <c r="VAF32" s="117"/>
      <c r="VAG32" s="117"/>
      <c r="VAH32" s="117"/>
      <c r="VAI32" s="117"/>
      <c r="VAJ32" s="117"/>
      <c r="VAK32" s="117"/>
      <c r="VAL32" s="117"/>
      <c r="VAM32" s="117"/>
      <c r="VAN32" s="117"/>
      <c r="VAO32" s="117"/>
      <c r="VAP32" s="117"/>
      <c r="VAQ32" s="117"/>
      <c r="VAR32" s="117"/>
      <c r="VAS32" s="117"/>
      <c r="VAT32" s="117"/>
      <c r="VAU32" s="117"/>
      <c r="VAV32" s="117"/>
      <c r="VAW32" s="117"/>
      <c r="VAX32" s="117"/>
      <c r="VAY32" s="117"/>
      <c r="VAZ32" s="117"/>
      <c r="VBA32" s="117"/>
      <c r="VBB32" s="117"/>
      <c r="VBC32" s="117"/>
      <c r="VBD32" s="117"/>
      <c r="VBE32" s="117"/>
      <c r="VBF32" s="117"/>
      <c r="VBG32" s="117"/>
      <c r="VBH32" s="117"/>
      <c r="VBI32" s="117"/>
      <c r="VBJ32" s="117"/>
      <c r="VBK32" s="117"/>
      <c r="VBL32" s="117"/>
      <c r="VBM32" s="117"/>
      <c r="VBN32" s="117"/>
      <c r="VBO32" s="117"/>
      <c r="VBP32" s="117"/>
      <c r="VBQ32" s="117"/>
      <c r="VBR32" s="117"/>
      <c r="VBS32" s="117"/>
      <c r="VBT32" s="117"/>
      <c r="VBU32" s="117"/>
      <c r="VBV32" s="117"/>
      <c r="VBW32" s="117"/>
      <c r="VBX32" s="117"/>
      <c r="VBY32" s="117"/>
      <c r="VBZ32" s="117"/>
      <c r="VCA32" s="117"/>
      <c r="VCB32" s="117"/>
      <c r="VCC32" s="117"/>
      <c r="VCD32" s="117"/>
      <c r="VCE32" s="117"/>
      <c r="VCF32" s="117"/>
      <c r="VCG32" s="117"/>
      <c r="VCH32" s="117"/>
      <c r="VCI32" s="117"/>
      <c r="VCJ32" s="117"/>
      <c r="VCK32" s="117"/>
      <c r="VCL32" s="117"/>
      <c r="VCM32" s="117"/>
      <c r="VCN32" s="117"/>
      <c r="VCO32" s="117"/>
      <c r="VCP32" s="117"/>
      <c r="VCQ32" s="117"/>
      <c r="VCR32" s="117"/>
      <c r="VCS32" s="117"/>
      <c r="VCT32" s="117"/>
      <c r="VCU32" s="117"/>
      <c r="VCV32" s="117"/>
      <c r="VCW32" s="117"/>
      <c r="VCX32" s="117"/>
      <c r="VCY32" s="117"/>
      <c r="VCZ32" s="117"/>
      <c r="VDA32" s="117"/>
      <c r="VDB32" s="117"/>
      <c r="VDC32" s="117"/>
      <c r="VDD32" s="117"/>
      <c r="VDE32" s="117"/>
      <c r="VDF32" s="117"/>
      <c r="VDG32" s="117"/>
      <c r="VDH32" s="117"/>
      <c r="VDI32" s="117"/>
      <c r="VDJ32" s="117"/>
      <c r="VDK32" s="117"/>
      <c r="VDL32" s="117"/>
      <c r="VDM32" s="117"/>
      <c r="VDN32" s="117"/>
      <c r="VDO32" s="117"/>
      <c r="VDP32" s="117"/>
      <c r="VDQ32" s="117"/>
      <c r="VDR32" s="117"/>
      <c r="VDS32" s="117"/>
      <c r="VDT32" s="117"/>
      <c r="VDU32" s="117"/>
      <c r="VDV32" s="117"/>
      <c r="VDW32" s="117"/>
      <c r="VDX32" s="117"/>
      <c r="VDY32" s="117"/>
      <c r="VDZ32" s="117"/>
      <c r="VEA32" s="117"/>
      <c r="VEB32" s="117"/>
      <c r="VEC32" s="117"/>
      <c r="VED32" s="117"/>
      <c r="VEE32" s="117"/>
      <c r="VEF32" s="117"/>
      <c r="VEG32" s="117"/>
      <c r="VEH32" s="117"/>
      <c r="VEI32" s="117"/>
      <c r="VEJ32" s="117"/>
      <c r="VEK32" s="117"/>
      <c r="VEL32" s="117"/>
      <c r="VEM32" s="117"/>
      <c r="VEN32" s="117"/>
      <c r="VEO32" s="117"/>
      <c r="VEP32" s="117"/>
      <c r="VEQ32" s="117"/>
      <c r="VER32" s="117"/>
      <c r="VES32" s="117"/>
      <c r="VET32" s="117"/>
      <c r="VEU32" s="117"/>
      <c r="VEV32" s="117"/>
      <c r="VEW32" s="117"/>
      <c r="VEX32" s="117"/>
      <c r="VEY32" s="117"/>
      <c r="VEZ32" s="117"/>
      <c r="VFA32" s="117"/>
      <c r="VFB32" s="117"/>
      <c r="VFC32" s="117"/>
      <c r="VFD32" s="117"/>
      <c r="VFE32" s="117"/>
      <c r="VFF32" s="117"/>
      <c r="VFG32" s="117"/>
      <c r="VFH32" s="117"/>
      <c r="VFI32" s="117"/>
      <c r="VFJ32" s="117"/>
      <c r="VFK32" s="117"/>
      <c r="VFL32" s="117"/>
      <c r="VFM32" s="117"/>
      <c r="VFN32" s="117"/>
      <c r="VFO32" s="117"/>
      <c r="VFP32" s="117"/>
      <c r="VFQ32" s="117"/>
      <c r="VFR32" s="117"/>
      <c r="VFS32" s="117"/>
      <c r="VFT32" s="117"/>
      <c r="VFU32" s="117"/>
      <c r="VFV32" s="117"/>
      <c r="VFW32" s="117"/>
      <c r="VFX32" s="117"/>
      <c r="VFY32" s="117"/>
      <c r="VFZ32" s="117"/>
      <c r="VGA32" s="117"/>
      <c r="VGB32" s="117"/>
      <c r="VGC32" s="117"/>
      <c r="VGD32" s="117"/>
      <c r="VGE32" s="117"/>
      <c r="VGF32" s="117"/>
      <c r="VGG32" s="117"/>
      <c r="VGH32" s="117"/>
      <c r="VGI32" s="117"/>
      <c r="VGJ32" s="117"/>
      <c r="VGK32" s="117"/>
      <c r="VGL32" s="117"/>
      <c r="VGM32" s="117"/>
      <c r="VGN32" s="117"/>
      <c r="VGO32" s="117"/>
      <c r="VGP32" s="117"/>
      <c r="VGQ32" s="117"/>
      <c r="VGR32" s="117"/>
      <c r="VGS32" s="117"/>
      <c r="VGT32" s="117"/>
      <c r="VGU32" s="117"/>
      <c r="VGV32" s="117"/>
      <c r="VGW32" s="117"/>
      <c r="VGX32" s="117"/>
      <c r="VGY32" s="117"/>
      <c r="VGZ32" s="117"/>
      <c r="VHA32" s="117"/>
      <c r="VHB32" s="117"/>
      <c r="VHC32" s="117"/>
      <c r="VHD32" s="117"/>
      <c r="VHE32" s="117"/>
      <c r="VHF32" s="117"/>
      <c r="VHG32" s="117"/>
      <c r="VHH32" s="117"/>
      <c r="VHI32" s="117"/>
      <c r="VHJ32" s="117"/>
      <c r="VHK32" s="117"/>
      <c r="VHL32" s="117"/>
      <c r="VHM32" s="117"/>
      <c r="VHN32" s="117"/>
      <c r="VHO32" s="117"/>
      <c r="VHP32" s="117"/>
      <c r="VHQ32" s="117"/>
      <c r="VHR32" s="117"/>
      <c r="VHS32" s="117"/>
      <c r="VHT32" s="117"/>
      <c r="VHU32" s="117"/>
      <c r="VHV32" s="117"/>
      <c r="VHW32" s="117"/>
      <c r="VHX32" s="117"/>
      <c r="VHY32" s="117"/>
      <c r="VHZ32" s="117"/>
      <c r="VIA32" s="117"/>
      <c r="VIB32" s="117"/>
      <c r="VIC32" s="117"/>
      <c r="VID32" s="117"/>
      <c r="VIE32" s="117"/>
      <c r="VIF32" s="117"/>
      <c r="VIG32" s="117"/>
      <c r="VIH32" s="117"/>
      <c r="VII32" s="117"/>
      <c r="VIJ32" s="117"/>
      <c r="VIK32" s="117"/>
      <c r="VIL32" s="117"/>
      <c r="VIM32" s="117"/>
      <c r="VIN32" s="117"/>
      <c r="VIO32" s="117"/>
      <c r="VIP32" s="117"/>
      <c r="VIQ32" s="117"/>
      <c r="VIR32" s="117"/>
      <c r="VIS32" s="117"/>
      <c r="VIT32" s="117"/>
      <c r="VIU32" s="117"/>
      <c r="VIV32" s="117"/>
      <c r="VIW32" s="117"/>
      <c r="VIX32" s="117"/>
      <c r="VIY32" s="117"/>
      <c r="VIZ32" s="117"/>
      <c r="VJA32" s="117"/>
      <c r="VJB32" s="117"/>
      <c r="VJC32" s="117"/>
      <c r="VJD32" s="117"/>
      <c r="VJE32" s="117"/>
      <c r="VJF32" s="117"/>
      <c r="VJG32" s="117"/>
      <c r="VJH32" s="117"/>
      <c r="VJI32" s="117"/>
      <c r="VJJ32" s="117"/>
      <c r="VJK32" s="117"/>
      <c r="VJL32" s="117"/>
      <c r="VJM32" s="117"/>
      <c r="VJN32" s="117"/>
      <c r="VJO32" s="117"/>
      <c r="VJP32" s="117"/>
      <c r="VJQ32" s="117"/>
      <c r="VJR32" s="117"/>
      <c r="VJS32" s="117"/>
      <c r="VJT32" s="117"/>
      <c r="VJU32" s="117"/>
      <c r="VJV32" s="117"/>
      <c r="VJW32" s="117"/>
      <c r="VJX32" s="117"/>
      <c r="VJY32" s="117"/>
      <c r="VJZ32" s="117"/>
      <c r="VKA32" s="117"/>
      <c r="VKB32" s="117"/>
      <c r="VKC32" s="117"/>
      <c r="VKD32" s="117"/>
      <c r="VKE32" s="117"/>
      <c r="VKF32" s="117"/>
      <c r="VKG32" s="117"/>
      <c r="VKH32" s="117"/>
      <c r="VKI32" s="117"/>
      <c r="VKJ32" s="117"/>
      <c r="VKK32" s="117"/>
      <c r="VKL32" s="117"/>
      <c r="VKM32" s="117"/>
      <c r="VKN32" s="117"/>
      <c r="VKO32" s="117"/>
      <c r="VKP32" s="117"/>
      <c r="VKQ32" s="117"/>
      <c r="VKR32" s="117"/>
      <c r="VKS32" s="117"/>
      <c r="VKT32" s="117"/>
      <c r="VKU32" s="117"/>
      <c r="VKV32" s="117"/>
      <c r="VKW32" s="117"/>
      <c r="VKX32" s="117"/>
      <c r="VKY32" s="117"/>
      <c r="VKZ32" s="117"/>
      <c r="VLA32" s="117"/>
      <c r="VLB32" s="117"/>
      <c r="VLC32" s="117"/>
      <c r="VLD32" s="117"/>
      <c r="VLE32" s="117"/>
      <c r="VLF32" s="117"/>
      <c r="VLG32" s="117"/>
      <c r="VLH32" s="117"/>
      <c r="VLI32" s="117"/>
      <c r="VLJ32" s="117"/>
      <c r="VLK32" s="117"/>
      <c r="VLL32" s="117"/>
      <c r="VLM32" s="117"/>
      <c r="VLN32" s="117"/>
      <c r="VLO32" s="117"/>
      <c r="VLP32" s="117"/>
      <c r="VLQ32" s="117"/>
      <c r="VLR32" s="117"/>
      <c r="VLS32" s="117"/>
      <c r="VLT32" s="117"/>
      <c r="VLU32" s="117"/>
      <c r="VLV32" s="117"/>
      <c r="VLW32" s="117"/>
      <c r="VLX32" s="117"/>
      <c r="VLY32" s="117"/>
      <c r="VLZ32" s="117"/>
      <c r="VMA32" s="117"/>
      <c r="VMB32" s="117"/>
      <c r="VMC32" s="117"/>
      <c r="VMD32" s="117"/>
      <c r="VME32" s="117"/>
      <c r="VMF32" s="117"/>
      <c r="VMG32" s="117"/>
      <c r="VMH32" s="117"/>
      <c r="VMI32" s="117"/>
      <c r="VMJ32" s="117"/>
      <c r="VMK32" s="117"/>
      <c r="VML32" s="117"/>
      <c r="VMM32" s="117"/>
      <c r="VMN32" s="117"/>
      <c r="VMO32" s="117"/>
      <c r="VMP32" s="117"/>
      <c r="VMQ32" s="117"/>
      <c r="VMR32" s="117"/>
      <c r="VMS32" s="117"/>
      <c r="VMT32" s="117"/>
      <c r="VMU32" s="117"/>
      <c r="VMV32" s="117"/>
      <c r="VMW32" s="117"/>
      <c r="VMX32" s="117"/>
      <c r="VMY32" s="117"/>
      <c r="VMZ32" s="117"/>
      <c r="VNA32" s="117"/>
      <c r="VNB32" s="117"/>
      <c r="VNC32" s="117"/>
      <c r="VND32" s="117"/>
      <c r="VNE32" s="117"/>
      <c r="VNF32" s="117"/>
      <c r="VNG32" s="117"/>
      <c r="VNH32" s="117"/>
      <c r="VNI32" s="117"/>
      <c r="VNJ32" s="117"/>
      <c r="VNK32" s="117"/>
      <c r="VNL32" s="117"/>
      <c r="VNM32" s="117"/>
      <c r="VNN32" s="117"/>
      <c r="VNO32" s="117"/>
      <c r="VNP32" s="117"/>
      <c r="VNQ32" s="117"/>
      <c r="VNR32" s="117"/>
      <c r="VNS32" s="117"/>
      <c r="VNT32" s="117"/>
      <c r="VNU32" s="117"/>
      <c r="VNV32" s="117"/>
      <c r="VNW32" s="117"/>
      <c r="VNX32" s="117"/>
      <c r="VNY32" s="117"/>
      <c r="VNZ32" s="117"/>
      <c r="VOA32" s="117"/>
      <c r="VOB32" s="117"/>
      <c r="VOC32" s="117"/>
      <c r="VOD32" s="117"/>
      <c r="VOE32" s="117"/>
      <c r="VOF32" s="117"/>
      <c r="VOG32" s="117"/>
      <c r="VOH32" s="117"/>
      <c r="VOI32" s="117"/>
      <c r="VOJ32" s="117"/>
      <c r="VOK32" s="117"/>
      <c r="VOL32" s="117"/>
      <c r="VOM32" s="117"/>
      <c r="VON32" s="117"/>
      <c r="VOO32" s="117"/>
      <c r="VOP32" s="117"/>
      <c r="VOQ32" s="117"/>
      <c r="VOR32" s="117"/>
      <c r="VOS32" s="117"/>
      <c r="VOT32" s="117"/>
      <c r="VOU32" s="117"/>
      <c r="VOV32" s="117"/>
      <c r="VOW32" s="117"/>
      <c r="VOX32" s="117"/>
      <c r="VOY32" s="117"/>
      <c r="VOZ32" s="117"/>
      <c r="VPA32" s="117"/>
      <c r="VPB32" s="117"/>
      <c r="VPC32" s="117"/>
      <c r="VPD32" s="117"/>
      <c r="VPE32" s="117"/>
      <c r="VPF32" s="117"/>
      <c r="VPG32" s="117"/>
      <c r="VPH32" s="117"/>
      <c r="VPI32" s="117"/>
      <c r="VPJ32" s="117"/>
      <c r="VPK32" s="117"/>
      <c r="VPL32" s="117"/>
      <c r="VPM32" s="117"/>
      <c r="VPN32" s="117"/>
      <c r="VPO32" s="117"/>
      <c r="VPP32" s="117"/>
      <c r="VPQ32" s="117"/>
      <c r="VPR32" s="117"/>
      <c r="VPS32" s="117"/>
      <c r="VPT32" s="117"/>
      <c r="VPU32" s="117"/>
      <c r="VPV32" s="117"/>
      <c r="VPW32" s="117"/>
      <c r="VPX32" s="117"/>
      <c r="VPY32" s="117"/>
      <c r="VPZ32" s="117"/>
      <c r="VQA32" s="117"/>
      <c r="VQB32" s="117"/>
      <c r="VQC32" s="117"/>
      <c r="VQD32" s="117"/>
      <c r="VQE32" s="117"/>
      <c r="VQF32" s="117"/>
      <c r="VQG32" s="117"/>
      <c r="VQH32" s="117"/>
      <c r="VQI32" s="117"/>
      <c r="VQJ32" s="117"/>
      <c r="VQK32" s="117"/>
      <c r="VQL32" s="117"/>
      <c r="VQM32" s="117"/>
      <c r="VQN32" s="117"/>
      <c r="VQO32" s="117"/>
      <c r="VQP32" s="117"/>
      <c r="VQQ32" s="117"/>
      <c r="VQR32" s="117"/>
      <c r="VQS32" s="117"/>
      <c r="VQT32" s="117"/>
      <c r="VQU32" s="117"/>
      <c r="VQV32" s="117"/>
      <c r="VQW32" s="117"/>
      <c r="VQX32" s="117"/>
      <c r="VQY32" s="117"/>
      <c r="VQZ32" s="117"/>
      <c r="VRA32" s="117"/>
      <c r="VRB32" s="117"/>
      <c r="VRC32" s="117"/>
      <c r="VRD32" s="117"/>
      <c r="VRE32" s="117"/>
      <c r="VRF32" s="117"/>
      <c r="VRG32" s="117"/>
      <c r="VRH32" s="117"/>
      <c r="VRI32" s="117"/>
      <c r="VRJ32" s="117"/>
      <c r="VRK32" s="117"/>
      <c r="VRL32" s="117"/>
      <c r="VRM32" s="117"/>
      <c r="VRN32" s="117"/>
      <c r="VRO32" s="117"/>
      <c r="VRP32" s="117"/>
      <c r="VRQ32" s="117"/>
      <c r="VRR32" s="117"/>
      <c r="VRS32" s="117"/>
      <c r="VRT32" s="117"/>
      <c r="VRU32" s="117"/>
      <c r="VRV32" s="117"/>
      <c r="VRW32" s="117"/>
      <c r="VRX32" s="117"/>
      <c r="VRY32" s="117"/>
      <c r="VRZ32" s="117"/>
      <c r="VSA32" s="117"/>
      <c r="VSB32" s="117"/>
      <c r="VSC32" s="117"/>
      <c r="VSD32" s="117"/>
      <c r="VSE32" s="117"/>
      <c r="VSF32" s="117"/>
      <c r="VSG32" s="117"/>
      <c r="VSH32" s="117"/>
      <c r="VSI32" s="117"/>
      <c r="VSJ32" s="117"/>
      <c r="VSK32" s="117"/>
      <c r="VSL32" s="117"/>
      <c r="VSM32" s="117"/>
      <c r="VSN32" s="117"/>
      <c r="VSO32" s="117"/>
      <c r="VSP32" s="117"/>
      <c r="VSQ32" s="117"/>
      <c r="VSR32" s="117"/>
      <c r="VSS32" s="117"/>
      <c r="VST32" s="117"/>
      <c r="VSU32" s="117"/>
      <c r="VSV32" s="117"/>
      <c r="VSW32" s="117"/>
      <c r="VSX32" s="117"/>
      <c r="VSY32" s="117"/>
      <c r="VSZ32" s="117"/>
      <c r="VTA32" s="117"/>
      <c r="VTB32" s="117"/>
      <c r="VTC32" s="117"/>
      <c r="VTD32" s="117"/>
      <c r="VTE32" s="117"/>
      <c r="VTF32" s="117"/>
      <c r="VTG32" s="117"/>
      <c r="VTH32" s="117"/>
      <c r="VTI32" s="117"/>
      <c r="VTJ32" s="117"/>
      <c r="VTK32" s="117"/>
      <c r="VTL32" s="117"/>
      <c r="VTM32" s="117"/>
      <c r="VTN32" s="117"/>
      <c r="VTO32" s="117"/>
      <c r="VTP32" s="117"/>
      <c r="VTQ32" s="117"/>
      <c r="VTR32" s="117"/>
      <c r="VTS32" s="117"/>
      <c r="VTT32" s="117"/>
      <c r="VTU32" s="117"/>
      <c r="VTV32" s="117"/>
      <c r="VTW32" s="117"/>
      <c r="VTX32" s="117"/>
      <c r="VTY32" s="117"/>
      <c r="VTZ32" s="117"/>
      <c r="VUA32" s="117"/>
      <c r="VUB32" s="117"/>
      <c r="VUC32" s="117"/>
      <c r="VUD32" s="117"/>
      <c r="VUE32" s="117"/>
      <c r="VUF32" s="117"/>
      <c r="VUG32" s="117"/>
      <c r="VUH32" s="117"/>
      <c r="VUI32" s="117"/>
      <c r="VUJ32" s="117"/>
      <c r="VUK32" s="117"/>
      <c r="VUL32" s="117"/>
      <c r="VUM32" s="117"/>
      <c r="VUN32" s="117"/>
      <c r="VUO32" s="117"/>
      <c r="VUP32" s="117"/>
      <c r="VUQ32" s="117"/>
      <c r="VUR32" s="117"/>
      <c r="VUS32" s="117"/>
      <c r="VUT32" s="117"/>
      <c r="VUU32" s="117"/>
      <c r="VUV32" s="117"/>
      <c r="VUW32" s="117"/>
      <c r="VUX32" s="117"/>
      <c r="VUY32" s="117"/>
      <c r="VUZ32" s="117"/>
      <c r="VVA32" s="117"/>
      <c r="VVB32" s="117"/>
      <c r="VVC32" s="117"/>
      <c r="VVD32" s="117"/>
      <c r="VVE32" s="117"/>
      <c r="VVF32" s="117"/>
      <c r="VVG32" s="117"/>
      <c r="VVH32" s="117"/>
      <c r="VVI32" s="117"/>
      <c r="VVJ32" s="117"/>
      <c r="VVK32" s="117"/>
      <c r="VVL32" s="117"/>
      <c r="VVM32" s="117"/>
      <c r="VVN32" s="117"/>
      <c r="VVO32" s="117"/>
      <c r="VVP32" s="117"/>
      <c r="VVQ32" s="117"/>
      <c r="VVR32" s="117"/>
      <c r="VVS32" s="117"/>
      <c r="VVT32" s="117"/>
      <c r="VVU32" s="117"/>
      <c r="VVV32" s="117"/>
      <c r="VVW32" s="117"/>
      <c r="VVX32" s="117"/>
      <c r="VVY32" s="117"/>
      <c r="VVZ32" s="117"/>
      <c r="VWA32" s="117"/>
      <c r="VWB32" s="117"/>
      <c r="VWC32" s="117"/>
      <c r="VWD32" s="117"/>
      <c r="VWE32" s="117"/>
      <c r="VWF32" s="117"/>
      <c r="VWG32" s="117"/>
      <c r="VWH32" s="117"/>
      <c r="VWI32" s="117"/>
      <c r="VWJ32" s="117"/>
      <c r="VWK32" s="117"/>
      <c r="VWL32" s="117"/>
      <c r="VWM32" s="117"/>
      <c r="VWN32" s="117"/>
      <c r="VWO32" s="117"/>
      <c r="VWP32" s="117"/>
      <c r="VWQ32" s="117"/>
      <c r="VWR32" s="117"/>
      <c r="VWS32" s="117"/>
      <c r="VWT32" s="117"/>
      <c r="VWU32" s="117"/>
      <c r="VWV32" s="117"/>
      <c r="VWW32" s="117"/>
      <c r="VWX32" s="117"/>
      <c r="VWY32" s="117"/>
      <c r="VWZ32" s="117"/>
      <c r="VXA32" s="117"/>
      <c r="VXB32" s="117"/>
      <c r="VXC32" s="117"/>
      <c r="VXD32" s="117"/>
      <c r="VXE32" s="117"/>
      <c r="VXF32" s="117"/>
      <c r="VXG32" s="117"/>
      <c r="VXH32" s="117"/>
      <c r="VXI32" s="117"/>
      <c r="VXJ32" s="117"/>
      <c r="VXK32" s="117"/>
      <c r="VXL32" s="117"/>
      <c r="VXM32" s="117"/>
      <c r="VXN32" s="117"/>
      <c r="VXO32" s="117"/>
      <c r="VXP32" s="117"/>
      <c r="VXQ32" s="117"/>
      <c r="VXR32" s="117"/>
      <c r="VXS32" s="117"/>
      <c r="VXT32" s="117"/>
      <c r="VXU32" s="117"/>
      <c r="VXV32" s="117"/>
      <c r="VXW32" s="117"/>
      <c r="VXX32" s="117"/>
      <c r="VXY32" s="117"/>
      <c r="VXZ32" s="117"/>
      <c r="VYA32" s="117"/>
      <c r="VYB32" s="117"/>
      <c r="VYC32" s="117"/>
      <c r="VYD32" s="117"/>
      <c r="VYE32" s="117"/>
      <c r="VYF32" s="117"/>
      <c r="VYG32" s="117"/>
      <c r="VYH32" s="117"/>
      <c r="VYI32" s="117"/>
      <c r="VYJ32" s="117"/>
      <c r="VYK32" s="117"/>
      <c r="VYL32" s="117"/>
      <c r="VYM32" s="117"/>
      <c r="VYN32" s="117"/>
      <c r="VYO32" s="117"/>
      <c r="VYP32" s="117"/>
      <c r="VYQ32" s="117"/>
      <c r="VYR32" s="117"/>
      <c r="VYS32" s="117"/>
      <c r="VYT32" s="117"/>
      <c r="VYU32" s="117"/>
      <c r="VYV32" s="117"/>
      <c r="VYW32" s="117"/>
      <c r="VYX32" s="117"/>
      <c r="VYY32" s="117"/>
      <c r="VYZ32" s="117"/>
      <c r="VZA32" s="117"/>
      <c r="VZB32" s="117"/>
      <c r="VZC32" s="117"/>
      <c r="VZD32" s="117"/>
      <c r="VZE32" s="117"/>
      <c r="VZF32" s="117"/>
      <c r="VZG32" s="117"/>
      <c r="VZH32" s="117"/>
      <c r="VZI32" s="117"/>
      <c r="VZJ32" s="117"/>
      <c r="VZK32" s="117"/>
      <c r="VZL32" s="117"/>
      <c r="VZM32" s="117"/>
      <c r="VZN32" s="117"/>
      <c r="VZO32" s="117"/>
      <c r="VZP32" s="117"/>
      <c r="VZQ32" s="117"/>
      <c r="VZR32" s="117"/>
      <c r="VZS32" s="117"/>
      <c r="VZT32" s="117"/>
      <c r="VZU32" s="117"/>
      <c r="VZV32" s="117"/>
      <c r="VZW32" s="117"/>
      <c r="VZX32" s="117"/>
      <c r="VZY32" s="117"/>
      <c r="VZZ32" s="117"/>
      <c r="WAA32" s="117"/>
      <c r="WAB32" s="117"/>
      <c r="WAC32" s="117"/>
      <c r="WAD32" s="117"/>
      <c r="WAE32" s="117"/>
      <c r="WAF32" s="117"/>
      <c r="WAG32" s="117"/>
      <c r="WAH32" s="117"/>
      <c r="WAI32" s="117"/>
      <c r="WAJ32" s="117"/>
      <c r="WAK32" s="117"/>
      <c r="WAL32" s="117"/>
      <c r="WAM32" s="117"/>
      <c r="WAN32" s="117"/>
      <c r="WAO32" s="117"/>
      <c r="WAP32" s="117"/>
      <c r="WAQ32" s="117"/>
      <c r="WAR32" s="117"/>
      <c r="WAS32" s="117"/>
      <c r="WAT32" s="117"/>
      <c r="WAU32" s="117"/>
      <c r="WAV32" s="117"/>
      <c r="WAW32" s="117"/>
      <c r="WAX32" s="117"/>
      <c r="WAY32" s="117"/>
      <c r="WAZ32" s="117"/>
      <c r="WBA32" s="117"/>
      <c r="WBB32" s="117"/>
      <c r="WBC32" s="117"/>
      <c r="WBD32" s="117"/>
      <c r="WBE32" s="117"/>
      <c r="WBF32" s="117"/>
      <c r="WBG32" s="117"/>
      <c r="WBH32" s="117"/>
      <c r="WBI32" s="117"/>
      <c r="WBJ32" s="117"/>
      <c r="WBK32" s="117"/>
      <c r="WBL32" s="117"/>
      <c r="WBM32" s="117"/>
      <c r="WBN32" s="117"/>
      <c r="WBO32" s="117"/>
      <c r="WBP32" s="117"/>
      <c r="WBQ32" s="117"/>
      <c r="WBR32" s="117"/>
      <c r="WBS32" s="117"/>
      <c r="WBT32" s="117"/>
      <c r="WBU32" s="117"/>
      <c r="WBV32" s="117"/>
      <c r="WBW32" s="117"/>
      <c r="WBX32" s="117"/>
      <c r="WBY32" s="117"/>
      <c r="WBZ32" s="117"/>
      <c r="WCA32" s="117"/>
      <c r="WCB32" s="117"/>
      <c r="WCC32" s="117"/>
      <c r="WCD32" s="117"/>
      <c r="WCE32" s="117"/>
      <c r="WCF32" s="117"/>
      <c r="WCG32" s="117"/>
      <c r="WCH32" s="117"/>
      <c r="WCI32" s="117"/>
      <c r="WCJ32" s="117"/>
      <c r="WCK32" s="117"/>
      <c r="WCL32" s="117"/>
      <c r="WCM32" s="117"/>
      <c r="WCN32" s="117"/>
      <c r="WCO32" s="117"/>
      <c r="WCP32" s="117"/>
      <c r="WCQ32" s="117"/>
      <c r="WCR32" s="117"/>
      <c r="WCS32" s="117"/>
      <c r="WCT32" s="117"/>
      <c r="WCU32" s="117"/>
      <c r="WCV32" s="117"/>
      <c r="WCW32" s="117"/>
      <c r="WCX32" s="117"/>
      <c r="WCY32" s="117"/>
      <c r="WCZ32" s="117"/>
      <c r="WDA32" s="117"/>
      <c r="WDB32" s="117"/>
      <c r="WDC32" s="117"/>
      <c r="WDD32" s="117"/>
      <c r="WDE32" s="117"/>
      <c r="WDF32" s="117"/>
      <c r="WDG32" s="117"/>
      <c r="WDH32" s="117"/>
      <c r="WDI32" s="117"/>
      <c r="WDJ32" s="117"/>
      <c r="WDK32" s="117"/>
      <c r="WDL32" s="117"/>
      <c r="WDM32" s="117"/>
      <c r="WDN32" s="117"/>
      <c r="WDO32" s="117"/>
      <c r="WDP32" s="117"/>
      <c r="WDQ32" s="117"/>
      <c r="WDR32" s="117"/>
      <c r="WDS32" s="117"/>
      <c r="WDT32" s="117"/>
      <c r="WDU32" s="117"/>
      <c r="WDV32" s="117"/>
      <c r="WDW32" s="117"/>
      <c r="WDX32" s="117"/>
      <c r="WDY32" s="117"/>
      <c r="WDZ32" s="117"/>
      <c r="WEA32" s="117"/>
      <c r="WEB32" s="117"/>
      <c r="WEC32" s="117"/>
      <c r="WED32" s="117"/>
      <c r="WEE32" s="117"/>
      <c r="WEF32" s="117"/>
      <c r="WEG32" s="117"/>
      <c r="WEH32" s="117"/>
      <c r="WEI32" s="117"/>
      <c r="WEJ32" s="117"/>
      <c r="WEK32" s="117"/>
      <c r="WEL32" s="117"/>
      <c r="WEM32" s="117"/>
      <c r="WEN32" s="117"/>
      <c r="WEO32" s="117"/>
      <c r="WEP32" s="117"/>
      <c r="WEQ32" s="117"/>
      <c r="WER32" s="117"/>
      <c r="WES32" s="117"/>
      <c r="WET32" s="117"/>
      <c r="WEU32" s="117"/>
      <c r="WEV32" s="117"/>
      <c r="WEW32" s="117"/>
      <c r="WEX32" s="117"/>
      <c r="WEY32" s="117"/>
      <c r="WEZ32" s="117"/>
      <c r="WFA32" s="117"/>
      <c r="WFB32" s="117"/>
      <c r="WFC32" s="117"/>
      <c r="WFD32" s="117"/>
      <c r="WFE32" s="117"/>
      <c r="WFF32" s="117"/>
      <c r="WFG32" s="117"/>
      <c r="WFH32" s="117"/>
      <c r="WFI32" s="117"/>
      <c r="WFJ32" s="117"/>
      <c r="WFK32" s="117"/>
      <c r="WFL32" s="117"/>
      <c r="WFM32" s="117"/>
      <c r="WFN32" s="117"/>
      <c r="WFO32" s="117"/>
      <c r="WFP32" s="117"/>
      <c r="WFQ32" s="117"/>
      <c r="WFR32" s="117"/>
      <c r="WFS32" s="117"/>
      <c r="WFT32" s="117"/>
      <c r="WFU32" s="117"/>
      <c r="WFV32" s="117"/>
      <c r="WFW32" s="117"/>
      <c r="WFX32" s="117"/>
      <c r="WFY32" s="117"/>
      <c r="WFZ32" s="117"/>
      <c r="WGA32" s="117"/>
      <c r="WGB32" s="117"/>
      <c r="WGC32" s="117"/>
      <c r="WGD32" s="117"/>
      <c r="WGE32" s="117"/>
      <c r="WGF32" s="117"/>
      <c r="WGG32" s="117"/>
      <c r="WGH32" s="117"/>
      <c r="WGI32" s="117"/>
      <c r="WGJ32" s="117"/>
      <c r="WGK32" s="117"/>
      <c r="WGL32" s="117"/>
      <c r="WGM32" s="117"/>
      <c r="WGN32" s="117"/>
      <c r="WGO32" s="117"/>
      <c r="WGP32" s="117"/>
      <c r="WGQ32" s="117"/>
      <c r="WGR32" s="117"/>
      <c r="WGS32" s="117"/>
      <c r="WGT32" s="117"/>
      <c r="WGU32" s="117"/>
      <c r="WGV32" s="117"/>
      <c r="WGW32" s="117"/>
      <c r="WGX32" s="117"/>
      <c r="WGY32" s="117"/>
      <c r="WGZ32" s="117"/>
      <c r="WHA32" s="117"/>
      <c r="WHB32" s="117"/>
      <c r="WHC32" s="117"/>
      <c r="WHD32" s="117"/>
      <c r="WHE32" s="117"/>
      <c r="WHF32" s="117"/>
      <c r="WHG32" s="117"/>
      <c r="WHH32" s="117"/>
      <c r="WHI32" s="117"/>
      <c r="WHJ32" s="117"/>
      <c r="WHK32" s="117"/>
      <c r="WHL32" s="117"/>
      <c r="WHM32" s="117"/>
      <c r="WHN32" s="117"/>
      <c r="WHO32" s="117"/>
      <c r="WHP32" s="117"/>
      <c r="WHQ32" s="117"/>
      <c r="WHR32" s="117"/>
      <c r="WHS32" s="117"/>
      <c r="WHT32" s="117"/>
      <c r="WHU32" s="117"/>
      <c r="WHV32" s="117"/>
      <c r="WHW32" s="117"/>
      <c r="WHX32" s="117"/>
      <c r="WHY32" s="117"/>
      <c r="WHZ32" s="117"/>
      <c r="WIA32" s="117"/>
      <c r="WIB32" s="117"/>
      <c r="WIC32" s="117"/>
      <c r="WID32" s="117"/>
      <c r="WIE32" s="117"/>
      <c r="WIF32" s="117"/>
      <c r="WIG32" s="117"/>
      <c r="WIH32" s="117"/>
      <c r="WII32" s="117"/>
      <c r="WIJ32" s="117"/>
      <c r="WIK32" s="117"/>
      <c r="WIL32" s="117"/>
      <c r="WIM32" s="117"/>
      <c r="WIN32" s="117"/>
      <c r="WIO32" s="117"/>
      <c r="WIP32" s="117"/>
      <c r="WIQ32" s="117"/>
      <c r="WIR32" s="117"/>
      <c r="WIS32" s="117"/>
      <c r="WIT32" s="117"/>
      <c r="WIU32" s="117"/>
      <c r="WIV32" s="117"/>
      <c r="WIW32" s="117"/>
      <c r="WIX32" s="117"/>
      <c r="WIY32" s="117"/>
      <c r="WIZ32" s="117"/>
      <c r="WJA32" s="117"/>
      <c r="WJB32" s="117"/>
      <c r="WJC32" s="117"/>
      <c r="WJD32" s="117"/>
      <c r="WJE32" s="117"/>
      <c r="WJF32" s="117"/>
      <c r="WJG32" s="117"/>
      <c r="WJH32" s="117"/>
      <c r="WJI32" s="117"/>
      <c r="WJJ32" s="117"/>
      <c r="WJK32" s="117"/>
      <c r="WJL32" s="117"/>
      <c r="WJM32" s="117"/>
      <c r="WJN32" s="117"/>
      <c r="WJO32" s="117"/>
      <c r="WJP32" s="117"/>
      <c r="WJQ32" s="117"/>
      <c r="WJR32" s="117"/>
      <c r="WJS32" s="117"/>
      <c r="WJT32" s="117"/>
      <c r="WJU32" s="117"/>
      <c r="WJV32" s="117"/>
      <c r="WJW32" s="117"/>
      <c r="WJX32" s="117"/>
      <c r="WJY32" s="117"/>
      <c r="WJZ32" s="117"/>
      <c r="WKA32" s="117"/>
      <c r="WKB32" s="117"/>
      <c r="WKC32" s="117"/>
      <c r="WKD32" s="117"/>
      <c r="WKE32" s="117"/>
      <c r="WKF32" s="117"/>
      <c r="WKG32" s="117"/>
      <c r="WKH32" s="117"/>
      <c r="WKI32" s="117"/>
      <c r="WKJ32" s="117"/>
      <c r="WKK32" s="117"/>
      <c r="WKL32" s="117"/>
      <c r="WKM32" s="117"/>
      <c r="WKN32" s="117"/>
      <c r="WKO32" s="117"/>
      <c r="WKP32" s="117"/>
      <c r="WKQ32" s="117"/>
      <c r="WKR32" s="117"/>
      <c r="WKS32" s="117"/>
      <c r="WKT32" s="117"/>
      <c r="WKU32" s="117"/>
      <c r="WKV32" s="117"/>
      <c r="WKW32" s="117"/>
      <c r="WKX32" s="117"/>
      <c r="WKY32" s="117"/>
      <c r="WKZ32" s="117"/>
      <c r="WLA32" s="117"/>
      <c r="WLB32" s="117"/>
      <c r="WLC32" s="117"/>
      <c r="WLD32" s="117"/>
      <c r="WLE32" s="117"/>
      <c r="WLF32" s="117"/>
      <c r="WLG32" s="117"/>
      <c r="WLH32" s="117"/>
      <c r="WLI32" s="117"/>
      <c r="WLJ32" s="117"/>
      <c r="WLK32" s="117"/>
      <c r="WLL32" s="117"/>
      <c r="WLM32" s="117"/>
      <c r="WLN32" s="117"/>
      <c r="WLO32" s="117"/>
      <c r="WLP32" s="117"/>
      <c r="WLQ32" s="117"/>
      <c r="WLR32" s="117"/>
      <c r="WLS32" s="117"/>
      <c r="WLT32" s="117"/>
      <c r="WLU32" s="117"/>
      <c r="WLV32" s="117"/>
      <c r="WLW32" s="117"/>
      <c r="WLX32" s="117"/>
      <c r="WLY32" s="117"/>
      <c r="WLZ32" s="117"/>
      <c r="WMA32" s="117"/>
      <c r="WMB32" s="117"/>
      <c r="WMC32" s="117"/>
      <c r="WMD32" s="117"/>
      <c r="WME32" s="117"/>
      <c r="WMF32" s="117"/>
      <c r="WMG32" s="117"/>
      <c r="WMH32" s="117"/>
      <c r="WMI32" s="117"/>
      <c r="WMJ32" s="117"/>
      <c r="WMK32" s="117"/>
      <c r="WML32" s="117"/>
      <c r="WMM32" s="117"/>
      <c r="WMN32" s="117"/>
      <c r="WMO32" s="117"/>
      <c r="WMP32" s="117"/>
      <c r="WMQ32" s="117"/>
      <c r="WMR32" s="117"/>
      <c r="WMS32" s="117"/>
      <c r="WMT32" s="117"/>
      <c r="WMU32" s="117"/>
      <c r="WMV32" s="117"/>
      <c r="WMW32" s="117"/>
      <c r="WMX32" s="117"/>
      <c r="WMY32" s="117"/>
      <c r="WMZ32" s="117"/>
      <c r="WNA32" s="117"/>
      <c r="WNB32" s="117"/>
      <c r="WNC32" s="117"/>
      <c r="WND32" s="117"/>
      <c r="WNE32" s="117"/>
      <c r="WNF32" s="117"/>
      <c r="WNG32" s="117"/>
      <c r="WNH32" s="117"/>
      <c r="WNI32" s="117"/>
      <c r="WNJ32" s="117"/>
      <c r="WNK32" s="117"/>
      <c r="WNL32" s="117"/>
      <c r="WNM32" s="117"/>
      <c r="WNN32" s="117"/>
      <c r="WNO32" s="117"/>
      <c r="WNP32" s="117"/>
      <c r="WNQ32" s="117"/>
      <c r="WNR32" s="117"/>
      <c r="WNS32" s="117"/>
      <c r="WNT32" s="117"/>
      <c r="WNU32" s="117"/>
      <c r="WNV32" s="117"/>
      <c r="WNW32" s="117"/>
      <c r="WNX32" s="117"/>
      <c r="WNY32" s="117"/>
      <c r="WNZ32" s="117"/>
      <c r="WOA32" s="117"/>
      <c r="WOB32" s="117"/>
      <c r="WOC32" s="117"/>
      <c r="WOD32" s="117"/>
      <c r="WOE32" s="117"/>
      <c r="WOF32" s="117"/>
      <c r="WOG32" s="117"/>
      <c r="WOH32" s="117"/>
      <c r="WOI32" s="117"/>
      <c r="WOJ32" s="117"/>
      <c r="WOK32" s="117"/>
      <c r="WOL32" s="117"/>
      <c r="WOM32" s="117"/>
      <c r="WON32" s="117"/>
      <c r="WOO32" s="117"/>
      <c r="WOP32" s="117"/>
      <c r="WOQ32" s="117"/>
      <c r="WOR32" s="117"/>
      <c r="WOS32" s="117"/>
      <c r="WOT32" s="117"/>
      <c r="WOU32" s="117"/>
      <c r="WOV32" s="117"/>
      <c r="WOW32" s="117"/>
      <c r="WOX32" s="117"/>
      <c r="WOY32" s="117"/>
      <c r="WOZ32" s="117"/>
      <c r="WPA32" s="117"/>
      <c r="WPB32" s="117"/>
      <c r="WPC32" s="117"/>
      <c r="WPD32" s="117"/>
      <c r="WPE32" s="117"/>
      <c r="WPF32" s="117"/>
      <c r="WPG32" s="117"/>
      <c r="WPH32" s="117"/>
      <c r="WPI32" s="117"/>
      <c r="WPJ32" s="117"/>
      <c r="WPK32" s="117"/>
      <c r="WPL32" s="117"/>
      <c r="WPM32" s="117"/>
      <c r="WPN32" s="117"/>
      <c r="WPO32" s="117"/>
      <c r="WPP32" s="117"/>
      <c r="WPQ32" s="117"/>
      <c r="WPR32" s="117"/>
      <c r="WPS32" s="117"/>
      <c r="WPT32" s="117"/>
      <c r="WPU32" s="117"/>
      <c r="WPV32" s="117"/>
      <c r="WPW32" s="117"/>
      <c r="WPX32" s="117"/>
      <c r="WPY32" s="117"/>
      <c r="WPZ32" s="117"/>
      <c r="WQA32" s="117"/>
      <c r="WQB32" s="117"/>
      <c r="WQC32" s="117"/>
      <c r="WQD32" s="117"/>
      <c r="WQE32" s="117"/>
      <c r="WQF32" s="117"/>
      <c r="WQG32" s="117"/>
      <c r="WQH32" s="117"/>
      <c r="WQI32" s="117"/>
      <c r="WQJ32" s="117"/>
      <c r="WQK32" s="117"/>
      <c r="WQL32" s="117"/>
      <c r="WQM32" s="117"/>
      <c r="WQN32" s="117"/>
      <c r="WQO32" s="117"/>
      <c r="WQP32" s="117"/>
      <c r="WQQ32" s="117"/>
      <c r="WQR32" s="117"/>
      <c r="WQS32" s="117"/>
      <c r="WQT32" s="117"/>
      <c r="WQU32" s="117"/>
      <c r="WQV32" s="117"/>
      <c r="WQW32" s="117"/>
      <c r="WQX32" s="117"/>
      <c r="WQY32" s="117"/>
      <c r="WQZ32" s="117"/>
      <c r="WRA32" s="117"/>
      <c r="WRB32" s="117"/>
      <c r="WRC32" s="117"/>
      <c r="WRD32" s="117"/>
      <c r="WRE32" s="117"/>
      <c r="WRF32" s="117"/>
      <c r="WRG32" s="117"/>
      <c r="WRH32" s="117"/>
      <c r="WRI32" s="117"/>
      <c r="WRJ32" s="117"/>
      <c r="WRK32" s="117"/>
      <c r="WRL32" s="117"/>
      <c r="WRM32" s="117"/>
      <c r="WRN32" s="117"/>
      <c r="WRO32" s="117"/>
      <c r="WRP32" s="117"/>
      <c r="WRQ32" s="117"/>
      <c r="WRR32" s="117"/>
      <c r="WRS32" s="117"/>
      <c r="WRT32" s="117"/>
      <c r="WRU32" s="117"/>
      <c r="WRV32" s="117"/>
      <c r="WRW32" s="117"/>
      <c r="WRX32" s="117"/>
      <c r="WRY32" s="117"/>
      <c r="WRZ32" s="117"/>
      <c r="WSA32" s="117"/>
      <c r="WSB32" s="117"/>
      <c r="WSC32" s="117"/>
      <c r="WSD32" s="117"/>
      <c r="WSE32" s="117"/>
      <c r="WSF32" s="117"/>
      <c r="WSG32" s="117"/>
      <c r="WSH32" s="117"/>
      <c r="WSI32" s="117"/>
      <c r="WSJ32" s="117"/>
      <c r="WSK32" s="117"/>
      <c r="WSL32" s="117"/>
      <c r="WSM32" s="117"/>
      <c r="WSN32" s="117"/>
      <c r="WSO32" s="117"/>
      <c r="WSP32" s="117"/>
      <c r="WSQ32" s="117"/>
      <c r="WSR32" s="117"/>
      <c r="WSS32" s="117"/>
      <c r="WST32" s="117"/>
      <c r="WSU32" s="117"/>
      <c r="WSV32" s="117"/>
      <c r="WSW32" s="117"/>
      <c r="WSX32" s="117"/>
      <c r="WSY32" s="117"/>
      <c r="WSZ32" s="117"/>
      <c r="WTA32" s="117"/>
      <c r="WTB32" s="117"/>
      <c r="WTC32" s="117"/>
      <c r="WTD32" s="117"/>
      <c r="WTE32" s="117"/>
      <c r="WTF32" s="117"/>
      <c r="WTG32" s="117"/>
      <c r="WTH32" s="117"/>
      <c r="WTI32" s="117"/>
      <c r="WTJ32" s="117"/>
      <c r="WTK32" s="117"/>
      <c r="WTL32" s="117"/>
      <c r="WTM32" s="117"/>
      <c r="WTN32" s="117"/>
      <c r="WTO32" s="117"/>
      <c r="WTP32" s="117"/>
      <c r="WTQ32" s="117"/>
      <c r="WTR32" s="117"/>
      <c r="WTS32" s="117"/>
      <c r="WTT32" s="117"/>
      <c r="WTU32" s="117"/>
      <c r="WTV32" s="117"/>
      <c r="WTW32" s="117"/>
      <c r="WTX32" s="117"/>
      <c r="WTY32" s="117"/>
      <c r="WTZ32" s="117"/>
      <c r="WUA32" s="117"/>
      <c r="WUB32" s="117"/>
      <c r="WUC32" s="117"/>
      <c r="WUD32" s="117"/>
      <c r="WUE32" s="117"/>
      <c r="WUF32" s="117"/>
      <c r="WUG32" s="117"/>
      <c r="WUH32" s="117"/>
      <c r="WUI32" s="117"/>
      <c r="WUJ32" s="117"/>
      <c r="WUK32" s="117"/>
      <c r="WUL32" s="117"/>
      <c r="WUM32" s="117"/>
      <c r="WUN32" s="117"/>
      <c r="WUO32" s="117"/>
      <c r="WUP32" s="117"/>
      <c r="WUQ32" s="117"/>
      <c r="WUR32" s="117"/>
      <c r="WUS32" s="117"/>
      <c r="WUT32" s="117"/>
      <c r="WUU32" s="117"/>
      <c r="WUV32" s="117"/>
      <c r="WUW32" s="117"/>
      <c r="WUX32" s="117"/>
      <c r="WUY32" s="117"/>
      <c r="WUZ32" s="117"/>
      <c r="WVA32" s="117"/>
      <c r="WVB32" s="117"/>
      <c r="WVC32" s="117"/>
      <c r="WVD32" s="117"/>
      <c r="WVE32" s="117"/>
      <c r="WVF32" s="117"/>
      <c r="WVG32" s="117"/>
      <c r="WVH32" s="117"/>
      <c r="WVI32" s="117"/>
      <c r="WVJ32" s="117"/>
      <c r="WVK32" s="117"/>
      <c r="WVL32" s="117"/>
      <c r="WVM32" s="117"/>
      <c r="WVN32" s="117"/>
      <c r="WVO32" s="117"/>
      <c r="WVP32" s="117"/>
      <c r="WVQ32" s="117"/>
      <c r="WVR32" s="117"/>
      <c r="WVS32" s="117"/>
      <c r="WVT32" s="117"/>
      <c r="WVU32" s="117"/>
      <c r="WVV32" s="117"/>
      <c r="WVW32" s="117"/>
      <c r="WVX32" s="117"/>
      <c r="WVY32" s="117"/>
      <c r="WVZ32" s="117"/>
      <c r="WWA32" s="117"/>
      <c r="WWB32" s="117"/>
      <c r="WWC32" s="117"/>
      <c r="WWD32" s="117"/>
      <c r="WWE32" s="117"/>
      <c r="WWF32" s="117"/>
      <c r="WWG32" s="117"/>
      <c r="WWH32" s="117"/>
      <c r="WWI32" s="117"/>
      <c r="WWJ32" s="117"/>
      <c r="WWK32" s="117"/>
      <c r="WWL32" s="117"/>
      <c r="WWM32" s="117"/>
      <c r="WWN32" s="117"/>
      <c r="WWO32" s="117"/>
      <c r="WWP32" s="117"/>
      <c r="WWQ32" s="117"/>
      <c r="WWR32" s="117"/>
      <c r="WWS32" s="117"/>
      <c r="WWT32" s="117"/>
      <c r="WWU32" s="117"/>
      <c r="WWV32" s="117"/>
      <c r="WWW32" s="117"/>
      <c r="WWX32" s="117"/>
      <c r="WWY32" s="117"/>
      <c r="WWZ32" s="117"/>
      <c r="WXA32" s="117"/>
      <c r="WXB32" s="117"/>
      <c r="WXC32" s="117"/>
      <c r="WXD32" s="117"/>
      <c r="WXE32" s="117"/>
      <c r="WXF32" s="117"/>
      <c r="WXG32" s="117"/>
      <c r="WXH32" s="117"/>
      <c r="WXI32" s="117"/>
      <c r="WXJ32" s="117"/>
      <c r="WXK32" s="117"/>
      <c r="WXL32" s="117"/>
      <c r="WXM32" s="117"/>
      <c r="WXN32" s="117"/>
      <c r="WXO32" s="117"/>
      <c r="WXP32" s="117"/>
      <c r="WXQ32" s="117"/>
      <c r="WXR32" s="117"/>
      <c r="WXS32" s="117"/>
      <c r="WXT32" s="117"/>
      <c r="WXU32" s="117"/>
      <c r="WXV32" s="117"/>
      <c r="WXW32" s="117"/>
      <c r="WXX32" s="117"/>
      <c r="WXY32" s="117"/>
      <c r="WXZ32" s="117"/>
      <c r="WYA32" s="117"/>
      <c r="WYB32" s="117"/>
      <c r="WYC32" s="117"/>
      <c r="WYD32" s="117"/>
      <c r="WYE32" s="117"/>
      <c r="WYF32" s="117"/>
      <c r="WYG32" s="117"/>
      <c r="WYH32" s="117"/>
      <c r="WYI32" s="117"/>
      <c r="WYJ32" s="117"/>
      <c r="WYK32" s="117"/>
      <c r="WYL32" s="117"/>
      <c r="WYM32" s="117"/>
      <c r="WYN32" s="117"/>
      <c r="WYO32" s="117"/>
      <c r="WYP32" s="117"/>
      <c r="WYQ32" s="117"/>
      <c r="WYR32" s="117"/>
      <c r="WYS32" s="117"/>
      <c r="WYT32" s="117"/>
      <c r="WYU32" s="117"/>
      <c r="WYV32" s="117"/>
      <c r="WYW32" s="117"/>
      <c r="WYX32" s="117"/>
      <c r="WYY32" s="117"/>
      <c r="WYZ32" s="117"/>
      <c r="WZA32" s="117"/>
      <c r="WZB32" s="117"/>
      <c r="WZC32" s="117"/>
      <c r="WZD32" s="117"/>
      <c r="WZE32" s="117"/>
      <c r="WZF32" s="117"/>
      <c r="WZG32" s="117"/>
      <c r="WZH32" s="117"/>
      <c r="WZI32" s="117"/>
      <c r="WZJ32" s="117"/>
      <c r="WZK32" s="117"/>
      <c r="WZL32" s="117"/>
      <c r="WZM32" s="117"/>
      <c r="WZN32" s="117"/>
      <c r="WZO32" s="117"/>
      <c r="WZP32" s="117"/>
      <c r="WZQ32" s="117"/>
      <c r="WZR32" s="117"/>
      <c r="WZS32" s="117"/>
      <c r="WZT32" s="117"/>
      <c r="WZU32" s="117"/>
      <c r="WZV32" s="117"/>
      <c r="WZW32" s="117"/>
      <c r="WZX32" s="117"/>
      <c r="WZY32" s="117"/>
      <c r="WZZ32" s="117"/>
      <c r="XAA32" s="117"/>
      <c r="XAB32" s="117"/>
      <c r="XAC32" s="117"/>
      <c r="XAD32" s="117"/>
      <c r="XAE32" s="117"/>
      <c r="XAF32" s="117"/>
      <c r="XAG32" s="117"/>
      <c r="XAH32" s="117"/>
      <c r="XAI32" s="117"/>
      <c r="XAJ32" s="117"/>
      <c r="XAK32" s="117"/>
      <c r="XAL32" s="117"/>
      <c r="XAM32" s="117"/>
      <c r="XAN32" s="117"/>
      <c r="XAO32" s="117"/>
      <c r="XAP32" s="117"/>
      <c r="XAQ32" s="117"/>
      <c r="XAR32" s="117"/>
      <c r="XAS32" s="117"/>
      <c r="XAT32" s="117"/>
      <c r="XAU32" s="117"/>
      <c r="XAV32" s="117"/>
      <c r="XAW32" s="117"/>
      <c r="XAX32" s="117"/>
      <c r="XAY32" s="117"/>
      <c r="XAZ32" s="117"/>
      <c r="XBA32" s="117"/>
      <c r="XBB32" s="117"/>
      <c r="XBC32" s="117"/>
      <c r="XBD32" s="117"/>
      <c r="XBE32" s="117"/>
      <c r="XBF32" s="117"/>
      <c r="XBG32" s="117"/>
      <c r="XBH32" s="117"/>
      <c r="XBI32" s="117"/>
      <c r="XBJ32" s="117"/>
      <c r="XBK32" s="117"/>
      <c r="XBL32" s="117"/>
      <c r="XBM32" s="117"/>
      <c r="XBN32" s="117"/>
      <c r="XBO32" s="117"/>
      <c r="XBP32" s="117"/>
      <c r="XBQ32" s="117"/>
      <c r="XBR32" s="117"/>
      <c r="XBS32" s="117"/>
      <c r="XBT32" s="117"/>
      <c r="XBU32" s="117"/>
      <c r="XBV32" s="117"/>
      <c r="XBW32" s="117"/>
      <c r="XBX32" s="117"/>
      <c r="XBY32" s="117"/>
      <c r="XBZ32" s="117"/>
      <c r="XCA32" s="117"/>
      <c r="XCB32" s="117"/>
      <c r="XCC32" s="117"/>
      <c r="XCD32" s="117"/>
      <c r="XCE32" s="117"/>
      <c r="XCF32" s="117"/>
      <c r="XCG32" s="117"/>
      <c r="XCH32" s="117"/>
      <c r="XCI32" s="117"/>
      <c r="XCJ32" s="117"/>
      <c r="XCK32" s="117"/>
      <c r="XCL32" s="117"/>
      <c r="XCM32" s="117"/>
      <c r="XCN32" s="117"/>
      <c r="XCO32" s="117"/>
      <c r="XCP32" s="117"/>
      <c r="XCQ32" s="117"/>
      <c r="XCR32" s="117"/>
      <c r="XCS32" s="117"/>
      <c r="XCT32" s="117"/>
      <c r="XCU32" s="117"/>
      <c r="XCV32" s="117"/>
      <c r="XCW32" s="117"/>
      <c r="XCX32" s="117"/>
      <c r="XCY32" s="117"/>
      <c r="XCZ32" s="117"/>
      <c r="XDA32" s="117"/>
      <c r="XDB32" s="117"/>
      <c r="XDC32" s="117"/>
      <c r="XDD32" s="117"/>
      <c r="XDE32" s="117"/>
      <c r="XDF32" s="117"/>
      <c r="XDG32" s="117"/>
      <c r="XDH32" s="117"/>
      <c r="XDI32" s="117"/>
      <c r="XDJ32" s="117"/>
      <c r="XDK32" s="117"/>
      <c r="XDL32" s="117"/>
      <c r="XDM32" s="117"/>
      <c r="XDN32" s="117"/>
      <c r="XDO32" s="117"/>
      <c r="XDP32" s="117"/>
      <c r="XDQ32" s="117"/>
      <c r="XDR32" s="117"/>
      <c r="XDS32" s="117"/>
      <c r="XDT32" s="117"/>
      <c r="XDU32" s="117"/>
      <c r="XDV32" s="117"/>
      <c r="XDW32" s="117"/>
      <c r="XDX32" s="117"/>
      <c r="XDY32" s="117"/>
      <c r="XDZ32" s="117"/>
      <c r="XEA32" s="117"/>
      <c r="XEB32" s="117"/>
      <c r="XEC32" s="117"/>
      <c r="XED32" s="117"/>
      <c r="XEE32" s="117"/>
      <c r="XEF32" s="117"/>
      <c r="XEG32" s="117"/>
      <c r="XEH32" s="117"/>
      <c r="XEI32" s="117"/>
      <c r="XEJ32" s="117"/>
      <c r="XEK32" s="117"/>
      <c r="XEL32" s="117"/>
      <c r="XEM32" s="117"/>
      <c r="XEN32" s="117"/>
    </row>
    <row r="33" s="117" customFormat="1" ht="15" customHeight="1" spans="1:1">
      <c r="A33" s="308" t="s">
        <v>47</v>
      </c>
    </row>
    <row r="34" s="119" customFormat="1" customHeight="1" spans="1:15">
      <c r="A34" s="410" t="s">
        <v>1</v>
      </c>
      <c r="B34" s="195" t="s">
        <v>2</v>
      </c>
      <c r="C34" s="195" t="s">
        <v>3</v>
      </c>
      <c r="D34" s="195"/>
      <c r="E34" s="196" t="s">
        <v>4</v>
      </c>
      <c r="F34" s="197"/>
      <c r="G34" s="298" t="s">
        <v>5</v>
      </c>
      <c r="H34" s="298"/>
      <c r="I34" s="196" t="s">
        <v>4</v>
      </c>
      <c r="J34" s="197"/>
      <c r="K34" s="298" t="s">
        <v>6</v>
      </c>
      <c r="L34" s="298"/>
      <c r="M34" s="196" t="s">
        <v>4</v>
      </c>
      <c r="N34" s="197"/>
      <c r="O34" s="300"/>
    </row>
    <row r="35" s="119" customFormat="1" ht="12" spans="1:15">
      <c r="A35" s="411"/>
      <c r="B35" s="199"/>
      <c r="C35" s="202" t="s">
        <v>8</v>
      </c>
      <c r="D35" s="202" t="s">
        <v>9</v>
      </c>
      <c r="E35" s="202" t="s">
        <v>8</v>
      </c>
      <c r="F35" s="202" t="s">
        <v>9</v>
      </c>
      <c r="G35" s="202" t="s">
        <v>48</v>
      </c>
      <c r="H35" s="202" t="s">
        <v>49</v>
      </c>
      <c r="I35" s="202" t="s">
        <v>8</v>
      </c>
      <c r="J35" s="202" t="s">
        <v>9</v>
      </c>
      <c r="K35" s="202" t="s">
        <v>48</v>
      </c>
      <c r="L35" s="202" t="s">
        <v>49</v>
      </c>
      <c r="M35" s="202" t="s">
        <v>8</v>
      </c>
      <c r="N35" s="202" t="s">
        <v>9</v>
      </c>
      <c r="O35" s="301" t="s">
        <v>10</v>
      </c>
    </row>
    <row r="36" s="117" customFormat="1" ht="12" spans="1:15">
      <c r="A36" s="412" t="s">
        <v>11</v>
      </c>
      <c r="B36" s="203" t="s">
        <v>12</v>
      </c>
      <c r="C36" s="209">
        <v>0.57</v>
      </c>
      <c r="D36" s="205">
        <v>6.85</v>
      </c>
      <c r="E36" s="205"/>
      <c r="F36" s="205"/>
      <c r="G36" s="209">
        <v>0.5</v>
      </c>
      <c r="H36" s="205">
        <v>6.85</v>
      </c>
      <c r="I36" s="205"/>
      <c r="J36" s="205"/>
      <c r="K36" s="245">
        <v>0.32</v>
      </c>
      <c r="L36" s="439">
        <v>7</v>
      </c>
      <c r="M36" s="440"/>
      <c r="N36" s="440"/>
      <c r="O36" s="289">
        <v>0.57</v>
      </c>
    </row>
    <row r="37" s="117" customFormat="1" ht="12" spans="1:15">
      <c r="A37" s="412"/>
      <c r="B37" s="203" t="s">
        <v>13</v>
      </c>
      <c r="C37" s="209">
        <v>0.57</v>
      </c>
      <c r="D37" s="205"/>
      <c r="E37" s="205"/>
      <c r="F37" s="205"/>
      <c r="G37" s="209">
        <v>0.5</v>
      </c>
      <c r="H37" s="205"/>
      <c r="I37" s="205"/>
      <c r="J37" s="205"/>
      <c r="K37" s="245">
        <v>0.32</v>
      </c>
      <c r="L37" s="439"/>
      <c r="M37" s="440"/>
      <c r="N37" s="440"/>
      <c r="O37" s="289">
        <v>0.57</v>
      </c>
    </row>
    <row r="38" s="117" customFormat="1" ht="12" spans="1:15">
      <c r="A38" s="412"/>
      <c r="B38" s="203" t="s">
        <v>14</v>
      </c>
      <c r="C38" s="209">
        <v>0.58</v>
      </c>
      <c r="D38" s="205"/>
      <c r="E38" s="205"/>
      <c r="F38" s="205"/>
      <c r="G38" s="209">
        <v>0.54</v>
      </c>
      <c r="H38" s="205"/>
      <c r="I38" s="205"/>
      <c r="J38" s="205"/>
      <c r="K38" s="245">
        <v>0.32</v>
      </c>
      <c r="L38" s="439"/>
      <c r="M38" s="440"/>
      <c r="N38" s="440"/>
      <c r="O38" s="289">
        <v>0.58</v>
      </c>
    </row>
    <row r="39" s="117" customFormat="1" ht="12" spans="1:15">
      <c r="A39" s="412"/>
      <c r="B39" s="208" t="s">
        <v>15</v>
      </c>
      <c r="C39" s="209">
        <v>0.59</v>
      </c>
      <c r="D39" s="205"/>
      <c r="E39" s="205"/>
      <c r="F39" s="205"/>
      <c r="G39" s="245">
        <v>0.61</v>
      </c>
      <c r="H39" s="205"/>
      <c r="I39" s="205"/>
      <c r="J39" s="205"/>
      <c r="K39" s="245">
        <v>0.32</v>
      </c>
      <c r="L39" s="439"/>
      <c r="M39" s="439"/>
      <c r="N39" s="439"/>
      <c r="O39" s="209">
        <v>0.61</v>
      </c>
    </row>
    <row r="40" s="117" customFormat="1" ht="12" spans="1:15">
      <c r="A40" s="412"/>
      <c r="B40" s="208" t="s">
        <v>16</v>
      </c>
      <c r="C40" s="209">
        <v>0.59</v>
      </c>
      <c r="D40" s="205"/>
      <c r="E40" s="205"/>
      <c r="F40" s="205"/>
      <c r="G40" s="245">
        <v>0.63</v>
      </c>
      <c r="H40" s="205"/>
      <c r="I40" s="205"/>
      <c r="J40" s="205"/>
      <c r="K40" s="245">
        <v>0.32</v>
      </c>
      <c r="L40" s="439"/>
      <c r="M40" s="439"/>
      <c r="N40" s="439"/>
      <c r="O40" s="209">
        <v>0.63</v>
      </c>
    </row>
    <row r="41" s="117" customFormat="1" ht="12" spans="1:15">
      <c r="A41" s="412"/>
      <c r="B41" s="208" t="s">
        <v>17</v>
      </c>
      <c r="C41" s="209">
        <v>0.59</v>
      </c>
      <c r="D41" s="205"/>
      <c r="E41" s="205"/>
      <c r="F41" s="205"/>
      <c r="G41" s="245">
        <v>0.65</v>
      </c>
      <c r="H41" s="205"/>
      <c r="I41" s="205"/>
      <c r="J41" s="205"/>
      <c r="K41" s="245">
        <v>0.32</v>
      </c>
      <c r="L41" s="439"/>
      <c r="M41" s="439"/>
      <c r="N41" s="439"/>
      <c r="O41" s="209">
        <v>0.65</v>
      </c>
    </row>
    <row r="42" s="117" customFormat="1" ht="12" spans="1:15">
      <c r="A42" s="412"/>
      <c r="B42" s="208" t="s">
        <v>18</v>
      </c>
      <c r="C42" s="209">
        <v>0.59</v>
      </c>
      <c r="D42" s="205"/>
      <c r="E42" s="205"/>
      <c r="F42" s="205"/>
      <c r="G42" s="245">
        <v>0.65</v>
      </c>
      <c r="H42" s="205"/>
      <c r="I42" s="205"/>
      <c r="J42" s="205"/>
      <c r="K42" s="245">
        <v>0.32</v>
      </c>
      <c r="L42" s="439"/>
      <c r="M42" s="439"/>
      <c r="N42" s="439"/>
      <c r="O42" s="209">
        <v>0.65</v>
      </c>
    </row>
    <row r="43" s="117" customFormat="1" ht="30" customHeight="1" spans="1:15">
      <c r="A43" s="210" t="s">
        <v>19</v>
      </c>
      <c r="B43" s="211"/>
      <c r="C43" s="209">
        <v>0.73</v>
      </c>
      <c r="D43" s="205">
        <v>17.82</v>
      </c>
      <c r="E43" s="205"/>
      <c r="F43" s="205"/>
      <c r="G43" s="209">
        <v>0.62</v>
      </c>
      <c r="H43" s="205">
        <v>15.43</v>
      </c>
      <c r="I43" s="205"/>
      <c r="J43" s="205"/>
      <c r="K43" s="205"/>
      <c r="L43" s="205">
        <v>15.43</v>
      </c>
      <c r="M43" s="205"/>
      <c r="N43" s="205"/>
      <c r="O43" s="209">
        <v>0.73</v>
      </c>
    </row>
    <row r="44" s="117" customFormat="1" ht="30" customHeight="1" spans="1:15">
      <c r="A44" s="417" t="s">
        <v>20</v>
      </c>
      <c r="B44" s="418" t="s">
        <v>21</v>
      </c>
      <c r="C44" s="209">
        <v>0.73</v>
      </c>
      <c r="D44" s="205">
        <v>16.38</v>
      </c>
      <c r="E44" s="205"/>
      <c r="F44" s="205"/>
      <c r="G44" s="209">
        <v>0.62</v>
      </c>
      <c r="H44" s="205">
        <v>15.28</v>
      </c>
      <c r="I44" s="205"/>
      <c r="J44" s="205"/>
      <c r="K44" s="205"/>
      <c r="L44" s="205">
        <v>15.28</v>
      </c>
      <c r="M44" s="205"/>
      <c r="N44" s="205"/>
      <c r="O44" s="209">
        <v>0.73</v>
      </c>
    </row>
    <row r="45" s="117" customFormat="1" ht="30" customHeight="1" spans="1:15">
      <c r="A45" s="419"/>
      <c r="B45" s="211" t="s">
        <v>22</v>
      </c>
      <c r="C45" s="209">
        <v>0.73</v>
      </c>
      <c r="D45" s="205">
        <v>16.38</v>
      </c>
      <c r="E45" s="205"/>
      <c r="F45" s="205"/>
      <c r="G45" s="245">
        <v>0.74</v>
      </c>
      <c r="H45" s="205">
        <v>15.28</v>
      </c>
      <c r="I45" s="205"/>
      <c r="J45" s="205"/>
      <c r="K45" s="205"/>
      <c r="L45" s="205">
        <v>15.28</v>
      </c>
      <c r="M45" s="205"/>
      <c r="N45" s="205"/>
      <c r="O45" s="209">
        <v>0.74</v>
      </c>
    </row>
    <row r="46" s="117" customFormat="1" ht="12" spans="1:15">
      <c r="A46" s="210" t="s">
        <v>23</v>
      </c>
      <c r="B46" s="211"/>
      <c r="C46" s="209">
        <v>0.5</v>
      </c>
      <c r="D46" s="205">
        <v>16.11</v>
      </c>
      <c r="E46" s="205"/>
      <c r="F46" s="205"/>
      <c r="G46" s="209">
        <v>0.5</v>
      </c>
      <c r="H46" s="205">
        <v>13.41</v>
      </c>
      <c r="I46" s="205"/>
      <c r="J46" s="205"/>
      <c r="K46" s="205"/>
      <c r="L46" s="205">
        <v>13.41</v>
      </c>
      <c r="M46" s="438"/>
      <c r="N46" s="438"/>
      <c r="O46" s="289">
        <v>0.5</v>
      </c>
    </row>
    <row r="47" s="124" customFormat="1" ht="12" spans="1:16">
      <c r="A47" s="420" t="s">
        <v>24</v>
      </c>
      <c r="B47" s="418" t="s">
        <v>25</v>
      </c>
      <c r="C47" s="245">
        <v>0.73</v>
      </c>
      <c r="D47" s="205">
        <v>12.77</v>
      </c>
      <c r="E47" s="205"/>
      <c r="F47" s="205"/>
      <c r="G47" s="209">
        <v>0.52</v>
      </c>
      <c r="H47" s="205">
        <v>12.77</v>
      </c>
      <c r="I47" s="205"/>
      <c r="J47" s="205"/>
      <c r="K47" s="439" t="s">
        <v>26</v>
      </c>
      <c r="L47" s="439">
        <v>8.5</v>
      </c>
      <c r="M47" s="440"/>
      <c r="N47" s="440"/>
      <c r="O47" s="289" t="s">
        <v>27</v>
      </c>
      <c r="P47" s="124" t="s">
        <v>28</v>
      </c>
    </row>
    <row r="48" s="124" customFormat="1" ht="12" spans="1:15">
      <c r="A48" s="421"/>
      <c r="B48" s="418" t="s">
        <v>29</v>
      </c>
      <c r="C48" s="245">
        <v>0.73</v>
      </c>
      <c r="D48" s="205">
        <v>12.77</v>
      </c>
      <c r="E48" s="205"/>
      <c r="F48" s="205"/>
      <c r="G48" s="209">
        <v>0.52</v>
      </c>
      <c r="H48" s="205">
        <v>12.77</v>
      </c>
      <c r="I48" s="205"/>
      <c r="J48" s="205"/>
      <c r="K48" s="439"/>
      <c r="L48" s="439"/>
      <c r="M48" s="440"/>
      <c r="N48" s="440"/>
      <c r="O48" s="289"/>
    </row>
    <row r="49" s="124" customFormat="1" ht="12" spans="1:15">
      <c r="A49" s="421"/>
      <c r="B49" s="418" t="s">
        <v>30</v>
      </c>
      <c r="C49" s="245">
        <v>0.73</v>
      </c>
      <c r="D49" s="205">
        <v>12.77</v>
      </c>
      <c r="E49" s="205"/>
      <c r="F49" s="205"/>
      <c r="G49" s="209">
        <v>0.52</v>
      </c>
      <c r="H49" s="205">
        <v>12.77</v>
      </c>
      <c r="I49" s="205"/>
      <c r="J49" s="205"/>
      <c r="K49" s="439"/>
      <c r="L49" s="439"/>
      <c r="M49" s="440"/>
      <c r="N49" s="440"/>
      <c r="O49" s="289"/>
    </row>
    <row r="50" s="124" customFormat="1" ht="12" spans="1:15">
      <c r="A50" s="421"/>
      <c r="B50" s="418" t="s">
        <v>31</v>
      </c>
      <c r="C50" s="245">
        <v>0.73</v>
      </c>
      <c r="D50" s="205">
        <v>12.77</v>
      </c>
      <c r="E50" s="205"/>
      <c r="F50" s="205"/>
      <c r="G50" s="209">
        <v>0.52</v>
      </c>
      <c r="H50" s="205">
        <v>12.77</v>
      </c>
      <c r="I50" s="205"/>
      <c r="J50" s="205"/>
      <c r="K50" s="439"/>
      <c r="L50" s="439"/>
      <c r="M50" s="440"/>
      <c r="N50" s="440"/>
      <c r="O50" s="289"/>
    </row>
    <row r="51" s="124" customFormat="1" ht="12" spans="1:15">
      <c r="A51" s="421"/>
      <c r="B51" s="418" t="s">
        <v>32</v>
      </c>
      <c r="C51" s="245">
        <v>0.73</v>
      </c>
      <c r="D51" s="205">
        <v>12.77</v>
      </c>
      <c r="E51" s="205"/>
      <c r="F51" s="205"/>
      <c r="G51" s="209">
        <v>0.52</v>
      </c>
      <c r="H51" s="205">
        <v>12.77</v>
      </c>
      <c r="I51" s="205"/>
      <c r="J51" s="205"/>
      <c r="K51" s="439"/>
      <c r="L51" s="439"/>
      <c r="M51" s="440"/>
      <c r="N51" s="440"/>
      <c r="O51" s="289"/>
    </row>
    <row r="52" s="124" customFormat="1" ht="12" spans="1:15">
      <c r="A52" s="421"/>
      <c r="B52" s="418" t="s">
        <v>33</v>
      </c>
      <c r="C52" s="245">
        <v>0.73</v>
      </c>
      <c r="D52" s="205">
        <v>12.77</v>
      </c>
      <c r="E52" s="205"/>
      <c r="F52" s="205"/>
      <c r="G52" s="209">
        <v>0.52</v>
      </c>
      <c r="H52" s="205">
        <v>12.77</v>
      </c>
      <c r="I52" s="205"/>
      <c r="J52" s="205"/>
      <c r="K52" s="439"/>
      <c r="L52" s="439"/>
      <c r="M52" s="440"/>
      <c r="N52" s="440"/>
      <c r="O52" s="289"/>
    </row>
    <row r="53" s="124" customFormat="1" ht="12" spans="1:15">
      <c r="A53" s="421"/>
      <c r="B53" s="418" t="s">
        <v>34</v>
      </c>
      <c r="C53" s="245">
        <v>0.73</v>
      </c>
      <c r="D53" s="205">
        <v>12.77</v>
      </c>
      <c r="E53" s="205"/>
      <c r="F53" s="205"/>
      <c r="G53" s="209">
        <v>0.52</v>
      </c>
      <c r="H53" s="205">
        <v>12.77</v>
      </c>
      <c r="I53" s="205"/>
      <c r="J53" s="205"/>
      <c r="K53" s="439"/>
      <c r="L53" s="439"/>
      <c r="M53" s="440"/>
      <c r="N53" s="440"/>
      <c r="O53" s="289"/>
    </row>
    <row r="54" ht="15" spans="1:16375">
      <c r="A54" s="215" t="s">
        <v>35</v>
      </c>
      <c r="B54" s="216"/>
      <c r="C54" s="219">
        <v>0.73</v>
      </c>
      <c r="D54" s="279">
        <v>11.27</v>
      </c>
      <c r="E54" s="274"/>
      <c r="F54" s="274"/>
      <c r="G54" s="209">
        <v>0.52</v>
      </c>
      <c r="H54" s="205">
        <v>11.27</v>
      </c>
      <c r="I54" s="205"/>
      <c r="J54" s="205"/>
      <c r="K54" s="205"/>
      <c r="L54" s="205">
        <v>11.27</v>
      </c>
      <c r="M54" s="438"/>
      <c r="N54" s="438"/>
      <c r="O54" s="289">
        <v>0.73</v>
      </c>
      <c r="XEN54" s="117"/>
      <c r="XEO54" s="117"/>
      <c r="XEP54" s="117"/>
      <c r="XEQ54" s="117"/>
      <c r="XER54" s="117"/>
      <c r="XES54" s="117"/>
      <c r="XET54" s="117"/>
      <c r="XEU54" s="117"/>
    </row>
    <row r="57" ht="15" spans="7:16377">
      <c r="G57" s="117"/>
      <c r="I57" s="124"/>
      <c r="K57" s="117"/>
      <c r="L57" s="117"/>
      <c r="M57" s="117"/>
      <c r="N57" s="117"/>
      <c r="O57" s="124"/>
      <c r="P57" s="124"/>
      <c r="XEN57" s="117"/>
      <c r="XEO57" s="117"/>
      <c r="XEV57"/>
      <c r="XEW57"/>
    </row>
    <row r="58" s="120" customFormat="1" spans="1:15">
      <c r="A58" s="431" t="s">
        <v>1</v>
      </c>
      <c r="B58" s="432" t="s">
        <v>50</v>
      </c>
      <c r="C58" s="433" t="s">
        <v>3</v>
      </c>
      <c r="D58" s="433"/>
      <c r="E58" s="196" t="s">
        <v>4</v>
      </c>
      <c r="F58" s="197"/>
      <c r="G58" s="434" t="s">
        <v>51</v>
      </c>
      <c r="H58" s="434"/>
      <c r="I58" s="196" t="s">
        <v>4</v>
      </c>
      <c r="J58" s="197"/>
      <c r="K58" s="298" t="s">
        <v>6</v>
      </c>
      <c r="L58" s="298"/>
      <c r="M58" s="196" t="s">
        <v>4</v>
      </c>
      <c r="N58" s="197"/>
      <c r="O58" s="303"/>
    </row>
    <row r="59" s="120" customFormat="1" spans="1:15">
      <c r="A59" s="435"/>
      <c r="B59" s="230"/>
      <c r="C59" s="226" t="s">
        <v>52</v>
      </c>
      <c r="D59" s="226" t="s">
        <v>53</v>
      </c>
      <c r="E59" s="202" t="s">
        <v>8</v>
      </c>
      <c r="F59" s="202" t="s">
        <v>9</v>
      </c>
      <c r="G59" s="226" t="s">
        <v>52</v>
      </c>
      <c r="H59" s="226" t="s">
        <v>53</v>
      </c>
      <c r="I59" s="202" t="s">
        <v>8</v>
      </c>
      <c r="J59" s="202" t="s">
        <v>9</v>
      </c>
      <c r="K59" s="202" t="s">
        <v>48</v>
      </c>
      <c r="L59" s="202" t="s">
        <v>49</v>
      </c>
      <c r="M59" s="202" t="s">
        <v>8</v>
      </c>
      <c r="N59" s="202" t="s">
        <v>9</v>
      </c>
      <c r="O59" s="304"/>
    </row>
    <row r="60" s="120" customFormat="1" spans="1:15">
      <c r="A60" s="436" t="s">
        <v>54</v>
      </c>
      <c r="B60" s="230"/>
      <c r="C60" s="230"/>
      <c r="D60" s="230"/>
      <c r="E60" s="230"/>
      <c r="F60" s="230"/>
      <c r="G60" s="230"/>
      <c r="H60" s="230"/>
      <c r="I60" s="424"/>
      <c r="J60" s="238"/>
      <c r="K60" s="238"/>
      <c r="L60" s="238"/>
      <c r="M60" s="305"/>
      <c r="N60" s="305"/>
      <c r="O60" s="304"/>
    </row>
    <row r="61" s="120" customFormat="1" spans="1:15">
      <c r="A61" s="232" t="s">
        <v>55</v>
      </c>
      <c r="B61" s="226" t="s">
        <v>56</v>
      </c>
      <c r="C61" s="233">
        <v>0.85</v>
      </c>
      <c r="D61" s="226">
        <v>14.16</v>
      </c>
      <c r="E61" s="226"/>
      <c r="F61" s="226"/>
      <c r="G61" s="437">
        <v>0.89</v>
      </c>
      <c r="H61" s="226">
        <v>14.16</v>
      </c>
      <c r="I61" s="238"/>
      <c r="J61" s="238"/>
      <c r="K61" s="238"/>
      <c r="L61" s="238"/>
      <c r="M61" s="305"/>
      <c r="N61" s="305"/>
      <c r="O61" s="304"/>
    </row>
    <row r="62" s="120" customFormat="1" spans="1:15">
      <c r="A62" s="232" t="s">
        <v>57</v>
      </c>
      <c r="B62" s="226"/>
      <c r="C62" s="233">
        <v>0.6467</v>
      </c>
      <c r="D62" s="226"/>
      <c r="E62" s="226"/>
      <c r="F62" s="226"/>
      <c r="G62" s="437">
        <v>0.89</v>
      </c>
      <c r="H62" s="226"/>
      <c r="I62" s="238"/>
      <c r="J62" s="238"/>
      <c r="K62" s="238"/>
      <c r="L62" s="238"/>
      <c r="M62" s="305"/>
      <c r="N62" s="305"/>
      <c r="O62" s="304"/>
    </row>
    <row r="63" s="120" customFormat="1" spans="1:15">
      <c r="A63" s="232" t="s">
        <v>55</v>
      </c>
      <c r="B63" s="226" t="s">
        <v>58</v>
      </c>
      <c r="C63" s="233">
        <v>0.85</v>
      </c>
      <c r="D63" s="226">
        <v>15.96</v>
      </c>
      <c r="E63" s="226"/>
      <c r="F63" s="226"/>
      <c r="G63" s="437">
        <v>0.89</v>
      </c>
      <c r="H63" s="226">
        <v>15.96</v>
      </c>
      <c r="I63" s="238"/>
      <c r="J63" s="238"/>
      <c r="K63" s="238"/>
      <c r="L63" s="238"/>
      <c r="M63" s="305"/>
      <c r="N63" s="305"/>
      <c r="O63" s="304"/>
    </row>
    <row r="64" s="120" customFormat="1" spans="1:15">
      <c r="A64" s="232" t="s">
        <v>57</v>
      </c>
      <c r="B64" s="226"/>
      <c r="C64" s="233">
        <v>0.6199</v>
      </c>
      <c r="D64" s="226"/>
      <c r="E64" s="226"/>
      <c r="F64" s="226"/>
      <c r="G64" s="437">
        <v>0.89</v>
      </c>
      <c r="H64" s="226"/>
      <c r="I64" s="238"/>
      <c r="J64" s="238"/>
      <c r="K64" s="238"/>
      <c r="L64" s="238"/>
      <c r="M64" s="305"/>
      <c r="N64" s="305"/>
      <c r="O64" s="304"/>
    </row>
    <row r="65" s="120" customFormat="1" spans="1:15">
      <c r="A65" s="232" t="s">
        <v>55</v>
      </c>
      <c r="B65" s="226" t="s">
        <v>59</v>
      </c>
      <c r="C65" s="233">
        <v>0.85</v>
      </c>
      <c r="D65" s="226">
        <v>16.42</v>
      </c>
      <c r="E65" s="226"/>
      <c r="F65" s="226"/>
      <c r="G65" s="437">
        <v>0.85</v>
      </c>
      <c r="H65" s="226">
        <v>16.42</v>
      </c>
      <c r="I65" s="238"/>
      <c r="J65" s="238"/>
      <c r="K65" s="238"/>
      <c r="L65" s="238"/>
      <c r="M65" s="305"/>
      <c r="N65" s="305"/>
      <c r="O65" s="304"/>
    </row>
    <row r="66" s="120" customFormat="1" spans="1:15">
      <c r="A66" s="232" t="s">
        <v>57</v>
      </c>
      <c r="B66" s="226"/>
      <c r="C66" s="233">
        <v>0.64</v>
      </c>
      <c r="D66" s="226"/>
      <c r="E66" s="226"/>
      <c r="F66" s="226"/>
      <c r="G66" s="437">
        <v>0.65</v>
      </c>
      <c r="H66" s="226"/>
      <c r="I66" s="238"/>
      <c r="J66" s="238"/>
      <c r="K66" s="238"/>
      <c r="L66" s="238"/>
      <c r="M66" s="305"/>
      <c r="N66" s="305"/>
      <c r="O66" s="304"/>
    </row>
    <row r="67" s="120" customFormat="1" ht="25.5" spans="1:15">
      <c r="A67" s="444" t="s">
        <v>60</v>
      </c>
      <c r="B67" s="230"/>
      <c r="C67" s="230"/>
      <c r="D67" s="230"/>
      <c r="E67" s="230"/>
      <c r="F67" s="230"/>
      <c r="G67" s="230"/>
      <c r="H67" s="230"/>
      <c r="I67" s="282"/>
      <c r="J67" s="238"/>
      <c r="K67" s="238"/>
      <c r="L67" s="238"/>
      <c r="M67" s="305"/>
      <c r="N67" s="305"/>
      <c r="O67" s="304"/>
    </row>
    <row r="68" s="120" customFormat="1" spans="1:15">
      <c r="A68" s="232" t="s">
        <v>55</v>
      </c>
      <c r="B68" s="226" t="s">
        <v>56</v>
      </c>
      <c r="C68" s="233">
        <v>0.85</v>
      </c>
      <c r="D68" s="226">
        <v>13.2</v>
      </c>
      <c r="E68" s="238"/>
      <c r="F68" s="238"/>
      <c r="G68" s="437">
        <v>0.89</v>
      </c>
      <c r="H68" s="226">
        <v>13.2</v>
      </c>
      <c r="I68" s="238"/>
      <c r="J68" s="238"/>
      <c r="K68" s="282"/>
      <c r="L68" s="238"/>
      <c r="M68" s="305"/>
      <c r="N68" s="305"/>
      <c r="O68" s="304"/>
    </row>
    <row r="69" s="120" customFormat="1" spans="1:15">
      <c r="A69" s="232" t="s">
        <v>57</v>
      </c>
      <c r="B69" s="226"/>
      <c r="C69" s="233">
        <v>0.85</v>
      </c>
      <c r="D69" s="226"/>
      <c r="E69" s="238"/>
      <c r="F69" s="238"/>
      <c r="G69" s="437">
        <v>0.89</v>
      </c>
      <c r="H69" s="226"/>
      <c r="I69" s="238"/>
      <c r="J69" s="238"/>
      <c r="K69" s="282"/>
      <c r="L69" s="238"/>
      <c r="M69" s="305"/>
      <c r="N69" s="305"/>
      <c r="O69" s="304"/>
    </row>
    <row r="70" s="120" customFormat="1" spans="1:16382">
      <c r="A70" s="232" t="s">
        <v>55</v>
      </c>
      <c r="B70" s="226" t="s">
        <v>58</v>
      </c>
      <c r="C70" s="233">
        <v>0.85</v>
      </c>
      <c r="D70" s="226">
        <v>14.63</v>
      </c>
      <c r="E70" s="238"/>
      <c r="F70" s="238"/>
      <c r="G70" s="437">
        <v>0.89</v>
      </c>
      <c r="H70" s="226">
        <v>14.63</v>
      </c>
      <c r="I70" s="238"/>
      <c r="J70" s="238"/>
      <c r="K70" s="282"/>
      <c r="L70" s="238"/>
      <c r="M70" s="305"/>
      <c r="N70" s="305"/>
      <c r="O70" s="304"/>
      <c r="XEV70" s="448"/>
      <c r="XEW70" s="448"/>
      <c r="XEX70" s="448"/>
      <c r="XEY70" s="448"/>
      <c r="XEZ70" s="448"/>
      <c r="XFA70" s="448"/>
      <c r="XFB70" s="448"/>
    </row>
    <row r="71" s="120" customFormat="1" spans="1:16382">
      <c r="A71" s="232" t="s">
        <v>57</v>
      </c>
      <c r="B71" s="226"/>
      <c r="C71" s="233">
        <v>0.6284</v>
      </c>
      <c r="D71" s="226"/>
      <c r="E71" s="238"/>
      <c r="F71" s="238"/>
      <c r="G71" s="437">
        <v>0.89</v>
      </c>
      <c r="H71" s="226"/>
      <c r="I71" s="238"/>
      <c r="J71" s="238"/>
      <c r="K71" s="282"/>
      <c r="L71" s="238"/>
      <c r="M71" s="305"/>
      <c r="N71" s="305"/>
      <c r="O71" s="304"/>
      <c r="XEV71" s="448"/>
      <c r="XEW71" s="448"/>
      <c r="XEX71" s="448"/>
      <c r="XEY71" s="448"/>
      <c r="XEZ71" s="448"/>
      <c r="XFA71" s="448"/>
      <c r="XFB71" s="448"/>
    </row>
    <row r="72" s="120" customFormat="1" spans="1:16382">
      <c r="A72" s="232" t="s">
        <v>55</v>
      </c>
      <c r="B72" s="226" t="s">
        <v>59</v>
      </c>
      <c r="C72" s="233">
        <v>0.85</v>
      </c>
      <c r="D72" s="226">
        <v>15.53</v>
      </c>
      <c r="E72" s="238"/>
      <c r="F72" s="238"/>
      <c r="G72" s="437">
        <v>0.85</v>
      </c>
      <c r="H72" s="226">
        <v>15.53</v>
      </c>
      <c r="I72" s="238"/>
      <c r="J72" s="238"/>
      <c r="K72" s="282"/>
      <c r="L72" s="238"/>
      <c r="M72" s="305"/>
      <c r="N72" s="305"/>
      <c r="O72" s="304"/>
      <c r="XEV72" s="448"/>
      <c r="XEW72" s="448"/>
      <c r="XEX72" s="448"/>
      <c r="XEY72" s="448"/>
      <c r="XEZ72" s="448"/>
      <c r="XFA72" s="448"/>
      <c r="XFB72" s="448"/>
    </row>
    <row r="73" s="120" customFormat="1" spans="1:16382">
      <c r="A73" s="232" t="s">
        <v>57</v>
      </c>
      <c r="B73" s="226"/>
      <c r="C73" s="233">
        <v>0.85</v>
      </c>
      <c r="D73" s="226"/>
      <c r="E73" s="238"/>
      <c r="F73" s="238"/>
      <c r="G73" s="437">
        <v>0.8475</v>
      </c>
      <c r="H73" s="226"/>
      <c r="I73" s="238"/>
      <c r="J73" s="238"/>
      <c r="K73" s="282"/>
      <c r="L73" s="238"/>
      <c r="M73" s="305"/>
      <c r="N73" s="305"/>
      <c r="O73" s="304"/>
      <c r="XEV73" s="448"/>
      <c r="XEW73" s="448"/>
      <c r="XEX73" s="448"/>
      <c r="XEY73" s="448"/>
      <c r="XEZ73" s="448"/>
      <c r="XFA73" s="448"/>
      <c r="XFB73" s="448"/>
    </row>
    <row r="74" s="120" customFormat="1" ht="15" spans="1:16382">
      <c r="A74" s="445" t="s">
        <v>61</v>
      </c>
      <c r="B74" s="446"/>
      <c r="C74" s="447">
        <v>0.8</v>
      </c>
      <c r="D74" s="446"/>
      <c r="E74" s="446"/>
      <c r="F74" s="446"/>
      <c r="G74" s="447">
        <v>0.3</v>
      </c>
      <c r="H74" s="446"/>
      <c r="I74" s="446"/>
      <c r="J74" s="446"/>
      <c r="K74" s="452">
        <v>0.8</v>
      </c>
      <c r="L74" s="446"/>
      <c r="M74" s="453"/>
      <c r="N74" s="453"/>
      <c r="O74" s="454"/>
      <c r="XEV74" s="448"/>
      <c r="XEW74" s="448"/>
      <c r="XEX74" s="448"/>
      <c r="XEY74" s="448"/>
      <c r="XEZ74" s="448"/>
      <c r="XFA74" s="448"/>
      <c r="XFB74" s="448"/>
    </row>
    <row r="75" s="120" customFormat="1" spans="1:16384">
      <c r="A75" s="448"/>
      <c r="E75" s="449"/>
      <c r="F75" s="450"/>
      <c r="G75" s="449"/>
      <c r="H75" s="450"/>
      <c r="I75" s="449"/>
      <c r="J75" s="450"/>
      <c r="XEZ75" s="448"/>
      <c r="XFA75" s="448"/>
      <c r="XFB75" s="448"/>
      <c r="XFC75" s="448"/>
      <c r="XFD75" s="448"/>
    </row>
    <row r="76" s="120" customFormat="1" spans="1:16384">
      <c r="A76" s="448"/>
      <c r="D76" s="450"/>
      <c r="E76" s="451"/>
      <c r="F76" s="451"/>
      <c r="G76" s="451"/>
      <c r="H76" s="451"/>
      <c r="I76" s="451"/>
      <c r="J76" s="451"/>
      <c r="XEZ76" s="448"/>
      <c r="XFA76" s="448"/>
      <c r="XFB76" s="448"/>
      <c r="XFC76" s="448"/>
      <c r="XFD76" s="448"/>
    </row>
  </sheetData>
  <mergeCells count="59">
    <mergeCell ref="C2:D2"/>
    <mergeCell ref="E2:F2"/>
    <mergeCell ref="G2:H2"/>
    <mergeCell ref="I2:J2"/>
    <mergeCell ref="K2:L2"/>
    <mergeCell ref="M2:N2"/>
    <mergeCell ref="A11:B11"/>
    <mergeCell ref="A14:B14"/>
    <mergeCell ref="A22:B22"/>
    <mergeCell ref="A27:B27"/>
    <mergeCell ref="A28:B28"/>
    <mergeCell ref="A29:B29"/>
    <mergeCell ref="C34:D34"/>
    <mergeCell ref="E34:F34"/>
    <mergeCell ref="G34:H34"/>
    <mergeCell ref="I34:J34"/>
    <mergeCell ref="K34:L34"/>
    <mergeCell ref="M34:N34"/>
    <mergeCell ref="A43:B43"/>
    <mergeCell ref="A46:B46"/>
    <mergeCell ref="A54:B54"/>
    <mergeCell ref="C58:D58"/>
    <mergeCell ref="E58:F58"/>
    <mergeCell ref="G58:H58"/>
    <mergeCell ref="I58:J58"/>
    <mergeCell ref="K58:L58"/>
    <mergeCell ref="M58:N58"/>
    <mergeCell ref="E76:H76"/>
    <mergeCell ref="A2:A3"/>
    <mergeCell ref="A4:A10"/>
    <mergeCell ref="A12:A13"/>
    <mergeCell ref="A15:A21"/>
    <mergeCell ref="A23:A24"/>
    <mergeCell ref="A25:A26"/>
    <mergeCell ref="A34:A35"/>
    <mergeCell ref="A36:A42"/>
    <mergeCell ref="A44:A45"/>
    <mergeCell ref="A47:A53"/>
    <mergeCell ref="A58:A59"/>
    <mergeCell ref="B2:B3"/>
    <mergeCell ref="B34:B35"/>
    <mergeCell ref="B61:B62"/>
    <mergeCell ref="B63:B64"/>
    <mergeCell ref="B65:B66"/>
    <mergeCell ref="B68:B69"/>
    <mergeCell ref="B70:B71"/>
    <mergeCell ref="B72:B73"/>
    <mergeCell ref="D4:D10"/>
    <mergeCell ref="D15:D21"/>
    <mergeCell ref="D23:D24"/>
    <mergeCell ref="D36:D42"/>
    <mergeCell ref="F4:F10"/>
    <mergeCell ref="F15:F21"/>
    <mergeCell ref="G23:G24"/>
    <mergeCell ref="H4:H10"/>
    <mergeCell ref="H23:H24"/>
    <mergeCell ref="H36:H42"/>
    <mergeCell ref="L4:L10"/>
    <mergeCell ref="L36:L4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9"/>
  <sheetViews>
    <sheetView workbookViewId="0">
      <pane xSplit="5" ySplit="7" topLeftCell="F8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2"/>
  <cols>
    <col min="1" max="1" width="11.125" style="361" customWidth="1"/>
    <col min="2" max="2" width="28" style="361" customWidth="1"/>
    <col min="3" max="3" width="6.125" style="361" customWidth="1"/>
    <col min="4" max="4" width="10" style="362" customWidth="1"/>
    <col min="5" max="5" width="7" style="363" customWidth="1"/>
    <col min="6" max="6" width="11.125" style="364" customWidth="1"/>
    <col min="7" max="7" width="11.125" style="365" customWidth="1"/>
    <col min="8" max="8" width="10.25" style="365" customWidth="1"/>
    <col min="9" max="9" width="11.125" style="364" customWidth="1"/>
    <col min="10" max="10" width="11.125" style="366" customWidth="1"/>
    <col min="11" max="11" width="9" style="366"/>
    <col min="12" max="13" width="9" style="365"/>
    <col min="14" max="14" width="9" style="364"/>
    <col min="15" max="15" width="9.5" style="367" customWidth="1"/>
    <col min="16" max="16" width="15.75" style="368" customWidth="1"/>
    <col min="17" max="21" width="9" style="360"/>
    <col min="22" max="16384" width="9" style="361"/>
  </cols>
  <sheetData>
    <row r="1" ht="23.1" customHeight="1" spans="1:3">
      <c r="A1" s="369" t="s">
        <v>62</v>
      </c>
      <c r="B1" s="361" t="s">
        <v>63</v>
      </c>
      <c r="C1" s="361" t="s">
        <v>64</v>
      </c>
    </row>
    <row r="2" ht="23.1" customHeight="1" spans="1:3">
      <c r="A2" s="369"/>
      <c r="B2" s="370" t="s">
        <v>65</v>
      </c>
      <c r="C2" s="371">
        <v>0.07</v>
      </c>
    </row>
    <row r="3" ht="23.1" customHeight="1" spans="1:7">
      <c r="A3" s="369"/>
      <c r="B3" s="372" t="s">
        <v>66</v>
      </c>
      <c r="C3" s="373">
        <v>0.0725</v>
      </c>
      <c r="G3" s="374"/>
    </row>
    <row r="4" ht="23.1" customHeight="1" spans="1:3">
      <c r="A4" s="369"/>
      <c r="B4" s="372" t="s">
        <v>67</v>
      </c>
      <c r="C4" s="373">
        <v>0.0825</v>
      </c>
    </row>
    <row r="5" ht="23.1" customHeight="1" spans="1:3">
      <c r="A5" s="369"/>
      <c r="B5" s="375" t="s">
        <v>68</v>
      </c>
      <c r="C5" s="376">
        <v>0.1</v>
      </c>
    </row>
    <row r="6" ht="36" customHeight="1" spans="1:21">
      <c r="A6" s="361" t="s">
        <v>69</v>
      </c>
      <c r="B6" s="362" t="s">
        <v>70</v>
      </c>
      <c r="C6" s="363" t="s">
        <v>71</v>
      </c>
      <c r="D6" s="377" t="s">
        <v>72</v>
      </c>
      <c r="E6" s="377"/>
      <c r="F6" s="377"/>
      <c r="G6" s="377"/>
      <c r="H6" s="377"/>
      <c r="I6" s="393" t="s">
        <v>73</v>
      </c>
      <c r="J6" s="393"/>
      <c r="K6" s="393"/>
      <c r="L6" s="393"/>
      <c r="M6" s="393"/>
      <c r="N6" s="367" t="s">
        <v>52</v>
      </c>
      <c r="O6" s="360"/>
      <c r="P6" s="360"/>
      <c r="T6" s="361"/>
      <c r="U6" s="361"/>
    </row>
    <row r="7" spans="2:21">
      <c r="B7" s="362"/>
      <c r="C7" s="363"/>
      <c r="D7" s="364" t="s">
        <v>74</v>
      </c>
      <c r="E7" s="365" t="s">
        <v>75</v>
      </c>
      <c r="F7" s="365" t="s">
        <v>76</v>
      </c>
      <c r="G7" s="364" t="s">
        <v>77</v>
      </c>
      <c r="H7" s="366" t="s">
        <v>78</v>
      </c>
      <c r="I7" s="366" t="s">
        <v>74</v>
      </c>
      <c r="J7" s="365" t="s">
        <v>75</v>
      </c>
      <c r="K7" s="365" t="s">
        <v>76</v>
      </c>
      <c r="L7" s="364" t="s">
        <v>77</v>
      </c>
      <c r="M7" s="365" t="s">
        <v>79</v>
      </c>
      <c r="N7" s="367"/>
      <c r="O7" s="360"/>
      <c r="P7" s="360"/>
      <c r="T7" s="361"/>
      <c r="U7" s="361"/>
    </row>
    <row r="8" spans="1:21">
      <c r="A8" s="379" t="s">
        <v>80</v>
      </c>
      <c r="B8" s="380" t="s">
        <v>11</v>
      </c>
      <c r="C8" s="381">
        <v>5</v>
      </c>
      <c r="D8" s="364">
        <f>VLOOKUP(C8,fedex原价表!BQ:BX,8,FALSE)</f>
        <v>14.22</v>
      </c>
      <c r="E8" s="364">
        <f t="shared" ref="E8:E13" si="0">ROUND(D8*$C$2,2)</f>
        <v>1</v>
      </c>
      <c r="G8" s="364"/>
      <c r="H8" s="378">
        <f t="shared" ref="H8:H13" si="1">D8+E8+F8+G8</f>
        <v>15.22</v>
      </c>
      <c r="I8" s="366">
        <f>MAX(fedex!$D$4,ROUND(D8*(1-fedex!C4),2))</f>
        <v>6.85</v>
      </c>
      <c r="J8" s="364">
        <f t="shared" ref="J8:J13" si="2">ROUND(I8*$C$2,2)</f>
        <v>0.48</v>
      </c>
      <c r="K8" s="365"/>
      <c r="L8" s="364"/>
      <c r="M8" s="365">
        <f t="shared" ref="M8:M13" si="3">I8+J8+K8+L8</f>
        <v>7.33</v>
      </c>
      <c r="N8" s="367">
        <f t="shared" ref="N8:N13" si="4">IFERROR(1-I8/D8,0)</f>
        <v>0.518284106891702</v>
      </c>
      <c r="O8" s="396"/>
      <c r="P8" s="360"/>
      <c r="T8" s="361"/>
      <c r="U8" s="361"/>
    </row>
    <row r="9" spans="1:21">
      <c r="A9" s="379"/>
      <c r="C9" s="381">
        <v>9</v>
      </c>
      <c r="D9" s="364">
        <f>VLOOKUP(C9,fedex原价表!BQ:BX,8,FALSE)</f>
        <v>16.52</v>
      </c>
      <c r="E9" s="364">
        <f t="shared" si="0"/>
        <v>1.16</v>
      </c>
      <c r="G9" s="364"/>
      <c r="H9" s="378">
        <f t="shared" si="1"/>
        <v>17.68</v>
      </c>
      <c r="I9" s="366">
        <f>MAX(fedex!$D$4,ROUND(D9*(1-fedex!C5),2))</f>
        <v>7.1</v>
      </c>
      <c r="J9" s="364">
        <f t="shared" si="2"/>
        <v>0.5</v>
      </c>
      <c r="K9" s="365"/>
      <c r="L9" s="364"/>
      <c r="M9" s="365">
        <f t="shared" si="3"/>
        <v>7.6</v>
      </c>
      <c r="N9" s="367">
        <f t="shared" si="4"/>
        <v>0.570217917675545</v>
      </c>
      <c r="O9" s="396"/>
      <c r="P9" s="360"/>
      <c r="T9" s="361"/>
      <c r="U9" s="361"/>
    </row>
    <row r="10" spans="2:21">
      <c r="B10" s="380"/>
      <c r="C10" s="381">
        <v>11</v>
      </c>
      <c r="D10" s="364">
        <f>VLOOKUP(C10,fedex原价表!BQ:BX,8,FALSE)</f>
        <v>18.78</v>
      </c>
      <c r="E10" s="364">
        <f t="shared" si="0"/>
        <v>1.31</v>
      </c>
      <c r="G10" s="364"/>
      <c r="H10" s="378">
        <f t="shared" si="1"/>
        <v>20.09</v>
      </c>
      <c r="I10" s="366">
        <f>MAX(fedex!$D$4,ROUND(D10*(1-fedex!C6),2))</f>
        <v>7.89</v>
      </c>
      <c r="J10" s="364">
        <f t="shared" si="2"/>
        <v>0.55</v>
      </c>
      <c r="K10" s="365"/>
      <c r="L10" s="364"/>
      <c r="M10" s="365">
        <f t="shared" si="3"/>
        <v>8.44</v>
      </c>
      <c r="N10" s="367">
        <f t="shared" si="4"/>
        <v>0.579872204472843</v>
      </c>
      <c r="O10" s="396"/>
      <c r="P10" s="360"/>
      <c r="T10" s="361"/>
      <c r="U10" s="361"/>
    </row>
    <row r="11" spans="2:21">
      <c r="B11" s="380"/>
      <c r="C11" s="381">
        <v>21</v>
      </c>
      <c r="D11" s="364">
        <f>VLOOKUP(C11,fedex原价表!BQ:BX,8,FALSE)</f>
        <v>30.15</v>
      </c>
      <c r="E11" s="364">
        <f t="shared" si="0"/>
        <v>2.11</v>
      </c>
      <c r="G11" s="364"/>
      <c r="H11" s="378">
        <f t="shared" si="1"/>
        <v>32.26</v>
      </c>
      <c r="I11" s="366">
        <f>MAX(fedex!$D$4,ROUND(D11*(1-fedex!C7),2))</f>
        <v>12.36</v>
      </c>
      <c r="J11" s="364">
        <f t="shared" si="2"/>
        <v>0.87</v>
      </c>
      <c r="K11" s="365"/>
      <c r="L11" s="364"/>
      <c r="M11" s="365">
        <f t="shared" si="3"/>
        <v>13.23</v>
      </c>
      <c r="N11" s="367">
        <f t="shared" si="4"/>
        <v>0.590049751243781</v>
      </c>
      <c r="O11" s="396"/>
      <c r="P11" s="360"/>
      <c r="T11" s="361"/>
      <c r="U11" s="361"/>
    </row>
    <row r="12" spans="2:21">
      <c r="B12" s="380"/>
      <c r="C12" s="381">
        <v>31</v>
      </c>
      <c r="D12" s="364">
        <f>VLOOKUP(C12,fedex原价表!BQ:BX,8,FALSE)</f>
        <v>42.3</v>
      </c>
      <c r="E12" s="364">
        <f t="shared" si="0"/>
        <v>2.96</v>
      </c>
      <c r="G12" s="364"/>
      <c r="H12" s="378">
        <f t="shared" si="1"/>
        <v>45.26</v>
      </c>
      <c r="I12" s="366">
        <f>MAX(fedex!$D$4,ROUND(D12*(1-fedex!C8),2))</f>
        <v>17.34</v>
      </c>
      <c r="J12" s="364">
        <f t="shared" si="2"/>
        <v>1.21</v>
      </c>
      <c r="K12" s="365"/>
      <c r="L12" s="364"/>
      <c r="M12" s="365">
        <f t="shared" si="3"/>
        <v>18.55</v>
      </c>
      <c r="N12" s="367">
        <f t="shared" si="4"/>
        <v>0.590070921985816</v>
      </c>
      <c r="O12" s="396"/>
      <c r="P12" s="360"/>
      <c r="T12" s="361"/>
      <c r="U12" s="361"/>
    </row>
    <row r="13" spans="2:21">
      <c r="B13" s="380"/>
      <c r="C13" s="381">
        <v>51</v>
      </c>
      <c r="D13" s="364">
        <f>VLOOKUP(C13,fedex原价表!BQ:BX,8,FALSE)</f>
        <v>59.67</v>
      </c>
      <c r="E13" s="364">
        <f t="shared" si="0"/>
        <v>4.18</v>
      </c>
      <c r="G13" s="364"/>
      <c r="H13" s="378">
        <f t="shared" si="1"/>
        <v>63.85</v>
      </c>
      <c r="I13" s="366">
        <f>MAX(fedex!$D$4,ROUND(D13*(1-fedex!C9),2))</f>
        <v>24.46</v>
      </c>
      <c r="J13" s="364">
        <f t="shared" si="2"/>
        <v>1.71</v>
      </c>
      <c r="K13" s="365"/>
      <c r="L13" s="364"/>
      <c r="M13" s="365">
        <f t="shared" si="3"/>
        <v>26.17</v>
      </c>
      <c r="N13" s="367">
        <f t="shared" si="4"/>
        <v>0.590078766549355</v>
      </c>
      <c r="O13" s="396"/>
      <c r="P13" s="360"/>
      <c r="T13" s="361"/>
      <c r="U13" s="361"/>
    </row>
    <row r="14" spans="2:21">
      <c r="B14" s="380" t="s">
        <v>81</v>
      </c>
      <c r="C14" s="381">
        <v>30</v>
      </c>
      <c r="D14" s="364">
        <f>VLOOKUP(C14,fedex原价表!AK:AR,8,FALSE)</f>
        <v>261.25</v>
      </c>
      <c r="E14" s="364">
        <f t="shared" ref="E14:E21" si="5">ROUND(D14*$C$3,2)</f>
        <v>18.94</v>
      </c>
      <c r="F14" s="365"/>
      <c r="G14" s="364"/>
      <c r="H14" s="378">
        <f t="shared" ref="H14:H27" si="6">D14+E14+F14+G14</f>
        <v>280.19</v>
      </c>
      <c r="I14" s="366">
        <f>MAX(fedex!$D$11,ROUND(D14*(1-fedex!C11),2))</f>
        <v>70.54</v>
      </c>
      <c r="J14" s="364">
        <f t="shared" ref="J14:J19" si="7">ROUND(I14*$C$3,2)</f>
        <v>5.11</v>
      </c>
      <c r="K14" s="365"/>
      <c r="L14" s="364"/>
      <c r="M14" s="365">
        <f t="shared" ref="M14:M27" si="8">I14+J14+K14+L14</f>
        <v>75.65</v>
      </c>
      <c r="N14" s="367">
        <f t="shared" ref="N14:N27" si="9">IFERROR(1-I14/D14,0)</f>
        <v>0.72999043062201</v>
      </c>
      <c r="O14" s="396"/>
      <c r="P14" s="360"/>
      <c r="T14" s="361"/>
      <c r="U14" s="361"/>
    </row>
    <row r="15" spans="2:21">
      <c r="B15" s="380" t="s">
        <v>82</v>
      </c>
      <c r="C15" s="381">
        <v>14</v>
      </c>
      <c r="D15" s="364">
        <f>VLOOKUP(C15,fedex原价表!AB:AI,8,FALSE)</f>
        <v>161.7</v>
      </c>
      <c r="E15" s="364">
        <f t="shared" si="5"/>
        <v>11.72</v>
      </c>
      <c r="F15" s="365"/>
      <c r="G15" s="364"/>
      <c r="H15" s="378">
        <f t="shared" si="6"/>
        <v>173.42</v>
      </c>
      <c r="I15" s="366">
        <f>MAX(fedex!$D$12,ROUND(D15*(1-fedex!C12),2))</f>
        <v>43.66</v>
      </c>
      <c r="J15" s="364">
        <f t="shared" si="7"/>
        <v>3.17</v>
      </c>
      <c r="K15" s="365"/>
      <c r="L15" s="364"/>
      <c r="M15" s="365">
        <f t="shared" si="8"/>
        <v>46.83</v>
      </c>
      <c r="N15" s="367">
        <f t="shared" si="9"/>
        <v>0.729993815708101</v>
      </c>
      <c r="O15" s="396"/>
      <c r="P15" s="360"/>
      <c r="T15" s="361"/>
      <c r="U15" s="361"/>
    </row>
    <row r="16" spans="2:21">
      <c r="B16" s="380"/>
      <c r="C16" s="381">
        <v>15</v>
      </c>
      <c r="D16" s="364">
        <f>VLOOKUP(C16,fedex原价表!AB:AI,8,FALSE)</f>
        <v>167.75</v>
      </c>
      <c r="E16" s="364">
        <f t="shared" si="5"/>
        <v>12.16</v>
      </c>
      <c r="F16" s="365"/>
      <c r="G16" s="364"/>
      <c r="H16" s="378">
        <f t="shared" si="6"/>
        <v>179.91</v>
      </c>
      <c r="I16" s="366">
        <f>MAX(fedex!$D$12,ROUND(D16*(1-fedex!C13),2))</f>
        <v>45.29</v>
      </c>
      <c r="J16" s="364">
        <f t="shared" si="7"/>
        <v>3.28</v>
      </c>
      <c r="K16" s="365"/>
      <c r="L16" s="364"/>
      <c r="M16" s="365">
        <f t="shared" si="8"/>
        <v>48.57</v>
      </c>
      <c r="N16" s="367">
        <f t="shared" si="9"/>
        <v>0.730014903129657</v>
      </c>
      <c r="O16" s="396"/>
      <c r="P16" s="360"/>
      <c r="T16" s="361"/>
      <c r="U16" s="361"/>
    </row>
    <row r="17" spans="2:21">
      <c r="B17" s="380" t="s">
        <v>83</v>
      </c>
      <c r="C17" s="381">
        <v>30</v>
      </c>
      <c r="D17" s="364">
        <f>VLOOKUP(C17,fedex原价表!S:Z,8,FALSE)</f>
        <v>212.33</v>
      </c>
      <c r="E17" s="364">
        <f t="shared" si="5"/>
        <v>15.39</v>
      </c>
      <c r="F17" s="365"/>
      <c r="G17" s="364"/>
      <c r="H17" s="378">
        <f t="shared" si="6"/>
        <v>227.72</v>
      </c>
      <c r="I17" s="366">
        <f>MAX(fedex!$D$14,ROUND(D17*(1-fedex!C14),2))</f>
        <v>106.17</v>
      </c>
      <c r="J17" s="364">
        <f t="shared" si="7"/>
        <v>7.7</v>
      </c>
      <c r="K17" s="365"/>
      <c r="L17" s="364"/>
      <c r="M17" s="365">
        <f t="shared" si="8"/>
        <v>113.87</v>
      </c>
      <c r="N17" s="367">
        <f t="shared" si="9"/>
        <v>0.499976451749635</v>
      </c>
      <c r="O17" s="396"/>
      <c r="P17" s="360"/>
      <c r="T17" s="361"/>
      <c r="U17" s="361"/>
    </row>
    <row r="18" spans="2:21">
      <c r="B18" s="380" t="s">
        <v>84</v>
      </c>
      <c r="C18" s="381">
        <v>30</v>
      </c>
      <c r="D18" s="364">
        <f>VLOOKUP(C18,fedex原价表!J:Q,8,FALSE)</f>
        <v>190.96</v>
      </c>
      <c r="E18" s="364">
        <f t="shared" si="5"/>
        <v>13.84</v>
      </c>
      <c r="F18" s="365"/>
      <c r="G18" s="364"/>
      <c r="H18" s="378">
        <f t="shared" si="6"/>
        <v>204.8</v>
      </c>
      <c r="I18" s="366">
        <f>MAX(fedex!$D$15,ROUND(D18*(1-fedex!C15),2))</f>
        <v>51.56</v>
      </c>
      <c r="J18" s="364">
        <f t="shared" si="7"/>
        <v>3.74</v>
      </c>
      <c r="K18" s="365"/>
      <c r="L18" s="364"/>
      <c r="M18" s="365">
        <f t="shared" si="8"/>
        <v>55.3</v>
      </c>
      <c r="N18" s="367">
        <f t="shared" si="9"/>
        <v>0.729995810640972</v>
      </c>
      <c r="O18" s="396"/>
      <c r="P18" s="360"/>
      <c r="T18" s="361"/>
      <c r="U18" s="361"/>
    </row>
    <row r="19" spans="2:21">
      <c r="B19" s="380" t="s">
        <v>85</v>
      </c>
      <c r="C19" s="381">
        <v>30</v>
      </c>
      <c r="D19" s="364">
        <f>VLOOKUP(C19,fedex原价表!A:H,8,FALSE)</f>
        <v>143.24</v>
      </c>
      <c r="E19" s="364">
        <f t="shared" si="5"/>
        <v>10.38</v>
      </c>
      <c r="G19" s="364"/>
      <c r="H19" s="378">
        <f t="shared" si="6"/>
        <v>153.62</v>
      </c>
      <c r="I19" s="366">
        <f>MAX(fedex!D22,ROUND(D19*(1-fedex!C22),2))</f>
        <v>38.67</v>
      </c>
      <c r="J19" s="364">
        <f t="shared" si="7"/>
        <v>2.8</v>
      </c>
      <c r="K19" s="365"/>
      <c r="L19" s="364"/>
      <c r="M19" s="365">
        <f t="shared" si="8"/>
        <v>41.47</v>
      </c>
      <c r="N19" s="367">
        <f t="shared" si="9"/>
        <v>0.730033510192684</v>
      </c>
      <c r="O19" s="396"/>
      <c r="P19" s="360"/>
      <c r="T19" s="361"/>
      <c r="U19" s="361"/>
    </row>
    <row r="20" customFormat="1" ht="14.25" spans="1:21">
      <c r="A20" s="379" t="s">
        <v>86</v>
      </c>
      <c r="B20" s="380" t="s">
        <v>87</v>
      </c>
      <c r="C20" s="381">
        <f>ROUNDUP(20*20*20/fedex!C27,0)</f>
        <v>36</v>
      </c>
      <c r="D20" s="364">
        <f>VLOOKUP(C20,fedex原价表!BQ:BX,8,FALSE)</f>
        <v>48.17</v>
      </c>
      <c r="E20" s="364">
        <f t="shared" si="5"/>
        <v>3.49</v>
      </c>
      <c r="F20" s="364"/>
      <c r="G20" s="364"/>
      <c r="H20" s="378">
        <f t="shared" si="6"/>
        <v>51.66</v>
      </c>
      <c r="I20" s="366">
        <f>MAX(fedex!$D$4,ROUND(D20*(1-fedex!C4),2))</f>
        <v>20.71</v>
      </c>
      <c r="J20" s="364">
        <f>ROUND(I20*$C$2,2)</f>
        <v>1.45</v>
      </c>
      <c r="K20" s="365"/>
      <c r="L20" s="364"/>
      <c r="M20" s="365">
        <f t="shared" si="8"/>
        <v>22.16</v>
      </c>
      <c r="N20" s="367">
        <f t="shared" si="9"/>
        <v>0.57006435540793</v>
      </c>
      <c r="O20" s="396"/>
      <c r="P20" s="360"/>
      <c r="Q20" s="360"/>
      <c r="R20" s="360"/>
      <c r="S20" s="360"/>
      <c r="T20" s="361"/>
      <c r="U20" s="361"/>
    </row>
    <row r="21" customFormat="1" ht="14.25" spans="1:21">
      <c r="A21" s="361"/>
      <c r="B21" s="380" t="s">
        <v>88</v>
      </c>
      <c r="C21" s="381">
        <f>ROUNDUP(20*20*20/fedex!C28,0)</f>
        <v>42</v>
      </c>
      <c r="D21" s="364">
        <f>VLOOKUP(C21,fedex原价表!A:H,8,FALSE)</f>
        <v>189.19</v>
      </c>
      <c r="E21" s="364">
        <f t="shared" si="5"/>
        <v>13.72</v>
      </c>
      <c r="F21" s="364"/>
      <c r="G21" s="364"/>
      <c r="H21" s="378">
        <f t="shared" si="6"/>
        <v>202.91</v>
      </c>
      <c r="I21" s="366">
        <f>MAX(fedex!D22,ROUND(D21*(1-fedex!C22),2))</f>
        <v>51.08</v>
      </c>
      <c r="J21" s="364">
        <f>ROUND(I21*$C$2,2)</f>
        <v>3.58</v>
      </c>
      <c r="K21" s="365"/>
      <c r="L21" s="364"/>
      <c r="M21" s="365">
        <f t="shared" si="8"/>
        <v>54.66</v>
      </c>
      <c r="N21" s="367">
        <f t="shared" si="9"/>
        <v>0.730006871399123</v>
      </c>
      <c r="O21" s="396"/>
      <c r="P21" s="360"/>
      <c r="Q21" s="360"/>
      <c r="R21" s="360"/>
      <c r="S21" s="360"/>
      <c r="T21" s="361"/>
      <c r="U21" s="361"/>
    </row>
    <row r="22" customFormat="1" ht="14.25" spans="1:21">
      <c r="A22" t="s">
        <v>89</v>
      </c>
      <c r="B22" s="380" t="s">
        <v>11</v>
      </c>
      <c r="C22" s="381">
        <v>1</v>
      </c>
      <c r="D22" s="364">
        <f>VLOOKUP(C22,fedex原价表!BQ:BX,2,FALSE)</f>
        <v>7.85</v>
      </c>
      <c r="E22" s="364">
        <f>ROUND(D22*$C$2,2)</f>
        <v>0.55</v>
      </c>
      <c r="F22" s="364"/>
      <c r="G22" s="364"/>
      <c r="H22" s="378">
        <f t="shared" si="6"/>
        <v>8.4</v>
      </c>
      <c r="I22" s="366">
        <f>MAX(fedex!$D$4,ROUND(D22*(1-fedex!C4),2))</f>
        <v>6.85</v>
      </c>
      <c r="J22" s="364">
        <f>ROUND(I22*$C$2,2)</f>
        <v>0.48</v>
      </c>
      <c r="K22" s="365"/>
      <c r="L22" s="364"/>
      <c r="M22" s="365">
        <f t="shared" si="8"/>
        <v>7.33</v>
      </c>
      <c r="N22" s="367">
        <f t="shared" si="9"/>
        <v>0.127388535031847</v>
      </c>
      <c r="O22" s="396"/>
      <c r="P22" s="360"/>
      <c r="Q22" s="360"/>
      <c r="R22" s="360"/>
      <c r="S22" s="360"/>
      <c r="T22" s="361"/>
      <c r="U22" s="361"/>
    </row>
    <row r="23" customFormat="1" ht="14.25" spans="1:21">
      <c r="A23" s="379" t="s">
        <v>53</v>
      </c>
      <c r="B23" s="380" t="s">
        <v>81</v>
      </c>
      <c r="C23" s="381">
        <v>1</v>
      </c>
      <c r="D23" s="364">
        <f>VLOOKUP(C23,fedex原价表!AK:AR,2,FALSE)</f>
        <v>29.18</v>
      </c>
      <c r="E23" s="364">
        <f>ROUND(D23*$C$3,2)</f>
        <v>2.12</v>
      </c>
      <c r="F23" s="364"/>
      <c r="G23" s="364"/>
      <c r="H23" s="378">
        <f t="shared" si="6"/>
        <v>31.3</v>
      </c>
      <c r="I23" s="366">
        <f>MAX(fedex!$D$11,ROUND(D23*(1-fedex!C11),2))</f>
        <v>15.43</v>
      </c>
      <c r="J23" s="364">
        <f>ROUND(I23*$C$3,2)</f>
        <v>1.12</v>
      </c>
      <c r="K23" s="365"/>
      <c r="L23" s="364"/>
      <c r="M23" s="365">
        <f t="shared" si="8"/>
        <v>16.55</v>
      </c>
      <c r="N23" s="367">
        <f t="shared" si="9"/>
        <v>0.471213159698424</v>
      </c>
      <c r="O23" s="396"/>
      <c r="P23" s="360"/>
      <c r="Q23" s="360"/>
      <c r="R23" s="360"/>
      <c r="S23" s="360"/>
      <c r="T23" s="361"/>
      <c r="U23" s="361"/>
    </row>
    <row r="24" customFormat="1" ht="14.25" spans="1:21">
      <c r="A24" s="361"/>
      <c r="B24" s="380" t="s">
        <v>82</v>
      </c>
      <c r="C24" s="382">
        <v>1</v>
      </c>
      <c r="D24" s="364">
        <f>VLOOKUP(C24,fedex原价表!AB:AI,2,FALSE)</f>
        <v>27.18</v>
      </c>
      <c r="E24" s="364">
        <f>ROUND(D24*$C$3,2)</f>
        <v>1.97</v>
      </c>
      <c r="F24" s="364"/>
      <c r="G24" s="364"/>
      <c r="H24" s="378">
        <f t="shared" si="6"/>
        <v>29.15</v>
      </c>
      <c r="I24" s="366">
        <f>MAX(fedex!$D$12,ROUND(D24*(1-fedex!C12),2))</f>
        <v>15.28</v>
      </c>
      <c r="J24" s="364">
        <f>ROUND(I24*$C$3,2)</f>
        <v>1.11</v>
      </c>
      <c r="K24" s="365"/>
      <c r="L24" s="364"/>
      <c r="M24" s="365">
        <f t="shared" si="8"/>
        <v>16.39</v>
      </c>
      <c r="N24" s="367">
        <f t="shared" si="9"/>
        <v>0.437821927888153</v>
      </c>
      <c r="O24" s="396"/>
      <c r="P24" s="360"/>
      <c r="Q24" s="360"/>
      <c r="R24" s="360"/>
      <c r="S24" s="360"/>
      <c r="T24" s="361"/>
      <c r="U24" s="361"/>
    </row>
    <row r="25" customFormat="1" ht="14.25" spans="1:21">
      <c r="A25" s="361"/>
      <c r="B25" s="380" t="s">
        <v>83</v>
      </c>
      <c r="C25" s="381">
        <v>1</v>
      </c>
      <c r="D25" s="364">
        <f>VLOOKUP(C25,fedex原价表!S:Z,2,FALSE)</f>
        <v>19.71</v>
      </c>
      <c r="E25" s="364">
        <f>ROUND(D25*$C$3,2)</f>
        <v>1.43</v>
      </c>
      <c r="F25" s="364"/>
      <c r="G25" s="364"/>
      <c r="H25" s="378">
        <f t="shared" ref="H25:H42" si="10">D25+E25+F25+G25</f>
        <v>21.14</v>
      </c>
      <c r="I25" s="366">
        <f>MAX(fedex!$D$14,ROUND(D25*(1-fedex!C14),2))</f>
        <v>13.41</v>
      </c>
      <c r="J25" s="364">
        <f>ROUND(I25*$C$3,2)</f>
        <v>0.97</v>
      </c>
      <c r="K25" s="365"/>
      <c r="L25" s="364"/>
      <c r="M25" s="365">
        <f t="shared" ref="M25:M42" si="11">I25+J25+K25+L25</f>
        <v>14.38</v>
      </c>
      <c r="N25" s="367">
        <f t="shared" ref="N25:N42" si="12">IFERROR(1-I25/D25,0)</f>
        <v>0.319634703196347</v>
      </c>
      <c r="O25" s="396"/>
      <c r="P25" s="360"/>
      <c r="Q25" s="360"/>
      <c r="R25" s="360"/>
      <c r="S25" s="360"/>
      <c r="T25" s="361"/>
      <c r="U25" s="361"/>
    </row>
    <row r="26" customFormat="1" ht="14.25" spans="1:21">
      <c r="A26" s="361"/>
      <c r="B26" s="380" t="s">
        <v>84</v>
      </c>
      <c r="C26" s="381">
        <v>1</v>
      </c>
      <c r="D26" s="364">
        <f>VLOOKUP(C26,fedex原价表!J:Q,2,FALSE)</f>
        <v>18.22</v>
      </c>
      <c r="E26" s="364">
        <f>ROUND(D26*$C$3,2)</f>
        <v>1.32</v>
      </c>
      <c r="F26" s="364"/>
      <c r="G26" s="364"/>
      <c r="H26" s="378">
        <f t="shared" si="10"/>
        <v>19.54</v>
      </c>
      <c r="I26" s="366">
        <f>MAX(fedex!$D$15,ROUND(D26*(1-fedex!C15),2))</f>
        <v>12.77</v>
      </c>
      <c r="J26" s="364">
        <f>ROUND(I26*$C$3,2)</f>
        <v>0.93</v>
      </c>
      <c r="K26" s="365"/>
      <c r="L26" s="364"/>
      <c r="M26" s="365">
        <f t="shared" si="11"/>
        <v>13.7</v>
      </c>
      <c r="N26" s="367">
        <f t="shared" si="12"/>
        <v>0.299121844127333</v>
      </c>
      <c r="O26" s="396"/>
      <c r="P26" s="360"/>
      <c r="Q26" s="360"/>
      <c r="R26" s="360"/>
      <c r="S26" s="360"/>
      <c r="T26" s="361"/>
      <c r="U26" s="361"/>
    </row>
    <row r="27" customFormat="1" ht="12.95" customHeight="1" spans="1:21">
      <c r="A27" s="361"/>
      <c r="B27" s="380" t="s">
        <v>85</v>
      </c>
      <c r="C27" s="381">
        <v>1</v>
      </c>
      <c r="D27" s="364">
        <f>VLOOKUP(C27,fedex原价表!A:H,2,FALSE)</f>
        <v>16.07</v>
      </c>
      <c r="E27" s="364">
        <f>ROUND(D27*$C$3,2)</f>
        <v>1.17</v>
      </c>
      <c r="F27" s="364"/>
      <c r="G27" s="364"/>
      <c r="H27" s="378">
        <f t="shared" si="6"/>
        <v>17.24</v>
      </c>
      <c r="I27" s="366">
        <f>MAX(fedex!D22,ROUND(D27*(1-fedex!C22),2))</f>
        <v>11.27</v>
      </c>
      <c r="J27" s="364">
        <f>ROUND(I27*$C$3,2)</f>
        <v>0.82</v>
      </c>
      <c r="K27" s="365"/>
      <c r="L27" s="364"/>
      <c r="M27" s="365">
        <f t="shared" si="8"/>
        <v>12.09</v>
      </c>
      <c r="N27" s="367">
        <f t="shared" si="9"/>
        <v>0.29869321717486</v>
      </c>
      <c r="O27" s="396"/>
      <c r="P27" s="360"/>
      <c r="Q27" s="360"/>
      <c r="R27" s="360"/>
      <c r="S27" s="360"/>
      <c r="T27" s="361"/>
      <c r="U27" s="361"/>
    </row>
    <row r="28" customFormat="1" ht="12.95" customHeight="1" spans="1:21">
      <c r="A28" s="361"/>
      <c r="B28" s="380"/>
      <c r="C28" s="381"/>
      <c r="D28" s="364"/>
      <c r="E28" s="364"/>
      <c r="F28" s="364"/>
      <c r="G28" s="364"/>
      <c r="H28" s="378"/>
      <c r="I28" s="366"/>
      <c r="J28" s="365"/>
      <c r="K28" s="365"/>
      <c r="L28" s="364"/>
      <c r="M28" s="365"/>
      <c r="N28" s="367"/>
      <c r="O28" s="396"/>
      <c r="P28" s="360"/>
      <c r="Q28" s="360"/>
      <c r="R28" s="360"/>
      <c r="S28" s="360"/>
      <c r="T28" s="361"/>
      <c r="U28" s="361"/>
    </row>
    <row r="29" s="358" customFormat="1" spans="1:15">
      <c r="A29" s="383" t="s">
        <v>90</v>
      </c>
      <c r="B29" s="384" t="s">
        <v>11</v>
      </c>
      <c r="C29" s="385">
        <v>5</v>
      </c>
      <c r="D29" s="386">
        <f t="shared" ref="D29:D34" si="13">D8</f>
        <v>14.22</v>
      </c>
      <c r="E29" s="386">
        <f t="shared" ref="E29:E34" si="14">ROUND((D29+F29+G29)*$C$2,2)</f>
        <v>1.27</v>
      </c>
      <c r="F29" s="386">
        <v>3.98</v>
      </c>
      <c r="G29" s="386"/>
      <c r="H29" s="386">
        <f>D29+E29+F29+G29</f>
        <v>19.47</v>
      </c>
      <c r="I29" s="397">
        <f>MAX(fedex!$D$36,ROUND(D29*(1-fedex!C36),2))</f>
        <v>6.85</v>
      </c>
      <c r="J29" s="386">
        <f t="shared" ref="J29:J34" si="15">ROUND((I29+K29+L29)*$C$2,2)</f>
        <v>0.62</v>
      </c>
      <c r="K29" s="397">
        <v>1.97</v>
      </c>
      <c r="L29" s="386"/>
      <c r="M29" s="397">
        <f t="shared" si="11"/>
        <v>9.44</v>
      </c>
      <c r="N29" s="398">
        <f t="shared" si="12"/>
        <v>0.518284106891702</v>
      </c>
      <c r="O29" s="399"/>
    </row>
    <row r="30" s="358" customFormat="1" spans="1:15">
      <c r="A30" s="383"/>
      <c r="C30" s="385">
        <v>9</v>
      </c>
      <c r="D30" s="386">
        <f t="shared" si="13"/>
        <v>16.52</v>
      </c>
      <c r="E30" s="386">
        <f t="shared" si="14"/>
        <v>1.44</v>
      </c>
      <c r="F30" s="386">
        <v>3.98</v>
      </c>
      <c r="G30" s="386"/>
      <c r="H30" s="386">
        <f t="shared" si="10"/>
        <v>21.94</v>
      </c>
      <c r="I30" s="397">
        <f>MAX(fedex!$D$36,ROUND(D30*(1-fedex!C37),2))</f>
        <v>7.1</v>
      </c>
      <c r="J30" s="386">
        <f t="shared" si="15"/>
        <v>0.63</v>
      </c>
      <c r="K30" s="397">
        <v>1.97</v>
      </c>
      <c r="L30" s="386"/>
      <c r="M30" s="397">
        <f t="shared" si="11"/>
        <v>9.7</v>
      </c>
      <c r="N30" s="398">
        <f t="shared" si="12"/>
        <v>0.570217917675545</v>
      </c>
      <c r="O30" s="399"/>
    </row>
    <row r="31" s="358" customFormat="1" spans="2:15">
      <c r="B31" s="384"/>
      <c r="C31" s="385">
        <v>11</v>
      </c>
      <c r="D31" s="386">
        <f t="shared" si="13"/>
        <v>18.78</v>
      </c>
      <c r="E31" s="386">
        <f t="shared" si="14"/>
        <v>1.59</v>
      </c>
      <c r="F31" s="386">
        <v>3.98</v>
      </c>
      <c r="G31" s="386"/>
      <c r="H31" s="386">
        <f t="shared" si="10"/>
        <v>24.35</v>
      </c>
      <c r="I31" s="397">
        <f>MAX(fedex!$D$36,ROUND(D31*(1-fedex!C38),2))</f>
        <v>7.89</v>
      </c>
      <c r="J31" s="386">
        <f t="shared" si="15"/>
        <v>0.69</v>
      </c>
      <c r="K31" s="397">
        <v>1.97</v>
      </c>
      <c r="L31" s="386"/>
      <c r="M31" s="397">
        <f t="shared" si="11"/>
        <v>10.55</v>
      </c>
      <c r="N31" s="398">
        <f t="shared" si="12"/>
        <v>0.579872204472843</v>
      </c>
      <c r="O31" s="399"/>
    </row>
    <row r="32" s="358" customFormat="1" spans="2:15">
      <c r="B32" s="384"/>
      <c r="C32" s="385">
        <v>21</v>
      </c>
      <c r="D32" s="386">
        <f t="shared" si="13"/>
        <v>30.15</v>
      </c>
      <c r="E32" s="386">
        <f t="shared" si="14"/>
        <v>2.39</v>
      </c>
      <c r="F32" s="386">
        <v>3.98</v>
      </c>
      <c r="G32" s="386"/>
      <c r="H32" s="386">
        <f t="shared" si="10"/>
        <v>36.52</v>
      </c>
      <c r="I32" s="397">
        <f>MAX(fedex!$D$36,ROUND(D32*(1-fedex!C39),2))</f>
        <v>12.36</v>
      </c>
      <c r="J32" s="386">
        <f t="shared" si="15"/>
        <v>1</v>
      </c>
      <c r="K32" s="397">
        <v>1.97</v>
      </c>
      <c r="L32" s="386"/>
      <c r="M32" s="397">
        <f t="shared" si="11"/>
        <v>15.33</v>
      </c>
      <c r="N32" s="398">
        <f t="shared" si="12"/>
        <v>0.590049751243781</v>
      </c>
      <c r="O32" s="399"/>
    </row>
    <row r="33" s="358" customFormat="1" spans="2:15">
      <c r="B33" s="384"/>
      <c r="C33" s="385">
        <v>31</v>
      </c>
      <c r="D33" s="386">
        <f t="shared" si="13"/>
        <v>42.3</v>
      </c>
      <c r="E33" s="386">
        <f t="shared" si="14"/>
        <v>3.24</v>
      </c>
      <c r="F33" s="386">
        <v>3.98</v>
      </c>
      <c r="G33" s="386"/>
      <c r="H33" s="386">
        <f t="shared" si="10"/>
        <v>49.52</v>
      </c>
      <c r="I33" s="397">
        <f>MAX(fedex!$D$36,ROUND(D33*(1-fedex!C40),2))</f>
        <v>17.34</v>
      </c>
      <c r="J33" s="386">
        <f t="shared" si="15"/>
        <v>1.35</v>
      </c>
      <c r="K33" s="397">
        <v>1.97</v>
      </c>
      <c r="L33" s="386"/>
      <c r="M33" s="397">
        <f t="shared" si="11"/>
        <v>20.66</v>
      </c>
      <c r="N33" s="398">
        <f t="shared" si="12"/>
        <v>0.590070921985816</v>
      </c>
      <c r="O33" s="399"/>
    </row>
    <row r="34" s="358" customFormat="1" spans="2:15">
      <c r="B34" s="384"/>
      <c r="C34" s="385">
        <v>51</v>
      </c>
      <c r="D34" s="386">
        <f t="shared" si="13"/>
        <v>59.67</v>
      </c>
      <c r="E34" s="386">
        <f t="shared" si="14"/>
        <v>4.46</v>
      </c>
      <c r="F34" s="386">
        <v>3.98</v>
      </c>
      <c r="G34" s="386"/>
      <c r="H34" s="386">
        <f t="shared" si="10"/>
        <v>68.11</v>
      </c>
      <c r="I34" s="397">
        <f>MAX(fedex!$D$36,ROUND(D34*(1-fedex!C41),2))</f>
        <v>24.46</v>
      </c>
      <c r="J34" s="386">
        <f t="shared" si="15"/>
        <v>1.85</v>
      </c>
      <c r="K34" s="397">
        <v>1.97</v>
      </c>
      <c r="L34" s="386"/>
      <c r="M34" s="397">
        <f t="shared" si="11"/>
        <v>28.28</v>
      </c>
      <c r="N34" s="398">
        <f t="shared" si="12"/>
        <v>0.590078766549355</v>
      </c>
      <c r="O34" s="399"/>
    </row>
    <row r="35" s="358" customFormat="1" spans="2:15">
      <c r="B35" s="384" t="s">
        <v>81</v>
      </c>
      <c r="C35" s="385">
        <v>30</v>
      </c>
      <c r="D35" s="386">
        <f t="shared" ref="D35:D40" si="16">D14</f>
        <v>261.25</v>
      </c>
      <c r="E35" s="386">
        <f t="shared" ref="E35:E42" si="17">ROUND((D35+F35+G35)*$C$3,2)</f>
        <v>19.26</v>
      </c>
      <c r="F35" s="386">
        <v>4.4</v>
      </c>
      <c r="G35" s="386"/>
      <c r="H35" s="386">
        <f t="shared" si="10"/>
        <v>284.91</v>
      </c>
      <c r="I35" s="397">
        <f>MAX(fedex!$D$43,ROUND(D35*(1-fedex!C43),2))</f>
        <v>70.54</v>
      </c>
      <c r="J35" s="386">
        <f t="shared" ref="J35:J40" si="18">ROUND((I35+K35+L35)*$C$3,2)</f>
        <v>5.27</v>
      </c>
      <c r="K35" s="397">
        <f t="shared" ref="K35:K40" si="19">F35*0.5</f>
        <v>2.2</v>
      </c>
      <c r="L35" s="386"/>
      <c r="M35" s="397">
        <f t="shared" si="11"/>
        <v>78.01</v>
      </c>
      <c r="N35" s="398">
        <f t="shared" si="12"/>
        <v>0.72999043062201</v>
      </c>
      <c r="O35" s="399"/>
    </row>
    <row r="36" s="358" customFormat="1" spans="2:15">
      <c r="B36" s="384" t="s">
        <v>82</v>
      </c>
      <c r="C36" s="385">
        <v>14</v>
      </c>
      <c r="D36" s="386">
        <f t="shared" si="16"/>
        <v>161.7</v>
      </c>
      <c r="E36" s="386">
        <f t="shared" si="17"/>
        <v>12.04</v>
      </c>
      <c r="F36" s="386">
        <v>4.4</v>
      </c>
      <c r="G36" s="386"/>
      <c r="H36" s="386">
        <f t="shared" si="10"/>
        <v>178.14</v>
      </c>
      <c r="I36" s="397">
        <f>MAX(fedex!$D$44,ROUND(D36*(1-fedex!C44),2))</f>
        <v>43.66</v>
      </c>
      <c r="J36" s="386">
        <f t="shared" si="18"/>
        <v>3.32</v>
      </c>
      <c r="K36" s="397">
        <f t="shared" si="19"/>
        <v>2.2</v>
      </c>
      <c r="L36" s="386"/>
      <c r="M36" s="397">
        <f t="shared" si="11"/>
        <v>49.18</v>
      </c>
      <c r="N36" s="398">
        <f t="shared" si="12"/>
        <v>0.729993815708101</v>
      </c>
      <c r="O36" s="399"/>
    </row>
    <row r="37" s="358" customFormat="1" spans="2:15">
      <c r="B37" s="384"/>
      <c r="C37" s="385">
        <v>15</v>
      </c>
      <c r="D37" s="386">
        <f t="shared" si="16"/>
        <v>167.75</v>
      </c>
      <c r="E37" s="386">
        <f t="shared" si="17"/>
        <v>12.48</v>
      </c>
      <c r="F37" s="386">
        <v>4.4</v>
      </c>
      <c r="G37" s="386"/>
      <c r="H37" s="386">
        <f t="shared" si="10"/>
        <v>184.63</v>
      </c>
      <c r="I37" s="397">
        <f>MAX(fedex!$D$44,ROUND(D37*(1-fedex!C45),2))</f>
        <v>45.29</v>
      </c>
      <c r="J37" s="386">
        <f t="shared" si="18"/>
        <v>3.44</v>
      </c>
      <c r="K37" s="397">
        <f t="shared" si="19"/>
        <v>2.2</v>
      </c>
      <c r="L37" s="386"/>
      <c r="M37" s="397">
        <f t="shared" si="11"/>
        <v>50.93</v>
      </c>
      <c r="N37" s="398">
        <f t="shared" si="12"/>
        <v>0.730014903129657</v>
      </c>
      <c r="O37" s="399"/>
    </row>
    <row r="38" s="358" customFormat="1" spans="2:15">
      <c r="B38" s="384" t="s">
        <v>83</v>
      </c>
      <c r="C38" s="385">
        <v>30</v>
      </c>
      <c r="D38" s="386">
        <f t="shared" si="16"/>
        <v>212.33</v>
      </c>
      <c r="E38" s="386">
        <f t="shared" si="17"/>
        <v>15.71</v>
      </c>
      <c r="F38" s="386">
        <v>4.4</v>
      </c>
      <c r="G38" s="386"/>
      <c r="H38" s="386">
        <f t="shared" si="10"/>
        <v>232.44</v>
      </c>
      <c r="I38" s="397">
        <f>MAX(fedex!$D$46,ROUND(D38*(1-fedex!C46),2))</f>
        <v>106.17</v>
      </c>
      <c r="J38" s="386">
        <f t="shared" si="18"/>
        <v>7.86</v>
      </c>
      <c r="K38" s="397">
        <f t="shared" si="19"/>
        <v>2.2</v>
      </c>
      <c r="L38" s="386"/>
      <c r="M38" s="397">
        <f t="shared" si="11"/>
        <v>116.23</v>
      </c>
      <c r="N38" s="398">
        <f t="shared" si="12"/>
        <v>0.499976451749635</v>
      </c>
      <c r="O38" s="399"/>
    </row>
    <row r="39" s="358" customFormat="1" spans="2:15">
      <c r="B39" s="384" t="s">
        <v>84</v>
      </c>
      <c r="C39" s="385">
        <v>30</v>
      </c>
      <c r="D39" s="386">
        <f t="shared" si="16"/>
        <v>190.96</v>
      </c>
      <c r="E39" s="386">
        <f t="shared" si="17"/>
        <v>14.16</v>
      </c>
      <c r="F39" s="386">
        <v>4.4</v>
      </c>
      <c r="G39" s="386"/>
      <c r="H39" s="386">
        <f t="shared" si="10"/>
        <v>209.52</v>
      </c>
      <c r="I39" s="397">
        <f>MAX(fedex!$D$47,ROUND(D39*(1-fedex!C47),2))</f>
        <v>51.56</v>
      </c>
      <c r="J39" s="386">
        <f t="shared" si="18"/>
        <v>3.9</v>
      </c>
      <c r="K39" s="397">
        <f t="shared" si="19"/>
        <v>2.2</v>
      </c>
      <c r="L39" s="386"/>
      <c r="M39" s="397">
        <f t="shared" si="11"/>
        <v>57.66</v>
      </c>
      <c r="N39" s="398">
        <f t="shared" si="12"/>
        <v>0.729995810640972</v>
      </c>
      <c r="O39" s="399"/>
    </row>
    <row r="40" s="358" customFormat="1" spans="2:15">
      <c r="B40" s="384" t="s">
        <v>85</v>
      </c>
      <c r="C40" s="385">
        <v>30</v>
      </c>
      <c r="D40" s="386">
        <f t="shared" si="16"/>
        <v>143.24</v>
      </c>
      <c r="E40" s="386">
        <f t="shared" si="17"/>
        <v>10.7</v>
      </c>
      <c r="F40" s="386">
        <v>4.4</v>
      </c>
      <c r="G40" s="386"/>
      <c r="H40" s="386">
        <f t="shared" si="10"/>
        <v>158.34</v>
      </c>
      <c r="I40" s="397">
        <f>MAX(fedex!D54,ROUND(D40*(1-fedex!C54),2))</f>
        <v>38.67</v>
      </c>
      <c r="J40" s="386">
        <f t="shared" si="18"/>
        <v>2.96</v>
      </c>
      <c r="K40" s="397">
        <f t="shared" si="19"/>
        <v>2.2</v>
      </c>
      <c r="L40" s="386"/>
      <c r="M40" s="397">
        <f t="shared" si="11"/>
        <v>43.83</v>
      </c>
      <c r="N40" s="398">
        <f t="shared" si="12"/>
        <v>0.730033510192684</v>
      </c>
      <c r="O40" s="399"/>
    </row>
    <row r="41" s="359" customFormat="1" ht="21" customHeight="1" spans="1:19">
      <c r="A41" s="387" t="s">
        <v>91</v>
      </c>
      <c r="B41" s="29" t="s">
        <v>92</v>
      </c>
      <c r="C41" s="388">
        <v>50</v>
      </c>
      <c r="D41" s="364">
        <f>VLOOKUP(C41,fedex原价表!BQ:BX,8,FALSE)*4</f>
        <v>238.64</v>
      </c>
      <c r="E41" s="389">
        <f t="shared" si="17"/>
        <v>17.3</v>
      </c>
      <c r="F41" s="389"/>
      <c r="G41" s="390"/>
      <c r="H41" s="378">
        <f t="shared" si="10"/>
        <v>255.94</v>
      </c>
      <c r="I41" s="366">
        <f>MAX(fedex!$D$4,ROUND(D41*(1-fedex!C37),2))</f>
        <v>102.62</v>
      </c>
      <c r="J41" s="364">
        <f>ROUND(I41*$C$2,2)</f>
        <v>7.18</v>
      </c>
      <c r="K41" s="365"/>
      <c r="L41" s="364"/>
      <c r="M41" s="365">
        <f t="shared" si="11"/>
        <v>109.8</v>
      </c>
      <c r="N41" s="367">
        <f t="shared" si="12"/>
        <v>0.569979886020784</v>
      </c>
      <c r="O41" s="400"/>
      <c r="P41" s="403"/>
      <c r="Q41" s="404"/>
      <c r="R41" s="405"/>
      <c r="S41" s="405"/>
    </row>
    <row r="42" s="359" customFormat="1" ht="21" customHeight="1" spans="2:19">
      <c r="B42" s="29" t="s">
        <v>93</v>
      </c>
      <c r="C42" s="388">
        <v>50</v>
      </c>
      <c r="D42" s="364">
        <f>VLOOKUP(C42,fedex原价表!A:H,8,FALSE)*4</f>
        <v>860.64</v>
      </c>
      <c r="E42" s="389">
        <f t="shared" si="17"/>
        <v>62.4</v>
      </c>
      <c r="F42" s="389"/>
      <c r="G42" s="390"/>
      <c r="H42" s="378">
        <f t="shared" si="10"/>
        <v>923.04</v>
      </c>
      <c r="I42" s="366">
        <f>MAX(fedex!D45,ROUND(D42*(1-fedex!C45),2))</f>
        <v>232.37</v>
      </c>
      <c r="J42" s="364">
        <f>ROUND(I42*$C$3,2)</f>
        <v>16.85</v>
      </c>
      <c r="K42" s="401"/>
      <c r="L42" s="401"/>
      <c r="M42" s="365">
        <f t="shared" si="11"/>
        <v>249.22</v>
      </c>
      <c r="N42" s="367">
        <f t="shared" si="12"/>
        <v>0.730003253392824</v>
      </c>
      <c r="O42" s="400"/>
      <c r="P42" s="403"/>
      <c r="Q42" s="404"/>
      <c r="R42" s="405"/>
      <c r="S42" s="405"/>
    </row>
    <row r="43" s="360" customFormat="1" spans="1:15">
      <c r="A43" s="391" t="s">
        <v>94</v>
      </c>
      <c r="B43" s="39"/>
      <c r="C43" s="47"/>
      <c r="D43" s="392"/>
      <c r="E43" s="392"/>
      <c r="F43" s="392"/>
      <c r="G43" s="392"/>
      <c r="H43" s="392"/>
      <c r="I43" s="368"/>
      <c r="J43" s="392"/>
      <c r="K43" s="368"/>
      <c r="L43" s="392"/>
      <c r="M43" s="368"/>
      <c r="N43" s="402"/>
      <c r="O43" s="396"/>
    </row>
    <row r="44" s="359" customFormat="1" ht="51.75" customHeight="1" spans="1:19">
      <c r="A44" s="359" t="s">
        <v>95</v>
      </c>
      <c r="B44" s="29" t="s">
        <v>96</v>
      </c>
      <c r="C44" s="388">
        <v>30</v>
      </c>
      <c r="D44" s="389">
        <v>53.79</v>
      </c>
      <c r="E44" s="389">
        <f>ROUND((D44+F44+G44)*$C$3,2)</f>
        <v>3.9</v>
      </c>
      <c r="F44" s="389"/>
      <c r="G44" s="390"/>
      <c r="H44" s="378">
        <f t="shared" ref="H44:H50" si="20">D44+E44+F44+G44</f>
        <v>57.69</v>
      </c>
      <c r="I44" s="366">
        <f>MAX(fedex!$D$4,ROUND(D44*(1-fedex!C40),2))</f>
        <v>22.05</v>
      </c>
      <c r="J44" s="364">
        <f t="shared" ref="J44:J50" si="21">ROUND(I44*$C$2,2)</f>
        <v>1.54</v>
      </c>
      <c r="K44" s="365"/>
      <c r="L44" s="364"/>
      <c r="M44" s="365">
        <f t="shared" ref="M44:M50" si="22">I44+J44+K44+L44</f>
        <v>23.59</v>
      </c>
      <c r="N44" s="367">
        <f t="shared" ref="N44:N46" si="23">IFERROR(1-I44/D44,0)</f>
        <v>0.590072504182934</v>
      </c>
      <c r="O44" s="400"/>
      <c r="P44" s="403"/>
      <c r="Q44" s="404"/>
      <c r="R44" s="405"/>
      <c r="S44" s="405"/>
    </row>
    <row r="45" s="360" customFormat="1" spans="1:15">
      <c r="A45" s="360" t="s">
        <v>97</v>
      </c>
      <c r="B45" s="39" t="s">
        <v>98</v>
      </c>
      <c r="C45" s="47">
        <v>73</v>
      </c>
      <c r="D45" s="364">
        <f>VLOOKUP(C45,fedex原价表!BQ:BX,8,FALSE)</f>
        <v>68.36</v>
      </c>
      <c r="E45" s="389">
        <f>ROUND((D45+F45+G45)*$C$3,2)</f>
        <v>4.96</v>
      </c>
      <c r="F45" s="392"/>
      <c r="G45" s="392"/>
      <c r="H45" s="378">
        <f t="shared" si="20"/>
        <v>73.32</v>
      </c>
      <c r="I45" s="366">
        <f>MAX(fedex!$D$4,ROUND(D45*(1-fedex!C41),2))</f>
        <v>28.03</v>
      </c>
      <c r="J45" s="364">
        <f t="shared" si="21"/>
        <v>1.96</v>
      </c>
      <c r="K45" s="365"/>
      <c r="L45" s="364"/>
      <c r="M45" s="365">
        <f t="shared" si="22"/>
        <v>29.99</v>
      </c>
      <c r="N45" s="367">
        <f t="shared" si="23"/>
        <v>0.589964891749561</v>
      </c>
      <c r="O45" s="396"/>
    </row>
    <row r="46" s="360" customFormat="1" spans="2:15">
      <c r="B46" s="39" t="s">
        <v>99</v>
      </c>
      <c r="C46" s="47">
        <v>73</v>
      </c>
      <c r="D46" s="364">
        <f>VLOOKUP(C46,fedex原价表!A:H,8,FALSE)</f>
        <v>329.09</v>
      </c>
      <c r="E46" s="364">
        <f>ROUND(D46*$C$3,2)</f>
        <v>23.86</v>
      </c>
      <c r="F46" s="392"/>
      <c r="G46" s="392"/>
      <c r="H46" s="378">
        <f t="shared" si="20"/>
        <v>352.95</v>
      </c>
      <c r="I46" s="366">
        <f>MAX(fedex!$D$4,ROUND(D46*(1-fedex!C42),2))</f>
        <v>134.93</v>
      </c>
      <c r="J46" s="364">
        <f t="shared" si="21"/>
        <v>9.45</v>
      </c>
      <c r="K46" s="365"/>
      <c r="L46" s="364"/>
      <c r="M46" s="365">
        <f t="shared" si="22"/>
        <v>144.38</v>
      </c>
      <c r="N46" s="367">
        <f t="shared" si="23"/>
        <v>0.589990580084475</v>
      </c>
      <c r="O46" s="396"/>
    </row>
    <row r="47" s="360" customFormat="1" spans="1:15">
      <c r="A47" s="360" t="s">
        <v>100</v>
      </c>
      <c r="B47" s="39" t="s">
        <v>101</v>
      </c>
      <c r="C47" s="381">
        <f>ROUNDUP(40*40*1/fedex!C27,0)</f>
        <v>8</v>
      </c>
      <c r="D47" s="364">
        <f>VLOOKUP(C47,fedex原价表!BQ:BX,8,FALSE)</f>
        <v>15.69</v>
      </c>
      <c r="E47" s="389">
        <f>ROUND((D47+F47+G47)*$C$3,2)</f>
        <v>1.14</v>
      </c>
      <c r="F47" s="392"/>
      <c r="G47" s="392"/>
      <c r="H47" s="378">
        <f t="shared" si="20"/>
        <v>16.83</v>
      </c>
      <c r="I47" s="366">
        <f>MAX(fedex!$D$4,ROUND(D47*(1-fedex!C43),2))</f>
        <v>6.85</v>
      </c>
      <c r="J47" s="364">
        <f t="shared" si="21"/>
        <v>0.48</v>
      </c>
      <c r="K47" s="365"/>
      <c r="L47" s="364"/>
      <c r="M47" s="365">
        <f t="shared" si="22"/>
        <v>7.33</v>
      </c>
      <c r="N47" s="367">
        <f t="shared" ref="N47:N50" si="24">IFERROR(1-I47/D47,0)</f>
        <v>0.563416188655194</v>
      </c>
      <c r="O47" s="396"/>
    </row>
    <row r="48" s="359" customFormat="1" ht="36.75" customHeight="1" spans="2:19">
      <c r="B48" s="39" t="s">
        <v>102</v>
      </c>
      <c r="C48" s="381">
        <f>ROUNDUP(40*40*1/fedex!C28,0)</f>
        <v>9</v>
      </c>
      <c r="D48" s="364">
        <f>VLOOKUP(C48,fedex原价表!A:H,8,FALSE)</f>
        <v>59.37</v>
      </c>
      <c r="E48" s="364">
        <f>ROUND(D48*$C$3,2)</f>
        <v>4.3</v>
      </c>
      <c r="F48" s="389"/>
      <c r="G48" s="390"/>
      <c r="H48" s="378">
        <f t="shared" si="20"/>
        <v>63.67</v>
      </c>
      <c r="I48" s="366">
        <f>MAX(fedex!$D$4,ROUND(D48*(1-fedex!C44),2))</f>
        <v>16.03</v>
      </c>
      <c r="J48" s="364">
        <f t="shared" si="21"/>
        <v>1.12</v>
      </c>
      <c r="K48" s="365"/>
      <c r="L48" s="364"/>
      <c r="M48" s="365">
        <f t="shared" si="22"/>
        <v>17.15</v>
      </c>
      <c r="N48" s="367">
        <f t="shared" si="24"/>
        <v>0.729998315647634</v>
      </c>
      <c r="O48" s="400"/>
      <c r="P48" s="403"/>
      <c r="Q48" s="404"/>
      <c r="R48" s="405"/>
      <c r="S48" s="405"/>
    </row>
    <row r="49" s="359" customFormat="1" ht="36.75" customHeight="1" spans="1:19">
      <c r="A49" s="359" t="s">
        <v>103</v>
      </c>
      <c r="B49" s="384" t="s">
        <v>65</v>
      </c>
      <c r="C49" s="381">
        <v>51</v>
      </c>
      <c r="D49" s="364">
        <f>VLOOKUP(C49,fedex原价表!BQ:BX,8,FALSE)</f>
        <v>59.67</v>
      </c>
      <c r="E49" s="364">
        <f>ROUND(D49*$C$2,2)</f>
        <v>4.18</v>
      </c>
      <c r="F49" s="364"/>
      <c r="G49" s="364"/>
      <c r="H49" s="378">
        <f t="shared" si="20"/>
        <v>63.85</v>
      </c>
      <c r="I49" s="366">
        <f>MAX(fedex!$D$4,ROUND(D49*(1-fedex!C45),2))</f>
        <v>16.11</v>
      </c>
      <c r="J49" s="364">
        <f t="shared" si="21"/>
        <v>1.13</v>
      </c>
      <c r="K49" s="365"/>
      <c r="L49" s="364"/>
      <c r="M49" s="365">
        <f t="shared" si="22"/>
        <v>17.24</v>
      </c>
      <c r="N49" s="367">
        <f t="shared" si="24"/>
        <v>0.730015082956259</v>
      </c>
      <c r="O49" s="400"/>
      <c r="P49" s="403"/>
      <c r="Q49" s="404"/>
      <c r="R49" s="405"/>
      <c r="S49" s="405"/>
    </row>
    <row r="50" s="359" customFormat="1" ht="36.75" customHeight="1" spans="2:19">
      <c r="B50" s="384" t="s">
        <v>66</v>
      </c>
      <c r="C50" s="381">
        <v>30</v>
      </c>
      <c r="D50" s="364">
        <f>VLOOKUP(C50,fedex原价表!A:H,8,FALSE)</f>
        <v>143.24</v>
      </c>
      <c r="E50" s="364">
        <f>ROUND(D50*$C$3,2)</f>
        <v>10.38</v>
      </c>
      <c r="F50" s="364"/>
      <c r="G50" s="364"/>
      <c r="H50" s="378">
        <f t="shared" si="20"/>
        <v>153.62</v>
      </c>
      <c r="I50" s="366">
        <f>MAX(fedex!$D$4,ROUND(D50*(1-fedex!C46),2))</f>
        <v>71.62</v>
      </c>
      <c r="J50" s="364">
        <f t="shared" si="21"/>
        <v>5.01</v>
      </c>
      <c r="K50" s="365"/>
      <c r="L50" s="364"/>
      <c r="M50" s="365">
        <f t="shared" si="22"/>
        <v>76.63</v>
      </c>
      <c r="N50" s="367">
        <f t="shared" si="24"/>
        <v>0.5</v>
      </c>
      <c r="O50" s="400"/>
      <c r="P50" s="403"/>
      <c r="Q50" s="404"/>
      <c r="R50" s="405"/>
      <c r="S50" s="405"/>
    </row>
    <row r="51" s="360" customFormat="1" spans="2:15">
      <c r="B51" s="39"/>
      <c r="C51" s="47"/>
      <c r="D51" s="392"/>
      <c r="E51" s="392"/>
      <c r="F51" s="392"/>
      <c r="G51" s="392"/>
      <c r="H51" s="392"/>
      <c r="I51" s="368"/>
      <c r="J51" s="392"/>
      <c r="K51" s="368"/>
      <c r="L51" s="392"/>
      <c r="M51" s="368"/>
      <c r="N51" s="402"/>
      <c r="O51" s="396"/>
    </row>
    <row r="52" s="360" customFormat="1" ht="14.25" spans="1:15">
      <c r="A52" s="369" t="s">
        <v>104</v>
      </c>
      <c r="B52" s="39"/>
      <c r="C52" s="47"/>
      <c r="D52" s="392"/>
      <c r="E52" s="392"/>
      <c r="F52" s="392"/>
      <c r="G52" s="392"/>
      <c r="H52" s="392"/>
      <c r="I52" s="368"/>
      <c r="J52" s="392"/>
      <c r="K52" s="368"/>
      <c r="L52" s="392"/>
      <c r="M52" s="368"/>
      <c r="N52" s="402"/>
      <c r="O52" s="396"/>
    </row>
    <row r="53" s="360" customFormat="1" spans="1:15">
      <c r="A53" s="391" t="s">
        <v>105</v>
      </c>
      <c r="B53" s="39"/>
      <c r="C53" s="47"/>
      <c r="D53" s="392"/>
      <c r="E53" s="392"/>
      <c r="F53" s="392"/>
      <c r="G53" s="392"/>
      <c r="H53" s="392"/>
      <c r="I53" s="368"/>
      <c r="J53" s="392"/>
      <c r="K53" s="368"/>
      <c r="L53" s="392"/>
      <c r="M53" s="368"/>
      <c r="N53" s="402"/>
      <c r="O53" s="396"/>
    </row>
    <row r="54" ht="17.1" customHeight="1" spans="1:21">
      <c r="A54" s="361" t="s">
        <v>56</v>
      </c>
      <c r="B54" s="362" t="s">
        <v>106</v>
      </c>
      <c r="C54" s="381">
        <v>1</v>
      </c>
      <c r="D54" s="364">
        <f>VLOOKUP(C54,fedex原价表!AV:BD,4,FALSE)</f>
        <v>121.82</v>
      </c>
      <c r="E54" s="364">
        <f>ROUND(D54*$C$4,2)</f>
        <v>10.05</v>
      </c>
      <c r="F54" s="365"/>
      <c r="G54" s="364"/>
      <c r="H54" s="378">
        <f>D54+E54+F54+G54</f>
        <v>131.87</v>
      </c>
      <c r="I54" s="366">
        <f>MAX(fedex!$D$4,ROUND(D54*(1-fedex!C61),2))</f>
        <v>18.27</v>
      </c>
      <c r="J54" s="364">
        <f>ROUND(I54*$C$2,2)</f>
        <v>1.28</v>
      </c>
      <c r="K54" s="365"/>
      <c r="L54" s="364"/>
      <c r="M54" s="365">
        <f t="shared" ref="M54:M56" si="25">I54+J54+K54+L54</f>
        <v>19.55</v>
      </c>
      <c r="N54" s="367">
        <f t="shared" ref="N54:N56" si="26">IFERROR(1-I54/D54,0)</f>
        <v>0.850024626498112</v>
      </c>
      <c r="O54" s="396"/>
      <c r="P54" s="360"/>
      <c r="T54" s="361"/>
      <c r="U54" s="361"/>
    </row>
    <row r="55" spans="2:21">
      <c r="B55" s="362"/>
      <c r="C55" s="381">
        <v>30</v>
      </c>
      <c r="D55" s="364">
        <f>VLOOKUP(C55,fedex原价表!AV:BD,4,FALSE)</f>
        <v>510.17</v>
      </c>
      <c r="E55" s="364">
        <f>ROUND(D55*$C$4,2)</f>
        <v>42.09</v>
      </c>
      <c r="F55" s="365"/>
      <c r="G55" s="364"/>
      <c r="H55" s="378">
        <f>D55+E55+F55+G55</f>
        <v>552.26</v>
      </c>
      <c r="I55" s="366">
        <f>MAX(fedex!$D$4,ROUND(D55*(1-fedex!C61),2))</f>
        <v>76.53</v>
      </c>
      <c r="J55" s="364">
        <f>ROUND(I55*$C$2,2)</f>
        <v>5.36</v>
      </c>
      <c r="K55" s="365"/>
      <c r="L55" s="364"/>
      <c r="M55" s="365">
        <f t="shared" si="25"/>
        <v>81.89</v>
      </c>
      <c r="N55" s="367">
        <f t="shared" si="26"/>
        <v>0.849991179410785</v>
      </c>
      <c r="O55" s="396"/>
      <c r="P55" s="360"/>
      <c r="T55" s="361"/>
      <c r="U55" s="361"/>
    </row>
    <row r="56" spans="2:21">
      <c r="B56" s="362" t="s">
        <v>107</v>
      </c>
      <c r="C56" s="381">
        <v>50</v>
      </c>
      <c r="D56" s="364">
        <f>VLOOKUP(C56,fedex原价表!AV:BD,4,FALSE)*4</f>
        <v>2870.6</v>
      </c>
      <c r="E56" s="364">
        <f>ROUND(D56*$C$4,2)</f>
        <v>236.82</v>
      </c>
      <c r="F56" s="365"/>
      <c r="G56" s="364"/>
      <c r="H56" s="378"/>
      <c r="I56" s="366">
        <f>MAX(fedex!$D$4,ROUND(D56*(1-fedex!C62),2))</f>
        <v>1014.18</v>
      </c>
      <c r="J56" s="364">
        <f>ROUND(I56*$C$2,2)</f>
        <v>70.99</v>
      </c>
      <c r="K56" s="365"/>
      <c r="L56" s="364"/>
      <c r="M56" s="365">
        <f t="shared" si="25"/>
        <v>1085.17</v>
      </c>
      <c r="N56" s="367">
        <f t="shared" si="26"/>
        <v>0.6467010381105</v>
      </c>
      <c r="O56" s="396"/>
      <c r="P56" s="360"/>
      <c r="T56" s="361"/>
      <c r="U56" s="361"/>
    </row>
    <row r="57" spans="2:21">
      <c r="B57" s="362"/>
      <c r="C57" s="381"/>
      <c r="D57" s="364"/>
      <c r="E57" s="364"/>
      <c r="F57" s="365"/>
      <c r="G57" s="364"/>
      <c r="H57" s="378"/>
      <c r="I57" s="366"/>
      <c r="J57" s="365"/>
      <c r="K57" s="365"/>
      <c r="L57" s="364"/>
      <c r="N57" s="367"/>
      <c r="O57" s="396"/>
      <c r="P57" s="360"/>
      <c r="T57" s="361"/>
      <c r="U57" s="361"/>
    </row>
    <row r="58" spans="1:21">
      <c r="A58" s="361" t="s">
        <v>108</v>
      </c>
      <c r="B58" s="362" t="s">
        <v>106</v>
      </c>
      <c r="C58" s="381">
        <v>1</v>
      </c>
      <c r="D58" s="364">
        <f>VLOOKUP(C58,fedex原价表!AV:BD,6,FALSE)</f>
        <v>179.66</v>
      </c>
      <c r="E58" s="364">
        <f>ROUND(D58*$C$4,2)</f>
        <v>14.82</v>
      </c>
      <c r="F58" s="365"/>
      <c r="G58" s="364"/>
      <c r="H58" s="378">
        <f>D58+E58+F58+G58</f>
        <v>194.48</v>
      </c>
      <c r="I58" s="366">
        <f>MAX(fedex!$D$4,ROUND(D58*(1-fedex!C63),2))</f>
        <v>26.95</v>
      </c>
      <c r="J58" s="364">
        <f>ROUND(I58*$C$2,2)</f>
        <v>1.89</v>
      </c>
      <c r="K58" s="365"/>
      <c r="L58" s="364"/>
      <c r="M58" s="365">
        <f t="shared" ref="M58:M60" si="27">I58+J58+K58+L58</f>
        <v>28.84</v>
      </c>
      <c r="N58" s="367">
        <f t="shared" ref="N58:N60" si="28">IFERROR(1-I58/D58,0)</f>
        <v>0.849994433930758</v>
      </c>
      <c r="O58" s="396"/>
      <c r="P58" s="360"/>
      <c r="T58" s="361"/>
      <c r="U58" s="361"/>
    </row>
    <row r="59" spans="2:21">
      <c r="B59" s="362"/>
      <c r="C59" s="381">
        <v>30</v>
      </c>
      <c r="D59" s="364">
        <f>VLOOKUP(C59,fedex原价表!AV:BD,6,FALSE)</f>
        <v>1056.59</v>
      </c>
      <c r="E59" s="364">
        <f>ROUND(D59*$C$4,2)</f>
        <v>87.17</v>
      </c>
      <c r="F59" s="365"/>
      <c r="G59" s="364"/>
      <c r="H59" s="378">
        <f>D59+E59+F59+G59</f>
        <v>1143.76</v>
      </c>
      <c r="I59" s="366">
        <f>MAX(fedex!$D$4,ROUND(D59*(1-fedex!C63),2))</f>
        <v>158.49</v>
      </c>
      <c r="J59" s="364">
        <f>ROUND(I59*$C$2,2)</f>
        <v>11.09</v>
      </c>
      <c r="K59" s="365"/>
      <c r="L59" s="364"/>
      <c r="M59" s="365">
        <f t="shared" si="27"/>
        <v>169.58</v>
      </c>
      <c r="N59" s="367">
        <f t="shared" si="28"/>
        <v>0.849998580338637</v>
      </c>
      <c r="O59" s="396"/>
      <c r="P59" s="360"/>
      <c r="T59" s="361"/>
      <c r="U59" s="361"/>
    </row>
    <row r="60" spans="2:21">
      <c r="B60" s="362" t="s">
        <v>107</v>
      </c>
      <c r="C60" s="381">
        <v>50</v>
      </c>
      <c r="D60" s="364">
        <f>VLOOKUP(C60,fedex原价表!AV:BD,6,FALSE)*4</f>
        <v>6046.84</v>
      </c>
      <c r="E60" s="364">
        <f>ROUND(D60*$C$4,2)</f>
        <v>498.86</v>
      </c>
      <c r="F60" s="365"/>
      <c r="G60" s="364"/>
      <c r="H60" s="378"/>
      <c r="I60" s="366">
        <f>MAX(fedex!$D$4,ROUND(D60*(1-fedex!C64),2))</f>
        <v>2298.4</v>
      </c>
      <c r="J60" s="364">
        <f>ROUND(I60*$C$2,2)</f>
        <v>160.89</v>
      </c>
      <c r="K60" s="365"/>
      <c r="L60" s="364"/>
      <c r="M60" s="365">
        <f t="shared" si="27"/>
        <v>2459.29</v>
      </c>
      <c r="N60" s="367">
        <f t="shared" si="28"/>
        <v>0.619900642318963</v>
      </c>
      <c r="O60" s="396"/>
      <c r="P60" s="360"/>
      <c r="T60" s="361"/>
      <c r="U60" s="361"/>
    </row>
    <row r="61" spans="2:21">
      <c r="B61" s="362"/>
      <c r="C61" s="381"/>
      <c r="D61" s="364"/>
      <c r="E61" s="364"/>
      <c r="F61" s="365"/>
      <c r="G61" s="364"/>
      <c r="H61" s="378"/>
      <c r="I61" s="366"/>
      <c r="J61" s="365"/>
      <c r="K61" s="365"/>
      <c r="L61" s="364"/>
      <c r="N61" s="367"/>
      <c r="O61" s="396"/>
      <c r="P61" s="360"/>
      <c r="T61" s="361"/>
      <c r="U61" s="361"/>
    </row>
    <row r="62" spans="1:21">
      <c r="A62" s="361" t="s">
        <v>109</v>
      </c>
      <c r="B62" s="362" t="s">
        <v>106</v>
      </c>
      <c r="C62" s="381">
        <v>1</v>
      </c>
      <c r="D62" s="364">
        <f>VLOOKUP(C62,fedex原价表!AV:BD,5,FALSE)</f>
        <v>111.96</v>
      </c>
      <c r="E62" s="364">
        <f>ROUND(D62*$C$4,2)</f>
        <v>9.24</v>
      </c>
      <c r="F62" s="365"/>
      <c r="G62" s="364"/>
      <c r="H62" s="378">
        <f t="shared" ref="H62:H67" si="29">D62+E62+F62+G62</f>
        <v>121.2</v>
      </c>
      <c r="I62" s="366">
        <f>MAX(fedex!$D$4,ROUND(D62*(1-fedex!C65),2))</f>
        <v>16.79</v>
      </c>
      <c r="J62" s="364">
        <f>ROUND(I62*$C$2,2)</f>
        <v>1.18</v>
      </c>
      <c r="K62" s="365"/>
      <c r="L62" s="364"/>
      <c r="M62" s="365">
        <f t="shared" ref="M62:M64" si="30">I62+J62+K62+L62</f>
        <v>17.97</v>
      </c>
      <c r="N62" s="367">
        <f t="shared" ref="N62:N64" si="31">IFERROR(1-I62/D62,0)</f>
        <v>0.850035727045373</v>
      </c>
      <c r="O62" s="396"/>
      <c r="P62" s="360"/>
      <c r="T62" s="361"/>
      <c r="U62" s="361"/>
    </row>
    <row r="63" spans="2:21">
      <c r="B63" s="362"/>
      <c r="C63" s="381">
        <v>30</v>
      </c>
      <c r="D63" s="364">
        <f>VLOOKUP(C63,fedex原价表!AV:BD,5,FALSE)</f>
        <v>613.69</v>
      </c>
      <c r="E63" s="364">
        <f>ROUND(D63*$C$4,2)</f>
        <v>50.63</v>
      </c>
      <c r="F63" s="365"/>
      <c r="G63" s="364"/>
      <c r="H63" s="378">
        <f t="shared" si="29"/>
        <v>664.32</v>
      </c>
      <c r="I63" s="366">
        <f>MAX(fedex!$D$4,ROUND(D63*(1-fedex!C65),2))</f>
        <v>92.05</v>
      </c>
      <c r="J63" s="364">
        <f>ROUND(I63*$C$2,2)</f>
        <v>6.44</v>
      </c>
      <c r="K63" s="365"/>
      <c r="L63" s="364"/>
      <c r="M63" s="365">
        <f t="shared" si="30"/>
        <v>98.49</v>
      </c>
      <c r="N63" s="367">
        <f t="shared" si="31"/>
        <v>0.850005703205201</v>
      </c>
      <c r="O63" s="396"/>
      <c r="P63" s="360"/>
      <c r="T63" s="361"/>
      <c r="U63" s="361"/>
    </row>
    <row r="64" spans="2:21">
      <c r="B64" s="362" t="s">
        <v>107</v>
      </c>
      <c r="C64" s="381">
        <v>50</v>
      </c>
      <c r="D64" s="364">
        <f>VLOOKUP(C64,fedex原价表!AV:BD,5,FALSE)*4</f>
        <v>3508.96</v>
      </c>
      <c r="E64" s="364">
        <f>ROUND(D64*$C$4,2)</f>
        <v>289.49</v>
      </c>
      <c r="F64" s="365"/>
      <c r="G64" s="364"/>
      <c r="H64" s="378"/>
      <c r="I64" s="366">
        <f>MAX(fedex!$D$4,ROUND(D64*(1-fedex!C66),2))</f>
        <v>1263.23</v>
      </c>
      <c r="J64" s="364">
        <f>ROUND(I64*$C$2,2)</f>
        <v>88.43</v>
      </c>
      <c r="K64" s="365"/>
      <c r="L64" s="364"/>
      <c r="M64" s="365">
        <f t="shared" si="30"/>
        <v>1351.66</v>
      </c>
      <c r="N64" s="367">
        <f t="shared" si="31"/>
        <v>0.639998746067211</v>
      </c>
      <c r="O64" s="396"/>
      <c r="P64" s="360"/>
      <c r="T64" s="361"/>
      <c r="U64" s="361"/>
    </row>
    <row r="65" spans="2:21">
      <c r="B65" s="362"/>
      <c r="C65" s="381"/>
      <c r="D65" s="364"/>
      <c r="E65" s="364"/>
      <c r="F65" s="365"/>
      <c r="G65" s="364"/>
      <c r="H65" s="378"/>
      <c r="I65" s="366"/>
      <c r="J65" s="365"/>
      <c r="K65" s="365"/>
      <c r="L65" s="364"/>
      <c r="N65" s="367"/>
      <c r="O65" s="396"/>
      <c r="P65" s="360"/>
      <c r="T65" s="361"/>
      <c r="U65" s="361"/>
    </row>
    <row r="66" ht="17.1" customHeight="1" spans="1:21">
      <c r="A66" s="361" t="s">
        <v>56</v>
      </c>
      <c r="B66" s="362" t="s">
        <v>110</v>
      </c>
      <c r="C66" s="381">
        <v>1</v>
      </c>
      <c r="D66" s="364">
        <f>VLOOKUP(C66,fedex原价表!AV:BD,7,FALSE)</f>
        <v>100.23</v>
      </c>
      <c r="E66" s="364">
        <f>ROUND(D66*$C$4,2)</f>
        <v>8.27</v>
      </c>
      <c r="F66" s="365"/>
      <c r="G66" s="364"/>
      <c r="H66" s="378">
        <f t="shared" si="29"/>
        <v>108.5</v>
      </c>
      <c r="I66" s="366">
        <f>MAX(fedex!$D$4,ROUND(D66*(1-fedex!C68),2))</f>
        <v>15.03</v>
      </c>
      <c r="J66" s="364">
        <f>ROUND(I66*$C$2,2)</f>
        <v>1.05</v>
      </c>
      <c r="K66" s="365"/>
      <c r="L66" s="364"/>
      <c r="M66" s="365">
        <f t="shared" ref="M66:M68" si="32">I66+J66+K66+L66</f>
        <v>16.08</v>
      </c>
      <c r="N66" s="367">
        <f t="shared" ref="N66:N68" si="33">IFERROR(1-I66/D66,0)</f>
        <v>0.850044896737504</v>
      </c>
      <c r="O66" s="396"/>
      <c r="P66" s="360"/>
      <c r="T66" s="361"/>
      <c r="U66" s="361"/>
    </row>
    <row r="67" spans="2:21">
      <c r="B67" s="362"/>
      <c r="C67" s="381">
        <v>30</v>
      </c>
      <c r="D67" s="364">
        <f>VLOOKUP(C67,fedex原价表!AV:BD,7,FALSE)</f>
        <v>423.28</v>
      </c>
      <c r="E67" s="364">
        <f>ROUND(D67*$C$4,2)</f>
        <v>34.92</v>
      </c>
      <c r="F67" s="365"/>
      <c r="G67" s="364"/>
      <c r="H67" s="378">
        <f t="shared" si="29"/>
        <v>458.2</v>
      </c>
      <c r="I67" s="366">
        <f>MAX(fedex!$D$4,ROUND(D67*(1-fedex!C68),2))</f>
        <v>63.49</v>
      </c>
      <c r="J67" s="364">
        <f>ROUND(I67*$C$2,2)</f>
        <v>4.44</v>
      </c>
      <c r="K67" s="365"/>
      <c r="L67" s="364"/>
      <c r="M67" s="365">
        <f t="shared" si="32"/>
        <v>67.93</v>
      </c>
      <c r="N67" s="367">
        <f t="shared" si="33"/>
        <v>0.850004725004725</v>
      </c>
      <c r="O67" s="396"/>
      <c r="P67" s="360"/>
      <c r="T67" s="361"/>
      <c r="U67" s="361"/>
    </row>
    <row r="68" spans="2:21">
      <c r="B68" s="362" t="s">
        <v>107</v>
      </c>
      <c r="C68" s="381">
        <v>50</v>
      </c>
      <c r="D68" s="364">
        <f>VLOOKUP(C68,fedex原价表!AV:BD,9,FALSE)*4</f>
        <v>4530.48</v>
      </c>
      <c r="E68" s="364">
        <f>ROUND(D68*$C$4,2)</f>
        <v>373.76</v>
      </c>
      <c r="F68" s="365"/>
      <c r="G68" s="364"/>
      <c r="H68" s="378"/>
      <c r="I68" s="366">
        <f>MAX(fedex!$D$4,ROUND(D68*(1-fedex!C69),2))</f>
        <v>679.57</v>
      </c>
      <c r="J68" s="364">
        <f>ROUND(I68*$C$2,2)</f>
        <v>47.57</v>
      </c>
      <c r="K68" s="365"/>
      <c r="L68" s="364"/>
      <c r="M68" s="365">
        <f t="shared" si="32"/>
        <v>727.14</v>
      </c>
      <c r="N68" s="367">
        <f t="shared" si="33"/>
        <v>0.850000441454327</v>
      </c>
      <c r="O68" s="396"/>
      <c r="P68" s="360"/>
      <c r="T68" s="361"/>
      <c r="U68" s="361"/>
    </row>
    <row r="69" spans="2:21">
      <c r="B69" s="362"/>
      <c r="C69" s="381"/>
      <c r="D69" s="364"/>
      <c r="E69" s="364"/>
      <c r="F69" s="365"/>
      <c r="G69" s="364"/>
      <c r="H69" s="378"/>
      <c r="I69" s="366"/>
      <c r="J69" s="365"/>
      <c r="K69" s="365"/>
      <c r="L69" s="364"/>
      <c r="N69" s="367"/>
      <c r="O69" s="396"/>
      <c r="P69" s="360"/>
      <c r="T69" s="361"/>
      <c r="U69" s="361"/>
    </row>
    <row r="70" spans="1:21">
      <c r="A70" s="361" t="s">
        <v>108</v>
      </c>
      <c r="B70" s="362" t="s">
        <v>110</v>
      </c>
      <c r="C70" s="381">
        <v>1</v>
      </c>
      <c r="D70" s="364">
        <f>VLOOKUP(C70,fedex原价表!AV:BD,9,FALSE)</f>
        <v>130.89</v>
      </c>
      <c r="E70" s="364">
        <f>ROUND(D70*$C$4,2)</f>
        <v>10.8</v>
      </c>
      <c r="F70" s="365"/>
      <c r="G70" s="364"/>
      <c r="H70" s="378">
        <f t="shared" ref="H70:H75" si="34">D70+E70+F70+G70</f>
        <v>141.69</v>
      </c>
      <c r="I70" s="366">
        <f>MAX(fedex!$D$4,ROUND(D70*(1-fedex!C70),2))</f>
        <v>19.63</v>
      </c>
      <c r="J70" s="364">
        <f>ROUND(I70*$C$2,2)</f>
        <v>1.37</v>
      </c>
      <c r="K70" s="365"/>
      <c r="L70" s="364"/>
      <c r="M70" s="365">
        <f t="shared" ref="M70:M72" si="35">I70+J70+K70+L70</f>
        <v>21</v>
      </c>
      <c r="N70" s="367">
        <f t="shared" ref="N70:N72" si="36">IFERROR(1-I70/D70,0)</f>
        <v>0.850026740010696</v>
      </c>
      <c r="O70" s="396"/>
      <c r="P70" s="360"/>
      <c r="T70" s="361"/>
      <c r="U70" s="361"/>
    </row>
    <row r="71" spans="2:21">
      <c r="B71" s="362"/>
      <c r="C71" s="381">
        <v>30</v>
      </c>
      <c r="D71" s="364">
        <f>VLOOKUP(C71,fedex原价表!AV:BD,9,FALSE)</f>
        <v>801.33</v>
      </c>
      <c r="E71" s="364">
        <f>ROUND(D71*$C$4,2)</f>
        <v>66.11</v>
      </c>
      <c r="F71" s="365"/>
      <c r="G71" s="364"/>
      <c r="H71" s="378">
        <f t="shared" si="34"/>
        <v>867.44</v>
      </c>
      <c r="I71" s="366">
        <f>MAX(fedex!$D$4,ROUND(D71*(1-fedex!C70),2))</f>
        <v>120.2</v>
      </c>
      <c r="J71" s="364">
        <f>ROUND(I71*$C$2,2)</f>
        <v>8.41</v>
      </c>
      <c r="K71" s="365"/>
      <c r="L71" s="364"/>
      <c r="M71" s="365">
        <f t="shared" si="35"/>
        <v>128.61</v>
      </c>
      <c r="N71" s="367">
        <f t="shared" si="36"/>
        <v>0.849999376037338</v>
      </c>
      <c r="O71" s="396"/>
      <c r="P71" s="360"/>
      <c r="T71" s="361"/>
      <c r="U71" s="361"/>
    </row>
    <row r="72" spans="2:21">
      <c r="B72" s="362" t="s">
        <v>107</v>
      </c>
      <c r="C72" s="381">
        <v>50</v>
      </c>
      <c r="D72" s="364">
        <f>VLOOKUP(C72,fedex原价表!AV:BD,9,FALSE)*4</f>
        <v>4530.48</v>
      </c>
      <c r="E72" s="364">
        <f>ROUND(D72*$C$4,2)</f>
        <v>373.76</v>
      </c>
      <c r="F72" s="365"/>
      <c r="G72" s="364"/>
      <c r="H72" s="378"/>
      <c r="I72" s="366">
        <f>MAX(fedex!$D$4,ROUND(D72*(1-fedex!C71),2))</f>
        <v>1683.53</v>
      </c>
      <c r="J72" s="364">
        <f>ROUND(I72*$C$2,2)</f>
        <v>117.85</v>
      </c>
      <c r="K72" s="365"/>
      <c r="L72" s="364"/>
      <c r="M72" s="365">
        <f t="shared" si="35"/>
        <v>1801.38</v>
      </c>
      <c r="N72" s="367">
        <f t="shared" si="36"/>
        <v>0.628399198318942</v>
      </c>
      <c r="O72" s="396"/>
      <c r="P72" s="360"/>
      <c r="T72" s="361"/>
      <c r="U72" s="361"/>
    </row>
    <row r="73" spans="2:21">
      <c r="B73" s="362"/>
      <c r="C73" s="381"/>
      <c r="D73" s="364"/>
      <c r="E73" s="364"/>
      <c r="F73" s="365"/>
      <c r="G73" s="364"/>
      <c r="H73" s="378"/>
      <c r="I73" s="366"/>
      <c r="J73" s="365"/>
      <c r="K73" s="365"/>
      <c r="L73" s="364"/>
      <c r="N73" s="367"/>
      <c r="O73" s="396"/>
      <c r="P73" s="360"/>
      <c r="T73" s="361"/>
      <c r="U73" s="361"/>
    </row>
    <row r="74" spans="1:21">
      <c r="A74" s="361" t="s">
        <v>109</v>
      </c>
      <c r="B74" s="362" t="s">
        <v>110</v>
      </c>
      <c r="C74" s="381">
        <v>1</v>
      </c>
      <c r="D74" s="364">
        <f>VLOOKUP(C74,fedex原价表!AV:BD,8,FALSE)</f>
        <v>91.93</v>
      </c>
      <c r="E74" s="364">
        <f>ROUND(D74*$C$4,2)</f>
        <v>7.58</v>
      </c>
      <c r="F74" s="365"/>
      <c r="G74" s="364"/>
      <c r="H74" s="378">
        <f t="shared" si="34"/>
        <v>99.51</v>
      </c>
      <c r="I74" s="366">
        <f>MAX(fedex!$D$4,ROUND(D74*(1-fedex!C72),2))</f>
        <v>13.79</v>
      </c>
      <c r="J74" s="364">
        <f>ROUND(I74*$C$2,2)</f>
        <v>0.97</v>
      </c>
      <c r="K74" s="365"/>
      <c r="L74" s="364"/>
      <c r="M74" s="365">
        <f t="shared" ref="M74:M76" si="37">I74+J74+K74+L74</f>
        <v>14.76</v>
      </c>
      <c r="N74" s="367">
        <f t="shared" ref="N74:N76" si="38">IFERROR(1-I74/D74,0)</f>
        <v>0.849994561079082</v>
      </c>
      <c r="O74" s="396"/>
      <c r="P74" s="360"/>
      <c r="T74" s="361"/>
      <c r="U74" s="361"/>
    </row>
    <row r="75" spans="2:21">
      <c r="B75" s="362"/>
      <c r="C75" s="381">
        <v>30</v>
      </c>
      <c r="D75" s="364">
        <f>VLOOKUP(C75,fedex原价表!AV:BD,8,FALSE)</f>
        <v>513.52</v>
      </c>
      <c r="E75" s="364">
        <f>ROUND(D75*$C$4,2)</f>
        <v>42.37</v>
      </c>
      <c r="F75" s="365"/>
      <c r="G75" s="364"/>
      <c r="H75" s="378">
        <f t="shared" si="34"/>
        <v>555.89</v>
      </c>
      <c r="I75" s="366">
        <f>MAX(fedex!$D$4,ROUND(D75*(1-fedex!C72),2))</f>
        <v>77.03</v>
      </c>
      <c r="J75" s="364">
        <f>ROUND(I75*$C$2,2)</f>
        <v>5.39</v>
      </c>
      <c r="K75" s="365"/>
      <c r="L75" s="364"/>
      <c r="M75" s="365">
        <f t="shared" si="37"/>
        <v>82.42</v>
      </c>
      <c r="N75" s="367">
        <f t="shared" si="38"/>
        <v>0.849996105312354</v>
      </c>
      <c r="O75" s="396"/>
      <c r="P75" s="360"/>
      <c r="T75" s="361"/>
      <c r="U75" s="361"/>
    </row>
    <row r="76" spans="2:21">
      <c r="B76" s="362" t="s">
        <v>107</v>
      </c>
      <c r="C76" s="381">
        <v>50</v>
      </c>
      <c r="D76" s="364">
        <f>VLOOKUP(C76,fedex原价表!AV:BD,8,FALSE)*4</f>
        <v>2878.6</v>
      </c>
      <c r="E76" s="364">
        <f>ROUND(D76*$C$4,2)</f>
        <v>237.48</v>
      </c>
      <c r="F76" s="365"/>
      <c r="G76" s="364"/>
      <c r="H76" s="378"/>
      <c r="I76" s="366">
        <f>MAX(fedex!$D$4,ROUND(D76*(1-fedex!C73),2))</f>
        <v>431.79</v>
      </c>
      <c r="J76" s="364">
        <f>ROUND(I76*$C$2,2)</f>
        <v>30.23</v>
      </c>
      <c r="K76" s="365"/>
      <c r="L76" s="364"/>
      <c r="M76" s="365">
        <f t="shared" si="37"/>
        <v>462.02</v>
      </c>
      <c r="N76" s="367">
        <f t="shared" si="38"/>
        <v>0.85</v>
      </c>
      <c r="O76" s="396"/>
      <c r="P76" s="360"/>
      <c r="T76" s="361"/>
      <c r="U76" s="361"/>
    </row>
    <row r="77" spans="2:21">
      <c r="B77" s="362"/>
      <c r="C77" s="381"/>
      <c r="D77" s="364"/>
      <c r="E77" s="364"/>
      <c r="F77" s="365"/>
      <c r="G77" s="364"/>
      <c r="H77" s="378"/>
      <c r="I77" s="366"/>
      <c r="J77" s="364"/>
      <c r="K77" s="365"/>
      <c r="L77" s="364"/>
      <c r="N77" s="367"/>
      <c r="O77" s="396"/>
      <c r="P77" s="360"/>
      <c r="T77" s="361"/>
      <c r="U77" s="361"/>
    </row>
    <row r="78" customFormat="1" ht="14.25" spans="1:21">
      <c r="A78" s="379" t="s">
        <v>61</v>
      </c>
      <c r="B78" s="362"/>
      <c r="C78" s="381"/>
      <c r="D78" s="364"/>
      <c r="E78" s="364"/>
      <c r="F78" s="365"/>
      <c r="G78" s="364"/>
      <c r="H78" s="378"/>
      <c r="I78" s="366"/>
      <c r="J78" s="365"/>
      <c r="K78" s="365"/>
      <c r="L78" s="364"/>
      <c r="M78" s="365"/>
      <c r="N78" s="367"/>
      <c r="O78" s="396"/>
      <c r="P78" s="360"/>
      <c r="Q78" s="360"/>
      <c r="R78" s="360"/>
      <c r="S78" s="360"/>
      <c r="T78" s="361"/>
      <c r="U78" s="361"/>
    </row>
    <row r="79" spans="1:21">
      <c r="A79" s="361" t="s">
        <v>109</v>
      </c>
      <c r="B79" s="362" t="s">
        <v>106</v>
      </c>
      <c r="C79" s="381">
        <v>30</v>
      </c>
      <c r="D79" s="364">
        <v>602.63</v>
      </c>
      <c r="E79" s="364">
        <f>ROUND(D79*$C$4,2)</f>
        <v>49.72</v>
      </c>
      <c r="F79" s="365"/>
      <c r="G79" s="364"/>
      <c r="H79" s="378">
        <f t="shared" ref="H79:H85" si="39">D79+E79+F79+G79</f>
        <v>652.35</v>
      </c>
      <c r="I79" s="366">
        <f>MAX(fedex!$D$4,ROUND(D79*(1-fedex!$C$74),2))</f>
        <v>120.53</v>
      </c>
      <c r="J79" s="364">
        <f>ROUND(I79*$C$4,2)</f>
        <v>9.94</v>
      </c>
      <c r="K79" s="365"/>
      <c r="L79" s="364"/>
      <c r="M79" s="365">
        <f>I79+J79+K79+L79</f>
        <v>130.47</v>
      </c>
      <c r="N79" s="367">
        <f t="shared" ref="N79:N85" si="40">IFERROR(1-I79/D79,0)</f>
        <v>0.799993362428024</v>
      </c>
      <c r="O79" s="396"/>
      <c r="P79" s="360"/>
      <c r="T79" s="361"/>
      <c r="U79" s="361"/>
    </row>
    <row r="80" spans="1:21">
      <c r="A80" s="361" t="s">
        <v>108</v>
      </c>
      <c r="B80" s="362" t="s">
        <v>106</v>
      </c>
      <c r="C80" s="381">
        <v>1</v>
      </c>
      <c r="D80" s="364">
        <v>97.52</v>
      </c>
      <c r="E80" s="364">
        <v>7.8</v>
      </c>
      <c r="F80" s="365"/>
      <c r="G80" s="364"/>
      <c r="H80" s="378">
        <f t="shared" si="39"/>
        <v>105.32</v>
      </c>
      <c r="I80" s="366">
        <f>MAX(fedex!$D$4,ROUND(D80*(1-fedex!$C$74),2))</f>
        <v>19.5</v>
      </c>
      <c r="J80" s="364">
        <f t="shared" ref="J80:J85" si="41">ROUND(I80*$C$4,2)</f>
        <v>1.61</v>
      </c>
      <c r="K80" s="365"/>
      <c r="L80" s="364"/>
      <c r="M80" s="365">
        <v>15.8</v>
      </c>
      <c r="N80" s="367">
        <f t="shared" si="40"/>
        <v>0.800041017227235</v>
      </c>
      <c r="O80" s="396"/>
      <c r="P80" s="360"/>
      <c r="T80" s="361"/>
      <c r="U80" s="361"/>
    </row>
    <row r="81" ht="17.1" customHeight="1" spans="1:21">
      <c r="A81" s="361" t="s">
        <v>56</v>
      </c>
      <c r="B81" s="362" t="s">
        <v>106</v>
      </c>
      <c r="C81" s="381">
        <v>1</v>
      </c>
      <c r="D81" s="364">
        <v>94.42</v>
      </c>
      <c r="E81" s="364">
        <v>7.55</v>
      </c>
      <c r="F81" s="365"/>
      <c r="G81" s="364"/>
      <c r="H81" s="378">
        <f t="shared" si="39"/>
        <v>101.97</v>
      </c>
      <c r="I81" s="366">
        <f>MAX(fedex!$D$4,ROUND(D81*(1-fedex!$C$74),2))</f>
        <v>18.88</v>
      </c>
      <c r="J81" s="364">
        <f t="shared" si="41"/>
        <v>1.56</v>
      </c>
      <c r="K81" s="365"/>
      <c r="L81" s="364"/>
      <c r="M81" s="365">
        <v>15.29</v>
      </c>
      <c r="N81" s="367">
        <f t="shared" si="40"/>
        <v>0.800042363905952</v>
      </c>
      <c r="O81" s="396"/>
      <c r="P81" s="360"/>
      <c r="T81" s="361"/>
      <c r="U81" s="361"/>
    </row>
    <row r="82" spans="2:21">
      <c r="B82" s="362"/>
      <c r="C82" s="381">
        <v>30</v>
      </c>
      <c r="D82" s="364">
        <v>471.69</v>
      </c>
      <c r="E82" s="364">
        <v>37.74</v>
      </c>
      <c r="F82" s="365"/>
      <c r="G82" s="364"/>
      <c r="H82" s="378">
        <f t="shared" si="39"/>
        <v>509.43</v>
      </c>
      <c r="I82" s="366">
        <f>MAX(fedex!$D$4,ROUND(D82*(1-fedex!$C$74),2))</f>
        <v>94.34</v>
      </c>
      <c r="J82" s="364">
        <f t="shared" si="41"/>
        <v>7.78</v>
      </c>
      <c r="K82" s="365"/>
      <c r="L82" s="364"/>
      <c r="M82" s="365">
        <v>76.41</v>
      </c>
      <c r="N82" s="367">
        <f t="shared" si="40"/>
        <v>0.799995759927071</v>
      </c>
      <c r="O82" s="396"/>
      <c r="P82" s="360"/>
      <c r="T82" s="361"/>
      <c r="U82" s="361"/>
    </row>
    <row r="83" spans="1:21">
      <c r="A83" s="361" t="s">
        <v>109</v>
      </c>
      <c r="B83" s="406" t="s">
        <v>110</v>
      </c>
      <c r="C83" s="381">
        <v>30</v>
      </c>
      <c r="D83" s="364">
        <v>602.63</v>
      </c>
      <c r="E83" s="364">
        <f>ROUND(D83*$C$4,2)</f>
        <v>49.72</v>
      </c>
      <c r="F83" s="365"/>
      <c r="G83" s="364"/>
      <c r="H83" s="378">
        <f t="shared" si="39"/>
        <v>652.35</v>
      </c>
      <c r="I83" s="366">
        <f>MAX(fedex!$D$4,ROUND(D83*(1-fedex!$C$74),2))</f>
        <v>120.53</v>
      </c>
      <c r="J83" s="364">
        <f t="shared" si="41"/>
        <v>9.94</v>
      </c>
      <c r="K83" s="365"/>
      <c r="L83" s="364"/>
      <c r="M83" s="365">
        <f>I83+J83+K83+L83</f>
        <v>130.47</v>
      </c>
      <c r="N83" s="367">
        <f t="shared" si="40"/>
        <v>0.799993362428024</v>
      </c>
      <c r="O83" s="396"/>
      <c r="P83" s="360"/>
      <c r="T83" s="361"/>
      <c r="U83" s="361"/>
    </row>
    <row r="84" spans="1:21">
      <c r="A84" s="361" t="s">
        <v>108</v>
      </c>
      <c r="B84" s="406" t="s">
        <v>110</v>
      </c>
      <c r="C84" s="381">
        <v>1</v>
      </c>
      <c r="D84" s="364">
        <v>97.52</v>
      </c>
      <c r="E84" s="364">
        <v>7.8</v>
      </c>
      <c r="F84" s="365"/>
      <c r="G84" s="364"/>
      <c r="H84" s="378">
        <f t="shared" si="39"/>
        <v>105.32</v>
      </c>
      <c r="I84" s="366">
        <f>MAX(fedex!$D$4,ROUND(D84*(1-fedex!$C$74),2))</f>
        <v>19.5</v>
      </c>
      <c r="J84" s="364">
        <f t="shared" si="41"/>
        <v>1.61</v>
      </c>
      <c r="K84" s="365"/>
      <c r="L84" s="364"/>
      <c r="M84" s="365">
        <v>15.8</v>
      </c>
      <c r="N84" s="367">
        <f t="shared" si="40"/>
        <v>0.800041017227235</v>
      </c>
      <c r="O84" s="396"/>
      <c r="P84" s="360"/>
      <c r="T84" s="361"/>
      <c r="U84" s="361"/>
    </row>
    <row r="85" ht="17.1" customHeight="1" spans="1:21">
      <c r="A85" s="361" t="s">
        <v>56</v>
      </c>
      <c r="B85" s="406" t="s">
        <v>110</v>
      </c>
      <c r="C85" s="381">
        <v>1</v>
      </c>
      <c r="D85" s="364">
        <v>94.42</v>
      </c>
      <c r="E85" s="364">
        <v>7.55</v>
      </c>
      <c r="F85" s="365"/>
      <c r="G85" s="364"/>
      <c r="H85" s="378">
        <f t="shared" si="39"/>
        <v>101.97</v>
      </c>
      <c r="I85" s="366">
        <f>MAX(fedex!$D$4,ROUND(D85*(1-fedex!$C$74),2))</f>
        <v>18.88</v>
      </c>
      <c r="J85" s="364">
        <f t="shared" si="41"/>
        <v>1.56</v>
      </c>
      <c r="K85" s="365"/>
      <c r="L85" s="364"/>
      <c r="M85" s="365">
        <v>15.29</v>
      </c>
      <c r="N85" s="367">
        <f t="shared" si="40"/>
        <v>0.800042363905952</v>
      </c>
      <c r="O85" s="396"/>
      <c r="P85" s="360"/>
      <c r="T85" s="361"/>
      <c r="U85" s="361"/>
    </row>
    <row r="86" spans="2:21">
      <c r="B86" s="362"/>
      <c r="C86" s="381"/>
      <c r="D86" s="364"/>
      <c r="E86" s="364"/>
      <c r="F86" s="365"/>
      <c r="G86" s="364"/>
      <c r="H86" s="378"/>
      <c r="I86" s="366"/>
      <c r="J86" s="365"/>
      <c r="K86" s="365"/>
      <c r="L86" s="364"/>
      <c r="N86" s="367"/>
      <c r="O86" s="396"/>
      <c r="P86" s="360"/>
      <c r="T86" s="361"/>
      <c r="U86" s="361"/>
    </row>
    <row r="87" customFormat="1" ht="14.25" spans="1:21">
      <c r="A87" s="379" t="s">
        <v>86</v>
      </c>
      <c r="B87" s="380" t="s">
        <v>111</v>
      </c>
      <c r="C87" s="381">
        <f>ROUNDUP(20*20*20/fedex!C29,0)</f>
        <v>58</v>
      </c>
      <c r="D87" s="364">
        <f>VLOOKUP(C87,fedex原价表!BQ:BX,8,FALSE)</f>
        <v>63.36</v>
      </c>
      <c r="E87" s="364">
        <f>ROUND(D87*$C$3,2)</f>
        <v>4.59</v>
      </c>
      <c r="F87" s="364"/>
      <c r="G87" s="364"/>
      <c r="H87" s="378">
        <f>D87+E87+F87+G87</f>
        <v>67.95</v>
      </c>
      <c r="I87" s="366">
        <f>MAX(fedex!$D$4,ROUND(D87*(1-fedex!$C$74),2))</f>
        <v>12.67</v>
      </c>
      <c r="J87" s="364">
        <f>ROUND(I87*$C$4,2)</f>
        <v>1.05</v>
      </c>
      <c r="K87" s="365"/>
      <c r="L87" s="364"/>
      <c r="M87" s="365">
        <f>I87+J87+K87+L87</f>
        <v>13.72</v>
      </c>
      <c r="N87" s="367">
        <f>IFERROR(1-I87/D87,0)</f>
        <v>0.800031565656566</v>
      </c>
      <c r="O87" s="396"/>
      <c r="P87" s="360"/>
      <c r="Q87" s="360"/>
      <c r="R87" s="360"/>
      <c r="S87" s="360"/>
      <c r="T87" s="361"/>
      <c r="U87" s="361"/>
    </row>
    <row r="88" spans="1:21">
      <c r="A88" s="407"/>
      <c r="B88" s="380"/>
      <c r="C88" s="408"/>
      <c r="D88" s="364"/>
      <c r="E88" s="365"/>
      <c r="F88" s="365"/>
      <c r="G88" s="364"/>
      <c r="H88" s="366"/>
      <c r="I88" s="366"/>
      <c r="J88" s="365"/>
      <c r="K88" s="365"/>
      <c r="L88" s="364"/>
      <c r="N88" s="367"/>
      <c r="O88" s="360"/>
      <c r="P88" s="360"/>
      <c r="T88" s="361"/>
      <c r="U88" s="361"/>
    </row>
    <row r="89" spans="1:21">
      <c r="A89" s="407"/>
      <c r="B89" s="380"/>
      <c r="C89" s="408"/>
      <c r="D89" s="364"/>
      <c r="E89" s="365"/>
      <c r="F89" s="365"/>
      <c r="G89" s="364"/>
      <c r="H89" s="366"/>
      <c r="I89" s="366"/>
      <c r="J89" s="365"/>
      <c r="K89" s="365"/>
      <c r="L89" s="364"/>
      <c r="N89" s="367"/>
      <c r="O89" s="360"/>
      <c r="P89" s="360"/>
      <c r="T89" s="361"/>
      <c r="U89" s="361"/>
    </row>
  </sheetData>
  <mergeCells count="2">
    <mergeCell ref="D6:H6"/>
    <mergeCell ref="I6:M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9"/>
  <sheetViews>
    <sheetView workbookViewId="0">
      <pane xSplit="5" ySplit="7" topLeftCell="F74" activePane="bottomRight" state="frozen"/>
      <selection/>
      <selection pane="topRight"/>
      <selection pane="bottomLeft"/>
      <selection pane="bottomRight" activeCell="G76" sqref="G76"/>
    </sheetView>
  </sheetViews>
  <sheetFormatPr defaultColWidth="9" defaultRowHeight="12"/>
  <cols>
    <col min="1" max="1" width="11.125" style="361" customWidth="1"/>
    <col min="2" max="2" width="28" style="361" customWidth="1"/>
    <col min="3" max="3" width="6.125" style="361" customWidth="1"/>
    <col min="4" max="4" width="10" style="362" customWidth="1"/>
    <col min="5" max="5" width="7" style="363" customWidth="1"/>
    <col min="6" max="6" width="11.125" style="364" customWidth="1"/>
    <col min="7" max="7" width="11.125" style="365" customWidth="1"/>
    <col min="8" max="8" width="10.25" style="365" customWidth="1"/>
    <col min="9" max="9" width="11.125" style="364" customWidth="1"/>
    <col min="10" max="10" width="11.125" style="366" customWidth="1"/>
    <col min="11" max="11" width="9" style="366"/>
    <col min="12" max="13" width="9" style="365"/>
    <col min="14" max="14" width="9" style="364"/>
    <col min="15" max="15" width="9" style="365"/>
    <col min="16" max="16" width="9.5" style="367" customWidth="1"/>
    <col min="17" max="17" width="15.75" style="368" customWidth="1"/>
    <col min="18" max="22" width="9" style="360"/>
    <col min="23" max="16384" width="9" style="361"/>
  </cols>
  <sheetData>
    <row r="1" ht="23.1" customHeight="1" spans="1:3">
      <c r="A1" s="369" t="s">
        <v>62</v>
      </c>
      <c r="B1" s="361" t="s">
        <v>63</v>
      </c>
      <c r="C1" s="361" t="s">
        <v>64</v>
      </c>
    </row>
    <row r="2" ht="23.1" customHeight="1" spans="1:3">
      <c r="A2" s="369"/>
      <c r="B2" s="370" t="s">
        <v>65</v>
      </c>
      <c r="C2" s="371">
        <v>0.0575</v>
      </c>
    </row>
    <row r="3" ht="23.1" customHeight="1" spans="1:7">
      <c r="A3" s="369"/>
      <c r="B3" s="372" t="s">
        <v>66</v>
      </c>
      <c r="C3" s="373">
        <v>0.025</v>
      </c>
      <c r="G3" s="374"/>
    </row>
    <row r="4" ht="23.1" customHeight="1" spans="1:3">
      <c r="A4" s="369"/>
      <c r="B4" s="372" t="s">
        <v>67</v>
      </c>
      <c r="C4" s="373">
        <v>0.0225</v>
      </c>
    </row>
    <row r="5" ht="23.1" customHeight="1" spans="1:3">
      <c r="A5" s="369"/>
      <c r="B5" s="375" t="s">
        <v>68</v>
      </c>
      <c r="C5" s="376">
        <v>0.05</v>
      </c>
    </row>
    <row r="6" ht="36" customHeight="1" spans="1:22">
      <c r="A6" s="361" t="s">
        <v>69</v>
      </c>
      <c r="B6" s="362" t="s">
        <v>70</v>
      </c>
      <c r="C6" s="363" t="s">
        <v>71</v>
      </c>
      <c r="D6" s="377" t="s">
        <v>72</v>
      </c>
      <c r="E6" s="377"/>
      <c r="F6" s="377"/>
      <c r="G6" s="377"/>
      <c r="H6" s="377"/>
      <c r="I6" s="393" t="s">
        <v>73</v>
      </c>
      <c r="J6" s="393"/>
      <c r="K6" s="393"/>
      <c r="L6" s="393"/>
      <c r="M6" s="393"/>
      <c r="N6" s="367" t="s">
        <v>52</v>
      </c>
      <c r="O6" s="368"/>
      <c r="P6" s="360"/>
      <c r="Q6" s="360"/>
      <c r="U6" s="361"/>
      <c r="V6" s="361"/>
    </row>
    <row r="7" s="357" customFormat="1" spans="3:20">
      <c r="C7" s="363"/>
      <c r="D7" s="364" t="s">
        <v>74</v>
      </c>
      <c r="E7" s="364" t="s">
        <v>75</v>
      </c>
      <c r="F7" s="364" t="s">
        <v>76</v>
      </c>
      <c r="G7" s="364" t="s">
        <v>77</v>
      </c>
      <c r="H7" s="378" t="s">
        <v>78</v>
      </c>
      <c r="I7" s="378" t="s">
        <v>74</v>
      </c>
      <c r="J7" s="364" t="s">
        <v>75</v>
      </c>
      <c r="K7" s="364" t="s">
        <v>76</v>
      </c>
      <c r="L7" s="364" t="s">
        <v>77</v>
      </c>
      <c r="M7" s="364" t="s">
        <v>79</v>
      </c>
      <c r="N7" s="394"/>
      <c r="O7" s="392"/>
      <c r="P7" s="395"/>
      <c r="Q7" s="395"/>
      <c r="R7" s="395"/>
      <c r="S7" s="395"/>
      <c r="T7" s="395"/>
    </row>
    <row r="8" spans="1:22">
      <c r="A8" s="379" t="s">
        <v>80</v>
      </c>
      <c r="B8" s="380" t="s">
        <v>11</v>
      </c>
      <c r="C8" s="381">
        <v>5</v>
      </c>
      <c r="D8" s="364">
        <f>VLOOKUP(C8,fedex原价表!BQ:BX,8,FALSE)</f>
        <v>14.22</v>
      </c>
      <c r="E8" s="364">
        <f t="shared" ref="E8:E13" si="0">ROUND(D8*$C$2,2)</f>
        <v>0.82</v>
      </c>
      <c r="G8" s="364"/>
      <c r="H8" s="378">
        <f t="shared" ref="H8:H27" si="1">D8+E8+F8+G8</f>
        <v>15.04</v>
      </c>
      <c r="I8" s="366">
        <f>MAX(fedex!$D$4,ROUND(D8*(1-fedex!C4),2))</f>
        <v>6.85</v>
      </c>
      <c r="J8" s="364">
        <f t="shared" ref="J8:J13" si="2">ROUND(I8*$C$2,2)</f>
        <v>0.39</v>
      </c>
      <c r="K8" s="365"/>
      <c r="L8" s="364"/>
      <c r="M8" s="365">
        <f t="shared" ref="M8:M27" si="3">I8+J8+K8+L8</f>
        <v>7.24</v>
      </c>
      <c r="N8" s="367">
        <f t="shared" ref="N8:N27" si="4">IFERROR(1-I8/D8,0)</f>
        <v>0.518284106891702</v>
      </c>
      <c r="O8" s="368"/>
      <c r="P8" s="396"/>
      <c r="Q8" s="360"/>
      <c r="U8" s="361"/>
      <c r="V8" s="361"/>
    </row>
    <row r="9" spans="1:22">
      <c r="A9" s="379"/>
      <c r="C9" s="381">
        <v>9</v>
      </c>
      <c r="D9" s="364">
        <f>VLOOKUP(C9,fedex原价表!BQ:BX,8,FALSE)</f>
        <v>16.52</v>
      </c>
      <c r="E9" s="364">
        <f t="shared" si="0"/>
        <v>0.95</v>
      </c>
      <c r="G9" s="364"/>
      <c r="H9" s="378">
        <f t="shared" si="1"/>
        <v>17.47</v>
      </c>
      <c r="I9" s="366">
        <f>MAX(fedex!$D$4,ROUND(D9*(1-fedex!C5),2))</f>
        <v>7.1</v>
      </c>
      <c r="J9" s="364">
        <f t="shared" si="2"/>
        <v>0.41</v>
      </c>
      <c r="K9" s="365"/>
      <c r="L9" s="364"/>
      <c r="M9" s="365">
        <f t="shared" si="3"/>
        <v>7.51</v>
      </c>
      <c r="N9" s="367">
        <f t="shared" si="4"/>
        <v>0.570217917675545</v>
      </c>
      <c r="O9" s="368"/>
      <c r="P9" s="396"/>
      <c r="Q9" s="360"/>
      <c r="U9" s="361"/>
      <c r="V9" s="361"/>
    </row>
    <row r="10" spans="2:22">
      <c r="B10" s="380"/>
      <c r="C10" s="381">
        <v>11</v>
      </c>
      <c r="D10" s="364">
        <f>VLOOKUP(C10,fedex原价表!BQ:BX,8,FALSE)</f>
        <v>18.78</v>
      </c>
      <c r="E10" s="364">
        <f t="shared" si="0"/>
        <v>1.08</v>
      </c>
      <c r="G10" s="364"/>
      <c r="H10" s="378">
        <f t="shared" si="1"/>
        <v>19.86</v>
      </c>
      <c r="I10" s="366">
        <f>MAX(fedex!$D$4,ROUND(D10*(1-fedex!C6),2))</f>
        <v>7.89</v>
      </c>
      <c r="J10" s="364">
        <f t="shared" si="2"/>
        <v>0.45</v>
      </c>
      <c r="K10" s="365"/>
      <c r="L10" s="364"/>
      <c r="M10" s="365">
        <f t="shared" si="3"/>
        <v>8.34</v>
      </c>
      <c r="N10" s="367">
        <f t="shared" si="4"/>
        <v>0.579872204472843</v>
      </c>
      <c r="O10" s="368"/>
      <c r="P10" s="396"/>
      <c r="Q10" s="360"/>
      <c r="U10" s="361"/>
      <c r="V10" s="361"/>
    </row>
    <row r="11" spans="2:22">
      <c r="B11" s="380"/>
      <c r="C11" s="381">
        <v>21</v>
      </c>
      <c r="D11" s="364">
        <f>VLOOKUP(C11,fedex原价表!BQ:BX,8,FALSE)</f>
        <v>30.15</v>
      </c>
      <c r="E11" s="364">
        <f t="shared" si="0"/>
        <v>1.73</v>
      </c>
      <c r="G11" s="364"/>
      <c r="H11" s="378">
        <f t="shared" si="1"/>
        <v>31.88</v>
      </c>
      <c r="I11" s="366">
        <f>MAX(fedex!$D$4,ROUND(D11*(1-fedex!C7),2))</f>
        <v>12.36</v>
      </c>
      <c r="J11" s="364">
        <f t="shared" si="2"/>
        <v>0.71</v>
      </c>
      <c r="K11" s="365"/>
      <c r="L11" s="364"/>
      <c r="M11" s="365">
        <f t="shared" si="3"/>
        <v>13.07</v>
      </c>
      <c r="N11" s="367">
        <f t="shared" si="4"/>
        <v>0.590049751243781</v>
      </c>
      <c r="O11" s="368"/>
      <c r="P11" s="396"/>
      <c r="Q11" s="360"/>
      <c r="U11" s="361"/>
      <c r="V11" s="361"/>
    </row>
    <row r="12" spans="2:22">
      <c r="B12" s="380"/>
      <c r="C12" s="381">
        <v>31</v>
      </c>
      <c r="D12" s="364">
        <f>VLOOKUP(C12,fedex原价表!BQ:BX,8,FALSE)</f>
        <v>42.3</v>
      </c>
      <c r="E12" s="364">
        <f t="shared" si="0"/>
        <v>2.43</v>
      </c>
      <c r="G12" s="364"/>
      <c r="H12" s="378">
        <f t="shared" si="1"/>
        <v>44.73</v>
      </c>
      <c r="I12" s="366">
        <f>MAX(fedex!$D$4,ROUND(D12*(1-fedex!C8),2))</f>
        <v>17.34</v>
      </c>
      <c r="J12" s="364">
        <f t="shared" si="2"/>
        <v>1</v>
      </c>
      <c r="K12" s="365"/>
      <c r="L12" s="364"/>
      <c r="M12" s="365">
        <f t="shared" si="3"/>
        <v>18.34</v>
      </c>
      <c r="N12" s="367">
        <f t="shared" si="4"/>
        <v>0.590070921985816</v>
      </c>
      <c r="O12" s="368"/>
      <c r="P12" s="396"/>
      <c r="Q12" s="360"/>
      <c r="U12" s="361"/>
      <c r="V12" s="361"/>
    </row>
    <row r="13" spans="2:22">
      <c r="B13" s="380"/>
      <c r="C13" s="381">
        <v>51</v>
      </c>
      <c r="D13" s="364">
        <f>VLOOKUP(C13,fedex原价表!BQ:BX,8,FALSE)</f>
        <v>59.67</v>
      </c>
      <c r="E13" s="364">
        <f t="shared" si="0"/>
        <v>3.43</v>
      </c>
      <c r="G13" s="364"/>
      <c r="H13" s="378">
        <f t="shared" si="1"/>
        <v>63.1</v>
      </c>
      <c r="I13" s="366">
        <f>MAX(fedex!$D$4,ROUND(D13*(1-fedex!C9),2))</f>
        <v>24.46</v>
      </c>
      <c r="J13" s="364">
        <f t="shared" si="2"/>
        <v>1.41</v>
      </c>
      <c r="K13" s="365"/>
      <c r="L13" s="364"/>
      <c r="M13" s="365">
        <f t="shared" si="3"/>
        <v>25.87</v>
      </c>
      <c r="N13" s="367">
        <f t="shared" si="4"/>
        <v>0.590078766549355</v>
      </c>
      <c r="O13" s="368"/>
      <c r="P13" s="396"/>
      <c r="Q13" s="360"/>
      <c r="U13" s="361"/>
      <c r="V13" s="361"/>
    </row>
    <row r="14" spans="2:22">
      <c r="B14" s="380" t="s">
        <v>81</v>
      </c>
      <c r="C14" s="381">
        <v>30</v>
      </c>
      <c r="D14" s="364">
        <f>VLOOKUP(C14,fedex原价表!AK:AR,8,FALSE)</f>
        <v>261.25</v>
      </c>
      <c r="E14" s="364">
        <f t="shared" ref="E14:E21" si="5">ROUND(D14*$C$3,2)</f>
        <v>6.53</v>
      </c>
      <c r="F14" s="365"/>
      <c r="G14" s="364"/>
      <c r="H14" s="378">
        <f t="shared" si="1"/>
        <v>267.78</v>
      </c>
      <c r="I14" s="366">
        <f>MAX(fedex!$D$11,ROUND(D14*(1-fedex!C11),2))</f>
        <v>70.54</v>
      </c>
      <c r="J14" s="364">
        <f t="shared" ref="J14:J19" si="6">ROUND(I14*$C$3,2)</f>
        <v>1.76</v>
      </c>
      <c r="K14" s="365"/>
      <c r="L14" s="364"/>
      <c r="M14" s="365">
        <f t="shared" si="3"/>
        <v>72.3</v>
      </c>
      <c r="N14" s="367">
        <f t="shared" si="4"/>
        <v>0.72999043062201</v>
      </c>
      <c r="O14" s="368"/>
      <c r="P14" s="396"/>
      <c r="Q14" s="360"/>
      <c r="U14" s="361"/>
      <c r="V14" s="361"/>
    </row>
    <row r="15" spans="2:22">
      <c r="B15" s="380" t="s">
        <v>82</v>
      </c>
      <c r="C15" s="381">
        <v>14</v>
      </c>
      <c r="D15" s="364">
        <f>VLOOKUP(C15,fedex原价表!AB:AI,8,FALSE)</f>
        <v>161.7</v>
      </c>
      <c r="E15" s="364">
        <f t="shared" si="5"/>
        <v>4.04</v>
      </c>
      <c r="F15" s="365"/>
      <c r="G15" s="364"/>
      <c r="H15" s="378">
        <f t="shared" si="1"/>
        <v>165.74</v>
      </c>
      <c r="I15" s="366">
        <f>MAX(fedex!$D$12,ROUND(D15*(1-fedex!C12),2))</f>
        <v>43.66</v>
      </c>
      <c r="J15" s="364">
        <f t="shared" si="6"/>
        <v>1.09</v>
      </c>
      <c r="K15" s="365"/>
      <c r="L15" s="364"/>
      <c r="M15" s="365">
        <f t="shared" si="3"/>
        <v>44.75</v>
      </c>
      <c r="N15" s="367">
        <f t="shared" si="4"/>
        <v>0.729993815708101</v>
      </c>
      <c r="O15" s="368"/>
      <c r="P15" s="396"/>
      <c r="Q15" s="360"/>
      <c r="U15" s="361"/>
      <c r="V15" s="361"/>
    </row>
    <row r="16" spans="2:22">
      <c r="B16" s="380"/>
      <c r="C16" s="381">
        <v>15</v>
      </c>
      <c r="D16" s="364">
        <f>VLOOKUP(C16,fedex原价表!AB:AI,8,FALSE)</f>
        <v>167.75</v>
      </c>
      <c r="E16" s="364">
        <f t="shared" si="5"/>
        <v>4.19</v>
      </c>
      <c r="F16" s="365"/>
      <c r="G16" s="364"/>
      <c r="H16" s="378">
        <f t="shared" si="1"/>
        <v>171.94</v>
      </c>
      <c r="I16" s="366">
        <f>MAX(fedex!$D$12,ROUND(D16*(1-fedex!C13),2))</f>
        <v>45.29</v>
      </c>
      <c r="J16" s="364">
        <f t="shared" si="6"/>
        <v>1.13</v>
      </c>
      <c r="K16" s="365"/>
      <c r="L16" s="364"/>
      <c r="M16" s="365">
        <f t="shared" si="3"/>
        <v>46.42</v>
      </c>
      <c r="N16" s="367">
        <f t="shared" si="4"/>
        <v>0.730014903129657</v>
      </c>
      <c r="O16" s="368"/>
      <c r="P16" s="396"/>
      <c r="Q16" s="360"/>
      <c r="U16" s="361"/>
      <c r="V16" s="361"/>
    </row>
    <row r="17" spans="2:22">
      <c r="B17" s="380" t="s">
        <v>83</v>
      </c>
      <c r="C17" s="381">
        <v>30</v>
      </c>
      <c r="D17" s="364">
        <f>VLOOKUP(C17,fedex原价表!S:Z,8,FALSE)</f>
        <v>212.33</v>
      </c>
      <c r="E17" s="364">
        <f t="shared" si="5"/>
        <v>5.31</v>
      </c>
      <c r="F17" s="365"/>
      <c r="G17" s="364"/>
      <c r="H17" s="378">
        <f t="shared" si="1"/>
        <v>217.64</v>
      </c>
      <c r="I17" s="366">
        <f>MAX(fedex!$D$14,ROUND(D17*(1-fedex!C14),2))</f>
        <v>106.17</v>
      </c>
      <c r="J17" s="364">
        <f t="shared" si="6"/>
        <v>2.65</v>
      </c>
      <c r="K17" s="365"/>
      <c r="L17" s="364"/>
      <c r="M17" s="365">
        <f t="shared" si="3"/>
        <v>108.82</v>
      </c>
      <c r="N17" s="367">
        <f t="shared" si="4"/>
        <v>0.499976451749635</v>
      </c>
      <c r="O17" s="368"/>
      <c r="P17" s="396"/>
      <c r="Q17" s="360"/>
      <c r="U17" s="361"/>
      <c r="V17" s="361"/>
    </row>
    <row r="18" spans="2:22">
      <c r="B18" s="380" t="s">
        <v>84</v>
      </c>
      <c r="C18" s="381">
        <v>30</v>
      </c>
      <c r="D18" s="364">
        <f>VLOOKUP(C18,fedex原价表!J:Q,8,FALSE)</f>
        <v>190.96</v>
      </c>
      <c r="E18" s="364">
        <f t="shared" si="5"/>
        <v>4.77</v>
      </c>
      <c r="F18" s="365"/>
      <c r="G18" s="364"/>
      <c r="H18" s="378">
        <f t="shared" si="1"/>
        <v>195.73</v>
      </c>
      <c r="I18" s="366">
        <f>MAX(fedex!$D$15,ROUND(D18*(1-fedex!C15),2))</f>
        <v>51.56</v>
      </c>
      <c r="J18" s="364">
        <f t="shared" si="6"/>
        <v>1.29</v>
      </c>
      <c r="K18" s="365"/>
      <c r="L18" s="364"/>
      <c r="M18" s="365">
        <f t="shared" si="3"/>
        <v>52.85</v>
      </c>
      <c r="N18" s="367">
        <f t="shared" si="4"/>
        <v>0.729995810640972</v>
      </c>
      <c r="O18" s="368"/>
      <c r="P18" s="396"/>
      <c r="Q18" s="360"/>
      <c r="U18" s="361"/>
      <c r="V18" s="361"/>
    </row>
    <row r="19" spans="2:22">
      <c r="B19" s="380" t="s">
        <v>85</v>
      </c>
      <c r="C19" s="381">
        <v>30</v>
      </c>
      <c r="D19" s="364">
        <f>VLOOKUP(C19,fedex原价表!A:H,8,FALSE)</f>
        <v>143.24</v>
      </c>
      <c r="E19" s="364">
        <f t="shared" si="5"/>
        <v>3.58</v>
      </c>
      <c r="G19" s="364"/>
      <c r="H19" s="378">
        <f t="shared" si="1"/>
        <v>146.82</v>
      </c>
      <c r="I19" s="366">
        <f>MAX(fedex!D22,ROUND(D19*(1-fedex!C22),2))</f>
        <v>38.67</v>
      </c>
      <c r="J19" s="364">
        <f t="shared" si="6"/>
        <v>0.97</v>
      </c>
      <c r="K19" s="365"/>
      <c r="L19" s="364"/>
      <c r="M19" s="365">
        <f t="shared" si="3"/>
        <v>39.64</v>
      </c>
      <c r="N19" s="367">
        <f t="shared" si="4"/>
        <v>0.730033510192684</v>
      </c>
      <c r="O19" s="368"/>
      <c r="P19" s="396"/>
      <c r="Q19" s="360"/>
      <c r="U19" s="361"/>
      <c r="V19" s="361"/>
    </row>
    <row r="20" customFormat="1" ht="14.25" spans="1:22">
      <c r="A20" s="379" t="s">
        <v>86</v>
      </c>
      <c r="B20" s="380" t="s">
        <v>87</v>
      </c>
      <c r="C20" s="381">
        <f>ROUNDUP(20*20*20/fedex!C27,0)</f>
        <v>36</v>
      </c>
      <c r="D20" s="364">
        <f>VLOOKUP(C20,fedex原价表!BQ:BX,8,FALSE)</f>
        <v>48.17</v>
      </c>
      <c r="E20" s="364">
        <f t="shared" si="5"/>
        <v>1.2</v>
      </c>
      <c r="F20" s="364"/>
      <c r="G20" s="364"/>
      <c r="H20" s="378">
        <f t="shared" si="1"/>
        <v>49.37</v>
      </c>
      <c r="I20" s="366">
        <f>MAX(fedex!$D$4,ROUND(D20*(1-fedex!C4),2))</f>
        <v>20.71</v>
      </c>
      <c r="J20" s="364">
        <f>ROUND(I20*$C$2,2)</f>
        <v>1.19</v>
      </c>
      <c r="K20" s="365"/>
      <c r="L20" s="364"/>
      <c r="M20" s="365">
        <f t="shared" si="3"/>
        <v>21.9</v>
      </c>
      <c r="N20" s="367">
        <f t="shared" si="4"/>
        <v>0.57006435540793</v>
      </c>
      <c r="O20" s="368"/>
      <c r="P20" s="396"/>
      <c r="Q20" s="360"/>
      <c r="R20" s="360"/>
      <c r="S20" s="360"/>
      <c r="T20" s="360"/>
      <c r="U20" s="361"/>
      <c r="V20" s="361"/>
    </row>
    <row r="21" customFormat="1" ht="14.25" spans="1:22">
      <c r="A21" s="361"/>
      <c r="B21" s="380" t="s">
        <v>88</v>
      </c>
      <c r="C21" s="381">
        <f>ROUNDUP(20*20*20/fedex!C28,0)</f>
        <v>42</v>
      </c>
      <c r="D21" s="364">
        <f>VLOOKUP(C21,fedex原价表!A:H,8,FALSE)</f>
        <v>189.19</v>
      </c>
      <c r="E21" s="364">
        <f t="shared" si="5"/>
        <v>4.73</v>
      </c>
      <c r="F21" s="364"/>
      <c r="G21" s="364"/>
      <c r="H21" s="378">
        <f t="shared" si="1"/>
        <v>193.92</v>
      </c>
      <c r="I21" s="366">
        <f>MAX(fedex!D22,ROUND(D21*(1-fedex!C22),2))</f>
        <v>51.08</v>
      </c>
      <c r="J21" s="364">
        <f>ROUND(I21*$C$2,2)</f>
        <v>2.94</v>
      </c>
      <c r="K21" s="365"/>
      <c r="L21" s="364"/>
      <c r="M21" s="365">
        <f t="shared" si="3"/>
        <v>54.02</v>
      </c>
      <c r="N21" s="367">
        <f t="shared" si="4"/>
        <v>0.730006871399123</v>
      </c>
      <c r="O21" s="368"/>
      <c r="P21" s="396"/>
      <c r="Q21" s="360"/>
      <c r="R21" s="360"/>
      <c r="S21" s="360"/>
      <c r="T21" s="360"/>
      <c r="U21" s="361"/>
      <c r="V21" s="361"/>
    </row>
    <row r="22" customFormat="1" ht="14.25" spans="1:22">
      <c r="A22" t="s">
        <v>89</v>
      </c>
      <c r="B22" s="380" t="s">
        <v>11</v>
      </c>
      <c r="C22" s="381">
        <v>1</v>
      </c>
      <c r="D22" s="364">
        <f>VLOOKUP(C22,fedex原价表!BQ:BX,2,FALSE)</f>
        <v>7.85</v>
      </c>
      <c r="E22" s="364">
        <f>ROUND(D22*$C$2,2)</f>
        <v>0.45</v>
      </c>
      <c r="F22" s="364"/>
      <c r="G22" s="364"/>
      <c r="H22" s="378">
        <f t="shared" si="1"/>
        <v>8.3</v>
      </c>
      <c r="I22" s="366">
        <f>MAX(fedex!$D$4,ROUND(D22*(1-fedex!C4),2))</f>
        <v>6.85</v>
      </c>
      <c r="J22" s="364">
        <f>ROUND(I22*$C$2,2)</f>
        <v>0.39</v>
      </c>
      <c r="K22" s="365"/>
      <c r="L22" s="364"/>
      <c r="M22" s="365">
        <f t="shared" si="3"/>
        <v>7.24</v>
      </c>
      <c r="N22" s="367">
        <f t="shared" si="4"/>
        <v>0.127388535031847</v>
      </c>
      <c r="O22" s="368"/>
      <c r="P22" s="396"/>
      <c r="Q22" s="360"/>
      <c r="R22" s="360"/>
      <c r="S22" s="360"/>
      <c r="T22" s="360"/>
      <c r="U22" s="361"/>
      <c r="V22" s="361"/>
    </row>
    <row r="23" customFormat="1" ht="14.25" spans="1:22">
      <c r="A23" s="379" t="s">
        <v>53</v>
      </c>
      <c r="B23" s="380" t="s">
        <v>81</v>
      </c>
      <c r="C23" s="381">
        <v>1</v>
      </c>
      <c r="D23" s="364">
        <f>VLOOKUP(C23,fedex原价表!AK:AR,2,FALSE)</f>
        <v>29.18</v>
      </c>
      <c r="E23" s="364">
        <f>ROUND(D23*$C$3,2)</f>
        <v>0.73</v>
      </c>
      <c r="F23" s="364"/>
      <c r="G23" s="364"/>
      <c r="H23" s="378">
        <f t="shared" si="1"/>
        <v>29.91</v>
      </c>
      <c r="I23" s="366">
        <f>MAX(fedex!$D$11,ROUND(D23*(1-fedex!C11),2))</f>
        <v>15.43</v>
      </c>
      <c r="J23" s="364">
        <f>ROUND(I23*$C$3,2)</f>
        <v>0.39</v>
      </c>
      <c r="K23" s="365"/>
      <c r="L23" s="364"/>
      <c r="M23" s="365">
        <f t="shared" si="3"/>
        <v>15.82</v>
      </c>
      <c r="N23" s="367">
        <f t="shared" si="4"/>
        <v>0.471213159698424</v>
      </c>
      <c r="O23" s="368"/>
      <c r="P23" s="396"/>
      <c r="Q23" s="360"/>
      <c r="R23" s="360"/>
      <c r="S23" s="360"/>
      <c r="T23" s="360"/>
      <c r="U23" s="361"/>
      <c r="V23" s="361"/>
    </row>
    <row r="24" customFormat="1" ht="14.25" spans="1:22">
      <c r="A24" s="361"/>
      <c r="B24" s="380" t="s">
        <v>82</v>
      </c>
      <c r="C24" s="382">
        <v>1</v>
      </c>
      <c r="D24" s="364">
        <f>VLOOKUP(C24,fedex原价表!AB:AI,2,FALSE)</f>
        <v>27.18</v>
      </c>
      <c r="E24" s="364">
        <f>ROUND(D24*$C$3,2)</f>
        <v>0.68</v>
      </c>
      <c r="F24" s="364"/>
      <c r="G24" s="364"/>
      <c r="H24" s="378">
        <f t="shared" si="1"/>
        <v>27.86</v>
      </c>
      <c r="I24" s="366">
        <f>MAX(fedex!$D$12,ROUND(D24*(1-fedex!C12),2))</f>
        <v>15.28</v>
      </c>
      <c r="J24" s="364">
        <f>ROUND(I24*$C$3,2)</f>
        <v>0.38</v>
      </c>
      <c r="K24" s="365"/>
      <c r="L24" s="364"/>
      <c r="M24" s="365">
        <f t="shared" si="3"/>
        <v>15.66</v>
      </c>
      <c r="N24" s="367">
        <f t="shared" si="4"/>
        <v>0.437821927888153</v>
      </c>
      <c r="O24" s="368"/>
      <c r="P24" s="396"/>
      <c r="Q24" s="360"/>
      <c r="R24" s="360"/>
      <c r="S24" s="360"/>
      <c r="T24" s="360"/>
      <c r="U24" s="361"/>
      <c r="V24" s="361"/>
    </row>
    <row r="25" customFormat="1" ht="14.25" spans="1:22">
      <c r="A25" s="361"/>
      <c r="B25" s="380" t="s">
        <v>83</v>
      </c>
      <c r="C25" s="381">
        <v>1</v>
      </c>
      <c r="D25" s="364">
        <f>VLOOKUP(C25,fedex原价表!S:Z,2,FALSE)</f>
        <v>19.71</v>
      </c>
      <c r="E25" s="364">
        <f>ROUND(D25*$C$3,2)</f>
        <v>0.49</v>
      </c>
      <c r="F25" s="364"/>
      <c r="G25" s="364"/>
      <c r="H25" s="378">
        <f t="shared" si="1"/>
        <v>20.2</v>
      </c>
      <c r="I25" s="366">
        <f>MAX(fedex!$D$14,ROUND(D25*(1-fedex!C14),2))</f>
        <v>13.41</v>
      </c>
      <c r="J25" s="364">
        <f>ROUND(I25*$C$3,2)</f>
        <v>0.34</v>
      </c>
      <c r="K25" s="365"/>
      <c r="L25" s="364"/>
      <c r="M25" s="365">
        <f t="shared" si="3"/>
        <v>13.75</v>
      </c>
      <c r="N25" s="367">
        <f t="shared" si="4"/>
        <v>0.319634703196347</v>
      </c>
      <c r="O25" s="368"/>
      <c r="P25" s="396"/>
      <c r="Q25" s="360"/>
      <c r="R25" s="360"/>
      <c r="S25" s="360"/>
      <c r="T25" s="360"/>
      <c r="U25" s="361"/>
      <c r="V25" s="361"/>
    </row>
    <row r="26" customFormat="1" ht="14.25" spans="1:22">
      <c r="A26" s="361"/>
      <c r="B26" s="380" t="s">
        <v>84</v>
      </c>
      <c r="C26" s="381">
        <v>1</v>
      </c>
      <c r="D26" s="364">
        <f>VLOOKUP(C26,fedex原价表!J:Q,2,FALSE)</f>
        <v>18.22</v>
      </c>
      <c r="E26" s="364">
        <f>ROUND(D26*$C$3,2)</f>
        <v>0.46</v>
      </c>
      <c r="F26" s="364"/>
      <c r="G26" s="364"/>
      <c r="H26" s="378">
        <f t="shared" si="1"/>
        <v>18.68</v>
      </c>
      <c r="I26" s="366">
        <f>MAX(fedex!$D$15,ROUND(D26*(1-fedex!C15),2))</f>
        <v>12.77</v>
      </c>
      <c r="J26" s="364">
        <f>ROUND(I26*$C$3,2)</f>
        <v>0.32</v>
      </c>
      <c r="K26" s="365"/>
      <c r="L26" s="364"/>
      <c r="M26" s="365">
        <f t="shared" si="3"/>
        <v>13.09</v>
      </c>
      <c r="N26" s="367">
        <f t="shared" si="4"/>
        <v>0.299121844127333</v>
      </c>
      <c r="O26" s="368"/>
      <c r="P26" s="396"/>
      <c r="Q26" s="360"/>
      <c r="R26" s="360"/>
      <c r="S26" s="360"/>
      <c r="T26" s="360"/>
      <c r="U26" s="361"/>
      <c r="V26" s="361"/>
    </row>
    <row r="27" customFormat="1" ht="12.95" customHeight="1" spans="1:22">
      <c r="A27" s="361"/>
      <c r="B27" s="380" t="s">
        <v>85</v>
      </c>
      <c r="C27" s="381">
        <v>1</v>
      </c>
      <c r="D27" s="364">
        <f>VLOOKUP(C27,fedex原价表!A:H,2,FALSE)</f>
        <v>16.07</v>
      </c>
      <c r="E27" s="364">
        <f>ROUND(D27*$C$3,2)</f>
        <v>0.4</v>
      </c>
      <c r="F27" s="364"/>
      <c r="G27" s="364"/>
      <c r="H27" s="378">
        <f t="shared" si="1"/>
        <v>16.47</v>
      </c>
      <c r="I27" s="366">
        <f>MAX(fedex!D22,ROUND(D27*(1-fedex!C22),2))</f>
        <v>11.27</v>
      </c>
      <c r="J27" s="364">
        <f>ROUND(I27*$C$3,2)</f>
        <v>0.28</v>
      </c>
      <c r="K27" s="365"/>
      <c r="L27" s="364"/>
      <c r="M27" s="365">
        <f t="shared" si="3"/>
        <v>11.55</v>
      </c>
      <c r="N27" s="367">
        <f t="shared" si="4"/>
        <v>0.29869321717486</v>
      </c>
      <c r="O27" s="368"/>
      <c r="P27" s="396"/>
      <c r="Q27" s="360"/>
      <c r="R27" s="360"/>
      <c r="S27" s="360"/>
      <c r="T27" s="360"/>
      <c r="U27" s="361"/>
      <c r="V27" s="361"/>
    </row>
    <row r="28" customFormat="1" ht="12.95" customHeight="1" spans="1:22">
      <c r="A28" s="361"/>
      <c r="B28" s="380"/>
      <c r="C28" s="381"/>
      <c r="D28" s="364"/>
      <c r="E28" s="364"/>
      <c r="F28" s="364"/>
      <c r="G28" s="364"/>
      <c r="H28" s="378"/>
      <c r="I28" s="366"/>
      <c r="J28" s="365"/>
      <c r="K28" s="365"/>
      <c r="L28" s="364"/>
      <c r="M28" s="365"/>
      <c r="N28" s="367"/>
      <c r="O28" s="368"/>
      <c r="P28" s="396"/>
      <c r="Q28" s="360"/>
      <c r="R28" s="360"/>
      <c r="S28" s="360"/>
      <c r="T28" s="360"/>
      <c r="U28" s="361"/>
      <c r="V28" s="361"/>
    </row>
    <row r="29" s="358" customFormat="1" spans="1:16">
      <c r="A29" s="383" t="s">
        <v>90</v>
      </c>
      <c r="B29" s="384" t="s">
        <v>11</v>
      </c>
      <c r="C29" s="385">
        <v>5</v>
      </c>
      <c r="D29" s="386">
        <f t="shared" ref="D29:D40" si="7">D8</f>
        <v>14.22</v>
      </c>
      <c r="E29" s="386">
        <f t="shared" ref="E29:E34" si="8">ROUND((D29+F29+G29)*$C$2,2)</f>
        <v>1.05</v>
      </c>
      <c r="F29" s="386">
        <v>3.98</v>
      </c>
      <c r="G29" s="386"/>
      <c r="H29" s="386">
        <f t="shared" ref="H29:H42" si="9">D29+E29+F29+G29</f>
        <v>19.25</v>
      </c>
      <c r="I29" s="397">
        <f>MAX(fedex!$D$36,ROUND(D29*(1-fedex!C36),2))</f>
        <v>6.85</v>
      </c>
      <c r="J29" s="386">
        <f t="shared" ref="J29:J34" si="10">ROUND((I29+K29+L29)*$C$2,2)</f>
        <v>0.51</v>
      </c>
      <c r="K29" s="397">
        <v>1.97</v>
      </c>
      <c r="L29" s="386"/>
      <c r="M29" s="397">
        <f t="shared" ref="M29:M42" si="11">I29+J29+K29+L29</f>
        <v>9.33</v>
      </c>
      <c r="N29" s="398">
        <f t="shared" ref="N29:N42" si="12">IFERROR(1-I29/D29,0)</f>
        <v>0.518284106891702</v>
      </c>
      <c r="O29" s="397"/>
      <c r="P29" s="399"/>
    </row>
    <row r="30" s="358" customFormat="1" spans="1:16">
      <c r="A30" s="383"/>
      <c r="C30" s="385">
        <v>9</v>
      </c>
      <c r="D30" s="386">
        <f t="shared" si="7"/>
        <v>16.52</v>
      </c>
      <c r="E30" s="386">
        <f t="shared" si="8"/>
        <v>1.18</v>
      </c>
      <c r="F30" s="386">
        <v>3.98</v>
      </c>
      <c r="G30" s="386"/>
      <c r="H30" s="386">
        <f t="shared" si="9"/>
        <v>21.68</v>
      </c>
      <c r="I30" s="397">
        <f>MAX(fedex!$D$36,ROUND(D30*(1-fedex!C37),2))</f>
        <v>7.1</v>
      </c>
      <c r="J30" s="386">
        <f t="shared" si="10"/>
        <v>0.52</v>
      </c>
      <c r="K30" s="397">
        <v>1.97</v>
      </c>
      <c r="L30" s="386"/>
      <c r="M30" s="397">
        <f t="shared" si="11"/>
        <v>9.59</v>
      </c>
      <c r="N30" s="398">
        <f t="shared" si="12"/>
        <v>0.570217917675545</v>
      </c>
      <c r="O30" s="397"/>
      <c r="P30" s="399"/>
    </row>
    <row r="31" s="358" customFormat="1" spans="2:16">
      <c r="B31" s="384"/>
      <c r="C31" s="385">
        <v>11</v>
      </c>
      <c r="D31" s="386">
        <f t="shared" si="7"/>
        <v>18.78</v>
      </c>
      <c r="E31" s="386">
        <f t="shared" si="8"/>
        <v>1.31</v>
      </c>
      <c r="F31" s="386">
        <v>3.98</v>
      </c>
      <c r="G31" s="386"/>
      <c r="H31" s="386">
        <f t="shared" si="9"/>
        <v>24.07</v>
      </c>
      <c r="I31" s="397">
        <f>MAX(fedex!$D$36,ROUND(D31*(1-fedex!C38),2))</f>
        <v>7.89</v>
      </c>
      <c r="J31" s="386">
        <f t="shared" si="10"/>
        <v>0.57</v>
      </c>
      <c r="K31" s="397">
        <v>1.97</v>
      </c>
      <c r="L31" s="386"/>
      <c r="M31" s="397">
        <f t="shared" si="11"/>
        <v>10.43</v>
      </c>
      <c r="N31" s="398">
        <f t="shared" si="12"/>
        <v>0.579872204472843</v>
      </c>
      <c r="O31" s="397"/>
      <c r="P31" s="399"/>
    </row>
    <row r="32" s="358" customFormat="1" spans="2:16">
      <c r="B32" s="384"/>
      <c r="C32" s="385">
        <v>21</v>
      </c>
      <c r="D32" s="386">
        <f t="shared" si="7"/>
        <v>30.15</v>
      </c>
      <c r="E32" s="386">
        <f t="shared" si="8"/>
        <v>1.96</v>
      </c>
      <c r="F32" s="386">
        <v>3.98</v>
      </c>
      <c r="G32" s="386"/>
      <c r="H32" s="386">
        <f t="shared" si="9"/>
        <v>36.09</v>
      </c>
      <c r="I32" s="397">
        <f>MAX(fedex!$D$36,ROUND(D32*(1-fedex!C39),2))</f>
        <v>12.36</v>
      </c>
      <c r="J32" s="386">
        <f t="shared" si="10"/>
        <v>0.82</v>
      </c>
      <c r="K32" s="397">
        <v>1.97</v>
      </c>
      <c r="L32" s="386"/>
      <c r="M32" s="397">
        <f t="shared" si="11"/>
        <v>15.15</v>
      </c>
      <c r="N32" s="398">
        <f t="shared" si="12"/>
        <v>0.590049751243781</v>
      </c>
      <c r="O32" s="397"/>
      <c r="P32" s="399"/>
    </row>
    <row r="33" s="358" customFormat="1" spans="2:16">
      <c r="B33" s="384"/>
      <c r="C33" s="385">
        <v>31</v>
      </c>
      <c r="D33" s="386">
        <f t="shared" si="7"/>
        <v>42.3</v>
      </c>
      <c r="E33" s="386">
        <f t="shared" si="8"/>
        <v>2.66</v>
      </c>
      <c r="F33" s="386">
        <v>3.98</v>
      </c>
      <c r="G33" s="386"/>
      <c r="H33" s="386">
        <f t="shared" si="9"/>
        <v>48.94</v>
      </c>
      <c r="I33" s="397">
        <f>MAX(fedex!$D$36,ROUND(D33*(1-fedex!C40),2))</f>
        <v>17.34</v>
      </c>
      <c r="J33" s="386">
        <f t="shared" si="10"/>
        <v>1.11</v>
      </c>
      <c r="K33" s="397">
        <v>1.97</v>
      </c>
      <c r="L33" s="386"/>
      <c r="M33" s="397">
        <f t="shared" si="11"/>
        <v>20.42</v>
      </c>
      <c r="N33" s="398">
        <f t="shared" si="12"/>
        <v>0.590070921985816</v>
      </c>
      <c r="O33" s="397"/>
      <c r="P33" s="399"/>
    </row>
    <row r="34" s="358" customFormat="1" spans="2:16">
      <c r="B34" s="384"/>
      <c r="C34" s="385">
        <v>51</v>
      </c>
      <c r="D34" s="386">
        <f t="shared" si="7"/>
        <v>59.67</v>
      </c>
      <c r="E34" s="386">
        <f t="shared" si="8"/>
        <v>3.66</v>
      </c>
      <c r="F34" s="386">
        <v>3.98</v>
      </c>
      <c r="G34" s="386"/>
      <c r="H34" s="386">
        <f t="shared" si="9"/>
        <v>67.31</v>
      </c>
      <c r="I34" s="397">
        <f>MAX(fedex!$D$36,ROUND(D34*(1-fedex!C41),2))</f>
        <v>24.46</v>
      </c>
      <c r="J34" s="386">
        <f t="shared" si="10"/>
        <v>1.52</v>
      </c>
      <c r="K34" s="397">
        <v>1.97</v>
      </c>
      <c r="L34" s="386"/>
      <c r="M34" s="397">
        <f t="shared" si="11"/>
        <v>27.95</v>
      </c>
      <c r="N34" s="398">
        <f t="shared" si="12"/>
        <v>0.590078766549355</v>
      </c>
      <c r="O34" s="397"/>
      <c r="P34" s="399"/>
    </row>
    <row r="35" s="358" customFormat="1" spans="2:16">
      <c r="B35" s="384" t="s">
        <v>81</v>
      </c>
      <c r="C35" s="385">
        <v>30</v>
      </c>
      <c r="D35" s="386">
        <f t="shared" si="7"/>
        <v>261.25</v>
      </c>
      <c r="E35" s="386">
        <f t="shared" ref="E35:E42" si="13">ROUND((D35+F35+G35)*$C$3,2)</f>
        <v>6.64</v>
      </c>
      <c r="F35" s="386">
        <v>4.4</v>
      </c>
      <c r="G35" s="386"/>
      <c r="H35" s="386">
        <f t="shared" si="9"/>
        <v>272.29</v>
      </c>
      <c r="I35" s="397">
        <f>MAX(fedex!$D$43,ROUND(D35*(1-fedex!C43),2))</f>
        <v>70.54</v>
      </c>
      <c r="J35" s="386">
        <f t="shared" ref="J35:J40" si="14">ROUND((I35+K35+L35)*$C$3,2)</f>
        <v>1.82</v>
      </c>
      <c r="K35" s="397">
        <f t="shared" ref="K35:K40" si="15">F35*0.5</f>
        <v>2.2</v>
      </c>
      <c r="L35" s="386"/>
      <c r="M35" s="397">
        <f t="shared" si="11"/>
        <v>74.56</v>
      </c>
      <c r="N35" s="398">
        <f t="shared" si="12"/>
        <v>0.72999043062201</v>
      </c>
      <c r="O35" s="397"/>
      <c r="P35" s="399"/>
    </row>
    <row r="36" s="358" customFormat="1" spans="2:16">
      <c r="B36" s="384" t="s">
        <v>82</v>
      </c>
      <c r="C36" s="385">
        <v>14</v>
      </c>
      <c r="D36" s="386">
        <f t="shared" si="7"/>
        <v>161.7</v>
      </c>
      <c r="E36" s="386">
        <f t="shared" si="13"/>
        <v>4.15</v>
      </c>
      <c r="F36" s="386">
        <v>4.4</v>
      </c>
      <c r="G36" s="386"/>
      <c r="H36" s="386">
        <f t="shared" si="9"/>
        <v>170.25</v>
      </c>
      <c r="I36" s="397">
        <f>MAX(fedex!$D$44,ROUND(D36*(1-fedex!C44),2))</f>
        <v>43.66</v>
      </c>
      <c r="J36" s="386">
        <f t="shared" si="14"/>
        <v>1.15</v>
      </c>
      <c r="K36" s="397">
        <f t="shared" si="15"/>
        <v>2.2</v>
      </c>
      <c r="L36" s="386"/>
      <c r="M36" s="397">
        <f t="shared" si="11"/>
        <v>47.01</v>
      </c>
      <c r="N36" s="398">
        <f t="shared" si="12"/>
        <v>0.729993815708101</v>
      </c>
      <c r="O36" s="397"/>
      <c r="P36" s="399"/>
    </row>
    <row r="37" s="358" customFormat="1" spans="2:16">
      <c r="B37" s="384"/>
      <c r="C37" s="385">
        <v>15</v>
      </c>
      <c r="D37" s="386">
        <f t="shared" si="7"/>
        <v>167.75</v>
      </c>
      <c r="E37" s="386">
        <f t="shared" si="13"/>
        <v>4.3</v>
      </c>
      <c r="F37" s="386">
        <v>4.4</v>
      </c>
      <c r="G37" s="386"/>
      <c r="H37" s="386">
        <f t="shared" si="9"/>
        <v>176.45</v>
      </c>
      <c r="I37" s="397">
        <f>MAX(fedex!$D$44,ROUND(D37*(1-fedex!C45),2))</f>
        <v>45.29</v>
      </c>
      <c r="J37" s="386">
        <f t="shared" si="14"/>
        <v>1.19</v>
      </c>
      <c r="K37" s="397">
        <f t="shared" si="15"/>
        <v>2.2</v>
      </c>
      <c r="L37" s="386"/>
      <c r="M37" s="397">
        <f t="shared" si="11"/>
        <v>48.68</v>
      </c>
      <c r="N37" s="398">
        <f t="shared" si="12"/>
        <v>0.730014903129657</v>
      </c>
      <c r="O37" s="397"/>
      <c r="P37" s="399"/>
    </row>
    <row r="38" s="358" customFormat="1" spans="2:16">
      <c r="B38" s="384" t="s">
        <v>83</v>
      </c>
      <c r="C38" s="385">
        <v>30</v>
      </c>
      <c r="D38" s="386">
        <f t="shared" si="7"/>
        <v>212.33</v>
      </c>
      <c r="E38" s="386">
        <f t="shared" si="13"/>
        <v>5.42</v>
      </c>
      <c r="F38" s="386">
        <v>4.4</v>
      </c>
      <c r="G38" s="386"/>
      <c r="H38" s="386">
        <f t="shared" si="9"/>
        <v>222.15</v>
      </c>
      <c r="I38" s="397">
        <f>MAX(fedex!$D$46,ROUND(D38*(1-fedex!C46),2))</f>
        <v>106.17</v>
      </c>
      <c r="J38" s="386">
        <f t="shared" si="14"/>
        <v>2.71</v>
      </c>
      <c r="K38" s="397">
        <f t="shared" si="15"/>
        <v>2.2</v>
      </c>
      <c r="L38" s="386"/>
      <c r="M38" s="397">
        <f t="shared" si="11"/>
        <v>111.08</v>
      </c>
      <c r="N38" s="398">
        <f t="shared" si="12"/>
        <v>0.499976451749635</v>
      </c>
      <c r="O38" s="397"/>
      <c r="P38" s="399"/>
    </row>
    <row r="39" s="358" customFormat="1" spans="2:16">
      <c r="B39" s="384" t="s">
        <v>84</v>
      </c>
      <c r="C39" s="385">
        <v>30</v>
      </c>
      <c r="D39" s="386">
        <f t="shared" si="7"/>
        <v>190.96</v>
      </c>
      <c r="E39" s="386">
        <f t="shared" si="13"/>
        <v>4.88</v>
      </c>
      <c r="F39" s="386">
        <v>4.4</v>
      </c>
      <c r="G39" s="386"/>
      <c r="H39" s="386">
        <f t="shared" si="9"/>
        <v>200.24</v>
      </c>
      <c r="I39" s="397">
        <f>MAX(fedex!$D$47,ROUND(D39*(1-fedex!C47),2))</f>
        <v>51.56</v>
      </c>
      <c r="J39" s="386">
        <f t="shared" si="14"/>
        <v>1.34</v>
      </c>
      <c r="K39" s="397">
        <f t="shared" si="15"/>
        <v>2.2</v>
      </c>
      <c r="L39" s="386"/>
      <c r="M39" s="397">
        <f t="shared" si="11"/>
        <v>55.1</v>
      </c>
      <c r="N39" s="398">
        <f t="shared" si="12"/>
        <v>0.729995810640972</v>
      </c>
      <c r="O39" s="397"/>
      <c r="P39" s="399"/>
    </row>
    <row r="40" s="358" customFormat="1" spans="2:16">
      <c r="B40" s="384" t="s">
        <v>85</v>
      </c>
      <c r="C40" s="385">
        <v>30</v>
      </c>
      <c r="D40" s="386">
        <f t="shared" si="7"/>
        <v>143.24</v>
      </c>
      <c r="E40" s="386">
        <f t="shared" si="13"/>
        <v>3.69</v>
      </c>
      <c r="F40" s="386">
        <v>4.4</v>
      </c>
      <c r="G40" s="386"/>
      <c r="H40" s="386">
        <f t="shared" si="9"/>
        <v>151.33</v>
      </c>
      <c r="I40" s="397">
        <f>MAX(fedex!D54,ROUND(D40*(1-fedex!C54),2))</f>
        <v>38.67</v>
      </c>
      <c r="J40" s="386">
        <f t="shared" si="14"/>
        <v>1.02</v>
      </c>
      <c r="K40" s="397">
        <f t="shared" si="15"/>
        <v>2.2</v>
      </c>
      <c r="L40" s="386"/>
      <c r="M40" s="397">
        <f t="shared" si="11"/>
        <v>41.89</v>
      </c>
      <c r="N40" s="398">
        <f t="shared" si="12"/>
        <v>0.730033510192684</v>
      </c>
      <c r="O40" s="397"/>
      <c r="P40" s="399"/>
    </row>
    <row r="41" s="359" customFormat="1" ht="21" customHeight="1" spans="1:20">
      <c r="A41" s="387" t="s">
        <v>91</v>
      </c>
      <c r="B41" s="29" t="s">
        <v>92</v>
      </c>
      <c r="C41" s="388">
        <v>50</v>
      </c>
      <c r="D41" s="364">
        <f>VLOOKUP(C41,fedex原价表!BQ:BX,8,FALSE)*4</f>
        <v>238.64</v>
      </c>
      <c r="E41" s="389">
        <f t="shared" si="13"/>
        <v>5.97</v>
      </c>
      <c r="F41" s="389"/>
      <c r="G41" s="390"/>
      <c r="H41" s="378">
        <f t="shared" si="9"/>
        <v>244.61</v>
      </c>
      <c r="I41" s="366">
        <f>MAX(fedex!$D$4,ROUND(D41*(1-fedex!C37),2))</f>
        <v>102.62</v>
      </c>
      <c r="J41" s="364">
        <f>ROUND(I41*$C$2,2)</f>
        <v>5.9</v>
      </c>
      <c r="K41" s="365"/>
      <c r="L41" s="364"/>
      <c r="M41" s="365">
        <f t="shared" si="11"/>
        <v>108.52</v>
      </c>
      <c r="N41" s="367">
        <f t="shared" si="12"/>
        <v>0.569979886020784</v>
      </c>
      <c r="O41" s="400"/>
      <c r="P41" s="400"/>
      <c r="Q41" s="403"/>
      <c r="R41" s="404"/>
      <c r="S41" s="405"/>
      <c r="T41" s="405"/>
    </row>
    <row r="42" s="359" customFormat="1" ht="21" customHeight="1" spans="2:20">
      <c r="B42" s="29" t="s">
        <v>93</v>
      </c>
      <c r="C42" s="388">
        <v>50</v>
      </c>
      <c r="D42" s="364">
        <f>VLOOKUP(C42,fedex原价表!A:H,8,FALSE)*4</f>
        <v>860.64</v>
      </c>
      <c r="E42" s="389">
        <f t="shared" si="13"/>
        <v>21.52</v>
      </c>
      <c r="F42" s="389"/>
      <c r="G42" s="390"/>
      <c r="H42" s="378">
        <f t="shared" si="9"/>
        <v>882.16</v>
      </c>
      <c r="I42" s="366">
        <f>MAX(fedex!D45,ROUND(D42*(1-fedex!C45),2))</f>
        <v>232.37</v>
      </c>
      <c r="J42" s="364">
        <f>ROUND(I42*$C$3,2)</f>
        <v>5.81</v>
      </c>
      <c r="K42" s="401"/>
      <c r="L42" s="401"/>
      <c r="M42" s="365">
        <f t="shared" si="11"/>
        <v>238.18</v>
      </c>
      <c r="N42" s="367">
        <f t="shared" si="12"/>
        <v>0.730003253392824</v>
      </c>
      <c r="O42" s="400"/>
      <c r="P42" s="400"/>
      <c r="Q42" s="403"/>
      <c r="R42" s="404"/>
      <c r="S42" s="405"/>
      <c r="T42" s="405"/>
    </row>
    <row r="43" s="360" customFormat="1" spans="1:16">
      <c r="A43" s="391" t="s">
        <v>94</v>
      </c>
      <c r="B43" s="39"/>
      <c r="C43" s="47"/>
      <c r="D43" s="392"/>
      <c r="E43" s="392"/>
      <c r="F43" s="392"/>
      <c r="G43" s="392"/>
      <c r="H43" s="392"/>
      <c r="I43" s="368"/>
      <c r="J43" s="392"/>
      <c r="K43" s="368"/>
      <c r="L43" s="392"/>
      <c r="M43" s="368"/>
      <c r="N43" s="402"/>
      <c r="O43" s="368"/>
      <c r="P43" s="396"/>
    </row>
    <row r="44" s="359" customFormat="1" ht="51.75" customHeight="1" spans="1:20">
      <c r="A44" s="359" t="s">
        <v>95</v>
      </c>
      <c r="B44" s="29" t="s">
        <v>96</v>
      </c>
      <c r="C44" s="388">
        <v>30</v>
      </c>
      <c r="D44" s="389">
        <v>53.79</v>
      </c>
      <c r="E44" s="389">
        <f>ROUND((D44+F44+G44)*$C$3,2)</f>
        <v>1.34</v>
      </c>
      <c r="F44" s="389"/>
      <c r="G44" s="390"/>
      <c r="H44" s="378">
        <f t="shared" ref="H44:H50" si="16">D44+E44+F44+G44</f>
        <v>55.13</v>
      </c>
      <c r="I44" s="366">
        <f>MAX(fedex!$D$4,ROUND(D44*(1-fedex!C40),2))</f>
        <v>22.05</v>
      </c>
      <c r="J44" s="364">
        <f t="shared" ref="J44:J50" si="17">ROUND(I44*$C$2,2)</f>
        <v>1.27</v>
      </c>
      <c r="K44" s="365"/>
      <c r="L44" s="364"/>
      <c r="M44" s="365">
        <f t="shared" ref="M44:M50" si="18">I44+J44+K44+L44</f>
        <v>23.32</v>
      </c>
      <c r="N44" s="367">
        <f t="shared" ref="N44:N50" si="19">IFERROR(1-I44/D44,0)</f>
        <v>0.590072504182934</v>
      </c>
      <c r="O44" s="400"/>
      <c r="P44" s="400"/>
      <c r="Q44" s="403"/>
      <c r="R44" s="404"/>
      <c r="S44" s="405"/>
      <c r="T44" s="405"/>
    </row>
    <row r="45" s="360" customFormat="1" spans="1:16">
      <c r="A45" s="360" t="s">
        <v>97</v>
      </c>
      <c r="B45" s="39" t="s">
        <v>98</v>
      </c>
      <c r="C45" s="47">
        <v>73</v>
      </c>
      <c r="D45" s="364">
        <f>VLOOKUP(C45,fedex原价表!BQ:BX,8,FALSE)</f>
        <v>68.36</v>
      </c>
      <c r="E45" s="389">
        <f>ROUND((D45+F45+G45)*$C$3,2)</f>
        <v>1.71</v>
      </c>
      <c r="F45" s="392"/>
      <c r="G45" s="392"/>
      <c r="H45" s="378">
        <f t="shared" si="16"/>
        <v>70.07</v>
      </c>
      <c r="I45" s="366">
        <f>MAX(fedex!$D$4,ROUND(D45*(1-fedex!C41),2))</f>
        <v>28.03</v>
      </c>
      <c r="J45" s="364">
        <f t="shared" si="17"/>
        <v>1.61</v>
      </c>
      <c r="K45" s="365"/>
      <c r="L45" s="364"/>
      <c r="M45" s="365">
        <f t="shared" si="18"/>
        <v>29.64</v>
      </c>
      <c r="N45" s="367">
        <f t="shared" si="19"/>
        <v>0.589964891749561</v>
      </c>
      <c r="O45" s="368"/>
      <c r="P45" s="396"/>
    </row>
    <row r="46" s="360" customFormat="1" spans="2:16">
      <c r="B46" s="39" t="s">
        <v>99</v>
      </c>
      <c r="C46" s="47">
        <v>73</v>
      </c>
      <c r="D46" s="364">
        <f>VLOOKUP(C46,fedex原价表!A:H,8,FALSE)</f>
        <v>329.09</v>
      </c>
      <c r="E46" s="364">
        <f>ROUND(D46*$C$3,2)</f>
        <v>8.23</v>
      </c>
      <c r="F46" s="392"/>
      <c r="G46" s="392"/>
      <c r="H46" s="378">
        <f t="shared" si="16"/>
        <v>337.32</v>
      </c>
      <c r="I46" s="366">
        <f>MAX(fedex!$D$4,ROUND(D46*(1-fedex!C42),2))</f>
        <v>134.93</v>
      </c>
      <c r="J46" s="364">
        <f t="shared" si="17"/>
        <v>7.76</v>
      </c>
      <c r="K46" s="365"/>
      <c r="L46" s="364"/>
      <c r="M46" s="365">
        <f t="shared" si="18"/>
        <v>142.69</v>
      </c>
      <c r="N46" s="367">
        <f t="shared" si="19"/>
        <v>0.589990580084475</v>
      </c>
      <c r="O46" s="368"/>
      <c r="P46" s="396"/>
    </row>
    <row r="47" s="360" customFormat="1" spans="1:16">
      <c r="A47" s="360" t="s">
        <v>100</v>
      </c>
      <c r="B47" s="39" t="s">
        <v>101</v>
      </c>
      <c r="C47" s="381">
        <f>ROUNDUP(40*40*1/fedex!C27,0)</f>
        <v>8</v>
      </c>
      <c r="D47" s="364">
        <f>VLOOKUP(C47,fedex原价表!BQ:BX,8,FALSE)</f>
        <v>15.69</v>
      </c>
      <c r="E47" s="389">
        <f>ROUND((D47+F47+G47)*$C$3,2)</f>
        <v>0.39</v>
      </c>
      <c r="F47" s="392"/>
      <c r="G47" s="392"/>
      <c r="H47" s="378">
        <f t="shared" si="16"/>
        <v>16.08</v>
      </c>
      <c r="I47" s="366">
        <f>MAX(fedex!$D$4,ROUND(D47*(1-fedex!C43),2))</f>
        <v>6.85</v>
      </c>
      <c r="J47" s="364">
        <f t="shared" si="17"/>
        <v>0.39</v>
      </c>
      <c r="K47" s="365"/>
      <c r="L47" s="364"/>
      <c r="M47" s="365">
        <f t="shared" si="18"/>
        <v>7.24</v>
      </c>
      <c r="N47" s="367">
        <f t="shared" si="19"/>
        <v>0.563416188655194</v>
      </c>
      <c r="O47" s="368"/>
      <c r="P47" s="396"/>
    </row>
    <row r="48" s="359" customFormat="1" ht="36.75" customHeight="1" spans="2:20">
      <c r="B48" s="39" t="s">
        <v>102</v>
      </c>
      <c r="C48" s="381">
        <f>ROUNDUP(40*40*1/fedex!C28,0)</f>
        <v>9</v>
      </c>
      <c r="D48" s="364">
        <f>VLOOKUP(C48,fedex原价表!A:H,8,FALSE)</f>
        <v>59.37</v>
      </c>
      <c r="E48" s="364">
        <f>ROUND(D48*$C$3,2)</f>
        <v>1.48</v>
      </c>
      <c r="F48" s="389"/>
      <c r="G48" s="390"/>
      <c r="H48" s="378">
        <f t="shared" si="16"/>
        <v>60.85</v>
      </c>
      <c r="I48" s="366">
        <f>MAX(fedex!$D$4,ROUND(D48*(1-fedex!C44),2))</f>
        <v>16.03</v>
      </c>
      <c r="J48" s="364">
        <f t="shared" si="17"/>
        <v>0.92</v>
      </c>
      <c r="K48" s="365"/>
      <c r="L48" s="364"/>
      <c r="M48" s="365">
        <f t="shared" si="18"/>
        <v>16.95</v>
      </c>
      <c r="N48" s="367">
        <f t="shared" si="19"/>
        <v>0.729998315647634</v>
      </c>
      <c r="O48" s="400"/>
      <c r="P48" s="400"/>
      <c r="Q48" s="403"/>
      <c r="R48" s="404"/>
      <c r="S48" s="405"/>
      <c r="T48" s="405"/>
    </row>
    <row r="49" s="359" customFormat="1" ht="36.75" customHeight="1" spans="1:20">
      <c r="A49" s="359" t="s">
        <v>103</v>
      </c>
      <c r="B49" s="384" t="s">
        <v>65</v>
      </c>
      <c r="C49" s="381">
        <v>51</v>
      </c>
      <c r="D49" s="364">
        <f>VLOOKUP(C49,fedex原价表!BQ:BX,8,FALSE)</f>
        <v>59.67</v>
      </c>
      <c r="E49" s="364">
        <f>ROUND(D49*$C$2,2)</f>
        <v>3.43</v>
      </c>
      <c r="F49" s="364"/>
      <c r="G49" s="364"/>
      <c r="H49" s="378">
        <f t="shared" si="16"/>
        <v>63.1</v>
      </c>
      <c r="I49" s="366">
        <f>MAX(fedex!$D$4,ROUND(D49*(1-fedex!C45),2))</f>
        <v>16.11</v>
      </c>
      <c r="J49" s="364">
        <f t="shared" si="17"/>
        <v>0.93</v>
      </c>
      <c r="K49" s="365"/>
      <c r="L49" s="364"/>
      <c r="M49" s="365">
        <f t="shared" si="18"/>
        <v>17.04</v>
      </c>
      <c r="N49" s="367">
        <f t="shared" si="19"/>
        <v>0.730015082956259</v>
      </c>
      <c r="O49" s="400"/>
      <c r="P49" s="400"/>
      <c r="Q49" s="403"/>
      <c r="R49" s="404"/>
      <c r="S49" s="405"/>
      <c r="T49" s="405"/>
    </row>
    <row r="50" s="359" customFormat="1" ht="36.75" customHeight="1" spans="2:20">
      <c r="B50" s="384" t="s">
        <v>66</v>
      </c>
      <c r="C50" s="381">
        <v>30</v>
      </c>
      <c r="D50" s="364">
        <f>VLOOKUP(C50,fedex原价表!A:H,8,FALSE)</f>
        <v>143.24</v>
      </c>
      <c r="E50" s="364">
        <f>ROUND(D50*$C$3,2)</f>
        <v>3.58</v>
      </c>
      <c r="F50" s="364"/>
      <c r="G50" s="364"/>
      <c r="H50" s="378">
        <f t="shared" si="16"/>
        <v>146.82</v>
      </c>
      <c r="I50" s="366">
        <f>MAX(fedex!$D$4,ROUND(D50*(1-fedex!C46),2))</f>
        <v>71.62</v>
      </c>
      <c r="J50" s="364">
        <f t="shared" si="17"/>
        <v>4.12</v>
      </c>
      <c r="K50" s="365"/>
      <c r="L50" s="364"/>
      <c r="M50" s="365">
        <f t="shared" si="18"/>
        <v>75.74</v>
      </c>
      <c r="N50" s="367">
        <f t="shared" si="19"/>
        <v>0.5</v>
      </c>
      <c r="O50" s="400"/>
      <c r="P50" s="400"/>
      <c r="Q50" s="403"/>
      <c r="R50" s="404"/>
      <c r="S50" s="405"/>
      <c r="T50" s="405"/>
    </row>
    <row r="51" s="360" customFormat="1" spans="2:16">
      <c r="B51" s="39"/>
      <c r="C51" s="47"/>
      <c r="D51" s="392"/>
      <c r="E51" s="392"/>
      <c r="F51" s="392"/>
      <c r="G51" s="392"/>
      <c r="H51" s="392"/>
      <c r="I51" s="368"/>
      <c r="J51" s="392"/>
      <c r="K51" s="368"/>
      <c r="L51" s="392"/>
      <c r="M51" s="368"/>
      <c r="N51" s="402"/>
      <c r="O51" s="368"/>
      <c r="P51" s="396"/>
    </row>
    <row r="52" s="360" customFormat="1" ht="14.25" spans="1:16">
      <c r="A52" s="369" t="s">
        <v>104</v>
      </c>
      <c r="B52" s="39"/>
      <c r="C52" s="47"/>
      <c r="D52" s="392"/>
      <c r="E52" s="392"/>
      <c r="F52" s="392"/>
      <c r="G52" s="392"/>
      <c r="H52" s="392"/>
      <c r="I52" s="368"/>
      <c r="J52" s="392"/>
      <c r="K52" s="368"/>
      <c r="L52" s="392"/>
      <c r="M52" s="368"/>
      <c r="N52" s="402"/>
      <c r="O52" s="368"/>
      <c r="P52" s="396"/>
    </row>
    <row r="53" s="360" customFormat="1" spans="1:16">
      <c r="A53" s="391" t="s">
        <v>105</v>
      </c>
      <c r="B53" s="39"/>
      <c r="C53" s="47"/>
      <c r="D53" s="392"/>
      <c r="E53" s="392"/>
      <c r="F53" s="392"/>
      <c r="G53" s="392"/>
      <c r="H53" s="392"/>
      <c r="I53" s="368"/>
      <c r="J53" s="392"/>
      <c r="K53" s="368"/>
      <c r="L53" s="392"/>
      <c r="M53" s="368"/>
      <c r="N53" s="402"/>
      <c r="O53" s="368"/>
      <c r="P53" s="396"/>
    </row>
    <row r="54" ht="17.1" customHeight="1" spans="1:22">
      <c r="A54" s="361" t="s">
        <v>56</v>
      </c>
      <c r="B54" s="362" t="s">
        <v>106</v>
      </c>
      <c r="C54" s="381">
        <v>1</v>
      </c>
      <c r="D54" s="364">
        <f>VLOOKUP(C54,fedex原价表!AV:BD,4,FALSE)</f>
        <v>121.82</v>
      </c>
      <c r="E54" s="364">
        <f>ROUND(D54*$C$4,2)</f>
        <v>2.74</v>
      </c>
      <c r="F54" s="365"/>
      <c r="G54" s="364"/>
      <c r="H54" s="378">
        <f t="shared" ref="H54:H59" si="20">D54+E54+F54+G54</f>
        <v>124.56</v>
      </c>
      <c r="I54" s="366">
        <f>MAX(fedex!$D$4,ROUND(D54*(1-fedex!C50),2))</f>
        <v>32.89</v>
      </c>
      <c r="J54" s="364">
        <f>ROUND(I54*$C$2,2)</f>
        <v>1.89</v>
      </c>
      <c r="K54" s="365"/>
      <c r="L54" s="364"/>
      <c r="M54" s="365">
        <f t="shared" ref="M54:M56" si="21">I54+J54+K54+L54</f>
        <v>34.78</v>
      </c>
      <c r="N54" s="367">
        <f t="shared" ref="N54:N56" si="22">IFERROR(1-I54/D54,0)</f>
        <v>0.730011492365786</v>
      </c>
      <c r="O54" s="368"/>
      <c r="P54" s="396"/>
      <c r="Q54" s="360"/>
      <c r="U54" s="361"/>
      <c r="V54" s="361"/>
    </row>
    <row r="55" spans="2:22">
      <c r="B55" s="362"/>
      <c r="C55" s="381">
        <v>30</v>
      </c>
      <c r="D55" s="364">
        <f>VLOOKUP(C55,fedex原价表!AV:BD,4,FALSE)</f>
        <v>510.17</v>
      </c>
      <c r="E55" s="364">
        <f>ROUND(D55*$C$4,2)</f>
        <v>11.48</v>
      </c>
      <c r="F55" s="365"/>
      <c r="G55" s="364"/>
      <c r="H55" s="378">
        <f t="shared" si="20"/>
        <v>521.65</v>
      </c>
      <c r="I55" s="366">
        <f>MAX(fedex!$D$4,ROUND(D55*(1-fedex!C51),2))</f>
        <v>137.75</v>
      </c>
      <c r="J55" s="364">
        <f>ROUND(I55*$C$2,2)</f>
        <v>7.92</v>
      </c>
      <c r="K55" s="365"/>
      <c r="L55" s="364"/>
      <c r="M55" s="365">
        <f t="shared" si="21"/>
        <v>145.67</v>
      </c>
      <c r="N55" s="367">
        <f t="shared" si="22"/>
        <v>0.729991963463159</v>
      </c>
      <c r="O55" s="368"/>
      <c r="P55" s="396"/>
      <c r="Q55" s="360"/>
      <c r="U55" s="361"/>
      <c r="V55" s="361"/>
    </row>
    <row r="56" spans="2:22">
      <c r="B56" s="362" t="s">
        <v>107</v>
      </c>
      <c r="C56" s="381">
        <v>50</v>
      </c>
      <c r="D56" s="364">
        <f>VLOOKUP(C56,fedex原价表!AV:BD,4,FALSE)*4</f>
        <v>2870.6</v>
      </c>
      <c r="E56" s="364">
        <f>ROUND(D56*$C$4,2)</f>
        <v>64.59</v>
      </c>
      <c r="F56" s="365"/>
      <c r="G56" s="364"/>
      <c r="H56" s="378"/>
      <c r="I56" s="366">
        <f>MAX(fedex!$D$4,ROUND(D56*(1-fedex!C52),2))</f>
        <v>775.06</v>
      </c>
      <c r="J56" s="364">
        <f>ROUND(I56*$C$2,2)</f>
        <v>44.57</v>
      </c>
      <c r="K56" s="365"/>
      <c r="L56" s="364"/>
      <c r="M56" s="365">
        <f t="shared" si="21"/>
        <v>819.63</v>
      </c>
      <c r="N56" s="367">
        <f t="shared" si="22"/>
        <v>0.730000696718456</v>
      </c>
      <c r="O56" s="368"/>
      <c r="P56" s="396"/>
      <c r="Q56" s="360"/>
      <c r="U56" s="361"/>
      <c r="V56" s="361"/>
    </row>
    <row r="57" spans="2:22">
      <c r="B57" s="362"/>
      <c r="C57" s="381"/>
      <c r="D57" s="364"/>
      <c r="E57" s="364"/>
      <c r="F57" s="365"/>
      <c r="G57" s="364"/>
      <c r="H57" s="378"/>
      <c r="I57" s="366"/>
      <c r="J57" s="365"/>
      <c r="K57" s="365"/>
      <c r="L57" s="364"/>
      <c r="N57" s="367"/>
      <c r="O57" s="368"/>
      <c r="P57" s="396"/>
      <c r="Q57" s="360"/>
      <c r="U57" s="361"/>
      <c r="V57" s="361"/>
    </row>
    <row r="58" spans="1:22">
      <c r="A58" s="361" t="s">
        <v>108</v>
      </c>
      <c r="B58" s="362" t="s">
        <v>106</v>
      </c>
      <c r="C58" s="381">
        <v>1</v>
      </c>
      <c r="D58" s="364">
        <f>VLOOKUP(C58,fedex原价表!AV:BD,6,FALSE)</f>
        <v>179.66</v>
      </c>
      <c r="E58" s="364">
        <f>ROUND(D58*$C$4,2)</f>
        <v>4.04</v>
      </c>
      <c r="F58" s="365"/>
      <c r="G58" s="364"/>
      <c r="H58" s="378">
        <f t="shared" si="20"/>
        <v>183.7</v>
      </c>
      <c r="I58" s="366">
        <f>MAX(fedex!$D$4,ROUND(D58*(1-fedex!C54),2))</f>
        <v>48.51</v>
      </c>
      <c r="J58" s="364">
        <f>ROUND(I58*$C$2,2)</f>
        <v>2.79</v>
      </c>
      <c r="K58" s="365"/>
      <c r="L58" s="364"/>
      <c r="M58" s="365">
        <f t="shared" ref="M58:M60" si="23">I58+J58+K58+L58</f>
        <v>51.3</v>
      </c>
      <c r="N58" s="367">
        <f t="shared" ref="N58:N60" si="24">IFERROR(1-I58/D58,0)</f>
        <v>0.729989981075365</v>
      </c>
      <c r="O58" s="368"/>
      <c r="P58" s="396"/>
      <c r="Q58" s="360"/>
      <c r="U58" s="361"/>
      <c r="V58" s="361"/>
    </row>
    <row r="59" spans="2:22">
      <c r="B59" s="362"/>
      <c r="C59" s="381">
        <v>30</v>
      </c>
      <c r="D59" s="364">
        <f>VLOOKUP(C59,fedex原价表!AV:BD,6,FALSE)</f>
        <v>1056.59</v>
      </c>
      <c r="E59" s="364">
        <f>ROUND(D59*$C$4,2)</f>
        <v>23.77</v>
      </c>
      <c r="F59" s="365"/>
      <c r="G59" s="364"/>
      <c r="H59" s="378">
        <f t="shared" si="20"/>
        <v>1080.36</v>
      </c>
      <c r="I59" s="366">
        <f>MAX(fedex!$D$4,ROUND(D59*(1-fedex!C55),2))</f>
        <v>1056.59</v>
      </c>
      <c r="J59" s="364">
        <f>ROUND(I59*$C$2,2)</f>
        <v>60.75</v>
      </c>
      <c r="K59" s="365"/>
      <c r="L59" s="364"/>
      <c r="M59" s="365">
        <f t="shared" si="23"/>
        <v>1117.34</v>
      </c>
      <c r="N59" s="367">
        <f t="shared" si="24"/>
        <v>0</v>
      </c>
      <c r="O59" s="368"/>
      <c r="P59" s="396"/>
      <c r="Q59" s="360"/>
      <c r="U59" s="361"/>
      <c r="V59" s="361"/>
    </row>
    <row r="60" spans="2:22">
      <c r="B60" s="362" t="s">
        <v>107</v>
      </c>
      <c r="C60" s="381">
        <v>50</v>
      </c>
      <c r="D60" s="364">
        <f>VLOOKUP(C60,fedex原价表!AV:BD,6,FALSE)*4</f>
        <v>6046.84</v>
      </c>
      <c r="E60" s="364">
        <f>ROUND(D60*$C$4,2)</f>
        <v>136.05</v>
      </c>
      <c r="F60" s="365"/>
      <c r="G60" s="364"/>
      <c r="H60" s="378"/>
      <c r="I60" s="366">
        <f>MAX(fedex!$D$4,ROUND(D60*(1-fedex!C56),2))</f>
        <v>6046.84</v>
      </c>
      <c r="J60" s="364">
        <f>ROUND(I60*$C$2,2)</f>
        <v>347.69</v>
      </c>
      <c r="K60" s="365"/>
      <c r="L60" s="364"/>
      <c r="M60" s="365">
        <f t="shared" si="23"/>
        <v>6394.53</v>
      </c>
      <c r="N60" s="367">
        <f t="shared" si="24"/>
        <v>0</v>
      </c>
      <c r="O60" s="368"/>
      <c r="P60" s="396"/>
      <c r="Q60" s="360"/>
      <c r="U60" s="361"/>
      <c r="V60" s="361"/>
    </row>
    <row r="61" spans="2:22">
      <c r="B61" s="362"/>
      <c r="C61" s="381"/>
      <c r="D61" s="364"/>
      <c r="E61" s="364"/>
      <c r="F61" s="365"/>
      <c r="G61" s="364"/>
      <c r="H61" s="378"/>
      <c r="I61" s="366"/>
      <c r="J61" s="365"/>
      <c r="K61" s="365"/>
      <c r="L61" s="364"/>
      <c r="N61" s="367"/>
      <c r="O61" s="368"/>
      <c r="P61" s="396"/>
      <c r="Q61" s="360"/>
      <c r="U61" s="361"/>
      <c r="V61" s="361"/>
    </row>
    <row r="62" spans="1:22">
      <c r="A62" s="361" t="s">
        <v>109</v>
      </c>
      <c r="B62" s="362" t="s">
        <v>106</v>
      </c>
      <c r="C62" s="381">
        <v>1</v>
      </c>
      <c r="D62" s="364">
        <f>VLOOKUP(C62,fedex原价表!AV:BD,5,FALSE)</f>
        <v>111.96</v>
      </c>
      <c r="E62" s="364">
        <f>ROUND(D62*$C$4,2)</f>
        <v>2.52</v>
      </c>
      <c r="F62" s="365"/>
      <c r="G62" s="364"/>
      <c r="H62" s="378">
        <f t="shared" ref="H62:H67" si="25">D62+E62+F62+G62</f>
        <v>114.48</v>
      </c>
      <c r="I62" s="366" t="e">
        <f>MAX(fedex!$D$4,ROUND(D62*(1-fedex!C58),2))</f>
        <v>#VALUE!</v>
      </c>
      <c r="J62" s="364" t="e">
        <f>ROUND(I62*$C$2,2)</f>
        <v>#VALUE!</v>
      </c>
      <c r="K62" s="365"/>
      <c r="L62" s="364"/>
      <c r="M62" s="365" t="e">
        <f t="shared" ref="M62:M64" si="26">I62+J62+K62+L62</f>
        <v>#VALUE!</v>
      </c>
      <c r="N62" s="367">
        <f t="shared" ref="N62:N64" si="27">IFERROR(1-I62/D62,0)</f>
        <v>0</v>
      </c>
      <c r="O62" s="368"/>
      <c r="P62" s="396"/>
      <c r="Q62" s="360"/>
      <c r="U62" s="361"/>
      <c r="V62" s="361"/>
    </row>
    <row r="63" spans="2:22">
      <c r="B63" s="362"/>
      <c r="C63" s="381">
        <v>30</v>
      </c>
      <c r="D63" s="364">
        <f>VLOOKUP(C63,fedex原价表!AV:BD,5,FALSE)</f>
        <v>613.69</v>
      </c>
      <c r="E63" s="364">
        <f>ROUND(D63*$C$4,2)</f>
        <v>13.81</v>
      </c>
      <c r="F63" s="365"/>
      <c r="G63" s="364"/>
      <c r="H63" s="378">
        <f t="shared" si="25"/>
        <v>627.5</v>
      </c>
      <c r="I63" s="366" t="e">
        <f>MAX(fedex!$D$4,ROUND(D63*(1-fedex!C59),2))</f>
        <v>#VALUE!</v>
      </c>
      <c r="J63" s="364" t="e">
        <f>ROUND(I63*$C$2,2)</f>
        <v>#VALUE!</v>
      </c>
      <c r="K63" s="365"/>
      <c r="L63" s="364"/>
      <c r="M63" s="365" t="e">
        <f t="shared" si="26"/>
        <v>#VALUE!</v>
      </c>
      <c r="N63" s="367">
        <f t="shared" si="27"/>
        <v>0</v>
      </c>
      <c r="O63" s="368"/>
      <c r="P63" s="396"/>
      <c r="Q63" s="360"/>
      <c r="U63" s="361"/>
      <c r="V63" s="361"/>
    </row>
    <row r="64" spans="2:22">
      <c r="B64" s="362" t="s">
        <v>107</v>
      </c>
      <c r="C64" s="381">
        <v>50</v>
      </c>
      <c r="D64" s="364">
        <f>VLOOKUP(C64,fedex原价表!AV:BD,5,FALSE)*4</f>
        <v>3508.96</v>
      </c>
      <c r="E64" s="364">
        <f>ROUND(D64*$C$4,2)</f>
        <v>78.95</v>
      </c>
      <c r="F64" s="365"/>
      <c r="G64" s="364"/>
      <c r="H64" s="378"/>
      <c r="I64" s="366">
        <f>MAX(fedex!$D$4,ROUND(D64*(1-fedex!C60),2))</f>
        <v>3508.96</v>
      </c>
      <c r="J64" s="364">
        <f>ROUND(I64*$C$2,2)</f>
        <v>201.77</v>
      </c>
      <c r="K64" s="365"/>
      <c r="L64" s="364"/>
      <c r="M64" s="365">
        <f t="shared" si="26"/>
        <v>3710.73</v>
      </c>
      <c r="N64" s="367">
        <f t="shared" si="27"/>
        <v>0</v>
      </c>
      <c r="O64" s="368"/>
      <c r="P64" s="396"/>
      <c r="Q64" s="360"/>
      <c r="U64" s="361"/>
      <c r="V64" s="361"/>
    </row>
    <row r="65" spans="2:22">
      <c r="B65" s="362"/>
      <c r="C65" s="381"/>
      <c r="D65" s="364"/>
      <c r="E65" s="364"/>
      <c r="F65" s="365"/>
      <c r="G65" s="364"/>
      <c r="H65" s="378"/>
      <c r="I65" s="366"/>
      <c r="J65" s="365"/>
      <c r="K65" s="365"/>
      <c r="L65" s="364"/>
      <c r="N65" s="367"/>
      <c r="O65" s="368"/>
      <c r="P65" s="396"/>
      <c r="Q65" s="360"/>
      <c r="U65" s="361"/>
      <c r="V65" s="361"/>
    </row>
    <row r="66" ht="17.1" customHeight="1" spans="1:22">
      <c r="A66" s="361" t="s">
        <v>56</v>
      </c>
      <c r="B66" s="362" t="s">
        <v>110</v>
      </c>
      <c r="C66" s="381">
        <v>1</v>
      </c>
      <c r="D66" s="364">
        <f>VLOOKUP(C66,fedex原价表!AV:BD,7,FALSE)</f>
        <v>100.23</v>
      </c>
      <c r="E66" s="364">
        <f>ROUND(D66*$C$4,2)</f>
        <v>2.26</v>
      </c>
      <c r="F66" s="365"/>
      <c r="G66" s="364"/>
      <c r="H66" s="378">
        <f t="shared" si="25"/>
        <v>102.49</v>
      </c>
      <c r="I66" s="366">
        <f>MAX(fedex!$D$4,ROUND(D66*(1-fedex!C62),2))</f>
        <v>35.41</v>
      </c>
      <c r="J66" s="364">
        <f>ROUND(I66*$C$2,2)</f>
        <v>2.04</v>
      </c>
      <c r="K66" s="365"/>
      <c r="L66" s="364"/>
      <c r="M66" s="365">
        <f t="shared" ref="M66:M68" si="28">I66+J66+K66+L66</f>
        <v>37.45</v>
      </c>
      <c r="N66" s="367">
        <f t="shared" ref="N66:N68" si="29">IFERROR(1-I66/D66,0)</f>
        <v>0.646712561109448</v>
      </c>
      <c r="O66" s="368"/>
      <c r="P66" s="396"/>
      <c r="Q66" s="360"/>
      <c r="U66" s="361"/>
      <c r="V66" s="361"/>
    </row>
    <row r="67" spans="2:22">
      <c r="B67" s="362"/>
      <c r="C67" s="381">
        <v>30</v>
      </c>
      <c r="D67" s="364">
        <f>VLOOKUP(C67,fedex原价表!AV:BD,7,FALSE)</f>
        <v>423.28</v>
      </c>
      <c r="E67" s="364">
        <f>ROUND(D67*$C$4,2)</f>
        <v>9.52</v>
      </c>
      <c r="F67" s="365"/>
      <c r="G67" s="364"/>
      <c r="H67" s="378">
        <f t="shared" si="25"/>
        <v>432.8</v>
      </c>
      <c r="I67" s="366">
        <f>MAX(fedex!$D$4,ROUND(D67*(1-fedex!C63),2))</f>
        <v>63.49</v>
      </c>
      <c r="J67" s="364">
        <f>ROUND(I67*$C$2,2)</f>
        <v>3.65</v>
      </c>
      <c r="K67" s="365"/>
      <c r="L67" s="364"/>
      <c r="M67" s="365">
        <f t="shared" si="28"/>
        <v>67.14</v>
      </c>
      <c r="N67" s="367">
        <f t="shared" si="29"/>
        <v>0.850004725004725</v>
      </c>
      <c r="O67" s="368"/>
      <c r="P67" s="396"/>
      <c r="Q67" s="360"/>
      <c r="U67" s="361"/>
      <c r="V67" s="361"/>
    </row>
    <row r="68" spans="2:22">
      <c r="B68" s="362" t="s">
        <v>107</v>
      </c>
      <c r="C68" s="381">
        <v>50</v>
      </c>
      <c r="D68" s="364">
        <f>VLOOKUP(C68,fedex原价表!AV:BD,9,FALSE)*4</f>
        <v>4530.48</v>
      </c>
      <c r="E68" s="364">
        <f>ROUND(D68*$C$4,2)</f>
        <v>101.94</v>
      </c>
      <c r="F68" s="365"/>
      <c r="G68" s="364"/>
      <c r="H68" s="378"/>
      <c r="I68" s="366">
        <f>MAX(fedex!$D$4,ROUND(D68*(1-fedex!C64),2))</f>
        <v>1722.04</v>
      </c>
      <c r="J68" s="364">
        <f>ROUND(I68*$C$2,2)</f>
        <v>99.02</v>
      </c>
      <c r="K68" s="365"/>
      <c r="L68" s="364"/>
      <c r="M68" s="365">
        <f t="shared" si="28"/>
        <v>1821.06</v>
      </c>
      <c r="N68" s="367">
        <f t="shared" si="29"/>
        <v>0.619898995249951</v>
      </c>
      <c r="O68" s="368"/>
      <c r="P68" s="396"/>
      <c r="Q68" s="360"/>
      <c r="U68" s="361"/>
      <c r="V68" s="361"/>
    </row>
    <row r="69" spans="2:22">
      <c r="B69" s="362"/>
      <c r="C69" s="381"/>
      <c r="D69" s="364"/>
      <c r="E69" s="364"/>
      <c r="F69" s="365"/>
      <c r="G69" s="364"/>
      <c r="H69" s="378"/>
      <c r="I69" s="366"/>
      <c r="J69" s="365"/>
      <c r="K69" s="365"/>
      <c r="L69" s="364"/>
      <c r="N69" s="367"/>
      <c r="O69" s="368"/>
      <c r="P69" s="396"/>
      <c r="Q69" s="360"/>
      <c r="U69" s="361"/>
      <c r="V69" s="361"/>
    </row>
    <row r="70" spans="1:22">
      <c r="A70" s="361" t="s">
        <v>108</v>
      </c>
      <c r="B70" s="362" t="s">
        <v>110</v>
      </c>
      <c r="C70" s="381">
        <v>1</v>
      </c>
      <c r="D70" s="364">
        <f>VLOOKUP(C70,fedex原价表!AV:BD,9,FALSE)</f>
        <v>130.89</v>
      </c>
      <c r="E70" s="364">
        <f>ROUND(D70*$C$4,2)</f>
        <v>2.95</v>
      </c>
      <c r="F70" s="365"/>
      <c r="G70" s="364"/>
      <c r="H70" s="378">
        <f t="shared" ref="H70:H75" si="30">D70+E70+F70+G70</f>
        <v>133.84</v>
      </c>
      <c r="I70" s="366">
        <f>MAX(fedex!$D$4,ROUND(D70*(1-fedex!C66),2))</f>
        <v>47.12</v>
      </c>
      <c r="J70" s="364">
        <f>ROUND(I70*$C$2,2)</f>
        <v>2.71</v>
      </c>
      <c r="K70" s="365"/>
      <c r="L70" s="364"/>
      <c r="M70" s="365">
        <f t="shared" ref="M70:M72" si="31">I70+J70+K70+L70</f>
        <v>49.83</v>
      </c>
      <c r="N70" s="367">
        <f t="shared" ref="N70:N72" si="32">IFERROR(1-I70/D70,0)</f>
        <v>0.640003056001222</v>
      </c>
      <c r="O70" s="368"/>
      <c r="P70" s="396"/>
      <c r="Q70" s="360"/>
      <c r="U70" s="361"/>
      <c r="V70" s="361"/>
    </row>
    <row r="71" spans="2:22">
      <c r="B71" s="362"/>
      <c r="C71" s="381">
        <v>30</v>
      </c>
      <c r="D71" s="364">
        <f>VLOOKUP(C71,fedex原价表!AV:BD,9,FALSE)</f>
        <v>801.33</v>
      </c>
      <c r="E71" s="364">
        <f>ROUND(D71*$C$4,2)</f>
        <v>18.03</v>
      </c>
      <c r="F71" s="365"/>
      <c r="G71" s="364"/>
      <c r="H71" s="378">
        <f t="shared" si="30"/>
        <v>819.36</v>
      </c>
      <c r="I71" s="366">
        <f>MAX(fedex!$D$4,ROUND(D71*(1-fedex!C67),2))</f>
        <v>801.33</v>
      </c>
      <c r="J71" s="364">
        <f>ROUND(I71*$C$2,2)</f>
        <v>46.08</v>
      </c>
      <c r="K71" s="365"/>
      <c r="L71" s="364"/>
      <c r="M71" s="365">
        <f t="shared" si="31"/>
        <v>847.41</v>
      </c>
      <c r="N71" s="367">
        <f t="shared" si="32"/>
        <v>0</v>
      </c>
      <c r="O71" s="368"/>
      <c r="P71" s="396"/>
      <c r="Q71" s="360"/>
      <c r="U71" s="361"/>
      <c r="V71" s="361"/>
    </row>
    <row r="72" spans="2:22">
      <c r="B72" s="362" t="s">
        <v>107</v>
      </c>
      <c r="C72" s="381">
        <v>50</v>
      </c>
      <c r="D72" s="364">
        <f>VLOOKUP(C72,fedex原价表!AV:BD,9,FALSE)*4</f>
        <v>4530.48</v>
      </c>
      <c r="E72" s="364">
        <f>ROUND(D72*$C$4,2)</f>
        <v>101.94</v>
      </c>
      <c r="F72" s="365"/>
      <c r="G72" s="364"/>
      <c r="H72" s="378"/>
      <c r="I72" s="366">
        <f>MAX(fedex!$D$4,ROUND(D72*(1-fedex!C68),2))</f>
        <v>679.57</v>
      </c>
      <c r="J72" s="364">
        <f>ROUND(I72*$C$2,2)</f>
        <v>39.08</v>
      </c>
      <c r="K72" s="365"/>
      <c r="L72" s="364"/>
      <c r="M72" s="365">
        <f t="shared" si="31"/>
        <v>718.65</v>
      </c>
      <c r="N72" s="367">
        <f t="shared" si="32"/>
        <v>0.850000441454327</v>
      </c>
      <c r="O72" s="368"/>
      <c r="P72" s="396"/>
      <c r="Q72" s="360"/>
      <c r="U72" s="361"/>
      <c r="V72" s="361"/>
    </row>
    <row r="73" spans="2:22">
      <c r="B73" s="362"/>
      <c r="C73" s="381"/>
      <c r="D73" s="364"/>
      <c r="E73" s="364"/>
      <c r="F73" s="365"/>
      <c r="G73" s="364"/>
      <c r="H73" s="378"/>
      <c r="I73" s="366"/>
      <c r="J73" s="365"/>
      <c r="K73" s="365"/>
      <c r="L73" s="364"/>
      <c r="N73" s="367"/>
      <c r="O73" s="368"/>
      <c r="P73" s="396"/>
      <c r="Q73" s="360"/>
      <c r="U73" s="361"/>
      <c r="V73" s="361"/>
    </row>
    <row r="74" spans="1:22">
      <c r="A74" s="361" t="s">
        <v>109</v>
      </c>
      <c r="B74" s="362" t="s">
        <v>110</v>
      </c>
      <c r="C74" s="381">
        <v>1</v>
      </c>
      <c r="D74" s="364">
        <f>VLOOKUP(C74,fedex原价表!AV:BD,8,FALSE)</f>
        <v>91.93</v>
      </c>
      <c r="E74" s="364">
        <f>ROUND(D74*$C$4,2)</f>
        <v>2.07</v>
      </c>
      <c r="F74" s="365"/>
      <c r="G74" s="364"/>
      <c r="H74" s="378">
        <f t="shared" si="30"/>
        <v>94</v>
      </c>
      <c r="I74" s="366">
        <f>MAX(fedex!$D$4,ROUND(D74*(1-fedex!C70),2))</f>
        <v>13.79</v>
      </c>
      <c r="J74" s="364">
        <f>ROUND(I74*$C$2,2)</f>
        <v>0.79</v>
      </c>
      <c r="K74" s="365"/>
      <c r="L74" s="364"/>
      <c r="M74" s="365">
        <f t="shared" ref="M74:M76" si="33">I74+J74+K74+L74</f>
        <v>14.58</v>
      </c>
      <c r="N74" s="367">
        <f t="shared" ref="N74:N76" si="34">IFERROR(1-I74/D74,0)</f>
        <v>0.849994561079082</v>
      </c>
      <c r="O74" s="368"/>
      <c r="P74" s="396"/>
      <c r="Q74" s="360"/>
      <c r="U74" s="361"/>
      <c r="V74" s="361"/>
    </row>
    <row r="75" spans="2:22">
      <c r="B75" s="362"/>
      <c r="C75" s="381">
        <v>30</v>
      </c>
      <c r="D75" s="364">
        <f>VLOOKUP(C75,fedex原价表!AV:BD,8,FALSE)</f>
        <v>513.52</v>
      </c>
      <c r="E75" s="364">
        <f>ROUND(D75*$C$4,2)</f>
        <v>11.55</v>
      </c>
      <c r="F75" s="365"/>
      <c r="G75" s="364"/>
      <c r="H75" s="378">
        <f t="shared" si="30"/>
        <v>525.07</v>
      </c>
      <c r="I75" s="366">
        <f>MAX(fedex!$D$4,ROUND(D75*(1-fedex!C71),2))</f>
        <v>190.82</v>
      </c>
      <c r="J75" s="364">
        <f>ROUND(I75*$C$2,2)</f>
        <v>10.97</v>
      </c>
      <c r="K75" s="365"/>
      <c r="L75" s="364"/>
      <c r="M75" s="365">
        <f t="shared" si="33"/>
        <v>201.79</v>
      </c>
      <c r="N75" s="367">
        <f t="shared" si="34"/>
        <v>0.628407851690294</v>
      </c>
      <c r="O75" s="368"/>
      <c r="P75" s="396"/>
      <c r="Q75" s="360"/>
      <c r="U75" s="361"/>
      <c r="V75" s="361"/>
    </row>
    <row r="76" spans="2:22">
      <c r="B76" s="362" t="s">
        <v>107</v>
      </c>
      <c r="C76" s="381">
        <v>50</v>
      </c>
      <c r="D76" s="364">
        <f>VLOOKUP(C76,fedex原价表!AV:BD,8,FALSE)*4</f>
        <v>2878.6</v>
      </c>
      <c r="E76" s="364">
        <f>ROUND(D76*$C$4,2)</f>
        <v>64.77</v>
      </c>
      <c r="F76" s="365"/>
      <c r="G76" s="364"/>
      <c r="H76" s="378"/>
      <c r="I76" s="366">
        <f>MAX(fedex!$D$4,ROUND(D76*(1-fedex!C72),2))</f>
        <v>431.79</v>
      </c>
      <c r="J76" s="364">
        <f>ROUND(I76*$C$2,2)</f>
        <v>24.83</v>
      </c>
      <c r="K76" s="365"/>
      <c r="L76" s="364"/>
      <c r="M76" s="365">
        <f t="shared" si="33"/>
        <v>456.62</v>
      </c>
      <c r="N76" s="367">
        <f t="shared" si="34"/>
        <v>0.85</v>
      </c>
      <c r="O76" s="368"/>
      <c r="P76" s="396"/>
      <c r="Q76" s="360"/>
      <c r="U76" s="361"/>
      <c r="V76" s="361"/>
    </row>
    <row r="77" spans="2:22">
      <c r="B77" s="362"/>
      <c r="C77" s="381"/>
      <c r="D77" s="364"/>
      <c r="E77" s="364"/>
      <c r="F77" s="365"/>
      <c r="G77" s="364"/>
      <c r="H77" s="378"/>
      <c r="I77" s="366"/>
      <c r="J77" s="364"/>
      <c r="K77" s="365"/>
      <c r="L77" s="364"/>
      <c r="N77" s="367"/>
      <c r="O77" s="368"/>
      <c r="P77" s="396"/>
      <c r="Q77" s="360"/>
      <c r="U77" s="361"/>
      <c r="V77" s="361"/>
    </row>
    <row r="78" customFormat="1" ht="14.25" spans="1:22">
      <c r="A78" s="379" t="s">
        <v>61</v>
      </c>
      <c r="B78" s="362"/>
      <c r="C78" s="381"/>
      <c r="D78" s="364"/>
      <c r="E78" s="364"/>
      <c r="F78" s="365"/>
      <c r="G78" s="364"/>
      <c r="H78" s="378"/>
      <c r="I78" s="366"/>
      <c r="J78" s="365"/>
      <c r="K78" s="365"/>
      <c r="L78" s="364"/>
      <c r="M78" s="365"/>
      <c r="N78" s="367"/>
      <c r="O78" s="368"/>
      <c r="P78" s="396"/>
      <c r="Q78" s="360"/>
      <c r="R78" s="360"/>
      <c r="S78" s="360"/>
      <c r="T78" s="360"/>
      <c r="U78" s="361"/>
      <c r="V78" s="361"/>
    </row>
    <row r="79" spans="1:22">
      <c r="A79" s="361" t="s">
        <v>109</v>
      </c>
      <c r="B79" s="362" t="s">
        <v>106</v>
      </c>
      <c r="C79" s="381">
        <v>30</v>
      </c>
      <c r="D79" s="364">
        <v>602.63</v>
      </c>
      <c r="E79" s="364">
        <f>ROUND(D79*$C$4,2)</f>
        <v>13.56</v>
      </c>
      <c r="F79" s="365"/>
      <c r="G79" s="364"/>
      <c r="H79" s="378">
        <f t="shared" ref="H79:H85" si="35">D79+E79+F79+G79</f>
        <v>616.19</v>
      </c>
      <c r="I79" s="366">
        <f>MAX(fedex!$D$4,ROUND(D79*(1-fedex!C64),2))</f>
        <v>229.06</v>
      </c>
      <c r="J79" s="364">
        <f>ROUND(I79*$C$2,2)</f>
        <v>13.17</v>
      </c>
      <c r="K79" s="365"/>
      <c r="L79" s="364"/>
      <c r="M79" s="365">
        <f>I79+J79+K79+L79</f>
        <v>242.23</v>
      </c>
      <c r="N79" s="367">
        <f t="shared" ref="N79:N85" si="36">IFERROR(1-I79/D79,0)</f>
        <v>0.619899440784561</v>
      </c>
      <c r="O79" s="368"/>
      <c r="P79" s="396"/>
      <c r="Q79" s="360"/>
      <c r="U79" s="361"/>
      <c r="V79" s="361"/>
    </row>
    <row r="80" spans="1:22">
      <c r="A80" s="361" t="s">
        <v>108</v>
      </c>
      <c r="B80" s="362" t="s">
        <v>106</v>
      </c>
      <c r="C80" s="381">
        <v>1</v>
      </c>
      <c r="D80" s="364">
        <v>97.52</v>
      </c>
      <c r="E80" s="364">
        <v>7.8</v>
      </c>
      <c r="F80" s="365"/>
      <c r="G80" s="364"/>
      <c r="H80" s="378">
        <f t="shared" si="35"/>
        <v>105.32</v>
      </c>
      <c r="I80" s="366">
        <f t="shared" ref="I80:I82" si="37">M80-L80-K80-J80</f>
        <v>14.63</v>
      </c>
      <c r="J80" s="365">
        <v>1.17</v>
      </c>
      <c r="K80" s="365"/>
      <c r="L80" s="364"/>
      <c r="M80" s="365">
        <v>15.8</v>
      </c>
      <c r="N80" s="367">
        <f t="shared" si="36"/>
        <v>0.849979491386382</v>
      </c>
      <c r="O80" s="368"/>
      <c r="P80" s="396"/>
      <c r="Q80" s="360"/>
      <c r="U80" s="361"/>
      <c r="V80" s="361"/>
    </row>
    <row r="81" ht="17.1" customHeight="1" spans="1:22">
      <c r="A81" s="361" t="s">
        <v>56</v>
      </c>
      <c r="B81" s="362" t="s">
        <v>106</v>
      </c>
      <c r="C81" s="381">
        <v>1</v>
      </c>
      <c r="D81" s="364">
        <v>94.42</v>
      </c>
      <c r="E81" s="364">
        <v>7.55</v>
      </c>
      <c r="F81" s="365"/>
      <c r="G81" s="364"/>
      <c r="H81" s="378">
        <f t="shared" si="35"/>
        <v>101.97</v>
      </c>
      <c r="I81" s="366">
        <f t="shared" si="37"/>
        <v>14.16</v>
      </c>
      <c r="J81" s="365">
        <v>1.13</v>
      </c>
      <c r="K81" s="365"/>
      <c r="L81" s="364"/>
      <c r="M81" s="365">
        <v>15.29</v>
      </c>
      <c r="N81" s="367">
        <f t="shared" si="36"/>
        <v>0.850031772929464</v>
      </c>
      <c r="O81" s="368"/>
      <c r="P81" s="396"/>
      <c r="Q81" s="360"/>
      <c r="U81" s="361"/>
      <c r="V81" s="361"/>
    </row>
    <row r="82" spans="2:22">
      <c r="B82" s="362"/>
      <c r="C82" s="381">
        <v>30</v>
      </c>
      <c r="D82" s="364">
        <v>471.69</v>
      </c>
      <c r="E82" s="364">
        <v>37.74</v>
      </c>
      <c r="F82" s="365"/>
      <c r="G82" s="364"/>
      <c r="H82" s="378">
        <f t="shared" si="35"/>
        <v>509.43</v>
      </c>
      <c r="I82" s="366">
        <f t="shared" si="37"/>
        <v>70.75</v>
      </c>
      <c r="J82" s="365">
        <v>5.66</v>
      </c>
      <c r="K82" s="365"/>
      <c r="L82" s="364"/>
      <c r="M82" s="365">
        <v>76.41</v>
      </c>
      <c r="N82" s="367">
        <f t="shared" si="36"/>
        <v>0.850007420127626</v>
      </c>
      <c r="O82" s="368"/>
      <c r="P82" s="396"/>
      <c r="Q82" s="360"/>
      <c r="U82" s="361"/>
      <c r="V82" s="361"/>
    </row>
    <row r="83" spans="1:22">
      <c r="A83" s="361" t="s">
        <v>109</v>
      </c>
      <c r="B83" s="406" t="s">
        <v>110</v>
      </c>
      <c r="C83" s="381">
        <v>30</v>
      </c>
      <c r="D83" s="364">
        <v>602.63</v>
      </c>
      <c r="E83" s="364">
        <f>ROUND(D83*$C$4,2)</f>
        <v>13.56</v>
      </c>
      <c r="F83" s="365"/>
      <c r="G83" s="364"/>
      <c r="H83" s="378">
        <f t="shared" si="35"/>
        <v>616.19</v>
      </c>
      <c r="I83" s="366">
        <f>MAX(fedex!$D$4,ROUND(D83*(1-fedex!C68),2))</f>
        <v>90.39</v>
      </c>
      <c r="J83" s="364">
        <f>ROUND(I83*$C$2,2)</f>
        <v>5.2</v>
      </c>
      <c r="K83" s="365"/>
      <c r="L83" s="364"/>
      <c r="M83" s="365">
        <f>I83+J83+K83+L83</f>
        <v>95.59</v>
      </c>
      <c r="N83" s="367">
        <f t="shared" si="36"/>
        <v>0.850007467268473</v>
      </c>
      <c r="O83" s="368"/>
      <c r="P83" s="396"/>
      <c r="Q83" s="360"/>
      <c r="U83" s="361"/>
      <c r="V83" s="361"/>
    </row>
    <row r="84" spans="1:22">
      <c r="A84" s="361" t="s">
        <v>108</v>
      </c>
      <c r="B84" s="406" t="s">
        <v>110</v>
      </c>
      <c r="C84" s="381">
        <v>1</v>
      </c>
      <c r="D84" s="364">
        <v>97.52</v>
      </c>
      <c r="E84" s="364">
        <v>7.8</v>
      </c>
      <c r="F84" s="365"/>
      <c r="G84" s="364"/>
      <c r="H84" s="378">
        <f t="shared" si="35"/>
        <v>105.32</v>
      </c>
      <c r="I84" s="366">
        <f>M84-L84-K84-J84</f>
        <v>14.63</v>
      </c>
      <c r="J84" s="365">
        <v>1.17</v>
      </c>
      <c r="K84" s="365"/>
      <c r="L84" s="364"/>
      <c r="M84" s="365">
        <v>15.8</v>
      </c>
      <c r="N84" s="367">
        <f t="shared" si="36"/>
        <v>0.849979491386382</v>
      </c>
      <c r="O84" s="368"/>
      <c r="P84" s="396"/>
      <c r="Q84" s="360"/>
      <c r="U84" s="361"/>
      <c r="V84" s="361"/>
    </row>
    <row r="85" ht="17.1" customHeight="1" spans="1:22">
      <c r="A85" s="361" t="s">
        <v>56</v>
      </c>
      <c r="B85" s="406" t="s">
        <v>110</v>
      </c>
      <c r="C85" s="381">
        <v>1</v>
      </c>
      <c r="D85" s="364">
        <v>94.42</v>
      </c>
      <c r="E85" s="364">
        <v>7.55</v>
      </c>
      <c r="F85" s="365"/>
      <c r="G85" s="364"/>
      <c r="H85" s="378">
        <f t="shared" si="35"/>
        <v>101.97</v>
      </c>
      <c r="I85" s="366">
        <f>M85-L85-K85-J85</f>
        <v>14.16</v>
      </c>
      <c r="J85" s="365">
        <v>1.13</v>
      </c>
      <c r="K85" s="365"/>
      <c r="L85" s="364"/>
      <c r="M85" s="365">
        <v>15.29</v>
      </c>
      <c r="N85" s="367">
        <f t="shared" si="36"/>
        <v>0.850031772929464</v>
      </c>
      <c r="O85" s="368"/>
      <c r="P85" s="396"/>
      <c r="Q85" s="360"/>
      <c r="U85" s="361"/>
      <c r="V85" s="361"/>
    </row>
    <row r="86" spans="2:22">
      <c r="B86" s="362"/>
      <c r="C86" s="381"/>
      <c r="D86" s="364"/>
      <c r="E86" s="364"/>
      <c r="F86" s="365"/>
      <c r="G86" s="364"/>
      <c r="H86" s="378"/>
      <c r="I86" s="366"/>
      <c r="J86" s="365"/>
      <c r="K86" s="365"/>
      <c r="L86" s="364"/>
      <c r="N86" s="367"/>
      <c r="O86" s="368"/>
      <c r="P86" s="396"/>
      <c r="Q86" s="360"/>
      <c r="U86" s="361"/>
      <c r="V86" s="361"/>
    </row>
    <row r="87" customFormat="1" ht="14.25" spans="1:22">
      <c r="A87" s="379" t="s">
        <v>86</v>
      </c>
      <c r="B87" s="380" t="s">
        <v>111</v>
      </c>
      <c r="C87" s="381">
        <f>ROUNDUP(20*20*20/fedex!C29,0)</f>
        <v>58</v>
      </c>
      <c r="D87" s="364">
        <f>VLOOKUP(C87,fedex原价表!BQ:BX,8,FALSE)</f>
        <v>63.36</v>
      </c>
      <c r="E87" s="364">
        <f>ROUND(D87*$C$3,2)</f>
        <v>1.58</v>
      </c>
      <c r="F87" s="364"/>
      <c r="G87" s="364"/>
      <c r="H87" s="378">
        <f>D87+E87+F87+G87</f>
        <v>64.94</v>
      </c>
      <c r="I87" s="366">
        <f>MAX(fedex!$D$4,ROUND(D87*(1-fedex!C46),2))</f>
        <v>31.68</v>
      </c>
      <c r="J87" s="364">
        <f>ROUND(I87*$C$2,2)</f>
        <v>1.82</v>
      </c>
      <c r="K87" s="365"/>
      <c r="L87" s="364"/>
      <c r="M87" s="365">
        <f>I87+J87+K87+L87</f>
        <v>33.5</v>
      </c>
      <c r="N87" s="367">
        <f>IFERROR(1-I87/D87,0)</f>
        <v>0.5</v>
      </c>
      <c r="O87" s="368"/>
      <c r="P87" s="396"/>
      <c r="Q87" s="360"/>
      <c r="R87" s="360"/>
      <c r="S87" s="360"/>
      <c r="T87" s="360"/>
      <c r="U87" s="361"/>
      <c r="V87" s="361"/>
    </row>
    <row r="88" spans="1:22">
      <c r="A88" s="407"/>
      <c r="B88" s="380"/>
      <c r="C88" s="408"/>
      <c r="D88" s="364"/>
      <c r="E88" s="365"/>
      <c r="F88" s="365"/>
      <c r="G88" s="364"/>
      <c r="H88" s="366"/>
      <c r="I88" s="366"/>
      <c r="J88" s="365"/>
      <c r="K88" s="365"/>
      <c r="L88" s="364"/>
      <c r="N88" s="367"/>
      <c r="O88" s="368"/>
      <c r="P88" s="360"/>
      <c r="Q88" s="360"/>
      <c r="U88" s="361"/>
      <c r="V88" s="361"/>
    </row>
    <row r="89" spans="1:22">
      <c r="A89" s="407"/>
      <c r="B89" s="380"/>
      <c r="C89" s="408"/>
      <c r="D89" s="364"/>
      <c r="E89" s="365"/>
      <c r="F89" s="365"/>
      <c r="G89" s="364"/>
      <c r="H89" s="366"/>
      <c r="I89" s="366"/>
      <c r="J89" s="365"/>
      <c r="K89" s="365"/>
      <c r="L89" s="364"/>
      <c r="N89" s="367"/>
      <c r="O89" s="368"/>
      <c r="P89" s="360"/>
      <c r="Q89" s="360"/>
      <c r="U89" s="361"/>
      <c r="V89" s="361"/>
    </row>
  </sheetData>
  <mergeCells count="2">
    <mergeCell ref="D6:H6"/>
    <mergeCell ref="I6:M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154"/>
  <sheetViews>
    <sheetView topLeftCell="BC1" workbookViewId="0">
      <selection activeCell="AY8" sqref="AY8"/>
    </sheetView>
  </sheetViews>
  <sheetFormatPr defaultColWidth="9" defaultRowHeight="13.5"/>
  <cols>
    <col min="1" max="1" width="14.625" style="322" customWidth="1"/>
    <col min="2" max="9" width="9" style="322"/>
    <col min="10" max="10" width="12.125" style="322" customWidth="1"/>
    <col min="11" max="47" width="9" style="322"/>
    <col min="48" max="48" width="14.125" style="322" customWidth="1"/>
    <col min="49" max="56" width="15.75" style="322" customWidth="1"/>
    <col min="57" max="58" width="9" style="322"/>
    <col min="59" max="59" width="14.125" style="322" customWidth="1"/>
    <col min="60" max="61" width="15.75" style="322" hidden="1" customWidth="1"/>
    <col min="62" max="67" width="15.75" style="322" customWidth="1"/>
    <col min="68" max="16384" width="9" style="322"/>
  </cols>
  <sheetData>
    <row r="1" spans="48:67">
      <c r="AV1" s="335"/>
      <c r="AW1" s="337" t="s">
        <v>112</v>
      </c>
      <c r="AX1" s="338"/>
      <c r="AY1" s="339"/>
      <c r="AZ1" s="339"/>
      <c r="BA1" s="339"/>
      <c r="BB1" s="340"/>
      <c r="BC1" s="341"/>
      <c r="BD1" s="342"/>
      <c r="BG1" s="335"/>
      <c r="BH1" s="337" t="s">
        <v>112</v>
      </c>
      <c r="BI1" s="338"/>
      <c r="BJ1" s="339"/>
      <c r="BK1" s="339"/>
      <c r="BL1" s="339"/>
      <c r="BM1" s="340"/>
      <c r="BN1" s="341"/>
      <c r="BO1" s="342"/>
    </row>
    <row r="2" ht="13.9" customHeight="1" spans="1:78">
      <c r="A2" s="322" t="s">
        <v>113</v>
      </c>
      <c r="J2" s="322" t="s">
        <v>114</v>
      </c>
      <c r="S2" s="322" t="s">
        <v>115</v>
      </c>
      <c r="AB2" s="322" t="s">
        <v>116</v>
      </c>
      <c r="AK2" s="322" t="s">
        <v>117</v>
      </c>
      <c r="AV2" s="335" t="s">
        <v>118</v>
      </c>
      <c r="AW2" s="343"/>
      <c r="AX2" s="344"/>
      <c r="AY2" s="344" t="s">
        <v>119</v>
      </c>
      <c r="AZ2" s="344"/>
      <c r="BA2" s="344"/>
      <c r="BB2" s="344" t="s">
        <v>120</v>
      </c>
      <c r="BC2" s="344"/>
      <c r="BD2" s="344"/>
      <c r="BG2" s="335" t="s">
        <v>121</v>
      </c>
      <c r="BH2" s="343"/>
      <c r="BI2" s="344"/>
      <c r="BJ2" s="344" t="s">
        <v>119</v>
      </c>
      <c r="BK2" s="344"/>
      <c r="BL2" s="344"/>
      <c r="BM2" s="344" t="s">
        <v>120</v>
      </c>
      <c r="BN2" s="349"/>
      <c r="BO2" s="344"/>
      <c r="BQ2" s="322" t="s">
        <v>122</v>
      </c>
      <c r="BZ2" s="322" t="s">
        <v>123</v>
      </c>
    </row>
    <row r="3" spans="1:85">
      <c r="A3" s="323" t="s">
        <v>124</v>
      </c>
      <c r="B3" s="324" t="s">
        <v>125</v>
      </c>
      <c r="C3" s="324" t="s">
        <v>126</v>
      </c>
      <c r="D3" s="324" t="s">
        <v>127</v>
      </c>
      <c r="E3" s="324" t="s">
        <v>128</v>
      </c>
      <c r="F3" s="324" t="s">
        <v>129</v>
      </c>
      <c r="G3" s="324" t="s">
        <v>130</v>
      </c>
      <c r="H3" s="324" t="s">
        <v>131</v>
      </c>
      <c r="J3" s="323" t="s">
        <v>124</v>
      </c>
      <c r="K3" s="324" t="s">
        <v>125</v>
      </c>
      <c r="L3" s="324" t="s">
        <v>126</v>
      </c>
      <c r="M3" s="324" t="s">
        <v>127</v>
      </c>
      <c r="N3" s="324" t="s">
        <v>128</v>
      </c>
      <c r="O3" s="324" t="s">
        <v>129</v>
      </c>
      <c r="P3" s="324" t="s">
        <v>130</v>
      </c>
      <c r="Q3" s="324" t="s">
        <v>131</v>
      </c>
      <c r="S3" s="323" t="s">
        <v>124</v>
      </c>
      <c r="T3" s="324" t="s">
        <v>125</v>
      </c>
      <c r="U3" s="324" t="s">
        <v>126</v>
      </c>
      <c r="V3" s="324" t="s">
        <v>127</v>
      </c>
      <c r="W3" s="324" t="s">
        <v>128</v>
      </c>
      <c r="X3" s="324" t="s">
        <v>129</v>
      </c>
      <c r="Y3" s="324" t="s">
        <v>130</v>
      </c>
      <c r="Z3" s="324" t="s">
        <v>131</v>
      </c>
      <c r="AB3" s="323" t="s">
        <v>124</v>
      </c>
      <c r="AC3" s="324" t="s">
        <v>125</v>
      </c>
      <c r="AD3" s="324" t="s">
        <v>126</v>
      </c>
      <c r="AE3" s="324" t="s">
        <v>127</v>
      </c>
      <c r="AF3" s="324" t="s">
        <v>128</v>
      </c>
      <c r="AG3" s="324" t="s">
        <v>129</v>
      </c>
      <c r="AH3" s="324" t="s">
        <v>130</v>
      </c>
      <c r="AI3" s="324" t="s">
        <v>131</v>
      </c>
      <c r="AK3" s="323" t="s">
        <v>124</v>
      </c>
      <c r="AL3" s="324" t="s">
        <v>125</v>
      </c>
      <c r="AM3" s="324" t="s">
        <v>126</v>
      </c>
      <c r="AN3" s="324" t="s">
        <v>127</v>
      </c>
      <c r="AO3" s="324" t="s">
        <v>128</v>
      </c>
      <c r="AP3" s="324" t="s">
        <v>129</v>
      </c>
      <c r="AQ3" s="324" t="s">
        <v>130</v>
      </c>
      <c r="AR3" s="324" t="s">
        <v>131</v>
      </c>
      <c r="AV3" s="336" t="s">
        <v>124</v>
      </c>
      <c r="AW3" s="324" t="s">
        <v>56</v>
      </c>
      <c r="AX3" s="324" t="s">
        <v>109</v>
      </c>
      <c r="AY3" s="324" t="s">
        <v>56</v>
      </c>
      <c r="AZ3" s="324" t="s">
        <v>109</v>
      </c>
      <c r="BA3" s="324" t="s">
        <v>132</v>
      </c>
      <c r="BB3" s="324" t="s">
        <v>56</v>
      </c>
      <c r="BC3" s="324" t="s">
        <v>109</v>
      </c>
      <c r="BD3" s="324" t="s">
        <v>132</v>
      </c>
      <c r="BG3" s="346" t="s">
        <v>124</v>
      </c>
      <c r="BH3" s="347" t="s">
        <v>56</v>
      </c>
      <c r="BI3" s="348" t="s">
        <v>109</v>
      </c>
      <c r="BJ3" s="348" t="s">
        <v>56</v>
      </c>
      <c r="BK3" s="348" t="s">
        <v>109</v>
      </c>
      <c r="BL3" s="348" t="s">
        <v>132</v>
      </c>
      <c r="BM3" s="348" t="s">
        <v>56</v>
      </c>
      <c r="BN3" s="350" t="s">
        <v>109</v>
      </c>
      <c r="BO3" s="326" t="s">
        <v>132</v>
      </c>
      <c r="BQ3" s="323" t="s">
        <v>124</v>
      </c>
      <c r="BR3" s="324" t="s">
        <v>125</v>
      </c>
      <c r="BS3" s="324" t="s">
        <v>126</v>
      </c>
      <c r="BT3" s="324" t="s">
        <v>127</v>
      </c>
      <c r="BU3" s="324" t="s">
        <v>128</v>
      </c>
      <c r="BV3" s="324" t="s">
        <v>129</v>
      </c>
      <c r="BW3" s="324" t="s">
        <v>130</v>
      </c>
      <c r="BX3" s="324" t="s">
        <v>131</v>
      </c>
      <c r="BZ3" s="323" t="s">
        <v>124</v>
      </c>
      <c r="CA3" s="324" t="s">
        <v>125</v>
      </c>
      <c r="CB3" s="324" t="s">
        <v>126</v>
      </c>
      <c r="CC3" s="324" t="s">
        <v>127</v>
      </c>
      <c r="CD3" s="324" t="s">
        <v>128</v>
      </c>
      <c r="CE3" s="324" t="s">
        <v>129</v>
      </c>
      <c r="CF3" s="324" t="s">
        <v>130</v>
      </c>
      <c r="CG3" s="324" t="s">
        <v>131</v>
      </c>
    </row>
    <row r="4" spans="1:85">
      <c r="A4" s="323" t="s">
        <v>133</v>
      </c>
      <c r="B4" s="325">
        <v>16.07</v>
      </c>
      <c r="C4" s="326">
        <v>16.24</v>
      </c>
      <c r="D4" s="325">
        <v>16.41</v>
      </c>
      <c r="E4" s="326">
        <v>18.35</v>
      </c>
      <c r="F4" s="325">
        <v>20.98</v>
      </c>
      <c r="G4" s="326">
        <v>21.64</v>
      </c>
      <c r="H4" s="325">
        <v>24.03</v>
      </c>
      <c r="J4" s="323" t="s">
        <v>133</v>
      </c>
      <c r="K4" s="325">
        <v>18.22</v>
      </c>
      <c r="L4" s="326">
        <v>18.99</v>
      </c>
      <c r="M4" s="325">
        <v>19.8</v>
      </c>
      <c r="N4" s="326">
        <v>22.44</v>
      </c>
      <c r="O4" s="325">
        <v>27.32</v>
      </c>
      <c r="P4" s="326">
        <v>28.86</v>
      </c>
      <c r="Q4" s="325">
        <v>29.46</v>
      </c>
      <c r="S4" s="323" t="s">
        <v>133</v>
      </c>
      <c r="T4" s="325">
        <v>18.68</v>
      </c>
      <c r="U4" s="326">
        <v>19.44</v>
      </c>
      <c r="V4" s="325">
        <v>20.28</v>
      </c>
      <c r="W4" s="326">
        <v>23.04</v>
      </c>
      <c r="X4" s="325">
        <v>28.31</v>
      </c>
      <c r="Y4" s="326">
        <v>31</v>
      </c>
      <c r="Z4" s="325">
        <v>31.64</v>
      </c>
      <c r="AB4" s="323" t="s">
        <v>133</v>
      </c>
      <c r="AC4" s="325">
        <v>23.94</v>
      </c>
      <c r="AD4" s="326">
        <v>28.57</v>
      </c>
      <c r="AE4" s="325">
        <v>35.49</v>
      </c>
      <c r="AF4" s="326">
        <v>37.76</v>
      </c>
      <c r="AG4" s="325">
        <v>38.14</v>
      </c>
      <c r="AH4" s="326">
        <v>41.02</v>
      </c>
      <c r="AI4" s="325">
        <v>42.9</v>
      </c>
      <c r="AK4" s="323" t="s">
        <v>133</v>
      </c>
      <c r="AL4" s="325">
        <v>24.4</v>
      </c>
      <c r="AM4" s="326">
        <v>29.06</v>
      </c>
      <c r="AN4" s="325">
        <v>37.09</v>
      </c>
      <c r="AO4" s="326">
        <v>39.14</v>
      </c>
      <c r="AP4" s="325">
        <v>39.71</v>
      </c>
      <c r="AQ4" s="326">
        <v>43.29</v>
      </c>
      <c r="AR4" s="325">
        <v>45.27</v>
      </c>
      <c r="AV4" s="336"/>
      <c r="AW4" s="324"/>
      <c r="AX4" s="324"/>
      <c r="AY4" s="324"/>
      <c r="AZ4" s="324"/>
      <c r="BA4" s="324"/>
      <c r="BB4" s="324"/>
      <c r="BC4" s="324"/>
      <c r="BD4" s="324"/>
      <c r="BG4" s="323"/>
      <c r="BH4" s="347"/>
      <c r="BI4" s="348"/>
      <c r="BJ4" s="348"/>
      <c r="BK4" s="348"/>
      <c r="BL4" s="348"/>
      <c r="BM4" s="348"/>
      <c r="BN4" s="350"/>
      <c r="BO4" s="326"/>
      <c r="BQ4" s="323"/>
      <c r="BR4" s="325"/>
      <c r="BS4" s="325"/>
      <c r="BT4" s="325"/>
      <c r="BU4" s="325"/>
      <c r="BV4" s="325"/>
      <c r="BW4" s="325"/>
      <c r="BX4" s="325"/>
      <c r="BZ4" s="323"/>
      <c r="CA4" s="325"/>
      <c r="CB4" s="325"/>
      <c r="CC4" s="325"/>
      <c r="CD4" s="325"/>
      <c r="CE4" s="325"/>
      <c r="CF4" s="325"/>
      <c r="CG4" s="325"/>
    </row>
    <row r="5" spans="1:85">
      <c r="A5" s="323">
        <v>1</v>
      </c>
      <c r="B5" s="327">
        <v>16.07</v>
      </c>
      <c r="C5" s="328">
        <v>16.24</v>
      </c>
      <c r="D5" s="327">
        <v>16.41</v>
      </c>
      <c r="E5" s="328">
        <v>18.35</v>
      </c>
      <c r="F5" s="327">
        <v>20.98</v>
      </c>
      <c r="G5" s="328">
        <v>21.64</v>
      </c>
      <c r="H5" s="327">
        <v>24.03</v>
      </c>
      <c r="J5" s="323">
        <v>1</v>
      </c>
      <c r="K5" s="327">
        <v>18.22</v>
      </c>
      <c r="L5" s="328">
        <v>18.99</v>
      </c>
      <c r="M5" s="327">
        <v>19.8</v>
      </c>
      <c r="N5" s="328">
        <v>22.44</v>
      </c>
      <c r="O5" s="327">
        <v>27.32</v>
      </c>
      <c r="P5" s="328">
        <v>28.86</v>
      </c>
      <c r="Q5" s="327">
        <v>29.46</v>
      </c>
      <c r="S5" s="323">
        <v>1</v>
      </c>
      <c r="T5" s="327">
        <v>19.71</v>
      </c>
      <c r="U5" s="328">
        <v>20.52</v>
      </c>
      <c r="V5" s="327">
        <v>22.29</v>
      </c>
      <c r="W5" s="328">
        <v>26.22</v>
      </c>
      <c r="X5" s="327">
        <v>32.22</v>
      </c>
      <c r="Y5" s="328">
        <v>33.74</v>
      </c>
      <c r="Z5" s="327">
        <v>34.48</v>
      </c>
      <c r="AB5" s="323">
        <v>1</v>
      </c>
      <c r="AC5" s="327">
        <v>27.18</v>
      </c>
      <c r="AD5" s="328">
        <v>37.04</v>
      </c>
      <c r="AE5" s="327">
        <v>49.87</v>
      </c>
      <c r="AF5" s="328">
        <v>55.97</v>
      </c>
      <c r="AG5" s="327">
        <v>60.66</v>
      </c>
      <c r="AH5" s="328">
        <v>64.7</v>
      </c>
      <c r="AI5" s="327">
        <v>68.21</v>
      </c>
      <c r="AK5" s="323">
        <v>1</v>
      </c>
      <c r="AL5" s="327">
        <v>29.18</v>
      </c>
      <c r="AM5" s="328">
        <v>43.2</v>
      </c>
      <c r="AN5" s="327">
        <v>55.95</v>
      </c>
      <c r="AO5" s="328">
        <v>62.68</v>
      </c>
      <c r="AP5" s="327">
        <v>65.99</v>
      </c>
      <c r="AQ5" s="328">
        <v>72.78</v>
      </c>
      <c r="AR5" s="327">
        <v>74.79</v>
      </c>
      <c r="AV5" s="336" t="s">
        <v>133</v>
      </c>
      <c r="AW5" s="345">
        <v>120</v>
      </c>
      <c r="AX5" s="345">
        <v>111.55</v>
      </c>
      <c r="AY5" s="345">
        <v>73</v>
      </c>
      <c r="AZ5" s="345">
        <v>64.55</v>
      </c>
      <c r="BA5" s="345">
        <v>101.5</v>
      </c>
      <c r="BB5" s="345"/>
      <c r="BC5" s="345"/>
      <c r="BD5" s="345"/>
      <c r="BG5" s="336" t="s">
        <v>133</v>
      </c>
      <c r="BH5" s="345">
        <v>105</v>
      </c>
      <c r="BI5" s="345">
        <v>114.25</v>
      </c>
      <c r="BJ5" s="345">
        <v>58</v>
      </c>
      <c r="BK5" s="345">
        <v>67.25</v>
      </c>
      <c r="BL5" s="345">
        <v>70</v>
      </c>
      <c r="BM5" s="345"/>
      <c r="BN5" s="345"/>
      <c r="BO5" s="351"/>
      <c r="BQ5" s="323">
        <v>1</v>
      </c>
      <c r="BR5" s="352">
        <v>7.85</v>
      </c>
      <c r="BS5" s="352">
        <v>8.23</v>
      </c>
      <c r="BT5" s="352">
        <v>8.96</v>
      </c>
      <c r="BU5" s="352">
        <v>9.36</v>
      </c>
      <c r="BV5" s="352">
        <v>9.68</v>
      </c>
      <c r="BW5" s="352">
        <v>9.8</v>
      </c>
      <c r="BX5" s="352">
        <v>9.96</v>
      </c>
      <c r="BZ5" s="323">
        <v>1</v>
      </c>
      <c r="CA5" s="352">
        <v>7.85</v>
      </c>
      <c r="CB5" s="352">
        <v>8.23</v>
      </c>
      <c r="CC5" s="352">
        <v>8.96</v>
      </c>
      <c r="CD5" s="352">
        <v>9.36</v>
      </c>
      <c r="CE5" s="352">
        <v>9.68</v>
      </c>
      <c r="CF5" s="352">
        <v>9.8</v>
      </c>
      <c r="CG5" s="352">
        <v>9.96</v>
      </c>
    </row>
    <row r="6" spans="1:85">
      <c r="A6" s="329">
        <v>2</v>
      </c>
      <c r="B6" s="330">
        <v>16.37</v>
      </c>
      <c r="C6" s="328">
        <v>16.54</v>
      </c>
      <c r="D6" s="330">
        <v>16.71</v>
      </c>
      <c r="E6" s="328">
        <v>18.68</v>
      </c>
      <c r="F6" s="330">
        <v>22.37</v>
      </c>
      <c r="G6" s="328">
        <v>24.11</v>
      </c>
      <c r="H6" s="330">
        <v>27.9</v>
      </c>
      <c r="J6" s="329">
        <v>2</v>
      </c>
      <c r="K6" s="330">
        <v>18.96</v>
      </c>
      <c r="L6" s="328">
        <v>19.93</v>
      </c>
      <c r="M6" s="330">
        <v>20.58</v>
      </c>
      <c r="N6" s="328">
        <v>24.38</v>
      </c>
      <c r="O6" s="330">
        <v>30.8</v>
      </c>
      <c r="P6" s="328">
        <v>33.87</v>
      </c>
      <c r="Q6" s="330">
        <v>35.65</v>
      </c>
      <c r="S6" s="329">
        <v>2</v>
      </c>
      <c r="T6" s="330">
        <v>20.05</v>
      </c>
      <c r="U6" s="328">
        <v>20.94</v>
      </c>
      <c r="V6" s="330">
        <v>22.49</v>
      </c>
      <c r="W6" s="328">
        <v>27.95</v>
      </c>
      <c r="X6" s="330">
        <v>35.65</v>
      </c>
      <c r="Y6" s="328">
        <v>38.88</v>
      </c>
      <c r="Z6" s="330">
        <v>40.95</v>
      </c>
      <c r="AB6" s="329">
        <v>2</v>
      </c>
      <c r="AC6" s="330">
        <v>28.71</v>
      </c>
      <c r="AD6" s="328">
        <v>39.24</v>
      </c>
      <c r="AE6" s="330">
        <v>56.25</v>
      </c>
      <c r="AF6" s="328">
        <v>61.94</v>
      </c>
      <c r="AG6" s="330">
        <v>68.5</v>
      </c>
      <c r="AH6" s="328">
        <v>71.32</v>
      </c>
      <c r="AI6" s="330">
        <v>76.11</v>
      </c>
      <c r="AK6" s="329">
        <v>2</v>
      </c>
      <c r="AL6" s="330">
        <v>29.56</v>
      </c>
      <c r="AM6" s="328">
        <v>43.75</v>
      </c>
      <c r="AN6" s="330">
        <v>61.1</v>
      </c>
      <c r="AO6" s="328">
        <v>67.3</v>
      </c>
      <c r="AP6" s="330">
        <v>72.59</v>
      </c>
      <c r="AQ6" s="328">
        <v>75.78</v>
      </c>
      <c r="AR6" s="330">
        <v>83.54</v>
      </c>
      <c r="AV6" s="336" t="s">
        <v>134</v>
      </c>
      <c r="AW6" s="345">
        <v>149.6</v>
      </c>
      <c r="AX6" s="345">
        <v>128.95</v>
      </c>
      <c r="AY6" s="345">
        <v>102.6</v>
      </c>
      <c r="AZ6" s="345">
        <v>81.95</v>
      </c>
      <c r="BA6" s="345">
        <v>121.1</v>
      </c>
      <c r="BB6" s="345"/>
      <c r="BC6" s="345"/>
      <c r="BD6" s="345"/>
      <c r="BG6" s="336" t="s">
        <v>134</v>
      </c>
      <c r="BH6" s="345">
        <v>123.75</v>
      </c>
      <c r="BI6" s="345">
        <v>137</v>
      </c>
      <c r="BJ6" s="345">
        <v>76.75</v>
      </c>
      <c r="BK6" s="345">
        <v>90</v>
      </c>
      <c r="BL6" s="345">
        <v>91.5</v>
      </c>
      <c r="BM6" s="345"/>
      <c r="BN6" s="345"/>
      <c r="BO6" s="351"/>
      <c r="BQ6" s="329">
        <v>2</v>
      </c>
      <c r="BR6" s="352">
        <v>8.52</v>
      </c>
      <c r="BS6" s="352">
        <v>9.48</v>
      </c>
      <c r="BT6" s="352">
        <v>10.15</v>
      </c>
      <c r="BU6" s="352">
        <v>10.37</v>
      </c>
      <c r="BV6" s="352">
        <v>10.82</v>
      </c>
      <c r="BW6" s="352">
        <v>11.24</v>
      </c>
      <c r="BX6" s="352">
        <v>11.43</v>
      </c>
      <c r="BZ6" s="329">
        <v>2</v>
      </c>
      <c r="CA6" s="352">
        <v>8.52</v>
      </c>
      <c r="CB6" s="352">
        <v>9.48</v>
      </c>
      <c r="CC6" s="352">
        <v>10.15</v>
      </c>
      <c r="CD6" s="352">
        <v>10.37</v>
      </c>
      <c r="CE6" s="352">
        <v>10.82</v>
      </c>
      <c r="CF6" s="352">
        <v>11.24</v>
      </c>
      <c r="CG6" s="352">
        <v>11.43</v>
      </c>
    </row>
    <row r="7" spans="1:85">
      <c r="A7" s="329">
        <v>3</v>
      </c>
      <c r="B7" s="330">
        <v>17.05</v>
      </c>
      <c r="C7" s="328">
        <v>18.19</v>
      </c>
      <c r="D7" s="330">
        <v>18.55</v>
      </c>
      <c r="E7" s="328">
        <v>20.72</v>
      </c>
      <c r="F7" s="330">
        <v>26</v>
      </c>
      <c r="G7" s="328">
        <v>26.98</v>
      </c>
      <c r="H7" s="330">
        <v>31.51</v>
      </c>
      <c r="J7" s="329">
        <v>3</v>
      </c>
      <c r="K7" s="330">
        <v>19.27</v>
      </c>
      <c r="L7" s="328">
        <v>20.58</v>
      </c>
      <c r="M7" s="330">
        <v>21.78</v>
      </c>
      <c r="N7" s="328">
        <v>26.84</v>
      </c>
      <c r="O7" s="330">
        <v>35.39</v>
      </c>
      <c r="P7" s="328">
        <v>39.23</v>
      </c>
      <c r="Q7" s="330">
        <v>40.89</v>
      </c>
      <c r="S7" s="329">
        <v>3</v>
      </c>
      <c r="T7" s="330">
        <v>20.39</v>
      </c>
      <c r="U7" s="328">
        <v>21.61</v>
      </c>
      <c r="V7" s="330">
        <v>23.81</v>
      </c>
      <c r="W7" s="328">
        <v>30.78</v>
      </c>
      <c r="X7" s="330">
        <v>40.95</v>
      </c>
      <c r="Y7" s="328">
        <v>45.03</v>
      </c>
      <c r="Z7" s="330">
        <v>46.98</v>
      </c>
      <c r="AB7" s="329">
        <v>3</v>
      </c>
      <c r="AC7" s="330">
        <v>31.2</v>
      </c>
      <c r="AD7" s="328">
        <v>41.51</v>
      </c>
      <c r="AE7" s="330">
        <v>62.39</v>
      </c>
      <c r="AF7" s="328">
        <v>68.62</v>
      </c>
      <c r="AG7" s="330">
        <v>73.21</v>
      </c>
      <c r="AH7" s="328">
        <v>78.5</v>
      </c>
      <c r="AI7" s="330">
        <v>83.2</v>
      </c>
      <c r="AK7" s="329">
        <v>3</v>
      </c>
      <c r="AL7" s="330">
        <v>33.09</v>
      </c>
      <c r="AM7" s="328">
        <v>48.19</v>
      </c>
      <c r="AN7" s="330">
        <v>67.66</v>
      </c>
      <c r="AO7" s="328">
        <v>76.92</v>
      </c>
      <c r="AP7" s="330">
        <v>82.71</v>
      </c>
      <c r="AQ7" s="328">
        <v>88.2</v>
      </c>
      <c r="AR7" s="330">
        <v>91.33</v>
      </c>
      <c r="AV7" s="336" t="s">
        <v>135</v>
      </c>
      <c r="AW7" s="345">
        <v>149.7</v>
      </c>
      <c r="AX7" s="345">
        <v>130.5</v>
      </c>
      <c r="AY7" s="345">
        <v>102.7</v>
      </c>
      <c r="AZ7" s="345">
        <v>83.5</v>
      </c>
      <c r="BA7" s="345">
        <v>144.35</v>
      </c>
      <c r="BB7" s="345"/>
      <c r="BC7" s="345"/>
      <c r="BD7" s="345"/>
      <c r="BG7" s="336" t="s">
        <v>135</v>
      </c>
      <c r="BH7" s="345">
        <v>130.25</v>
      </c>
      <c r="BI7" s="345">
        <v>145</v>
      </c>
      <c r="BJ7" s="345">
        <v>83.25</v>
      </c>
      <c r="BK7" s="345">
        <v>98</v>
      </c>
      <c r="BL7" s="345">
        <v>96.25</v>
      </c>
      <c r="BM7" s="345"/>
      <c r="BN7" s="345"/>
      <c r="BO7" s="351"/>
      <c r="BQ7" s="329">
        <v>3</v>
      </c>
      <c r="BR7" s="352">
        <v>8.87</v>
      </c>
      <c r="BS7" s="352">
        <v>9.89</v>
      </c>
      <c r="BT7" s="352">
        <v>10.7</v>
      </c>
      <c r="BU7" s="352">
        <v>11.14</v>
      </c>
      <c r="BV7" s="352">
        <v>11.59</v>
      </c>
      <c r="BW7" s="352">
        <v>11.98</v>
      </c>
      <c r="BX7" s="352">
        <v>12.57</v>
      </c>
      <c r="BZ7" s="329">
        <v>3</v>
      </c>
      <c r="CA7" s="352">
        <v>8.87</v>
      </c>
      <c r="CB7" s="352">
        <v>9.89</v>
      </c>
      <c r="CC7" s="352">
        <v>10.7</v>
      </c>
      <c r="CD7" s="352">
        <v>11.14</v>
      </c>
      <c r="CE7" s="352">
        <v>11.59</v>
      </c>
      <c r="CF7" s="352">
        <v>11.98</v>
      </c>
      <c r="CG7" s="352">
        <v>12.57</v>
      </c>
    </row>
    <row r="8" spans="1:85">
      <c r="A8" s="329">
        <v>4</v>
      </c>
      <c r="B8" s="330">
        <v>17.34</v>
      </c>
      <c r="C8" s="328">
        <v>18.77</v>
      </c>
      <c r="D8" s="330">
        <v>20.16</v>
      </c>
      <c r="E8" s="328">
        <v>23.28</v>
      </c>
      <c r="F8" s="330">
        <v>27.36</v>
      </c>
      <c r="G8" s="328">
        <v>30.83</v>
      </c>
      <c r="H8" s="330">
        <v>36.04</v>
      </c>
      <c r="J8" s="329">
        <v>4</v>
      </c>
      <c r="K8" s="330">
        <v>19.85</v>
      </c>
      <c r="L8" s="328">
        <v>21.28</v>
      </c>
      <c r="M8" s="330">
        <v>23.57</v>
      </c>
      <c r="N8" s="328">
        <v>31.34</v>
      </c>
      <c r="O8" s="330">
        <v>40.89</v>
      </c>
      <c r="P8" s="328">
        <v>44.79</v>
      </c>
      <c r="Q8" s="330">
        <v>46.53</v>
      </c>
      <c r="S8" s="329">
        <v>4</v>
      </c>
      <c r="T8" s="330">
        <v>21.01</v>
      </c>
      <c r="U8" s="328">
        <v>22.36</v>
      </c>
      <c r="V8" s="330">
        <v>25.78</v>
      </c>
      <c r="W8" s="328">
        <v>35.94</v>
      </c>
      <c r="X8" s="330">
        <v>47.33</v>
      </c>
      <c r="Y8" s="328">
        <v>51.42</v>
      </c>
      <c r="Z8" s="330">
        <v>53.46</v>
      </c>
      <c r="AB8" s="329">
        <v>4</v>
      </c>
      <c r="AC8" s="330">
        <v>33.65</v>
      </c>
      <c r="AD8" s="328">
        <v>44.01</v>
      </c>
      <c r="AE8" s="330">
        <v>67.58</v>
      </c>
      <c r="AF8" s="328">
        <v>75.2</v>
      </c>
      <c r="AG8" s="330">
        <v>82.97</v>
      </c>
      <c r="AH8" s="328">
        <v>85.42</v>
      </c>
      <c r="AI8" s="330">
        <v>91.1</v>
      </c>
      <c r="AK8" s="329">
        <v>4</v>
      </c>
      <c r="AL8" s="330">
        <v>35.67</v>
      </c>
      <c r="AM8" s="328">
        <v>50.49</v>
      </c>
      <c r="AN8" s="330">
        <v>75.68</v>
      </c>
      <c r="AO8" s="328">
        <v>84.22</v>
      </c>
      <c r="AP8" s="330">
        <v>87.29</v>
      </c>
      <c r="AQ8" s="328">
        <v>95.79</v>
      </c>
      <c r="AR8" s="330">
        <v>99.39</v>
      </c>
      <c r="AV8" s="336">
        <v>1</v>
      </c>
      <c r="AW8" s="345">
        <v>168.82</v>
      </c>
      <c r="AX8" s="345">
        <v>158.96</v>
      </c>
      <c r="AY8" s="345">
        <v>121.82</v>
      </c>
      <c r="AZ8" s="345">
        <v>111.96</v>
      </c>
      <c r="BA8" s="345">
        <v>179.66</v>
      </c>
      <c r="BB8" s="345">
        <v>100.23</v>
      </c>
      <c r="BC8" s="345">
        <v>91.93</v>
      </c>
      <c r="BD8" s="345">
        <v>130.89</v>
      </c>
      <c r="BG8" s="336">
        <v>1</v>
      </c>
      <c r="BH8" s="345">
        <v>141.42</v>
      </c>
      <c r="BI8" s="345">
        <v>156.44</v>
      </c>
      <c r="BJ8" s="345">
        <v>94.42</v>
      </c>
      <c r="BK8" s="345">
        <v>109.44</v>
      </c>
      <c r="BL8" s="345">
        <v>106.39</v>
      </c>
      <c r="BM8" s="345">
        <v>87.98</v>
      </c>
      <c r="BN8" s="345">
        <v>103.56</v>
      </c>
      <c r="BO8" s="351">
        <v>97.52</v>
      </c>
      <c r="BQ8" s="329">
        <v>4</v>
      </c>
      <c r="BR8" s="352">
        <v>9.13</v>
      </c>
      <c r="BS8" s="352">
        <v>10.05</v>
      </c>
      <c r="BT8" s="352">
        <v>11.04</v>
      </c>
      <c r="BU8" s="352">
        <v>11.75</v>
      </c>
      <c r="BV8" s="352">
        <v>12.08</v>
      </c>
      <c r="BW8" s="352">
        <v>12.87</v>
      </c>
      <c r="BX8" s="352">
        <v>13.47</v>
      </c>
      <c r="BZ8" s="329">
        <v>4</v>
      </c>
      <c r="CA8" s="352">
        <v>9.13</v>
      </c>
      <c r="CB8" s="352">
        <v>10.05</v>
      </c>
      <c r="CC8" s="352">
        <v>11.24</v>
      </c>
      <c r="CD8" s="352">
        <v>11.75</v>
      </c>
      <c r="CE8" s="352">
        <v>12.08</v>
      </c>
      <c r="CF8" s="352">
        <v>12.87</v>
      </c>
      <c r="CG8" s="352">
        <v>13.47</v>
      </c>
    </row>
    <row r="9" spans="1:85">
      <c r="A9" s="331">
        <v>5</v>
      </c>
      <c r="B9" s="330">
        <v>17.64</v>
      </c>
      <c r="C9" s="328">
        <v>19.06</v>
      </c>
      <c r="D9" s="330">
        <v>21.27</v>
      </c>
      <c r="E9" s="328">
        <v>24.23</v>
      </c>
      <c r="F9" s="330">
        <v>31.04</v>
      </c>
      <c r="G9" s="328">
        <v>34.03</v>
      </c>
      <c r="H9" s="330">
        <v>40.42</v>
      </c>
      <c r="J9" s="331">
        <v>5</v>
      </c>
      <c r="K9" s="330">
        <v>20.45</v>
      </c>
      <c r="L9" s="328">
        <v>21.98</v>
      </c>
      <c r="M9" s="330">
        <v>25.63</v>
      </c>
      <c r="N9" s="328">
        <v>34.81</v>
      </c>
      <c r="O9" s="330">
        <v>45.67</v>
      </c>
      <c r="P9" s="328">
        <v>49.91</v>
      </c>
      <c r="Q9" s="330">
        <v>52.94</v>
      </c>
      <c r="S9" s="331">
        <v>5</v>
      </c>
      <c r="T9" s="330">
        <v>21.61</v>
      </c>
      <c r="U9" s="328">
        <v>23.11</v>
      </c>
      <c r="V9" s="330">
        <v>28.65</v>
      </c>
      <c r="W9" s="328">
        <v>39.91</v>
      </c>
      <c r="X9" s="330">
        <v>52.85</v>
      </c>
      <c r="Y9" s="328">
        <v>57.28</v>
      </c>
      <c r="Z9" s="330">
        <v>60.82</v>
      </c>
      <c r="AB9" s="331">
        <v>5</v>
      </c>
      <c r="AC9" s="330">
        <v>34.25</v>
      </c>
      <c r="AD9" s="328">
        <v>44.39</v>
      </c>
      <c r="AE9" s="330">
        <v>71.89</v>
      </c>
      <c r="AF9" s="328">
        <v>81.76</v>
      </c>
      <c r="AG9" s="330">
        <v>84.8</v>
      </c>
      <c r="AH9" s="328">
        <v>87.3</v>
      </c>
      <c r="AI9" s="330">
        <v>92.21</v>
      </c>
      <c r="AK9" s="331">
        <v>5</v>
      </c>
      <c r="AL9" s="330">
        <v>36.45</v>
      </c>
      <c r="AM9" s="328">
        <v>50.72</v>
      </c>
      <c r="AN9" s="330">
        <v>77.27</v>
      </c>
      <c r="AO9" s="328">
        <v>84.97</v>
      </c>
      <c r="AP9" s="330">
        <v>88.59</v>
      </c>
      <c r="AQ9" s="328">
        <v>97.11</v>
      </c>
      <c r="AR9" s="330">
        <v>100.77</v>
      </c>
      <c r="AV9" s="336">
        <v>2</v>
      </c>
      <c r="AW9" s="345">
        <v>187.35</v>
      </c>
      <c r="AX9" s="345">
        <v>176.16</v>
      </c>
      <c r="AY9" s="345">
        <v>140.35</v>
      </c>
      <c r="AZ9" s="345">
        <v>129.16</v>
      </c>
      <c r="BA9" s="345">
        <v>221.14</v>
      </c>
      <c r="BB9" s="345">
        <v>118.68</v>
      </c>
      <c r="BC9" s="345">
        <v>106.02</v>
      </c>
      <c r="BD9" s="345">
        <v>164.29</v>
      </c>
      <c r="BG9" s="336">
        <v>2</v>
      </c>
      <c r="BH9" s="345">
        <v>154.06</v>
      </c>
      <c r="BI9" s="345">
        <v>173.45</v>
      </c>
      <c r="BJ9" s="345">
        <v>107.06</v>
      </c>
      <c r="BK9" s="345">
        <v>126.45</v>
      </c>
      <c r="BL9" s="345">
        <v>123.94</v>
      </c>
      <c r="BM9" s="345">
        <v>102.13</v>
      </c>
      <c r="BN9" s="345">
        <v>118.5</v>
      </c>
      <c r="BO9" s="351">
        <v>117.43</v>
      </c>
      <c r="BQ9" s="331">
        <v>5</v>
      </c>
      <c r="BR9" s="352">
        <v>9.37</v>
      </c>
      <c r="BS9" s="352">
        <v>10.41</v>
      </c>
      <c r="BT9" s="352">
        <v>11.42</v>
      </c>
      <c r="BU9" s="352">
        <v>12.27</v>
      </c>
      <c r="BV9" s="352">
        <v>12.8</v>
      </c>
      <c r="BW9" s="352">
        <v>13.46</v>
      </c>
      <c r="BX9" s="352">
        <v>14.22</v>
      </c>
      <c r="BZ9" s="331">
        <v>5</v>
      </c>
      <c r="CA9" s="352">
        <v>9.37</v>
      </c>
      <c r="CB9" s="352">
        <v>10.41</v>
      </c>
      <c r="CC9" s="352">
        <v>11.62</v>
      </c>
      <c r="CD9" s="352">
        <v>12.27</v>
      </c>
      <c r="CE9" s="352">
        <v>12.8</v>
      </c>
      <c r="CF9" s="352">
        <v>13.46</v>
      </c>
      <c r="CG9" s="352">
        <v>14.22</v>
      </c>
    </row>
    <row r="10" spans="1:85">
      <c r="A10" s="329">
        <v>6</v>
      </c>
      <c r="B10" s="327">
        <v>19.06</v>
      </c>
      <c r="C10" s="332">
        <v>20.78</v>
      </c>
      <c r="D10" s="327">
        <v>24.29</v>
      </c>
      <c r="E10" s="332">
        <v>28.55</v>
      </c>
      <c r="F10" s="327">
        <v>36.46</v>
      </c>
      <c r="G10" s="332">
        <v>37.81</v>
      </c>
      <c r="H10" s="327">
        <v>45.98</v>
      </c>
      <c r="J10" s="329">
        <v>6</v>
      </c>
      <c r="K10" s="327">
        <v>21.34</v>
      </c>
      <c r="L10" s="332">
        <v>22.83</v>
      </c>
      <c r="M10" s="327">
        <v>27.93</v>
      </c>
      <c r="N10" s="332">
        <v>38.01</v>
      </c>
      <c r="O10" s="327">
        <v>50.77</v>
      </c>
      <c r="P10" s="332">
        <v>55.46</v>
      </c>
      <c r="Q10" s="327">
        <v>57.98</v>
      </c>
      <c r="S10" s="329">
        <v>6</v>
      </c>
      <c r="T10" s="327">
        <v>22.56</v>
      </c>
      <c r="U10" s="332">
        <v>23.97</v>
      </c>
      <c r="V10" s="327">
        <v>31.23</v>
      </c>
      <c r="W10" s="332">
        <v>43.59</v>
      </c>
      <c r="X10" s="327">
        <v>58.77</v>
      </c>
      <c r="Y10" s="332">
        <v>63.66</v>
      </c>
      <c r="Z10" s="327">
        <v>66.62</v>
      </c>
      <c r="AB10" s="329">
        <v>6</v>
      </c>
      <c r="AC10" s="327">
        <v>36.15</v>
      </c>
      <c r="AD10" s="332">
        <v>50.56</v>
      </c>
      <c r="AE10" s="327">
        <v>79.98</v>
      </c>
      <c r="AF10" s="332">
        <v>87.16</v>
      </c>
      <c r="AG10" s="327">
        <v>95.89</v>
      </c>
      <c r="AH10" s="332">
        <v>97.53</v>
      </c>
      <c r="AI10" s="327">
        <v>103.76</v>
      </c>
      <c r="AK10" s="329">
        <v>6</v>
      </c>
      <c r="AL10" s="327">
        <v>41.29</v>
      </c>
      <c r="AM10" s="332">
        <v>54.64</v>
      </c>
      <c r="AN10" s="327">
        <v>86.89</v>
      </c>
      <c r="AO10" s="332">
        <v>99.39</v>
      </c>
      <c r="AP10" s="327">
        <v>103.96</v>
      </c>
      <c r="AQ10" s="332">
        <v>111.38</v>
      </c>
      <c r="AR10" s="327">
        <v>116.19</v>
      </c>
      <c r="AV10" s="336">
        <v>3</v>
      </c>
      <c r="AW10" s="345">
        <v>209.02</v>
      </c>
      <c r="AX10" s="345">
        <v>193.82</v>
      </c>
      <c r="AY10" s="345">
        <v>162.02</v>
      </c>
      <c r="AZ10" s="345">
        <v>146.82</v>
      </c>
      <c r="BA10" s="345">
        <v>260.88</v>
      </c>
      <c r="BB10" s="345">
        <v>134.42</v>
      </c>
      <c r="BC10" s="345">
        <v>120.54</v>
      </c>
      <c r="BD10" s="345">
        <v>194.76</v>
      </c>
      <c r="BG10" s="336">
        <v>3</v>
      </c>
      <c r="BH10" s="345">
        <v>174.91</v>
      </c>
      <c r="BI10" s="345">
        <v>189.43</v>
      </c>
      <c r="BJ10" s="345">
        <v>127.91</v>
      </c>
      <c r="BK10" s="345">
        <v>142.43</v>
      </c>
      <c r="BL10" s="345">
        <v>144.56</v>
      </c>
      <c r="BM10" s="345">
        <v>118.3</v>
      </c>
      <c r="BN10" s="345">
        <v>131.69</v>
      </c>
      <c r="BO10" s="351">
        <v>129.81</v>
      </c>
      <c r="BQ10" s="353">
        <v>6</v>
      </c>
      <c r="BR10" s="352">
        <v>9.68</v>
      </c>
      <c r="BS10" s="352">
        <v>10.69</v>
      </c>
      <c r="BT10" s="352">
        <v>11.7</v>
      </c>
      <c r="BU10" s="352">
        <v>12.63</v>
      </c>
      <c r="BV10" s="352">
        <v>13.1</v>
      </c>
      <c r="BW10" s="352">
        <v>13.81</v>
      </c>
      <c r="BX10" s="352">
        <v>14.48</v>
      </c>
      <c r="BZ10" s="353">
        <v>6</v>
      </c>
      <c r="CA10" s="352">
        <v>9.68</v>
      </c>
      <c r="CB10" s="352">
        <v>10.69</v>
      </c>
      <c r="CC10" s="352">
        <v>12</v>
      </c>
      <c r="CD10" s="352">
        <v>12.63</v>
      </c>
      <c r="CE10" s="352">
        <v>13.1</v>
      </c>
      <c r="CF10" s="352">
        <v>13.81</v>
      </c>
      <c r="CG10" s="352">
        <v>14.48</v>
      </c>
    </row>
    <row r="11" spans="1:85">
      <c r="A11" s="329">
        <v>7</v>
      </c>
      <c r="B11" s="330">
        <v>19.37</v>
      </c>
      <c r="C11" s="328">
        <v>22.8</v>
      </c>
      <c r="D11" s="330">
        <v>26.25</v>
      </c>
      <c r="E11" s="328">
        <v>29.11</v>
      </c>
      <c r="F11" s="330">
        <v>38.47</v>
      </c>
      <c r="G11" s="328">
        <v>42.78</v>
      </c>
      <c r="H11" s="330">
        <v>47.88</v>
      </c>
      <c r="J11" s="329">
        <v>7</v>
      </c>
      <c r="K11" s="330">
        <v>22.24</v>
      </c>
      <c r="L11" s="328">
        <v>25.02</v>
      </c>
      <c r="M11" s="330">
        <v>30.29</v>
      </c>
      <c r="N11" s="328">
        <v>41.53</v>
      </c>
      <c r="O11" s="330">
        <v>57.11</v>
      </c>
      <c r="P11" s="328">
        <v>61.56</v>
      </c>
      <c r="Q11" s="330">
        <v>63.88</v>
      </c>
      <c r="S11" s="329">
        <v>7</v>
      </c>
      <c r="T11" s="330">
        <v>23.52</v>
      </c>
      <c r="U11" s="328">
        <v>27.1</v>
      </c>
      <c r="V11" s="330">
        <v>33.87</v>
      </c>
      <c r="W11" s="328">
        <v>47.61</v>
      </c>
      <c r="X11" s="330">
        <v>66.1</v>
      </c>
      <c r="Y11" s="328">
        <v>70.66</v>
      </c>
      <c r="Z11" s="330">
        <v>73.39</v>
      </c>
      <c r="AB11" s="329">
        <v>7</v>
      </c>
      <c r="AC11" s="330">
        <v>37.31</v>
      </c>
      <c r="AD11" s="328">
        <v>52.76</v>
      </c>
      <c r="AE11" s="330">
        <v>85.59</v>
      </c>
      <c r="AF11" s="328">
        <v>94.73</v>
      </c>
      <c r="AG11" s="330">
        <v>102.7</v>
      </c>
      <c r="AH11" s="328">
        <v>104.87</v>
      </c>
      <c r="AI11" s="330">
        <v>110.87</v>
      </c>
      <c r="AK11" s="329">
        <v>7</v>
      </c>
      <c r="AL11" s="330">
        <v>41.79</v>
      </c>
      <c r="AM11" s="328">
        <v>57.72</v>
      </c>
      <c r="AN11" s="330">
        <v>90.78</v>
      </c>
      <c r="AO11" s="328">
        <v>104.27</v>
      </c>
      <c r="AP11" s="330">
        <v>108.23</v>
      </c>
      <c r="AQ11" s="328">
        <v>116.25</v>
      </c>
      <c r="AR11" s="330">
        <v>124.12</v>
      </c>
      <c r="AV11" s="336">
        <v>4</v>
      </c>
      <c r="AW11" s="345">
        <v>225.77</v>
      </c>
      <c r="AX11" s="345">
        <v>211.15</v>
      </c>
      <c r="AY11" s="345">
        <v>178.77</v>
      </c>
      <c r="AZ11" s="345">
        <v>164.15</v>
      </c>
      <c r="BA11" s="345">
        <v>300.6</v>
      </c>
      <c r="BB11" s="345">
        <v>145.51</v>
      </c>
      <c r="BC11" s="345">
        <v>134.72</v>
      </c>
      <c r="BD11" s="345">
        <v>223.36</v>
      </c>
      <c r="BG11" s="336">
        <v>4</v>
      </c>
      <c r="BH11" s="345">
        <v>195.29</v>
      </c>
      <c r="BI11" s="345">
        <v>207.28</v>
      </c>
      <c r="BJ11" s="345">
        <v>148.29</v>
      </c>
      <c r="BK11" s="345">
        <v>160.28</v>
      </c>
      <c r="BL11" s="345">
        <v>164.6</v>
      </c>
      <c r="BM11" s="345">
        <v>132.63</v>
      </c>
      <c r="BN11" s="345">
        <v>144.92</v>
      </c>
      <c r="BO11" s="351">
        <v>145.75</v>
      </c>
      <c r="BQ11" s="354">
        <v>7</v>
      </c>
      <c r="BR11" s="352">
        <v>10.23</v>
      </c>
      <c r="BS11" s="352">
        <v>10.95</v>
      </c>
      <c r="BT11" s="352">
        <v>12</v>
      </c>
      <c r="BU11" s="352">
        <v>13.03</v>
      </c>
      <c r="BV11" s="352">
        <v>13.34</v>
      </c>
      <c r="BW11" s="352">
        <v>14.18</v>
      </c>
      <c r="BX11" s="352">
        <v>15.18</v>
      </c>
      <c r="BZ11" s="354">
        <v>7</v>
      </c>
      <c r="CA11" s="352">
        <v>10.23</v>
      </c>
      <c r="CB11" s="352">
        <v>10.95</v>
      </c>
      <c r="CC11" s="352">
        <v>12.2</v>
      </c>
      <c r="CD11" s="352">
        <v>13.03</v>
      </c>
      <c r="CE11" s="352">
        <v>13.34</v>
      </c>
      <c r="CF11" s="352">
        <v>14.18</v>
      </c>
      <c r="CG11" s="352">
        <v>15.18</v>
      </c>
    </row>
    <row r="12" spans="1:85">
      <c r="A12" s="329">
        <v>8</v>
      </c>
      <c r="B12" s="330">
        <v>20.1</v>
      </c>
      <c r="C12" s="328">
        <v>24.1</v>
      </c>
      <c r="D12" s="330">
        <v>27.14</v>
      </c>
      <c r="E12" s="328">
        <v>31.29</v>
      </c>
      <c r="F12" s="330">
        <v>42.23</v>
      </c>
      <c r="G12" s="328">
        <v>46.82</v>
      </c>
      <c r="H12" s="330">
        <v>52.28</v>
      </c>
      <c r="J12" s="329">
        <v>8</v>
      </c>
      <c r="K12" s="330">
        <v>23.13</v>
      </c>
      <c r="L12" s="328">
        <v>27.29</v>
      </c>
      <c r="M12" s="330">
        <v>32.41</v>
      </c>
      <c r="N12" s="328">
        <v>45.31</v>
      </c>
      <c r="O12" s="330">
        <v>63.18</v>
      </c>
      <c r="P12" s="328">
        <v>67.82</v>
      </c>
      <c r="Q12" s="330">
        <v>70.28</v>
      </c>
      <c r="S12" s="329">
        <v>8</v>
      </c>
      <c r="T12" s="330">
        <v>24.46</v>
      </c>
      <c r="U12" s="328">
        <v>29.32</v>
      </c>
      <c r="V12" s="330">
        <v>36.23</v>
      </c>
      <c r="W12" s="328">
        <v>51.96</v>
      </c>
      <c r="X12" s="330">
        <v>73.13</v>
      </c>
      <c r="Y12" s="328">
        <v>77.85</v>
      </c>
      <c r="Z12" s="330">
        <v>80.74</v>
      </c>
      <c r="AB12" s="329">
        <v>8</v>
      </c>
      <c r="AC12" s="330">
        <v>39.27</v>
      </c>
      <c r="AD12" s="328">
        <v>54.28</v>
      </c>
      <c r="AE12" s="330">
        <v>90.39</v>
      </c>
      <c r="AF12" s="328">
        <v>100.85</v>
      </c>
      <c r="AG12" s="330">
        <v>109.62</v>
      </c>
      <c r="AH12" s="328">
        <v>112.3</v>
      </c>
      <c r="AI12" s="330">
        <v>117.81</v>
      </c>
      <c r="AK12" s="329">
        <v>8</v>
      </c>
      <c r="AL12" s="330">
        <v>42.16</v>
      </c>
      <c r="AM12" s="328">
        <v>59.37</v>
      </c>
      <c r="AN12" s="330">
        <v>94.71</v>
      </c>
      <c r="AO12" s="328">
        <v>111.07</v>
      </c>
      <c r="AP12" s="330">
        <v>116.2</v>
      </c>
      <c r="AQ12" s="328">
        <v>123.12</v>
      </c>
      <c r="AR12" s="330">
        <v>127.99</v>
      </c>
      <c r="AV12" s="336">
        <v>5</v>
      </c>
      <c r="AW12" s="345">
        <v>242.19</v>
      </c>
      <c r="AX12" s="345">
        <v>227.25</v>
      </c>
      <c r="AY12" s="345">
        <v>195.19</v>
      </c>
      <c r="AZ12" s="345">
        <v>180.25</v>
      </c>
      <c r="BA12" s="345">
        <v>340.33</v>
      </c>
      <c r="BB12" s="345">
        <v>161.87</v>
      </c>
      <c r="BC12" s="345">
        <v>148.02</v>
      </c>
      <c r="BD12" s="345">
        <v>247.9</v>
      </c>
      <c r="BG12" s="336">
        <v>5</v>
      </c>
      <c r="BH12" s="345">
        <v>226.93</v>
      </c>
      <c r="BI12" s="345">
        <v>241.21</v>
      </c>
      <c r="BJ12" s="345">
        <v>179.93</v>
      </c>
      <c r="BK12" s="345">
        <v>194.21</v>
      </c>
      <c r="BL12" s="345">
        <v>195.65</v>
      </c>
      <c r="BM12" s="345">
        <v>157.12</v>
      </c>
      <c r="BN12" s="345">
        <v>163.41</v>
      </c>
      <c r="BO12" s="351">
        <v>164.1</v>
      </c>
      <c r="BQ12" s="354">
        <v>8</v>
      </c>
      <c r="BR12" s="352">
        <v>10.43</v>
      </c>
      <c r="BS12" s="352">
        <v>11.24</v>
      </c>
      <c r="BT12" s="352">
        <v>12.32</v>
      </c>
      <c r="BU12" s="352">
        <v>13.28</v>
      </c>
      <c r="BV12" s="352">
        <v>13.74</v>
      </c>
      <c r="BW12" s="352">
        <v>14.61</v>
      </c>
      <c r="BX12" s="352">
        <v>15.69</v>
      </c>
      <c r="BZ12" s="354">
        <v>8</v>
      </c>
      <c r="CA12" s="352">
        <v>10.43</v>
      </c>
      <c r="CB12" s="352">
        <v>11.24</v>
      </c>
      <c r="CC12" s="352">
        <v>12.52</v>
      </c>
      <c r="CD12" s="352">
        <v>13.28</v>
      </c>
      <c r="CE12" s="352">
        <v>13.74</v>
      </c>
      <c r="CF12" s="352">
        <v>14.61</v>
      </c>
      <c r="CG12" s="352">
        <v>15.69</v>
      </c>
    </row>
    <row r="13" spans="1:85">
      <c r="A13" s="329">
        <v>9</v>
      </c>
      <c r="B13" s="330">
        <v>20.3</v>
      </c>
      <c r="C13" s="328">
        <v>24.3</v>
      </c>
      <c r="D13" s="330">
        <v>28.97</v>
      </c>
      <c r="E13" s="328">
        <v>33.79</v>
      </c>
      <c r="F13" s="330">
        <v>45.28</v>
      </c>
      <c r="G13" s="328">
        <v>51.38</v>
      </c>
      <c r="H13" s="330">
        <v>59.37</v>
      </c>
      <c r="J13" s="329">
        <v>9</v>
      </c>
      <c r="K13" s="330">
        <v>24.31</v>
      </c>
      <c r="L13" s="328">
        <v>28.5</v>
      </c>
      <c r="M13" s="330">
        <v>35.02</v>
      </c>
      <c r="N13" s="328">
        <v>48.64</v>
      </c>
      <c r="O13" s="330">
        <v>68.74</v>
      </c>
      <c r="P13" s="328">
        <v>74.36</v>
      </c>
      <c r="Q13" s="330">
        <v>77.14</v>
      </c>
      <c r="S13" s="329">
        <v>9</v>
      </c>
      <c r="T13" s="330">
        <v>25.75</v>
      </c>
      <c r="U13" s="328">
        <v>31.58</v>
      </c>
      <c r="V13" s="330">
        <v>39.15</v>
      </c>
      <c r="W13" s="328">
        <v>55.77</v>
      </c>
      <c r="X13" s="330">
        <v>79.56</v>
      </c>
      <c r="Y13" s="328">
        <v>85.36</v>
      </c>
      <c r="Z13" s="330">
        <v>88.64</v>
      </c>
      <c r="AB13" s="329">
        <v>9</v>
      </c>
      <c r="AC13" s="330">
        <v>40.62</v>
      </c>
      <c r="AD13" s="328">
        <v>56.62</v>
      </c>
      <c r="AE13" s="330">
        <v>96.33</v>
      </c>
      <c r="AF13" s="328">
        <v>107.31</v>
      </c>
      <c r="AG13" s="330">
        <v>113.24</v>
      </c>
      <c r="AH13" s="328">
        <v>119.72</v>
      </c>
      <c r="AI13" s="330">
        <v>125.42</v>
      </c>
      <c r="AK13" s="329">
        <v>9</v>
      </c>
      <c r="AL13" s="330">
        <v>42.69</v>
      </c>
      <c r="AM13" s="328">
        <v>59.77</v>
      </c>
      <c r="AN13" s="330">
        <v>100.78</v>
      </c>
      <c r="AO13" s="328">
        <v>111.76</v>
      </c>
      <c r="AP13" s="330">
        <v>117.01</v>
      </c>
      <c r="AQ13" s="328">
        <v>124.55</v>
      </c>
      <c r="AR13" s="330">
        <v>130.75</v>
      </c>
      <c r="AV13" s="336">
        <v>6</v>
      </c>
      <c r="AW13" s="345">
        <v>258.59</v>
      </c>
      <c r="AX13" s="345">
        <v>245.74</v>
      </c>
      <c r="AY13" s="345">
        <v>211.59</v>
      </c>
      <c r="AZ13" s="345">
        <v>198.74</v>
      </c>
      <c r="BA13" s="345">
        <v>378.33</v>
      </c>
      <c r="BB13" s="345">
        <v>175.47</v>
      </c>
      <c r="BC13" s="345">
        <v>166.27</v>
      </c>
      <c r="BD13" s="345">
        <v>283.89</v>
      </c>
      <c r="BG13" s="336">
        <v>6</v>
      </c>
      <c r="BH13" s="345">
        <v>237.17</v>
      </c>
      <c r="BI13" s="345">
        <v>259.37</v>
      </c>
      <c r="BJ13" s="345">
        <v>190.17</v>
      </c>
      <c r="BK13" s="345">
        <v>212.37</v>
      </c>
      <c r="BL13" s="345">
        <v>206.04</v>
      </c>
      <c r="BM13" s="345">
        <v>169.51</v>
      </c>
      <c r="BN13" s="345">
        <v>178.04</v>
      </c>
      <c r="BO13" s="351">
        <v>182.34</v>
      </c>
      <c r="BQ13" s="354">
        <v>9</v>
      </c>
      <c r="BR13" s="352">
        <v>10.59</v>
      </c>
      <c r="BS13" s="352">
        <v>11.4</v>
      </c>
      <c r="BT13" s="352">
        <v>12.48</v>
      </c>
      <c r="BU13" s="352">
        <v>13.39</v>
      </c>
      <c r="BV13" s="352">
        <v>14.04</v>
      </c>
      <c r="BW13" s="352">
        <v>15.21</v>
      </c>
      <c r="BX13" s="352">
        <v>16.52</v>
      </c>
      <c r="BZ13" s="354">
        <v>9</v>
      </c>
      <c r="CA13" s="352">
        <v>10.59</v>
      </c>
      <c r="CB13" s="352">
        <v>11.5</v>
      </c>
      <c r="CC13" s="352">
        <v>12.68</v>
      </c>
      <c r="CD13" s="352">
        <v>13.39</v>
      </c>
      <c r="CE13" s="352">
        <v>14.04</v>
      </c>
      <c r="CF13" s="352">
        <v>15.21</v>
      </c>
      <c r="CG13" s="352">
        <v>16.52</v>
      </c>
    </row>
    <row r="14" spans="1:85">
      <c r="A14" s="329">
        <v>10</v>
      </c>
      <c r="B14" s="333">
        <v>20.5</v>
      </c>
      <c r="C14" s="334">
        <v>24.5</v>
      </c>
      <c r="D14" s="333">
        <v>30.56</v>
      </c>
      <c r="E14" s="334">
        <v>36.34</v>
      </c>
      <c r="F14" s="333">
        <v>48.1</v>
      </c>
      <c r="G14" s="334">
        <v>55.28</v>
      </c>
      <c r="H14" s="333">
        <v>64.02</v>
      </c>
      <c r="J14" s="329">
        <v>10</v>
      </c>
      <c r="K14" s="333">
        <v>24.51</v>
      </c>
      <c r="L14" s="334">
        <v>30.39</v>
      </c>
      <c r="M14" s="333">
        <v>37.71</v>
      </c>
      <c r="N14" s="334">
        <v>51.96</v>
      </c>
      <c r="O14" s="333">
        <v>73.38</v>
      </c>
      <c r="P14" s="334">
        <v>80.89</v>
      </c>
      <c r="Q14" s="333">
        <v>83.44</v>
      </c>
      <c r="S14" s="329">
        <v>10</v>
      </c>
      <c r="T14" s="333">
        <v>26.97</v>
      </c>
      <c r="U14" s="334">
        <v>32.65</v>
      </c>
      <c r="V14" s="333">
        <v>42.17</v>
      </c>
      <c r="W14" s="334">
        <v>59.59</v>
      </c>
      <c r="X14" s="333">
        <v>84.94</v>
      </c>
      <c r="Y14" s="334">
        <v>92.85</v>
      </c>
      <c r="Z14" s="333">
        <v>95.85</v>
      </c>
      <c r="AB14" s="329">
        <v>10</v>
      </c>
      <c r="AC14" s="333">
        <v>40.82</v>
      </c>
      <c r="AD14" s="334">
        <v>58.88</v>
      </c>
      <c r="AE14" s="333">
        <v>98.08</v>
      </c>
      <c r="AF14" s="334">
        <v>109</v>
      </c>
      <c r="AG14" s="333">
        <v>114.11</v>
      </c>
      <c r="AH14" s="334">
        <v>121.26</v>
      </c>
      <c r="AI14" s="333">
        <v>126.96</v>
      </c>
      <c r="AK14" s="329">
        <v>10</v>
      </c>
      <c r="AL14" s="333">
        <v>43.07</v>
      </c>
      <c r="AM14" s="334">
        <v>60.23</v>
      </c>
      <c r="AN14" s="333">
        <v>101.8</v>
      </c>
      <c r="AO14" s="334">
        <v>114.32</v>
      </c>
      <c r="AP14" s="333">
        <v>119.11</v>
      </c>
      <c r="AQ14" s="334">
        <v>126.57</v>
      </c>
      <c r="AR14" s="333">
        <v>132.52</v>
      </c>
      <c r="AV14" s="336">
        <v>7</v>
      </c>
      <c r="AW14" s="345">
        <v>274.53</v>
      </c>
      <c r="AX14" s="345">
        <v>264.11</v>
      </c>
      <c r="AY14" s="345">
        <v>227.53</v>
      </c>
      <c r="AZ14" s="345">
        <v>217.11</v>
      </c>
      <c r="BA14" s="345">
        <v>417.41</v>
      </c>
      <c r="BB14" s="345">
        <v>188.72</v>
      </c>
      <c r="BC14" s="345">
        <v>181.66</v>
      </c>
      <c r="BD14" s="345">
        <v>303.48</v>
      </c>
      <c r="BG14" s="336">
        <v>7</v>
      </c>
      <c r="BH14" s="345">
        <v>248.73</v>
      </c>
      <c r="BI14" s="345">
        <v>281.89</v>
      </c>
      <c r="BJ14" s="345">
        <v>201.73</v>
      </c>
      <c r="BK14" s="345">
        <v>234.89</v>
      </c>
      <c r="BL14" s="345">
        <v>224.27</v>
      </c>
      <c r="BM14" s="345">
        <v>183.12</v>
      </c>
      <c r="BN14" s="345">
        <v>199.51</v>
      </c>
      <c r="BO14" s="351">
        <v>200.62</v>
      </c>
      <c r="BQ14" s="355">
        <v>10</v>
      </c>
      <c r="BR14" s="352">
        <v>10.84</v>
      </c>
      <c r="BS14" s="352">
        <v>11.51</v>
      </c>
      <c r="BT14" s="352">
        <v>12.6</v>
      </c>
      <c r="BU14" s="352">
        <v>13.76</v>
      </c>
      <c r="BV14" s="352">
        <v>14.33</v>
      </c>
      <c r="BW14" s="352">
        <v>16.1</v>
      </c>
      <c r="BX14" s="352">
        <v>17.62</v>
      </c>
      <c r="BZ14" s="355">
        <v>10</v>
      </c>
      <c r="CA14" s="352">
        <v>14.3</v>
      </c>
      <c r="CB14" s="352">
        <v>15.19</v>
      </c>
      <c r="CC14" s="352">
        <v>16.84</v>
      </c>
      <c r="CD14" s="352">
        <v>18.16</v>
      </c>
      <c r="CE14" s="352">
        <v>18.91</v>
      </c>
      <c r="CF14" s="352">
        <v>21.25</v>
      </c>
      <c r="CG14" s="352">
        <v>23.25</v>
      </c>
    </row>
    <row r="15" spans="1:85">
      <c r="A15" s="323">
        <v>11</v>
      </c>
      <c r="B15" s="327">
        <v>24.34</v>
      </c>
      <c r="C15" s="328">
        <v>27.05</v>
      </c>
      <c r="D15" s="330">
        <v>32.77</v>
      </c>
      <c r="E15" s="328">
        <v>38.4</v>
      </c>
      <c r="F15" s="330">
        <v>51.34</v>
      </c>
      <c r="G15" s="328">
        <v>59.28</v>
      </c>
      <c r="H15" s="330">
        <v>68.6</v>
      </c>
      <c r="J15" s="323">
        <v>11</v>
      </c>
      <c r="K15" s="327">
        <v>26.66</v>
      </c>
      <c r="L15" s="328">
        <v>32</v>
      </c>
      <c r="M15" s="330">
        <v>39.44</v>
      </c>
      <c r="N15" s="328">
        <v>55.55</v>
      </c>
      <c r="O15" s="330">
        <v>79.21</v>
      </c>
      <c r="P15" s="328">
        <v>86.71</v>
      </c>
      <c r="Q15" s="330">
        <v>90.42</v>
      </c>
      <c r="S15" s="323">
        <v>11</v>
      </c>
      <c r="T15" s="327">
        <v>28.19</v>
      </c>
      <c r="U15" s="328">
        <v>33.59</v>
      </c>
      <c r="V15" s="330">
        <v>42.76</v>
      </c>
      <c r="W15" s="328">
        <v>59.98</v>
      </c>
      <c r="X15" s="330">
        <v>86.33</v>
      </c>
      <c r="Y15" s="328">
        <v>96.85</v>
      </c>
      <c r="Z15" s="330">
        <v>97.82</v>
      </c>
      <c r="AB15" s="323">
        <v>11</v>
      </c>
      <c r="AC15" s="327">
        <v>43.76</v>
      </c>
      <c r="AD15" s="328">
        <v>61.44</v>
      </c>
      <c r="AE15" s="330">
        <v>108</v>
      </c>
      <c r="AF15" s="328">
        <v>121.46</v>
      </c>
      <c r="AG15" s="330">
        <v>131.47</v>
      </c>
      <c r="AH15" s="328">
        <v>135.44</v>
      </c>
      <c r="AI15" s="330">
        <v>139.52</v>
      </c>
      <c r="AK15" s="323">
        <v>11</v>
      </c>
      <c r="AL15" s="327">
        <v>49.25</v>
      </c>
      <c r="AM15" s="328">
        <v>69.39</v>
      </c>
      <c r="AN15" s="330">
        <v>121</v>
      </c>
      <c r="AO15" s="328">
        <v>140.63</v>
      </c>
      <c r="AP15" s="330">
        <v>146.84</v>
      </c>
      <c r="AQ15" s="328">
        <v>150.49</v>
      </c>
      <c r="AR15" s="330">
        <v>152</v>
      </c>
      <c r="AV15" s="336">
        <v>8</v>
      </c>
      <c r="AW15" s="345">
        <v>289.92</v>
      </c>
      <c r="AX15" s="345">
        <v>282.46</v>
      </c>
      <c r="AY15" s="345">
        <v>242.92</v>
      </c>
      <c r="AZ15" s="345">
        <v>235.46</v>
      </c>
      <c r="BA15" s="345">
        <v>463.07</v>
      </c>
      <c r="BB15" s="345">
        <v>203.4</v>
      </c>
      <c r="BC15" s="345">
        <v>197.05</v>
      </c>
      <c r="BD15" s="345">
        <v>346</v>
      </c>
      <c r="BG15" s="336">
        <v>8</v>
      </c>
      <c r="BH15" s="345">
        <v>259.35</v>
      </c>
      <c r="BI15" s="345">
        <v>296.09</v>
      </c>
      <c r="BJ15" s="345">
        <v>212.35</v>
      </c>
      <c r="BK15" s="345">
        <v>249.09</v>
      </c>
      <c r="BL15" s="345">
        <v>251</v>
      </c>
      <c r="BM15" s="345">
        <v>189.5</v>
      </c>
      <c r="BN15" s="345">
        <v>208.31</v>
      </c>
      <c r="BO15" s="351">
        <v>216.45</v>
      </c>
      <c r="BQ15" s="323">
        <v>11</v>
      </c>
      <c r="BR15" s="352">
        <v>11.31</v>
      </c>
      <c r="BS15" s="352">
        <v>11.77</v>
      </c>
      <c r="BT15" s="352">
        <v>12.88</v>
      </c>
      <c r="BU15" s="352">
        <v>13.85</v>
      </c>
      <c r="BV15" s="352">
        <v>14.82</v>
      </c>
      <c r="BW15" s="352">
        <v>17.45</v>
      </c>
      <c r="BX15" s="352">
        <v>18.78</v>
      </c>
      <c r="BZ15" s="323">
        <v>11</v>
      </c>
      <c r="CA15" s="352">
        <v>14.92</v>
      </c>
      <c r="CB15" s="352">
        <v>15.53</v>
      </c>
      <c r="CC15" s="352">
        <v>17</v>
      </c>
      <c r="CD15" s="352">
        <v>18.28</v>
      </c>
      <c r="CE15" s="352">
        <v>19.56</v>
      </c>
      <c r="CF15" s="352">
        <v>23.03</v>
      </c>
      <c r="CG15" s="352">
        <v>24.78</v>
      </c>
    </row>
    <row r="16" spans="1:85">
      <c r="A16" s="329">
        <v>12</v>
      </c>
      <c r="B16" s="330">
        <v>24.87</v>
      </c>
      <c r="C16" s="328">
        <v>30.97</v>
      </c>
      <c r="D16" s="330">
        <v>35.75</v>
      </c>
      <c r="E16" s="328">
        <v>42.84</v>
      </c>
      <c r="F16" s="330">
        <v>54.52</v>
      </c>
      <c r="G16" s="328">
        <v>63.04</v>
      </c>
      <c r="H16" s="330">
        <v>72.49</v>
      </c>
      <c r="J16" s="329">
        <v>12</v>
      </c>
      <c r="K16" s="330">
        <v>28.07</v>
      </c>
      <c r="L16" s="328">
        <v>33.87</v>
      </c>
      <c r="M16" s="330">
        <v>41.61</v>
      </c>
      <c r="N16" s="328">
        <v>58.69</v>
      </c>
      <c r="O16" s="330">
        <v>85.34</v>
      </c>
      <c r="P16" s="328">
        <v>92.99</v>
      </c>
      <c r="Q16" s="330">
        <v>95.69</v>
      </c>
      <c r="S16" s="329">
        <v>12</v>
      </c>
      <c r="T16" s="330">
        <v>30.6</v>
      </c>
      <c r="U16" s="328">
        <v>37.52</v>
      </c>
      <c r="V16" s="330">
        <v>46.53</v>
      </c>
      <c r="W16" s="328">
        <v>67.29</v>
      </c>
      <c r="X16" s="330">
        <v>98.79</v>
      </c>
      <c r="Y16" s="328">
        <v>106.74</v>
      </c>
      <c r="Z16" s="330">
        <v>111.02</v>
      </c>
      <c r="AB16" s="329">
        <v>12</v>
      </c>
      <c r="AC16" s="330">
        <v>45.22</v>
      </c>
      <c r="AD16" s="328">
        <v>64.57</v>
      </c>
      <c r="AE16" s="330">
        <v>113.95</v>
      </c>
      <c r="AF16" s="328">
        <v>127.02</v>
      </c>
      <c r="AG16" s="330">
        <v>137.9</v>
      </c>
      <c r="AH16" s="328">
        <v>142.81</v>
      </c>
      <c r="AI16" s="330">
        <v>146.97</v>
      </c>
      <c r="AK16" s="329">
        <v>12</v>
      </c>
      <c r="AL16" s="330">
        <v>51.27</v>
      </c>
      <c r="AM16" s="328">
        <v>71.69</v>
      </c>
      <c r="AN16" s="330">
        <v>123.72</v>
      </c>
      <c r="AO16" s="328">
        <v>147.21</v>
      </c>
      <c r="AP16" s="330">
        <v>153.01</v>
      </c>
      <c r="AQ16" s="328">
        <v>160.1</v>
      </c>
      <c r="AR16" s="330">
        <v>161.71</v>
      </c>
      <c r="AV16" s="336">
        <v>9</v>
      </c>
      <c r="AW16" s="345">
        <v>305.36</v>
      </c>
      <c r="AX16" s="345">
        <v>300.86</v>
      </c>
      <c r="AY16" s="345">
        <v>258.36</v>
      </c>
      <c r="AZ16" s="345">
        <v>253.86</v>
      </c>
      <c r="BA16" s="345">
        <v>492.37</v>
      </c>
      <c r="BB16" s="345">
        <v>214.28</v>
      </c>
      <c r="BC16" s="345">
        <v>212.42</v>
      </c>
      <c r="BD16" s="345">
        <v>367.59</v>
      </c>
      <c r="BG16" s="336">
        <v>9</v>
      </c>
      <c r="BH16" s="345">
        <v>260.42</v>
      </c>
      <c r="BI16" s="345">
        <v>297.51</v>
      </c>
      <c r="BJ16" s="345">
        <v>213.42</v>
      </c>
      <c r="BK16" s="345">
        <v>250.51</v>
      </c>
      <c r="BL16" s="345">
        <v>254.93</v>
      </c>
      <c r="BM16" s="345">
        <v>197.61</v>
      </c>
      <c r="BN16" s="345">
        <v>214.06</v>
      </c>
      <c r="BO16" s="351">
        <v>231.85</v>
      </c>
      <c r="BQ16" s="329">
        <v>12</v>
      </c>
      <c r="BR16" s="352">
        <v>11.5</v>
      </c>
      <c r="BS16" s="352">
        <v>12.26</v>
      </c>
      <c r="BT16" s="352">
        <v>13</v>
      </c>
      <c r="BU16" s="352">
        <v>14.05</v>
      </c>
      <c r="BV16" s="352">
        <v>15.35</v>
      </c>
      <c r="BW16" s="352">
        <v>18.15</v>
      </c>
      <c r="BX16" s="352">
        <v>19.66</v>
      </c>
      <c r="BZ16" s="329">
        <v>12</v>
      </c>
      <c r="CA16" s="352">
        <v>15.18</v>
      </c>
      <c r="CB16" s="352">
        <v>16.18</v>
      </c>
      <c r="CC16" s="352">
        <v>17.16</v>
      </c>
      <c r="CD16" s="352">
        <v>18.54</v>
      </c>
      <c r="CE16" s="352">
        <v>20.26</v>
      </c>
      <c r="CF16" s="352">
        <v>23.95</v>
      </c>
      <c r="CG16" s="352">
        <v>25.95</v>
      </c>
    </row>
    <row r="17" spans="1:85">
      <c r="A17" s="329">
        <v>13</v>
      </c>
      <c r="B17" s="330">
        <v>27.11</v>
      </c>
      <c r="C17" s="328">
        <v>32.57</v>
      </c>
      <c r="D17" s="330">
        <v>37.53</v>
      </c>
      <c r="E17" s="328">
        <v>45.34</v>
      </c>
      <c r="F17" s="330">
        <v>57.9</v>
      </c>
      <c r="G17" s="328">
        <v>66.38</v>
      </c>
      <c r="H17" s="330">
        <v>76.88</v>
      </c>
      <c r="J17" s="329">
        <v>13</v>
      </c>
      <c r="K17" s="330">
        <v>30.05</v>
      </c>
      <c r="L17" s="328">
        <v>35.62</v>
      </c>
      <c r="M17" s="330">
        <v>43.21</v>
      </c>
      <c r="N17" s="328">
        <v>62.21</v>
      </c>
      <c r="O17" s="330">
        <v>90.89</v>
      </c>
      <c r="P17" s="328">
        <v>97.52</v>
      </c>
      <c r="Q17" s="330">
        <v>102.27</v>
      </c>
      <c r="S17" s="329">
        <v>13</v>
      </c>
      <c r="T17" s="330">
        <v>31.78</v>
      </c>
      <c r="U17" s="328">
        <v>38.57</v>
      </c>
      <c r="V17" s="330">
        <v>47.23</v>
      </c>
      <c r="W17" s="328">
        <v>71.32</v>
      </c>
      <c r="X17" s="330">
        <v>105.22</v>
      </c>
      <c r="Y17" s="328">
        <v>111.93</v>
      </c>
      <c r="Z17" s="330">
        <v>117.51</v>
      </c>
      <c r="AB17" s="329">
        <v>13</v>
      </c>
      <c r="AC17" s="330">
        <v>45.72</v>
      </c>
      <c r="AD17" s="328">
        <v>67.8</v>
      </c>
      <c r="AE17" s="330">
        <v>119.38</v>
      </c>
      <c r="AF17" s="328">
        <v>132.9</v>
      </c>
      <c r="AG17" s="330">
        <v>143.49</v>
      </c>
      <c r="AH17" s="328">
        <v>150.37</v>
      </c>
      <c r="AI17" s="330">
        <v>154.06</v>
      </c>
      <c r="AK17" s="329">
        <v>13</v>
      </c>
      <c r="AL17" s="330">
        <v>51.98</v>
      </c>
      <c r="AM17" s="328">
        <v>74.37</v>
      </c>
      <c r="AN17" s="330">
        <v>126.51</v>
      </c>
      <c r="AO17" s="328">
        <v>151.83</v>
      </c>
      <c r="AP17" s="330">
        <v>153.63</v>
      </c>
      <c r="AQ17" s="328">
        <v>167.81</v>
      </c>
      <c r="AR17" s="330">
        <v>169.5</v>
      </c>
      <c r="AV17" s="336">
        <v>10</v>
      </c>
      <c r="AW17" s="345">
        <v>321.83</v>
      </c>
      <c r="AX17" s="345">
        <v>320.7</v>
      </c>
      <c r="AY17" s="345">
        <v>274.83</v>
      </c>
      <c r="AZ17" s="345">
        <v>273.7</v>
      </c>
      <c r="BA17" s="345">
        <v>548.22</v>
      </c>
      <c r="BB17" s="345">
        <v>227.96</v>
      </c>
      <c r="BC17" s="345">
        <v>227.6</v>
      </c>
      <c r="BD17" s="345">
        <v>405.83</v>
      </c>
      <c r="BG17" s="336">
        <v>10</v>
      </c>
      <c r="BH17" s="345">
        <v>260.85</v>
      </c>
      <c r="BI17" s="345">
        <v>298.02</v>
      </c>
      <c r="BJ17" s="345">
        <v>213.85</v>
      </c>
      <c r="BK17" s="345">
        <v>251.02</v>
      </c>
      <c r="BL17" s="345">
        <v>255.44</v>
      </c>
      <c r="BM17" s="345">
        <v>199.98</v>
      </c>
      <c r="BN17" s="345">
        <v>238.67</v>
      </c>
      <c r="BO17" s="351">
        <v>237.13</v>
      </c>
      <c r="BQ17" s="329">
        <v>13</v>
      </c>
      <c r="BR17" s="352">
        <v>11.77</v>
      </c>
      <c r="BS17" s="352">
        <v>12.56</v>
      </c>
      <c r="BT17" s="352">
        <v>13.29</v>
      </c>
      <c r="BU17" s="352">
        <v>14.45</v>
      </c>
      <c r="BV17" s="352">
        <v>15.82</v>
      </c>
      <c r="BW17" s="352">
        <v>19.45</v>
      </c>
      <c r="BX17" s="352">
        <v>20.94</v>
      </c>
      <c r="BZ17" s="329">
        <v>13</v>
      </c>
      <c r="CA17" s="352">
        <v>15.53</v>
      </c>
      <c r="CB17" s="352">
        <v>16.57</v>
      </c>
      <c r="CC17" s="352">
        <v>17.54</v>
      </c>
      <c r="CD17" s="352">
        <v>19.07</v>
      </c>
      <c r="CE17" s="352">
        <v>20.88</v>
      </c>
      <c r="CF17" s="352">
        <v>25.67</v>
      </c>
      <c r="CG17" s="352">
        <v>27.64</v>
      </c>
    </row>
    <row r="18" spans="1:85">
      <c r="A18" s="329">
        <v>14</v>
      </c>
      <c r="B18" s="330">
        <v>27.41</v>
      </c>
      <c r="C18" s="328">
        <v>32.91</v>
      </c>
      <c r="D18" s="330">
        <v>39.6</v>
      </c>
      <c r="E18" s="328">
        <v>48.04</v>
      </c>
      <c r="F18" s="330">
        <v>60.84</v>
      </c>
      <c r="G18" s="328">
        <v>69.9</v>
      </c>
      <c r="H18" s="330">
        <v>80.87</v>
      </c>
      <c r="J18" s="329">
        <v>14</v>
      </c>
      <c r="K18" s="330">
        <v>31.54</v>
      </c>
      <c r="L18" s="328">
        <v>37.48</v>
      </c>
      <c r="M18" s="330">
        <v>46.02</v>
      </c>
      <c r="N18" s="328">
        <v>65.79</v>
      </c>
      <c r="O18" s="330">
        <v>96.46</v>
      </c>
      <c r="P18" s="328">
        <v>102.61</v>
      </c>
      <c r="Q18" s="330">
        <v>106.87</v>
      </c>
      <c r="S18" s="329">
        <v>14</v>
      </c>
      <c r="T18" s="330">
        <v>33.34</v>
      </c>
      <c r="U18" s="328">
        <v>40.27</v>
      </c>
      <c r="V18" s="330">
        <v>51.46</v>
      </c>
      <c r="W18" s="328">
        <v>75.44</v>
      </c>
      <c r="X18" s="330">
        <v>111.65</v>
      </c>
      <c r="Y18" s="328">
        <v>117.79</v>
      </c>
      <c r="Z18" s="330">
        <v>118.97</v>
      </c>
      <c r="AB18" s="329">
        <v>14</v>
      </c>
      <c r="AC18" s="330">
        <v>47.49</v>
      </c>
      <c r="AD18" s="328">
        <v>70.44</v>
      </c>
      <c r="AE18" s="330">
        <v>125.46</v>
      </c>
      <c r="AF18" s="328">
        <v>138.53</v>
      </c>
      <c r="AG18" s="330">
        <v>149.04</v>
      </c>
      <c r="AH18" s="328">
        <v>156.93</v>
      </c>
      <c r="AI18" s="330">
        <v>161.7</v>
      </c>
      <c r="AK18" s="329">
        <v>14</v>
      </c>
      <c r="AL18" s="330">
        <v>52.85</v>
      </c>
      <c r="AM18" s="328">
        <v>74.77</v>
      </c>
      <c r="AN18" s="330">
        <v>132.04</v>
      </c>
      <c r="AO18" s="328">
        <v>152.3</v>
      </c>
      <c r="AP18" s="330">
        <v>153.83</v>
      </c>
      <c r="AQ18" s="328">
        <v>168.59</v>
      </c>
      <c r="AR18" s="330">
        <v>170.28</v>
      </c>
      <c r="AV18" s="336">
        <v>11</v>
      </c>
      <c r="AW18" s="345">
        <v>333.19</v>
      </c>
      <c r="AX18" s="345">
        <v>335.88</v>
      </c>
      <c r="AY18" s="345">
        <v>286.19</v>
      </c>
      <c r="AZ18" s="345">
        <v>288.88</v>
      </c>
      <c r="BA18" s="345">
        <v>553.82</v>
      </c>
      <c r="BB18" s="345">
        <v>241.73</v>
      </c>
      <c r="BC18" s="345">
        <v>241.7</v>
      </c>
      <c r="BD18" s="345">
        <v>410.97</v>
      </c>
      <c r="BG18" s="336">
        <v>11</v>
      </c>
      <c r="BH18" s="345">
        <v>261.28</v>
      </c>
      <c r="BI18" s="345">
        <v>298.53</v>
      </c>
      <c r="BJ18" s="345">
        <v>214.28</v>
      </c>
      <c r="BK18" s="345">
        <v>251.53</v>
      </c>
      <c r="BL18" s="345">
        <v>255.96</v>
      </c>
      <c r="BM18" s="345">
        <v>208.03</v>
      </c>
      <c r="BN18" s="345">
        <v>242.58</v>
      </c>
      <c r="BO18" s="351">
        <v>241.54</v>
      </c>
      <c r="BQ18" s="329">
        <v>14</v>
      </c>
      <c r="BR18" s="352">
        <v>12.08</v>
      </c>
      <c r="BS18" s="352">
        <v>12.77</v>
      </c>
      <c r="BT18" s="352">
        <v>13.3</v>
      </c>
      <c r="BU18" s="352">
        <v>14.66</v>
      </c>
      <c r="BV18" s="352">
        <v>16.74</v>
      </c>
      <c r="BW18" s="352">
        <v>20.65</v>
      </c>
      <c r="BX18" s="352">
        <v>22.35</v>
      </c>
      <c r="BZ18" s="329">
        <v>14</v>
      </c>
      <c r="CA18" s="352">
        <v>15.94</v>
      </c>
      <c r="CB18" s="352">
        <v>16.85</v>
      </c>
      <c r="CC18" s="352">
        <v>17.55</v>
      </c>
      <c r="CD18" s="352">
        <v>19.35</v>
      </c>
      <c r="CE18" s="352">
        <v>22.09</v>
      </c>
      <c r="CF18" s="352">
        <v>27.25</v>
      </c>
      <c r="CG18" s="352">
        <v>29.5</v>
      </c>
    </row>
    <row r="19" spans="1:85">
      <c r="A19" s="331">
        <v>15</v>
      </c>
      <c r="B19" s="330">
        <v>27.72</v>
      </c>
      <c r="C19" s="328">
        <v>34.96</v>
      </c>
      <c r="D19" s="330">
        <v>41.38</v>
      </c>
      <c r="E19" s="328">
        <v>50.13</v>
      </c>
      <c r="F19" s="330">
        <v>64.14</v>
      </c>
      <c r="G19" s="328">
        <v>72.84</v>
      </c>
      <c r="H19" s="330">
        <v>85.42</v>
      </c>
      <c r="J19" s="331">
        <v>15</v>
      </c>
      <c r="K19" s="330">
        <v>32.74</v>
      </c>
      <c r="L19" s="328">
        <v>38.39</v>
      </c>
      <c r="M19" s="330">
        <v>48.26</v>
      </c>
      <c r="N19" s="328">
        <v>68.33</v>
      </c>
      <c r="O19" s="330">
        <v>101.55</v>
      </c>
      <c r="P19" s="328">
        <v>107.16</v>
      </c>
      <c r="Q19" s="330">
        <v>111.72</v>
      </c>
      <c r="S19" s="331">
        <v>15</v>
      </c>
      <c r="T19" s="330">
        <v>35.67</v>
      </c>
      <c r="U19" s="328">
        <v>42.52</v>
      </c>
      <c r="V19" s="330">
        <v>53.96</v>
      </c>
      <c r="W19" s="328">
        <v>78.36</v>
      </c>
      <c r="X19" s="330">
        <v>117.55</v>
      </c>
      <c r="Y19" s="328">
        <v>123</v>
      </c>
      <c r="Z19" s="330">
        <v>127.32</v>
      </c>
      <c r="AB19" s="331">
        <v>15</v>
      </c>
      <c r="AC19" s="330">
        <v>49.32</v>
      </c>
      <c r="AD19" s="328">
        <v>72.89</v>
      </c>
      <c r="AE19" s="330">
        <v>128.7</v>
      </c>
      <c r="AF19" s="328">
        <v>144.11</v>
      </c>
      <c r="AG19" s="330">
        <v>153.93</v>
      </c>
      <c r="AH19" s="328">
        <v>162.13</v>
      </c>
      <c r="AI19" s="330">
        <v>167.75</v>
      </c>
      <c r="AK19" s="331">
        <v>15</v>
      </c>
      <c r="AL19" s="330">
        <v>53.23</v>
      </c>
      <c r="AM19" s="328">
        <v>75.17</v>
      </c>
      <c r="AN19" s="330">
        <v>134.33</v>
      </c>
      <c r="AO19" s="328">
        <v>153.23</v>
      </c>
      <c r="AP19" s="330">
        <v>154.83</v>
      </c>
      <c r="AQ19" s="328">
        <v>169.45</v>
      </c>
      <c r="AR19" s="330">
        <v>171.15</v>
      </c>
      <c r="AV19" s="336">
        <v>12</v>
      </c>
      <c r="AW19" s="345">
        <v>334.73</v>
      </c>
      <c r="AX19" s="345">
        <v>337.57</v>
      </c>
      <c r="AY19" s="345">
        <v>287.73</v>
      </c>
      <c r="AZ19" s="345">
        <v>290.57</v>
      </c>
      <c r="BA19" s="345">
        <v>557.72</v>
      </c>
      <c r="BB19" s="345">
        <v>264.42</v>
      </c>
      <c r="BC19" s="345">
        <v>251.63</v>
      </c>
      <c r="BD19" s="345">
        <v>449.05</v>
      </c>
      <c r="BG19" s="336">
        <v>12</v>
      </c>
      <c r="BH19" s="345">
        <v>264.27</v>
      </c>
      <c r="BI19" s="345">
        <v>301.97</v>
      </c>
      <c r="BJ19" s="345">
        <v>217.27</v>
      </c>
      <c r="BK19" s="345">
        <v>254.97</v>
      </c>
      <c r="BL19" s="345">
        <v>258.45</v>
      </c>
      <c r="BM19" s="345">
        <v>210.37</v>
      </c>
      <c r="BN19" s="345">
        <v>244.58</v>
      </c>
      <c r="BO19" s="351">
        <v>245.4</v>
      </c>
      <c r="BQ19" s="331">
        <v>15</v>
      </c>
      <c r="BR19" s="352">
        <v>12.15</v>
      </c>
      <c r="BS19" s="352">
        <v>13.18</v>
      </c>
      <c r="BT19" s="352">
        <v>13.61</v>
      </c>
      <c r="BU19" s="352">
        <v>15.33</v>
      </c>
      <c r="BV19" s="352">
        <v>17.67</v>
      </c>
      <c r="BW19" s="352">
        <v>21.29</v>
      </c>
      <c r="BX19" s="352">
        <v>23.71</v>
      </c>
      <c r="BZ19" s="331">
        <v>15</v>
      </c>
      <c r="CA19" s="352">
        <v>16.03</v>
      </c>
      <c r="CB19" s="352">
        <v>17.39</v>
      </c>
      <c r="CC19" s="352">
        <v>17.96</v>
      </c>
      <c r="CD19" s="352">
        <v>20.23</v>
      </c>
      <c r="CE19" s="352">
        <v>23.32</v>
      </c>
      <c r="CF19" s="352">
        <v>28.1</v>
      </c>
      <c r="CG19" s="352">
        <v>31.29</v>
      </c>
    </row>
    <row r="20" spans="1:85">
      <c r="A20" s="329">
        <v>16</v>
      </c>
      <c r="B20" s="327">
        <v>29.25</v>
      </c>
      <c r="C20" s="332">
        <v>36.06</v>
      </c>
      <c r="D20" s="327">
        <v>42.81</v>
      </c>
      <c r="E20" s="332">
        <v>51.73</v>
      </c>
      <c r="F20" s="327">
        <v>66.83</v>
      </c>
      <c r="G20" s="332">
        <v>76.63</v>
      </c>
      <c r="H20" s="327">
        <v>89.23</v>
      </c>
      <c r="J20" s="329">
        <v>16</v>
      </c>
      <c r="K20" s="327">
        <v>33.51</v>
      </c>
      <c r="L20" s="332">
        <v>39.67</v>
      </c>
      <c r="M20" s="327">
        <v>50.38</v>
      </c>
      <c r="N20" s="332">
        <v>70.56</v>
      </c>
      <c r="O20" s="327">
        <v>106.02</v>
      </c>
      <c r="P20" s="332">
        <v>112.65</v>
      </c>
      <c r="Q20" s="327">
        <v>116.45</v>
      </c>
      <c r="S20" s="329">
        <v>16</v>
      </c>
      <c r="T20" s="327">
        <v>37.37</v>
      </c>
      <c r="U20" s="332">
        <v>43.95</v>
      </c>
      <c r="V20" s="327">
        <v>56.32</v>
      </c>
      <c r="W20" s="332">
        <v>80.91</v>
      </c>
      <c r="X20" s="327">
        <v>122.72</v>
      </c>
      <c r="Y20" s="332">
        <v>129.31</v>
      </c>
      <c r="Z20" s="327">
        <v>132.71</v>
      </c>
      <c r="AB20" s="329">
        <v>16</v>
      </c>
      <c r="AC20" s="327">
        <v>50.36</v>
      </c>
      <c r="AD20" s="332">
        <v>73.56</v>
      </c>
      <c r="AE20" s="327">
        <v>136.03</v>
      </c>
      <c r="AF20" s="332">
        <v>149.42</v>
      </c>
      <c r="AG20" s="327">
        <v>159.69</v>
      </c>
      <c r="AH20" s="332">
        <v>166.35</v>
      </c>
      <c r="AI20" s="327">
        <v>172.03</v>
      </c>
      <c r="AK20" s="329">
        <v>16</v>
      </c>
      <c r="AL20" s="327">
        <v>55.18</v>
      </c>
      <c r="AM20" s="332">
        <v>82.93</v>
      </c>
      <c r="AN20" s="327">
        <v>143.79</v>
      </c>
      <c r="AO20" s="332">
        <v>170.82</v>
      </c>
      <c r="AP20" s="327">
        <v>174.61</v>
      </c>
      <c r="AQ20" s="332">
        <v>185.96</v>
      </c>
      <c r="AR20" s="327">
        <v>188.44</v>
      </c>
      <c r="AV20" s="336">
        <v>13</v>
      </c>
      <c r="AW20" s="345">
        <v>365.53</v>
      </c>
      <c r="AX20" s="345">
        <v>371.19</v>
      </c>
      <c r="AY20" s="345">
        <v>318.53</v>
      </c>
      <c r="AZ20" s="345">
        <v>324.19</v>
      </c>
      <c r="BA20" s="345">
        <v>635.64</v>
      </c>
      <c r="BB20" s="345">
        <v>266.69</v>
      </c>
      <c r="BC20" s="345">
        <v>271.2</v>
      </c>
      <c r="BD20" s="345">
        <v>472.61</v>
      </c>
      <c r="BG20" s="336">
        <v>13</v>
      </c>
      <c r="BH20" s="345">
        <v>324.07</v>
      </c>
      <c r="BI20" s="345">
        <v>370.77</v>
      </c>
      <c r="BJ20" s="345">
        <v>277.07</v>
      </c>
      <c r="BK20" s="345">
        <v>323.77</v>
      </c>
      <c r="BL20" s="345">
        <v>308.16</v>
      </c>
      <c r="BM20" s="345">
        <v>234.17</v>
      </c>
      <c r="BN20" s="345">
        <v>279.32</v>
      </c>
      <c r="BO20" s="351">
        <v>277.21</v>
      </c>
      <c r="BQ20" s="329">
        <v>16</v>
      </c>
      <c r="BR20" s="352">
        <v>12.4</v>
      </c>
      <c r="BS20" s="352">
        <v>13.43</v>
      </c>
      <c r="BT20" s="352">
        <v>13.72</v>
      </c>
      <c r="BU20" s="352">
        <v>15.44</v>
      </c>
      <c r="BV20" s="352">
        <v>18.24</v>
      </c>
      <c r="BW20" s="352">
        <v>22.19</v>
      </c>
      <c r="BX20" s="352">
        <v>24.42</v>
      </c>
      <c r="BZ20" s="329">
        <v>16</v>
      </c>
      <c r="CA20" s="352">
        <v>16.86</v>
      </c>
      <c r="CB20" s="352">
        <v>18.26</v>
      </c>
      <c r="CC20" s="352">
        <v>18.65</v>
      </c>
      <c r="CD20" s="352">
        <v>20.99</v>
      </c>
      <c r="CE20" s="352">
        <v>24.8</v>
      </c>
      <c r="CF20" s="352">
        <v>30.17</v>
      </c>
      <c r="CG20" s="352">
        <v>33.21</v>
      </c>
    </row>
    <row r="21" spans="1:85">
      <c r="A21" s="329">
        <v>17</v>
      </c>
      <c r="B21" s="330">
        <v>30.2</v>
      </c>
      <c r="C21" s="328">
        <v>37.2</v>
      </c>
      <c r="D21" s="330">
        <v>44.59</v>
      </c>
      <c r="E21" s="328">
        <v>54.24</v>
      </c>
      <c r="F21" s="330">
        <v>69.52</v>
      </c>
      <c r="G21" s="328">
        <v>80.47</v>
      </c>
      <c r="H21" s="330">
        <v>93.23</v>
      </c>
      <c r="J21" s="329">
        <v>17</v>
      </c>
      <c r="K21" s="330">
        <v>34.54</v>
      </c>
      <c r="L21" s="328">
        <v>40.85</v>
      </c>
      <c r="M21" s="330">
        <v>52.54</v>
      </c>
      <c r="N21" s="328">
        <v>73.94</v>
      </c>
      <c r="O21" s="330">
        <v>110.8</v>
      </c>
      <c r="P21" s="328">
        <v>118.66</v>
      </c>
      <c r="Q21" s="330">
        <v>121.87</v>
      </c>
      <c r="S21" s="329">
        <v>17</v>
      </c>
      <c r="T21" s="330">
        <v>37.64</v>
      </c>
      <c r="U21" s="328">
        <v>45.24</v>
      </c>
      <c r="V21" s="330">
        <v>58.74</v>
      </c>
      <c r="W21" s="328">
        <v>84.8</v>
      </c>
      <c r="X21" s="330">
        <v>128.26</v>
      </c>
      <c r="Y21" s="328">
        <v>136.2</v>
      </c>
      <c r="Z21" s="330">
        <v>140.03</v>
      </c>
      <c r="AB21" s="329">
        <v>17</v>
      </c>
      <c r="AC21" s="330">
        <v>52.92</v>
      </c>
      <c r="AD21" s="328">
        <v>75.99</v>
      </c>
      <c r="AE21" s="330">
        <v>139.89</v>
      </c>
      <c r="AF21" s="328">
        <v>154.25</v>
      </c>
      <c r="AG21" s="330">
        <v>163.4</v>
      </c>
      <c r="AH21" s="328">
        <v>170.13</v>
      </c>
      <c r="AI21" s="330">
        <v>175.7</v>
      </c>
      <c r="AK21" s="329">
        <v>17</v>
      </c>
      <c r="AL21" s="330">
        <v>59.94</v>
      </c>
      <c r="AM21" s="328">
        <v>85.7</v>
      </c>
      <c r="AN21" s="330">
        <v>151.81</v>
      </c>
      <c r="AO21" s="328">
        <v>172.58</v>
      </c>
      <c r="AP21" s="330">
        <v>177.3</v>
      </c>
      <c r="AQ21" s="328">
        <v>187.62</v>
      </c>
      <c r="AR21" s="330">
        <v>190.17</v>
      </c>
      <c r="AV21" s="336">
        <v>14</v>
      </c>
      <c r="AW21" s="345">
        <v>381.71</v>
      </c>
      <c r="AX21" s="345">
        <v>395.41</v>
      </c>
      <c r="AY21" s="345">
        <v>334.71</v>
      </c>
      <c r="AZ21" s="345">
        <v>348.41</v>
      </c>
      <c r="BA21" s="345">
        <v>676.8</v>
      </c>
      <c r="BB21" s="345">
        <v>277.57</v>
      </c>
      <c r="BC21" s="345">
        <v>285.95</v>
      </c>
      <c r="BD21" s="345">
        <v>498.61</v>
      </c>
      <c r="BG21" s="336">
        <v>14</v>
      </c>
      <c r="BH21" s="345">
        <v>340.76</v>
      </c>
      <c r="BI21" s="345">
        <v>404.7</v>
      </c>
      <c r="BJ21" s="345">
        <v>293.76</v>
      </c>
      <c r="BK21" s="345">
        <v>357.7</v>
      </c>
      <c r="BL21" s="345">
        <v>353.77</v>
      </c>
      <c r="BM21" s="345">
        <v>236.55</v>
      </c>
      <c r="BN21" s="345">
        <v>301.01</v>
      </c>
      <c r="BO21" s="351">
        <v>300.07</v>
      </c>
      <c r="BQ21" s="329">
        <v>17</v>
      </c>
      <c r="BR21" s="352">
        <v>12.62</v>
      </c>
      <c r="BS21" s="352">
        <v>13.84</v>
      </c>
      <c r="BT21" s="352">
        <v>14.03</v>
      </c>
      <c r="BU21" s="352">
        <v>16.02</v>
      </c>
      <c r="BV21" s="352">
        <v>19.01</v>
      </c>
      <c r="BW21" s="352">
        <v>23.55</v>
      </c>
      <c r="BX21" s="352">
        <v>25.11</v>
      </c>
      <c r="BZ21" s="329">
        <v>17</v>
      </c>
      <c r="CA21" s="352">
        <v>17.16</v>
      </c>
      <c r="CB21" s="352">
        <v>18.82</v>
      </c>
      <c r="CC21" s="352">
        <v>19.08</v>
      </c>
      <c r="CD21" s="352">
        <v>21.78</v>
      </c>
      <c r="CE21" s="352">
        <v>25.85</v>
      </c>
      <c r="CF21" s="352">
        <v>32.02</v>
      </c>
      <c r="CG21" s="352">
        <v>34.14</v>
      </c>
    </row>
    <row r="22" spans="1:85">
      <c r="A22" s="329">
        <v>18</v>
      </c>
      <c r="B22" s="330">
        <v>32.1</v>
      </c>
      <c r="C22" s="328">
        <v>38.37</v>
      </c>
      <c r="D22" s="330">
        <v>46.3</v>
      </c>
      <c r="E22" s="328">
        <v>56.27</v>
      </c>
      <c r="F22" s="330">
        <v>72.01</v>
      </c>
      <c r="G22" s="328">
        <v>84.12</v>
      </c>
      <c r="H22" s="330">
        <v>96.39</v>
      </c>
      <c r="J22" s="329">
        <v>18</v>
      </c>
      <c r="K22" s="330">
        <v>35.7</v>
      </c>
      <c r="L22" s="328">
        <v>42.2</v>
      </c>
      <c r="M22" s="330">
        <v>54.46</v>
      </c>
      <c r="N22" s="328">
        <v>76.5</v>
      </c>
      <c r="O22" s="330">
        <v>115.39</v>
      </c>
      <c r="P22" s="328">
        <v>123.9</v>
      </c>
      <c r="Q22" s="330">
        <v>127.74</v>
      </c>
      <c r="S22" s="329">
        <v>18</v>
      </c>
      <c r="T22" s="330">
        <v>39.8</v>
      </c>
      <c r="U22" s="328">
        <v>47.77</v>
      </c>
      <c r="V22" s="330">
        <v>60.87</v>
      </c>
      <c r="W22" s="328">
        <v>87.72</v>
      </c>
      <c r="X22" s="330">
        <v>133.55</v>
      </c>
      <c r="Y22" s="328">
        <v>142.02</v>
      </c>
      <c r="Z22" s="330">
        <v>143.45</v>
      </c>
      <c r="AB22" s="329">
        <v>18</v>
      </c>
      <c r="AC22" s="330">
        <v>54.5</v>
      </c>
      <c r="AD22" s="328">
        <v>76.85</v>
      </c>
      <c r="AE22" s="330">
        <v>144.1</v>
      </c>
      <c r="AF22" s="328">
        <v>157.44</v>
      </c>
      <c r="AG22" s="330">
        <v>166.99</v>
      </c>
      <c r="AH22" s="328">
        <v>173.77</v>
      </c>
      <c r="AI22" s="330">
        <v>180.4</v>
      </c>
      <c r="AK22" s="329">
        <v>18</v>
      </c>
      <c r="AL22" s="330">
        <v>60.42</v>
      </c>
      <c r="AM22" s="328">
        <v>85.98</v>
      </c>
      <c r="AN22" s="330">
        <v>152.73</v>
      </c>
      <c r="AO22" s="328">
        <v>172.78</v>
      </c>
      <c r="AP22" s="330">
        <v>177.57</v>
      </c>
      <c r="AQ22" s="328">
        <v>187.85</v>
      </c>
      <c r="AR22" s="330">
        <v>190.46</v>
      </c>
      <c r="AV22" s="336">
        <v>15</v>
      </c>
      <c r="AW22" s="345">
        <v>395.35</v>
      </c>
      <c r="AX22" s="345">
        <v>413.4</v>
      </c>
      <c r="AY22" s="345">
        <v>348.35</v>
      </c>
      <c r="AZ22" s="345">
        <v>366.4</v>
      </c>
      <c r="BA22" s="345">
        <v>699</v>
      </c>
      <c r="BB22" s="345">
        <v>288.89</v>
      </c>
      <c r="BC22" s="345">
        <v>300.71</v>
      </c>
      <c r="BD22" s="345">
        <v>502</v>
      </c>
      <c r="BG22" s="336">
        <v>15</v>
      </c>
      <c r="BH22" s="345">
        <v>351.4</v>
      </c>
      <c r="BI22" s="345">
        <v>422.3</v>
      </c>
      <c r="BJ22" s="345">
        <v>304.4</v>
      </c>
      <c r="BK22" s="345">
        <v>375.3</v>
      </c>
      <c r="BL22" s="345">
        <v>385.73</v>
      </c>
      <c r="BM22" s="345">
        <v>251.79</v>
      </c>
      <c r="BN22" s="345">
        <v>311.85</v>
      </c>
      <c r="BO22" s="351">
        <v>308.33</v>
      </c>
      <c r="BQ22" s="329">
        <v>18</v>
      </c>
      <c r="BR22" s="352">
        <v>12.63</v>
      </c>
      <c r="BS22" s="352">
        <v>13.89</v>
      </c>
      <c r="BT22" s="352">
        <v>14.16</v>
      </c>
      <c r="BU22" s="352">
        <v>16.64</v>
      </c>
      <c r="BV22" s="352">
        <v>19.82</v>
      </c>
      <c r="BW22" s="352">
        <v>24.03</v>
      </c>
      <c r="BX22" s="352">
        <v>26.58</v>
      </c>
      <c r="BZ22" s="329">
        <v>18</v>
      </c>
      <c r="CA22" s="352">
        <v>17.17</v>
      </c>
      <c r="CB22" s="352">
        <v>18.89</v>
      </c>
      <c r="CC22" s="352">
        <v>19.25</v>
      </c>
      <c r="CD22" s="352">
        <v>22.63</v>
      </c>
      <c r="CE22" s="352">
        <v>26.95</v>
      </c>
      <c r="CF22" s="352">
        <v>32.68</v>
      </c>
      <c r="CG22" s="352">
        <v>36.14</v>
      </c>
    </row>
    <row r="23" spans="1:85">
      <c r="A23" s="329">
        <v>19</v>
      </c>
      <c r="B23" s="330">
        <v>32.92</v>
      </c>
      <c r="C23" s="328">
        <v>39.68</v>
      </c>
      <c r="D23" s="330">
        <v>47.91</v>
      </c>
      <c r="E23" s="328">
        <v>58.32</v>
      </c>
      <c r="F23" s="330">
        <v>74.44</v>
      </c>
      <c r="G23" s="328">
        <v>87.58</v>
      </c>
      <c r="H23" s="330">
        <v>99.89</v>
      </c>
      <c r="J23" s="329">
        <v>19</v>
      </c>
      <c r="K23" s="330">
        <v>37.11</v>
      </c>
      <c r="L23" s="328">
        <v>43.36</v>
      </c>
      <c r="M23" s="330">
        <v>56.07</v>
      </c>
      <c r="N23" s="328">
        <v>79.62</v>
      </c>
      <c r="O23" s="330">
        <v>119.59</v>
      </c>
      <c r="P23" s="328">
        <v>129.6</v>
      </c>
      <c r="Q23" s="330">
        <v>133.28</v>
      </c>
      <c r="S23" s="329">
        <v>19</v>
      </c>
      <c r="T23" s="330">
        <v>40.42</v>
      </c>
      <c r="U23" s="328">
        <v>48.03</v>
      </c>
      <c r="V23" s="330">
        <v>62.68</v>
      </c>
      <c r="W23" s="328">
        <v>91.3</v>
      </c>
      <c r="X23" s="330">
        <v>138.44</v>
      </c>
      <c r="Y23" s="328">
        <v>148.76</v>
      </c>
      <c r="Z23" s="330">
        <v>153.12</v>
      </c>
      <c r="AB23" s="329">
        <v>19</v>
      </c>
      <c r="AC23" s="330">
        <v>55.96</v>
      </c>
      <c r="AD23" s="328">
        <v>80.11</v>
      </c>
      <c r="AE23" s="330">
        <v>147.54</v>
      </c>
      <c r="AF23" s="328">
        <v>160.76</v>
      </c>
      <c r="AG23" s="330">
        <v>170.76</v>
      </c>
      <c r="AH23" s="328">
        <v>177.67</v>
      </c>
      <c r="AI23" s="330">
        <v>185.05</v>
      </c>
      <c r="AK23" s="329">
        <v>19</v>
      </c>
      <c r="AL23" s="330">
        <v>60.81</v>
      </c>
      <c r="AM23" s="328">
        <v>86.36</v>
      </c>
      <c r="AN23" s="330">
        <v>156.78</v>
      </c>
      <c r="AO23" s="328">
        <v>172.98</v>
      </c>
      <c r="AP23" s="330">
        <v>177.77</v>
      </c>
      <c r="AQ23" s="328">
        <v>188.05</v>
      </c>
      <c r="AR23" s="330">
        <v>191.98</v>
      </c>
      <c r="AV23" s="336">
        <v>16</v>
      </c>
      <c r="AW23" s="345">
        <v>405.84</v>
      </c>
      <c r="AX23" s="345">
        <v>432.13</v>
      </c>
      <c r="AY23" s="345">
        <v>358.84</v>
      </c>
      <c r="AZ23" s="345">
        <v>385.13</v>
      </c>
      <c r="BA23" s="345">
        <v>711.74</v>
      </c>
      <c r="BB23" s="345">
        <v>300.44</v>
      </c>
      <c r="BC23" s="345">
        <v>316.51</v>
      </c>
      <c r="BD23" s="345">
        <v>526.08</v>
      </c>
      <c r="BG23" s="336">
        <v>16</v>
      </c>
      <c r="BH23" s="345">
        <v>362.61</v>
      </c>
      <c r="BI23" s="345">
        <v>439.19</v>
      </c>
      <c r="BJ23" s="345">
        <v>315.61</v>
      </c>
      <c r="BK23" s="345">
        <v>392.19</v>
      </c>
      <c r="BL23" s="345">
        <v>401.17</v>
      </c>
      <c r="BM23" s="345">
        <v>253.32</v>
      </c>
      <c r="BN23" s="345">
        <v>324.05</v>
      </c>
      <c r="BO23" s="351">
        <v>347.83</v>
      </c>
      <c r="BQ23" s="329">
        <v>19</v>
      </c>
      <c r="BR23" s="352">
        <v>12.9</v>
      </c>
      <c r="BS23" s="352">
        <v>14.49</v>
      </c>
      <c r="BT23" s="352">
        <v>14.7</v>
      </c>
      <c r="BU23" s="352">
        <v>17.33</v>
      </c>
      <c r="BV23" s="352">
        <v>20.48</v>
      </c>
      <c r="BW23" s="352">
        <v>24.85</v>
      </c>
      <c r="BX23" s="352">
        <v>27.7</v>
      </c>
      <c r="BZ23" s="329">
        <v>19</v>
      </c>
      <c r="CA23" s="352">
        <v>17.54</v>
      </c>
      <c r="CB23" s="352">
        <v>19.7</v>
      </c>
      <c r="CC23" s="352">
        <v>19.99</v>
      </c>
      <c r="CD23" s="352">
        <v>23.56</v>
      </c>
      <c r="CE23" s="352">
        <v>27.85</v>
      </c>
      <c r="CF23" s="352">
        <v>33.79</v>
      </c>
      <c r="CG23" s="352">
        <v>37.67</v>
      </c>
    </row>
    <row r="24" spans="1:85">
      <c r="A24" s="329">
        <v>20</v>
      </c>
      <c r="B24" s="333">
        <v>33.23</v>
      </c>
      <c r="C24" s="334">
        <v>41.08</v>
      </c>
      <c r="D24" s="333">
        <v>50.21</v>
      </c>
      <c r="E24" s="334">
        <v>60.74</v>
      </c>
      <c r="F24" s="333">
        <v>77.21</v>
      </c>
      <c r="G24" s="334">
        <v>90.9</v>
      </c>
      <c r="H24" s="333">
        <v>104.16</v>
      </c>
      <c r="J24" s="329">
        <v>20</v>
      </c>
      <c r="K24" s="333">
        <v>38.39</v>
      </c>
      <c r="L24" s="334">
        <v>45.22</v>
      </c>
      <c r="M24" s="333">
        <v>58.23</v>
      </c>
      <c r="N24" s="334">
        <v>83.33</v>
      </c>
      <c r="O24" s="333">
        <v>123.86</v>
      </c>
      <c r="P24" s="334">
        <v>134.05</v>
      </c>
      <c r="Q24" s="333">
        <v>138.26</v>
      </c>
      <c r="S24" s="329">
        <v>20</v>
      </c>
      <c r="T24" s="333">
        <v>40.62</v>
      </c>
      <c r="U24" s="334">
        <v>50.09</v>
      </c>
      <c r="V24" s="333">
        <v>65.09</v>
      </c>
      <c r="W24" s="334">
        <v>95.56</v>
      </c>
      <c r="X24" s="333">
        <v>143.36</v>
      </c>
      <c r="Y24" s="334">
        <v>153.87</v>
      </c>
      <c r="Z24" s="333">
        <v>158.7</v>
      </c>
      <c r="AB24" s="329">
        <v>20</v>
      </c>
      <c r="AC24" s="333">
        <v>57</v>
      </c>
      <c r="AD24" s="334">
        <v>82.48</v>
      </c>
      <c r="AE24" s="333">
        <v>151.53</v>
      </c>
      <c r="AF24" s="334">
        <v>166.96</v>
      </c>
      <c r="AG24" s="333">
        <v>171.82</v>
      </c>
      <c r="AH24" s="334">
        <v>181.65</v>
      </c>
      <c r="AI24" s="333">
        <v>185.8</v>
      </c>
      <c r="AK24" s="329">
        <v>20</v>
      </c>
      <c r="AL24" s="333">
        <v>61.13</v>
      </c>
      <c r="AM24" s="334">
        <v>86.73</v>
      </c>
      <c r="AN24" s="333">
        <v>158.15</v>
      </c>
      <c r="AO24" s="334">
        <v>174.25</v>
      </c>
      <c r="AP24" s="333">
        <v>178.98</v>
      </c>
      <c r="AQ24" s="334">
        <v>189.21</v>
      </c>
      <c r="AR24" s="333">
        <v>193.9</v>
      </c>
      <c r="AV24" s="336">
        <v>17</v>
      </c>
      <c r="AW24" s="345">
        <v>419.77</v>
      </c>
      <c r="AX24" s="345">
        <v>441.33</v>
      </c>
      <c r="AY24" s="345">
        <v>372.77</v>
      </c>
      <c r="AZ24" s="345">
        <v>394.33</v>
      </c>
      <c r="BA24" s="345">
        <v>739.78</v>
      </c>
      <c r="BB24" s="345">
        <v>309.2</v>
      </c>
      <c r="BC24" s="345">
        <v>329.9</v>
      </c>
      <c r="BD24" s="345">
        <v>559.55</v>
      </c>
      <c r="BG24" s="336">
        <v>17</v>
      </c>
      <c r="BH24" s="345">
        <v>371.93</v>
      </c>
      <c r="BI24" s="345">
        <v>448.11</v>
      </c>
      <c r="BJ24" s="345">
        <v>324.93</v>
      </c>
      <c r="BK24" s="345">
        <v>401.11</v>
      </c>
      <c r="BL24" s="345">
        <v>402.72</v>
      </c>
      <c r="BM24" s="345">
        <v>267.42</v>
      </c>
      <c r="BN24" s="345">
        <v>335.45</v>
      </c>
      <c r="BO24" s="351">
        <v>352.51</v>
      </c>
      <c r="BQ24" s="329">
        <v>20</v>
      </c>
      <c r="BR24" s="352">
        <v>13.08</v>
      </c>
      <c r="BS24" s="352">
        <v>14.75</v>
      </c>
      <c r="BT24" s="352">
        <v>15.06</v>
      </c>
      <c r="BU24" s="352">
        <v>18.19</v>
      </c>
      <c r="BV24" s="352">
        <v>21.18</v>
      </c>
      <c r="BW24" s="352">
        <v>25.77</v>
      </c>
      <c r="BX24" s="352">
        <v>28.98</v>
      </c>
      <c r="BZ24" s="329">
        <v>20</v>
      </c>
      <c r="CA24" s="352">
        <v>17.78</v>
      </c>
      <c r="CB24" s="352">
        <v>20.06</v>
      </c>
      <c r="CC24" s="352">
        <v>20.48</v>
      </c>
      <c r="CD24" s="352">
        <v>24.73</v>
      </c>
      <c r="CE24" s="352">
        <v>28.8</v>
      </c>
      <c r="CF24" s="352">
        <v>35.04</v>
      </c>
      <c r="CG24" s="352">
        <v>39.41</v>
      </c>
    </row>
    <row r="25" spans="1:85">
      <c r="A25" s="323">
        <v>21</v>
      </c>
      <c r="B25" s="330">
        <v>34.05</v>
      </c>
      <c r="C25" s="328">
        <v>41.28</v>
      </c>
      <c r="D25" s="330">
        <v>50.45</v>
      </c>
      <c r="E25" s="328">
        <v>60.99</v>
      </c>
      <c r="F25" s="330">
        <v>80.88</v>
      </c>
      <c r="G25" s="328">
        <v>94.09</v>
      </c>
      <c r="H25" s="330">
        <v>107.57</v>
      </c>
      <c r="J25" s="323">
        <v>21</v>
      </c>
      <c r="K25" s="330">
        <v>40.18</v>
      </c>
      <c r="L25" s="328">
        <v>46.98</v>
      </c>
      <c r="M25" s="330">
        <v>60.42</v>
      </c>
      <c r="N25" s="328">
        <v>86.14</v>
      </c>
      <c r="O25" s="330">
        <v>124.29</v>
      </c>
      <c r="P25" s="328">
        <v>138.65</v>
      </c>
      <c r="Q25" s="330">
        <v>143.18</v>
      </c>
      <c r="S25" s="323">
        <v>21</v>
      </c>
      <c r="T25" s="330">
        <v>43.79</v>
      </c>
      <c r="U25" s="328">
        <v>52.02</v>
      </c>
      <c r="V25" s="330">
        <v>67.54</v>
      </c>
      <c r="W25" s="328">
        <v>98.79</v>
      </c>
      <c r="X25" s="330">
        <v>148.45</v>
      </c>
      <c r="Y25" s="328">
        <v>159.14</v>
      </c>
      <c r="Z25" s="330">
        <v>164.81</v>
      </c>
      <c r="AB25" s="323">
        <v>21</v>
      </c>
      <c r="AC25" s="330">
        <v>58.53</v>
      </c>
      <c r="AD25" s="328">
        <v>84.08</v>
      </c>
      <c r="AE25" s="330">
        <v>160.58</v>
      </c>
      <c r="AF25" s="328">
        <v>172.45</v>
      </c>
      <c r="AG25" s="330">
        <v>185.99</v>
      </c>
      <c r="AH25" s="328">
        <v>190.13</v>
      </c>
      <c r="AI25" s="330">
        <v>200.71</v>
      </c>
      <c r="AK25" s="323">
        <v>21</v>
      </c>
      <c r="AL25" s="330">
        <v>63.8</v>
      </c>
      <c r="AM25" s="328">
        <v>90.7</v>
      </c>
      <c r="AN25" s="330">
        <v>167.59</v>
      </c>
      <c r="AO25" s="328">
        <v>179.97</v>
      </c>
      <c r="AP25" s="330">
        <v>189.3</v>
      </c>
      <c r="AQ25" s="328">
        <v>198.04</v>
      </c>
      <c r="AR25" s="330">
        <v>210.28</v>
      </c>
      <c r="AV25" s="336">
        <v>18</v>
      </c>
      <c r="AW25" s="345">
        <v>426.76</v>
      </c>
      <c r="AX25" s="345">
        <v>466.67</v>
      </c>
      <c r="AY25" s="345">
        <v>379.76</v>
      </c>
      <c r="AZ25" s="345">
        <v>419.67</v>
      </c>
      <c r="BA25" s="345">
        <v>763.56</v>
      </c>
      <c r="BB25" s="345">
        <v>317.97</v>
      </c>
      <c r="BC25" s="345">
        <v>344.51</v>
      </c>
      <c r="BD25" s="345">
        <v>592.98</v>
      </c>
      <c r="BG25" s="336">
        <v>18</v>
      </c>
      <c r="BH25" s="345">
        <v>372.87</v>
      </c>
      <c r="BI25" s="345">
        <v>449.01</v>
      </c>
      <c r="BJ25" s="345">
        <v>325.87</v>
      </c>
      <c r="BK25" s="345">
        <v>402.01</v>
      </c>
      <c r="BL25" s="345">
        <v>413.68</v>
      </c>
      <c r="BM25" s="345">
        <v>268.85</v>
      </c>
      <c r="BN25" s="345">
        <v>336.68</v>
      </c>
      <c r="BO25" s="351">
        <v>362.33</v>
      </c>
      <c r="BQ25" s="323">
        <v>21</v>
      </c>
      <c r="BR25" s="352">
        <v>13.34</v>
      </c>
      <c r="BS25" s="352">
        <v>15.18</v>
      </c>
      <c r="BT25" s="352">
        <v>15.56</v>
      </c>
      <c r="BU25" s="352">
        <v>18.22</v>
      </c>
      <c r="BV25" s="352">
        <v>22.05</v>
      </c>
      <c r="BW25" s="352">
        <v>26.75</v>
      </c>
      <c r="BX25" s="352">
        <v>30.15</v>
      </c>
      <c r="BZ25" s="323">
        <v>21</v>
      </c>
      <c r="CA25" s="352">
        <v>18.14</v>
      </c>
      <c r="CB25" s="352">
        <v>20.64</v>
      </c>
      <c r="CC25" s="352">
        <v>21.16</v>
      </c>
      <c r="CD25" s="352">
        <v>24.77</v>
      </c>
      <c r="CE25" s="352">
        <v>29.98</v>
      </c>
      <c r="CF25" s="352">
        <v>36.38</v>
      </c>
      <c r="CG25" s="352">
        <v>41</v>
      </c>
    </row>
    <row r="26" spans="1:85">
      <c r="A26" s="329">
        <v>22</v>
      </c>
      <c r="B26" s="330">
        <v>36.5</v>
      </c>
      <c r="C26" s="328">
        <v>45.07</v>
      </c>
      <c r="D26" s="330">
        <v>54.13</v>
      </c>
      <c r="E26" s="328">
        <v>64.84</v>
      </c>
      <c r="F26" s="330">
        <v>83.7</v>
      </c>
      <c r="G26" s="328">
        <v>97.49</v>
      </c>
      <c r="H26" s="330">
        <v>111.58</v>
      </c>
      <c r="J26" s="329">
        <v>22</v>
      </c>
      <c r="K26" s="330">
        <v>41.42</v>
      </c>
      <c r="L26" s="328">
        <v>49.24</v>
      </c>
      <c r="M26" s="330">
        <v>62.08</v>
      </c>
      <c r="N26" s="328">
        <v>88.56</v>
      </c>
      <c r="O26" s="330">
        <v>132.44</v>
      </c>
      <c r="P26" s="328">
        <v>143.95</v>
      </c>
      <c r="Q26" s="330">
        <v>148.52</v>
      </c>
      <c r="S26" s="329">
        <v>22</v>
      </c>
      <c r="T26" s="330">
        <v>45.13</v>
      </c>
      <c r="U26" s="328">
        <v>52.87</v>
      </c>
      <c r="V26" s="330">
        <v>72.06</v>
      </c>
      <c r="W26" s="328">
        <v>101.55</v>
      </c>
      <c r="X26" s="330">
        <v>153.3</v>
      </c>
      <c r="Y26" s="328">
        <v>165.23</v>
      </c>
      <c r="Z26" s="330">
        <v>172.31</v>
      </c>
      <c r="AB26" s="329">
        <v>22</v>
      </c>
      <c r="AC26" s="330">
        <v>60.59</v>
      </c>
      <c r="AD26" s="328">
        <v>85.86</v>
      </c>
      <c r="AE26" s="330">
        <v>164.72</v>
      </c>
      <c r="AF26" s="328">
        <v>183.11</v>
      </c>
      <c r="AG26" s="330">
        <v>192.86</v>
      </c>
      <c r="AH26" s="328">
        <v>203.75</v>
      </c>
      <c r="AI26" s="330">
        <v>211.1</v>
      </c>
      <c r="AK26" s="329">
        <v>22</v>
      </c>
      <c r="AL26" s="330">
        <v>66.72</v>
      </c>
      <c r="AM26" s="328">
        <v>95.73</v>
      </c>
      <c r="AN26" s="330">
        <v>171.91</v>
      </c>
      <c r="AO26" s="328">
        <v>193.98</v>
      </c>
      <c r="AP26" s="330">
        <v>196.19</v>
      </c>
      <c r="AQ26" s="328">
        <v>215.25</v>
      </c>
      <c r="AR26" s="330">
        <v>217.41</v>
      </c>
      <c r="AV26" s="336">
        <v>19</v>
      </c>
      <c r="AW26" s="345">
        <v>442.15</v>
      </c>
      <c r="AX26" s="345">
        <v>484.44</v>
      </c>
      <c r="AY26" s="345">
        <v>395.15</v>
      </c>
      <c r="AZ26" s="345">
        <v>437.44</v>
      </c>
      <c r="BA26" s="345">
        <v>803.01</v>
      </c>
      <c r="BB26" s="345">
        <v>324.9</v>
      </c>
      <c r="BC26" s="345">
        <v>359.12</v>
      </c>
      <c r="BD26" s="345">
        <v>604.74</v>
      </c>
      <c r="BG26" s="336">
        <v>19</v>
      </c>
      <c r="BH26" s="345">
        <v>373.53</v>
      </c>
      <c r="BI26" s="345">
        <v>449.82</v>
      </c>
      <c r="BJ26" s="345">
        <v>326.53</v>
      </c>
      <c r="BK26" s="345">
        <v>402.82</v>
      </c>
      <c r="BL26" s="345">
        <v>420.44</v>
      </c>
      <c r="BM26" s="345">
        <v>283.38</v>
      </c>
      <c r="BN26" s="345">
        <v>360.72</v>
      </c>
      <c r="BO26" s="351">
        <v>382.52</v>
      </c>
      <c r="BQ26" s="329">
        <v>22</v>
      </c>
      <c r="BR26" s="352">
        <v>13.63</v>
      </c>
      <c r="BS26" s="352">
        <v>15.47</v>
      </c>
      <c r="BT26" s="352">
        <v>16.29</v>
      </c>
      <c r="BU26" s="352">
        <v>19.07</v>
      </c>
      <c r="BV26" s="352">
        <v>23.17</v>
      </c>
      <c r="BW26" s="352">
        <v>27.73</v>
      </c>
      <c r="BX26" s="352">
        <v>31.47</v>
      </c>
      <c r="BZ26" s="329">
        <v>22</v>
      </c>
      <c r="CA26" s="352">
        <v>18.53</v>
      </c>
      <c r="CB26" s="352">
        <v>21.03</v>
      </c>
      <c r="CC26" s="352">
        <v>22.15</v>
      </c>
      <c r="CD26" s="352">
        <v>25.93</v>
      </c>
      <c r="CE26" s="352">
        <v>31.51</v>
      </c>
      <c r="CF26" s="352">
        <v>37.71</v>
      </c>
      <c r="CG26" s="352">
        <v>42.79</v>
      </c>
    </row>
    <row r="27" spans="1:85">
      <c r="A27" s="329">
        <v>23</v>
      </c>
      <c r="B27" s="330">
        <v>38.08</v>
      </c>
      <c r="C27" s="328">
        <v>46.09</v>
      </c>
      <c r="D27" s="330">
        <v>56.15</v>
      </c>
      <c r="E27" s="328">
        <v>66.73</v>
      </c>
      <c r="F27" s="330">
        <v>87.14</v>
      </c>
      <c r="G27" s="328">
        <v>100.68</v>
      </c>
      <c r="H27" s="330">
        <v>112.6</v>
      </c>
      <c r="J27" s="329">
        <v>23</v>
      </c>
      <c r="K27" s="330">
        <v>42.43</v>
      </c>
      <c r="L27" s="328">
        <v>50.33</v>
      </c>
      <c r="M27" s="330">
        <v>64.32</v>
      </c>
      <c r="N27" s="328">
        <v>91.09</v>
      </c>
      <c r="O27" s="330">
        <v>137.22</v>
      </c>
      <c r="P27" s="328">
        <v>148.68</v>
      </c>
      <c r="Q27" s="330">
        <v>154.01</v>
      </c>
      <c r="S27" s="329">
        <v>23</v>
      </c>
      <c r="T27" s="330">
        <v>47.31</v>
      </c>
      <c r="U27" s="328">
        <v>57.88</v>
      </c>
      <c r="V27" s="330">
        <v>74.65</v>
      </c>
      <c r="W27" s="328">
        <v>104.46</v>
      </c>
      <c r="X27" s="330">
        <v>158.83</v>
      </c>
      <c r="Y27" s="328">
        <v>170.66</v>
      </c>
      <c r="Z27" s="330">
        <v>178.72</v>
      </c>
      <c r="AB27" s="329">
        <v>23</v>
      </c>
      <c r="AC27" s="330">
        <v>61.63</v>
      </c>
      <c r="AD27" s="328">
        <v>87.49</v>
      </c>
      <c r="AE27" s="330">
        <v>169.29</v>
      </c>
      <c r="AF27" s="328">
        <v>187.73</v>
      </c>
      <c r="AG27" s="330">
        <v>193.55</v>
      </c>
      <c r="AH27" s="328">
        <v>208.09</v>
      </c>
      <c r="AI27" s="330">
        <v>212.14</v>
      </c>
      <c r="AK27" s="329">
        <v>23</v>
      </c>
      <c r="AL27" s="330">
        <v>67.09</v>
      </c>
      <c r="AM27" s="328">
        <v>96.24</v>
      </c>
      <c r="AN27" s="330">
        <v>176.68</v>
      </c>
      <c r="AO27" s="328">
        <v>198.84</v>
      </c>
      <c r="AP27" s="330">
        <v>207.79</v>
      </c>
      <c r="AQ27" s="328">
        <v>221.35</v>
      </c>
      <c r="AR27" s="330">
        <v>223.57</v>
      </c>
      <c r="AV27" s="336">
        <v>20</v>
      </c>
      <c r="AW27" s="345">
        <v>449.28</v>
      </c>
      <c r="AX27" s="345">
        <v>503.89</v>
      </c>
      <c r="AY27" s="345">
        <v>402.28</v>
      </c>
      <c r="AZ27" s="345">
        <v>456.89</v>
      </c>
      <c r="BA27" s="345">
        <v>815.4</v>
      </c>
      <c r="BB27" s="345">
        <v>333.61</v>
      </c>
      <c r="BC27" s="345">
        <v>375.12</v>
      </c>
      <c r="BD27" s="345">
        <v>608.78</v>
      </c>
      <c r="BG27" s="336">
        <v>20</v>
      </c>
      <c r="BH27" s="345">
        <v>374.19</v>
      </c>
      <c r="BI27" s="345">
        <v>450.69</v>
      </c>
      <c r="BJ27" s="345">
        <v>327.19</v>
      </c>
      <c r="BK27" s="345">
        <v>403.69</v>
      </c>
      <c r="BL27" s="345">
        <v>421.29</v>
      </c>
      <c r="BM27" s="345">
        <v>293.33</v>
      </c>
      <c r="BN27" s="345">
        <v>378.6</v>
      </c>
      <c r="BO27" s="351">
        <v>389.26</v>
      </c>
      <c r="BQ27" s="329">
        <v>23</v>
      </c>
      <c r="BR27" s="352">
        <v>13.68</v>
      </c>
      <c r="BS27" s="352">
        <v>15.77</v>
      </c>
      <c r="BT27" s="352">
        <v>16.81</v>
      </c>
      <c r="BU27" s="352">
        <v>19.81</v>
      </c>
      <c r="BV27" s="352">
        <v>24.05</v>
      </c>
      <c r="BW27" s="352">
        <v>28.66</v>
      </c>
      <c r="BX27" s="352">
        <v>32.72</v>
      </c>
      <c r="BZ27" s="329">
        <v>23</v>
      </c>
      <c r="CA27" s="352">
        <v>18.6</v>
      </c>
      <c r="CB27" s="352">
        <v>21.44</v>
      </c>
      <c r="CC27" s="352">
        <v>22.86</v>
      </c>
      <c r="CD27" s="352">
        <v>26.94</v>
      </c>
      <c r="CE27" s="352">
        <v>32.7</v>
      </c>
      <c r="CF27" s="352">
        <v>38.97</v>
      </c>
      <c r="CG27" s="352">
        <v>44.49</v>
      </c>
    </row>
    <row r="28" spans="1:85">
      <c r="A28" s="329">
        <v>24</v>
      </c>
      <c r="B28" s="330">
        <v>39.05</v>
      </c>
      <c r="C28" s="328">
        <v>47.87</v>
      </c>
      <c r="D28" s="330">
        <v>57.57</v>
      </c>
      <c r="E28" s="328">
        <v>69.24</v>
      </c>
      <c r="F28" s="330">
        <v>90.01</v>
      </c>
      <c r="G28" s="328">
        <v>104.15</v>
      </c>
      <c r="H28" s="330">
        <v>113.11</v>
      </c>
      <c r="J28" s="329">
        <v>24</v>
      </c>
      <c r="K28" s="330">
        <v>43.4</v>
      </c>
      <c r="L28" s="328">
        <v>52.33</v>
      </c>
      <c r="M28" s="330">
        <v>66.37</v>
      </c>
      <c r="N28" s="328">
        <v>94.63</v>
      </c>
      <c r="O28" s="330">
        <v>142.22</v>
      </c>
      <c r="P28" s="328">
        <v>153.7</v>
      </c>
      <c r="Q28" s="330">
        <v>155.24</v>
      </c>
      <c r="S28" s="329">
        <v>24</v>
      </c>
      <c r="T28" s="330">
        <v>48.25</v>
      </c>
      <c r="U28" s="328">
        <v>58.39</v>
      </c>
      <c r="V28" s="330">
        <v>74.91</v>
      </c>
      <c r="W28" s="328">
        <v>108.51</v>
      </c>
      <c r="X28" s="330">
        <v>164.6</v>
      </c>
      <c r="Y28" s="328">
        <v>177.32</v>
      </c>
      <c r="Z28" s="330">
        <v>185.11</v>
      </c>
      <c r="AB28" s="329">
        <v>24</v>
      </c>
      <c r="AC28" s="330">
        <v>63.16</v>
      </c>
      <c r="AD28" s="328">
        <v>88.96</v>
      </c>
      <c r="AE28" s="330">
        <v>171.25</v>
      </c>
      <c r="AF28" s="328">
        <v>192.41</v>
      </c>
      <c r="AG28" s="330">
        <v>199.87</v>
      </c>
      <c r="AH28" s="328">
        <v>208.63</v>
      </c>
      <c r="AI28" s="330">
        <v>214.71</v>
      </c>
      <c r="AK28" s="329">
        <v>24</v>
      </c>
      <c r="AL28" s="330">
        <v>68.87</v>
      </c>
      <c r="AM28" s="328">
        <v>96.64</v>
      </c>
      <c r="AN28" s="330">
        <v>179.2</v>
      </c>
      <c r="AO28" s="328">
        <v>201.92</v>
      </c>
      <c r="AP28" s="330">
        <v>208.96</v>
      </c>
      <c r="AQ28" s="328">
        <v>224.04</v>
      </c>
      <c r="AR28" s="330">
        <v>228.1</v>
      </c>
      <c r="AV28" s="336">
        <v>21</v>
      </c>
      <c r="AW28" s="345">
        <v>462.06</v>
      </c>
      <c r="AX28" s="345">
        <v>519.95</v>
      </c>
      <c r="AY28" s="345">
        <v>415.06</v>
      </c>
      <c r="AZ28" s="345">
        <v>472.95</v>
      </c>
      <c r="BA28" s="345">
        <v>857.48</v>
      </c>
      <c r="BB28" s="345">
        <v>341.05</v>
      </c>
      <c r="BC28" s="345">
        <v>388.31</v>
      </c>
      <c r="BD28" s="345">
        <v>640.71</v>
      </c>
      <c r="BG28" s="336">
        <v>21</v>
      </c>
      <c r="BH28" s="345">
        <v>374.44</v>
      </c>
      <c r="BI28" s="345">
        <v>450.94</v>
      </c>
      <c r="BJ28" s="345">
        <v>327.44</v>
      </c>
      <c r="BK28" s="345">
        <v>403.94</v>
      </c>
      <c r="BL28" s="345">
        <v>421.54</v>
      </c>
      <c r="BM28" s="345">
        <v>315.87</v>
      </c>
      <c r="BN28" s="345">
        <v>391.09</v>
      </c>
      <c r="BO28" s="351">
        <v>407.64</v>
      </c>
      <c r="BQ28" s="329">
        <v>24</v>
      </c>
      <c r="BR28" s="352">
        <v>14.05</v>
      </c>
      <c r="BS28" s="352">
        <v>16.41</v>
      </c>
      <c r="BT28" s="352">
        <v>17.35</v>
      </c>
      <c r="BU28" s="352">
        <v>20.44</v>
      </c>
      <c r="BV28" s="352">
        <v>24.96</v>
      </c>
      <c r="BW28" s="352">
        <v>29.36</v>
      </c>
      <c r="BX28" s="352">
        <v>34.27</v>
      </c>
      <c r="BZ28" s="329">
        <v>24</v>
      </c>
      <c r="CA28" s="352">
        <v>19.1</v>
      </c>
      <c r="CB28" s="352">
        <v>22.31</v>
      </c>
      <c r="CC28" s="352">
        <v>23.59</v>
      </c>
      <c r="CD28" s="352">
        <v>27.79</v>
      </c>
      <c r="CE28" s="352">
        <v>33.94</v>
      </c>
      <c r="CF28" s="352">
        <v>39.92</v>
      </c>
      <c r="CG28" s="352">
        <v>46.6</v>
      </c>
    </row>
    <row r="29" spans="1:85">
      <c r="A29" s="331">
        <v>25</v>
      </c>
      <c r="B29" s="330">
        <v>39.33</v>
      </c>
      <c r="C29" s="328">
        <v>49.28</v>
      </c>
      <c r="D29" s="330">
        <v>59.48</v>
      </c>
      <c r="E29" s="328">
        <v>71.61</v>
      </c>
      <c r="F29" s="330">
        <v>92.56</v>
      </c>
      <c r="G29" s="328">
        <v>107.67</v>
      </c>
      <c r="H29" s="330">
        <v>123.15</v>
      </c>
      <c r="J29" s="331">
        <v>25</v>
      </c>
      <c r="K29" s="330">
        <v>44.81</v>
      </c>
      <c r="L29" s="328">
        <v>53.82</v>
      </c>
      <c r="M29" s="330">
        <v>67.63</v>
      </c>
      <c r="N29" s="328">
        <v>97.88</v>
      </c>
      <c r="O29" s="330">
        <v>146.86</v>
      </c>
      <c r="P29" s="328">
        <v>159.93</v>
      </c>
      <c r="Q29" s="330">
        <v>166.62</v>
      </c>
      <c r="S29" s="331">
        <v>25</v>
      </c>
      <c r="T29" s="330">
        <v>48.45</v>
      </c>
      <c r="U29" s="328">
        <v>59.61</v>
      </c>
      <c r="V29" s="330">
        <v>75.61</v>
      </c>
      <c r="W29" s="328">
        <v>112.25</v>
      </c>
      <c r="X29" s="330">
        <v>169.98</v>
      </c>
      <c r="Y29" s="328">
        <v>183.57</v>
      </c>
      <c r="Z29" s="330">
        <v>189.9</v>
      </c>
      <c r="AB29" s="331">
        <v>25</v>
      </c>
      <c r="AC29" s="330">
        <v>64.63</v>
      </c>
      <c r="AD29" s="328">
        <v>90.8</v>
      </c>
      <c r="AE29" s="330">
        <v>173.96</v>
      </c>
      <c r="AF29" s="328">
        <v>196.3</v>
      </c>
      <c r="AG29" s="330">
        <v>203.89</v>
      </c>
      <c r="AH29" s="328">
        <v>218.32</v>
      </c>
      <c r="AI29" s="330">
        <v>222.67</v>
      </c>
      <c r="AK29" s="331">
        <v>25</v>
      </c>
      <c r="AL29" s="330">
        <v>69.23</v>
      </c>
      <c r="AM29" s="328">
        <v>97.03</v>
      </c>
      <c r="AN29" s="330">
        <v>185.2</v>
      </c>
      <c r="AO29" s="328">
        <v>202.63</v>
      </c>
      <c r="AP29" s="330">
        <v>209.89</v>
      </c>
      <c r="AQ29" s="328">
        <v>224.32</v>
      </c>
      <c r="AR29" s="330">
        <v>228.67</v>
      </c>
      <c r="AV29" s="336">
        <v>22</v>
      </c>
      <c r="AW29" s="345">
        <v>468.66</v>
      </c>
      <c r="AX29" s="345">
        <v>537.73</v>
      </c>
      <c r="AY29" s="345">
        <v>421.66</v>
      </c>
      <c r="AZ29" s="345">
        <v>490.73</v>
      </c>
      <c r="BA29" s="345">
        <v>879.56</v>
      </c>
      <c r="BB29" s="345">
        <v>349.7</v>
      </c>
      <c r="BC29" s="345">
        <v>402.9</v>
      </c>
      <c r="BD29" s="345">
        <v>690.54</v>
      </c>
      <c r="BG29" s="336">
        <v>22</v>
      </c>
      <c r="BH29" s="345">
        <v>374.69</v>
      </c>
      <c r="BI29" s="345">
        <v>451.19</v>
      </c>
      <c r="BJ29" s="345">
        <v>327.69</v>
      </c>
      <c r="BK29" s="345">
        <v>404.19</v>
      </c>
      <c r="BL29" s="345">
        <v>421.79</v>
      </c>
      <c r="BM29" s="345">
        <v>318.13</v>
      </c>
      <c r="BN29" s="345">
        <v>392.4</v>
      </c>
      <c r="BO29" s="351">
        <v>409.48</v>
      </c>
      <c r="BQ29" s="331">
        <v>25</v>
      </c>
      <c r="BR29" s="352">
        <v>14.21</v>
      </c>
      <c r="BS29" s="352">
        <v>16.59</v>
      </c>
      <c r="BT29" s="352">
        <v>17.56</v>
      </c>
      <c r="BU29" s="352">
        <v>21.03</v>
      </c>
      <c r="BV29" s="352">
        <v>25.38</v>
      </c>
      <c r="BW29" s="352">
        <v>30.63</v>
      </c>
      <c r="BX29" s="352">
        <v>35.27</v>
      </c>
      <c r="BZ29" s="331">
        <v>25</v>
      </c>
      <c r="CA29" s="352">
        <v>19.32</v>
      </c>
      <c r="CB29" s="352">
        <v>22.56</v>
      </c>
      <c r="CC29" s="352">
        <v>23.88</v>
      </c>
      <c r="CD29" s="352">
        <v>28.6</v>
      </c>
      <c r="CE29" s="352">
        <v>34.51</v>
      </c>
      <c r="CF29" s="352">
        <v>41.65</v>
      </c>
      <c r="CG29" s="352">
        <v>47.96</v>
      </c>
    </row>
    <row r="30" spans="1:85">
      <c r="A30" s="329">
        <v>26</v>
      </c>
      <c r="B30" s="327">
        <v>41.82</v>
      </c>
      <c r="C30" s="332">
        <v>50.64</v>
      </c>
      <c r="D30" s="327">
        <v>61.43</v>
      </c>
      <c r="E30" s="332">
        <v>73.92</v>
      </c>
      <c r="F30" s="327">
        <v>95.44</v>
      </c>
      <c r="G30" s="332">
        <v>111.39</v>
      </c>
      <c r="H30" s="327">
        <v>126.89</v>
      </c>
      <c r="J30" s="329">
        <v>26</v>
      </c>
      <c r="K30" s="327">
        <v>46.15</v>
      </c>
      <c r="L30" s="332">
        <v>55.3</v>
      </c>
      <c r="M30" s="327">
        <v>70.14</v>
      </c>
      <c r="N30" s="332">
        <v>101.09</v>
      </c>
      <c r="O30" s="327">
        <v>151.84</v>
      </c>
      <c r="P30" s="332">
        <v>165.43</v>
      </c>
      <c r="Q30" s="327">
        <v>171.22</v>
      </c>
      <c r="S30" s="329">
        <v>26</v>
      </c>
      <c r="T30" s="327">
        <v>49.91</v>
      </c>
      <c r="U30" s="332">
        <v>61.24</v>
      </c>
      <c r="V30" s="327">
        <v>81.41</v>
      </c>
      <c r="W30" s="332">
        <v>115.91</v>
      </c>
      <c r="X30" s="327">
        <v>175.75</v>
      </c>
      <c r="Y30" s="332">
        <v>189.87</v>
      </c>
      <c r="Z30" s="327">
        <v>196.7</v>
      </c>
      <c r="AB30" s="329">
        <v>26</v>
      </c>
      <c r="AC30" s="327">
        <v>66.03</v>
      </c>
      <c r="AD30" s="332">
        <v>93.37</v>
      </c>
      <c r="AE30" s="327">
        <v>184.38</v>
      </c>
      <c r="AF30" s="332">
        <v>202.75</v>
      </c>
      <c r="AG30" s="327">
        <v>214.84</v>
      </c>
      <c r="AH30" s="332">
        <v>223.8</v>
      </c>
      <c r="AI30" s="327">
        <v>233.89</v>
      </c>
      <c r="AK30" s="329">
        <v>26</v>
      </c>
      <c r="AL30" s="327">
        <v>73.47</v>
      </c>
      <c r="AM30" s="332">
        <v>104.73</v>
      </c>
      <c r="AN30" s="327">
        <v>195.92</v>
      </c>
      <c r="AO30" s="332">
        <v>216.61</v>
      </c>
      <c r="AP30" s="327">
        <v>227.52</v>
      </c>
      <c r="AQ30" s="332">
        <v>229.8</v>
      </c>
      <c r="AR30" s="327">
        <v>240.05</v>
      </c>
      <c r="AV30" s="336">
        <v>23</v>
      </c>
      <c r="AW30" s="345">
        <v>473.96</v>
      </c>
      <c r="AX30" s="345">
        <v>544.51</v>
      </c>
      <c r="AY30" s="345">
        <v>426.96</v>
      </c>
      <c r="AZ30" s="345">
        <v>497.51</v>
      </c>
      <c r="BA30" s="345">
        <v>882.64</v>
      </c>
      <c r="BB30" s="345">
        <v>370.1</v>
      </c>
      <c r="BC30" s="345">
        <v>425.2</v>
      </c>
      <c r="BD30" s="345">
        <v>696.04</v>
      </c>
      <c r="BG30" s="336">
        <v>23</v>
      </c>
      <c r="BH30" s="345">
        <v>374.94</v>
      </c>
      <c r="BI30" s="345">
        <v>451.44</v>
      </c>
      <c r="BJ30" s="345">
        <v>327.94</v>
      </c>
      <c r="BK30" s="345">
        <v>404.44</v>
      </c>
      <c r="BL30" s="345">
        <v>422.04</v>
      </c>
      <c r="BM30" s="345">
        <v>318.38</v>
      </c>
      <c r="BN30" s="345">
        <v>392.65</v>
      </c>
      <c r="BO30" s="351">
        <v>409.73</v>
      </c>
      <c r="BQ30" s="329">
        <v>26</v>
      </c>
      <c r="BR30" s="352">
        <v>14.75</v>
      </c>
      <c r="BS30" s="352">
        <v>17.16</v>
      </c>
      <c r="BT30" s="352">
        <v>18.3</v>
      </c>
      <c r="BU30" s="352">
        <v>21.68</v>
      </c>
      <c r="BV30" s="352">
        <v>26.31</v>
      </c>
      <c r="BW30" s="352">
        <v>31.89</v>
      </c>
      <c r="BX30" s="352">
        <v>36.72</v>
      </c>
      <c r="BZ30" s="329">
        <v>26</v>
      </c>
      <c r="CA30" s="352">
        <v>20.06</v>
      </c>
      <c r="CB30" s="352">
        <v>23.33</v>
      </c>
      <c r="CC30" s="352">
        <v>24.88</v>
      </c>
      <c r="CD30" s="352">
        <v>29.48</v>
      </c>
      <c r="CE30" s="352">
        <v>35.78</v>
      </c>
      <c r="CF30" s="352">
        <v>43.37</v>
      </c>
      <c r="CG30" s="352">
        <v>49.93</v>
      </c>
    </row>
    <row r="31" spans="1:85">
      <c r="A31" s="329">
        <v>27</v>
      </c>
      <c r="B31" s="330">
        <v>43.18</v>
      </c>
      <c r="C31" s="328">
        <v>51.89</v>
      </c>
      <c r="D31" s="330">
        <v>63.74</v>
      </c>
      <c r="E31" s="328">
        <v>76.41</v>
      </c>
      <c r="F31" s="330">
        <v>97.95</v>
      </c>
      <c r="G31" s="328">
        <v>115.3</v>
      </c>
      <c r="H31" s="330">
        <v>130.84</v>
      </c>
      <c r="J31" s="329">
        <v>27</v>
      </c>
      <c r="K31" s="330">
        <v>47.63</v>
      </c>
      <c r="L31" s="328">
        <v>56.92</v>
      </c>
      <c r="M31" s="330">
        <v>71.93</v>
      </c>
      <c r="N31" s="328">
        <v>104.66</v>
      </c>
      <c r="O31" s="330">
        <v>156.99</v>
      </c>
      <c r="P31" s="328">
        <v>170.99</v>
      </c>
      <c r="Q31" s="330">
        <v>176.59</v>
      </c>
      <c r="S31" s="329">
        <v>27</v>
      </c>
      <c r="T31" s="330">
        <v>51.67</v>
      </c>
      <c r="U31" s="328">
        <v>62.94</v>
      </c>
      <c r="V31" s="330">
        <v>83.47</v>
      </c>
      <c r="W31" s="328">
        <v>120.02</v>
      </c>
      <c r="X31" s="330">
        <v>181.72</v>
      </c>
      <c r="Y31" s="328">
        <v>196.28</v>
      </c>
      <c r="Z31" s="330">
        <v>202.89</v>
      </c>
      <c r="AB31" s="329">
        <v>27</v>
      </c>
      <c r="AC31" s="330">
        <v>67.12</v>
      </c>
      <c r="AD31" s="328">
        <v>95.95</v>
      </c>
      <c r="AE31" s="330">
        <v>189.1</v>
      </c>
      <c r="AF31" s="328">
        <v>207.9</v>
      </c>
      <c r="AG31" s="330">
        <v>219.4</v>
      </c>
      <c r="AH31" s="328">
        <v>229.41</v>
      </c>
      <c r="AI31" s="330">
        <v>239.9</v>
      </c>
      <c r="AK31" s="329">
        <v>27</v>
      </c>
      <c r="AL31" s="330">
        <v>73.9</v>
      </c>
      <c r="AM31" s="328">
        <v>105.51</v>
      </c>
      <c r="AN31" s="330">
        <v>200.77</v>
      </c>
      <c r="AO31" s="328">
        <v>218.01</v>
      </c>
      <c r="AP31" s="330">
        <v>232.17</v>
      </c>
      <c r="AQ31" s="328">
        <v>235.41</v>
      </c>
      <c r="AR31" s="330">
        <v>250.8</v>
      </c>
      <c r="AV31" s="336">
        <v>24</v>
      </c>
      <c r="AW31" s="345">
        <v>474.5</v>
      </c>
      <c r="AX31" s="345">
        <v>546.04</v>
      </c>
      <c r="AY31" s="345">
        <v>427.5</v>
      </c>
      <c r="AZ31" s="345">
        <v>499.04</v>
      </c>
      <c r="BA31" s="345">
        <v>882.95</v>
      </c>
      <c r="BB31" s="345">
        <v>377.54</v>
      </c>
      <c r="BC31" s="345">
        <v>428.11</v>
      </c>
      <c r="BD31" s="345">
        <v>710.29</v>
      </c>
      <c r="BG31" s="336">
        <v>24</v>
      </c>
      <c r="BH31" s="345">
        <v>375.19</v>
      </c>
      <c r="BI31" s="345">
        <v>451.74</v>
      </c>
      <c r="BJ31" s="345">
        <v>328.19</v>
      </c>
      <c r="BK31" s="345">
        <v>404.74</v>
      </c>
      <c r="BL31" s="345">
        <v>422.31</v>
      </c>
      <c r="BM31" s="345">
        <v>318.63</v>
      </c>
      <c r="BN31" s="345">
        <v>392.95</v>
      </c>
      <c r="BO31" s="351">
        <v>410</v>
      </c>
      <c r="BQ31" s="329">
        <v>27</v>
      </c>
      <c r="BR31" s="352">
        <v>15.11</v>
      </c>
      <c r="BS31" s="352">
        <v>17.57</v>
      </c>
      <c r="BT31" s="352">
        <v>18.49</v>
      </c>
      <c r="BU31" s="352">
        <v>22.04</v>
      </c>
      <c r="BV31" s="352">
        <v>27.37</v>
      </c>
      <c r="BW31" s="352">
        <v>32.46</v>
      </c>
      <c r="BX31" s="352">
        <v>37.34</v>
      </c>
      <c r="BZ31" s="329">
        <v>27</v>
      </c>
      <c r="CA31" s="352">
        <v>20.54</v>
      </c>
      <c r="CB31" s="352">
        <v>23.89</v>
      </c>
      <c r="CC31" s="352">
        <v>25.14</v>
      </c>
      <c r="CD31" s="352">
        <v>29.97</v>
      </c>
      <c r="CE31" s="352">
        <v>37.22</v>
      </c>
      <c r="CF31" s="352">
        <v>44.14</v>
      </c>
      <c r="CG31" s="352">
        <v>50.78</v>
      </c>
    </row>
    <row r="32" spans="1:85">
      <c r="A32" s="329">
        <v>28</v>
      </c>
      <c r="B32" s="330">
        <v>44.49</v>
      </c>
      <c r="C32" s="328">
        <v>53.49</v>
      </c>
      <c r="D32" s="330">
        <v>65.34</v>
      </c>
      <c r="E32" s="328">
        <v>78.34</v>
      </c>
      <c r="F32" s="330">
        <v>106.78</v>
      </c>
      <c r="G32" s="328">
        <v>118.82</v>
      </c>
      <c r="H32" s="330">
        <v>135.04</v>
      </c>
      <c r="J32" s="329">
        <v>28</v>
      </c>
      <c r="K32" s="330">
        <v>49.16</v>
      </c>
      <c r="L32" s="328">
        <v>58.78</v>
      </c>
      <c r="M32" s="330">
        <v>73.58</v>
      </c>
      <c r="N32" s="328">
        <v>107.15</v>
      </c>
      <c r="O32" s="330">
        <v>161.01</v>
      </c>
      <c r="P32" s="328">
        <v>175.39</v>
      </c>
      <c r="Q32" s="330">
        <v>180.86</v>
      </c>
      <c r="S32" s="329">
        <v>28</v>
      </c>
      <c r="T32" s="330">
        <v>51.96</v>
      </c>
      <c r="U32" s="328">
        <v>63.14</v>
      </c>
      <c r="V32" s="330">
        <v>84.49</v>
      </c>
      <c r="W32" s="328">
        <v>122.85</v>
      </c>
      <c r="X32" s="330">
        <v>186.37</v>
      </c>
      <c r="Y32" s="328">
        <v>201.32</v>
      </c>
      <c r="Z32" s="330">
        <v>206.11</v>
      </c>
      <c r="AB32" s="329">
        <v>28</v>
      </c>
      <c r="AC32" s="330">
        <v>69.2</v>
      </c>
      <c r="AD32" s="328">
        <v>98.45</v>
      </c>
      <c r="AE32" s="330">
        <v>194.34</v>
      </c>
      <c r="AF32" s="328">
        <v>212.13</v>
      </c>
      <c r="AG32" s="330">
        <v>224.85</v>
      </c>
      <c r="AH32" s="328">
        <v>234.64</v>
      </c>
      <c r="AI32" s="330">
        <v>246.73</v>
      </c>
      <c r="AK32" s="329">
        <v>28</v>
      </c>
      <c r="AL32" s="330">
        <v>75.45</v>
      </c>
      <c r="AM32" s="328">
        <v>105.88</v>
      </c>
      <c r="AN32" s="330">
        <v>206.16</v>
      </c>
      <c r="AO32" s="328">
        <v>224.42</v>
      </c>
      <c r="AP32" s="330">
        <v>232.64</v>
      </c>
      <c r="AQ32" s="328">
        <v>240.64</v>
      </c>
      <c r="AR32" s="330">
        <v>257.01</v>
      </c>
      <c r="AV32" s="336">
        <v>25</v>
      </c>
      <c r="AW32" s="345">
        <v>476.31</v>
      </c>
      <c r="AX32" s="345">
        <v>548.16</v>
      </c>
      <c r="AY32" s="345">
        <v>429.31</v>
      </c>
      <c r="AZ32" s="345">
        <v>501.16</v>
      </c>
      <c r="BA32" s="345">
        <v>886.16</v>
      </c>
      <c r="BB32" s="345">
        <v>380.83</v>
      </c>
      <c r="BC32" s="345">
        <v>442.42</v>
      </c>
      <c r="BD32" s="345">
        <v>711.72</v>
      </c>
      <c r="BG32" s="336">
        <v>25</v>
      </c>
      <c r="BH32" s="345">
        <v>380.16</v>
      </c>
      <c r="BI32" s="345">
        <v>457.74</v>
      </c>
      <c r="BJ32" s="345">
        <v>333.16</v>
      </c>
      <c r="BK32" s="345">
        <v>410.74</v>
      </c>
      <c r="BL32" s="345">
        <v>427.71</v>
      </c>
      <c r="BM32" s="345">
        <v>323.45</v>
      </c>
      <c r="BN32" s="345">
        <v>398.77</v>
      </c>
      <c r="BO32" s="351">
        <v>415.25</v>
      </c>
      <c r="BQ32" s="329">
        <v>28</v>
      </c>
      <c r="BR32" s="352">
        <v>15.37</v>
      </c>
      <c r="BS32" s="352">
        <v>17.99</v>
      </c>
      <c r="BT32" s="352">
        <v>19.52</v>
      </c>
      <c r="BU32" s="352">
        <v>23.25</v>
      </c>
      <c r="BV32" s="352">
        <v>28.71</v>
      </c>
      <c r="BW32" s="352">
        <v>33.92</v>
      </c>
      <c r="BX32" s="352">
        <v>39.01</v>
      </c>
      <c r="BZ32" s="329">
        <v>28</v>
      </c>
      <c r="CA32" s="352">
        <v>20.9</v>
      </c>
      <c r="CB32" s="352">
        <v>24.46</v>
      </c>
      <c r="CC32" s="352">
        <v>26.54</v>
      </c>
      <c r="CD32" s="352">
        <v>31.62</v>
      </c>
      <c r="CE32" s="352">
        <v>39.04</v>
      </c>
      <c r="CF32" s="352">
        <v>46.13</v>
      </c>
      <c r="CG32" s="352">
        <v>53.05</v>
      </c>
    </row>
    <row r="33" spans="1:85">
      <c r="A33" s="329">
        <v>29</v>
      </c>
      <c r="B33" s="330">
        <v>45.79</v>
      </c>
      <c r="C33" s="328">
        <v>54.79</v>
      </c>
      <c r="D33" s="330">
        <v>67.23</v>
      </c>
      <c r="E33" s="328">
        <v>80.37</v>
      </c>
      <c r="F33" s="330">
        <v>109.93</v>
      </c>
      <c r="G33" s="328">
        <v>122.35</v>
      </c>
      <c r="H33" s="330">
        <v>139.25</v>
      </c>
      <c r="J33" s="329">
        <v>29</v>
      </c>
      <c r="K33" s="330">
        <v>50.42</v>
      </c>
      <c r="L33" s="328">
        <v>59.88</v>
      </c>
      <c r="M33" s="330">
        <v>75.76</v>
      </c>
      <c r="N33" s="328">
        <v>109.69</v>
      </c>
      <c r="O33" s="330">
        <v>165.33</v>
      </c>
      <c r="P33" s="328">
        <v>179.79</v>
      </c>
      <c r="Q33" s="330">
        <v>186.24</v>
      </c>
      <c r="S33" s="329">
        <v>29</v>
      </c>
      <c r="T33" s="330">
        <v>54.61</v>
      </c>
      <c r="U33" s="328">
        <v>64.32</v>
      </c>
      <c r="V33" s="330">
        <v>84.69</v>
      </c>
      <c r="W33" s="328">
        <v>125.78</v>
      </c>
      <c r="X33" s="330">
        <v>191.38</v>
      </c>
      <c r="Y33" s="328">
        <v>206.37</v>
      </c>
      <c r="Z33" s="330">
        <v>209.99</v>
      </c>
      <c r="AB33" s="329">
        <v>29</v>
      </c>
      <c r="AC33" s="330">
        <v>70.67</v>
      </c>
      <c r="AD33" s="328">
        <v>100.28</v>
      </c>
      <c r="AE33" s="330">
        <v>199.04</v>
      </c>
      <c r="AF33" s="328">
        <v>216.34</v>
      </c>
      <c r="AG33" s="330">
        <v>226.84</v>
      </c>
      <c r="AH33" s="328">
        <v>239.86</v>
      </c>
      <c r="AI33" s="330">
        <v>252.37</v>
      </c>
      <c r="AK33" s="329">
        <v>29</v>
      </c>
      <c r="AL33" s="330">
        <v>75.83</v>
      </c>
      <c r="AM33" s="328">
        <v>106.27</v>
      </c>
      <c r="AN33" s="330">
        <v>211</v>
      </c>
      <c r="AO33" s="328">
        <v>225.07</v>
      </c>
      <c r="AP33" s="330">
        <v>232.84</v>
      </c>
      <c r="AQ33" s="328">
        <v>247.56</v>
      </c>
      <c r="AR33" s="330">
        <v>258.37</v>
      </c>
      <c r="AV33" s="336">
        <v>26</v>
      </c>
      <c r="AW33" s="345">
        <v>512.33</v>
      </c>
      <c r="AX33" s="345">
        <v>590.56</v>
      </c>
      <c r="AY33" s="345">
        <v>465.33</v>
      </c>
      <c r="AZ33" s="345">
        <v>543.56</v>
      </c>
      <c r="BA33" s="345">
        <v>950.24</v>
      </c>
      <c r="BB33" s="345">
        <v>389.66</v>
      </c>
      <c r="BC33" s="345">
        <v>455.08</v>
      </c>
      <c r="BD33" s="345">
        <v>712.01</v>
      </c>
      <c r="BG33" s="336">
        <v>26</v>
      </c>
      <c r="BH33" s="345">
        <v>479.56</v>
      </c>
      <c r="BI33" s="345">
        <v>577.74</v>
      </c>
      <c r="BJ33" s="345">
        <v>432.56</v>
      </c>
      <c r="BK33" s="345">
        <v>530.74</v>
      </c>
      <c r="BL33" s="345">
        <v>535.71</v>
      </c>
      <c r="BM33" s="345">
        <v>386.22</v>
      </c>
      <c r="BN33" s="345">
        <v>479.33</v>
      </c>
      <c r="BO33" s="351">
        <v>477.86</v>
      </c>
      <c r="BQ33" s="329">
        <v>29</v>
      </c>
      <c r="BR33" s="352">
        <v>15.7</v>
      </c>
      <c r="BS33" s="352">
        <v>18.34</v>
      </c>
      <c r="BT33" s="352">
        <v>20.08</v>
      </c>
      <c r="BU33" s="352">
        <v>23.56</v>
      </c>
      <c r="BV33" s="352">
        <v>29.54</v>
      </c>
      <c r="BW33" s="352">
        <v>35.02</v>
      </c>
      <c r="BX33" s="352">
        <v>39.81</v>
      </c>
      <c r="BZ33" s="329">
        <v>29</v>
      </c>
      <c r="CA33" s="352">
        <v>21.35</v>
      </c>
      <c r="CB33" s="352">
        <v>24.94</v>
      </c>
      <c r="CC33" s="352">
        <v>27.3</v>
      </c>
      <c r="CD33" s="352">
        <v>32.04</v>
      </c>
      <c r="CE33" s="352">
        <v>40.17</v>
      </c>
      <c r="CF33" s="352">
        <v>47.62</v>
      </c>
      <c r="CG33" s="352">
        <v>54.14</v>
      </c>
    </row>
    <row r="34" spans="1:85">
      <c r="A34" s="329">
        <v>30</v>
      </c>
      <c r="B34" s="333">
        <v>46.09</v>
      </c>
      <c r="C34" s="334">
        <v>56.28</v>
      </c>
      <c r="D34" s="333">
        <v>69.08</v>
      </c>
      <c r="E34" s="334">
        <v>82.88</v>
      </c>
      <c r="F34" s="333">
        <v>113.43</v>
      </c>
      <c r="G34" s="334">
        <v>125.56</v>
      </c>
      <c r="H34" s="333">
        <v>143.24</v>
      </c>
      <c r="J34" s="329">
        <v>30</v>
      </c>
      <c r="K34" s="333">
        <v>50.62</v>
      </c>
      <c r="L34" s="334">
        <v>61.5</v>
      </c>
      <c r="M34" s="333">
        <v>78.38</v>
      </c>
      <c r="N34" s="334">
        <v>113.28</v>
      </c>
      <c r="O34" s="333">
        <v>169.86</v>
      </c>
      <c r="P34" s="334">
        <v>184.64</v>
      </c>
      <c r="Q34" s="333">
        <v>190.96</v>
      </c>
      <c r="S34" s="329">
        <v>30</v>
      </c>
      <c r="T34" s="333">
        <v>57.31</v>
      </c>
      <c r="U34" s="334">
        <v>68.1</v>
      </c>
      <c r="V34" s="333">
        <v>87.62</v>
      </c>
      <c r="W34" s="334">
        <v>129.91</v>
      </c>
      <c r="X34" s="333">
        <v>196.61</v>
      </c>
      <c r="Y34" s="334">
        <v>210.22</v>
      </c>
      <c r="Z34" s="333">
        <v>212.33</v>
      </c>
      <c r="AB34" s="329">
        <v>30</v>
      </c>
      <c r="AC34" s="333">
        <v>71.83</v>
      </c>
      <c r="AD34" s="334">
        <v>101.39</v>
      </c>
      <c r="AE34" s="333">
        <v>199.52</v>
      </c>
      <c r="AF34" s="334">
        <v>220.71</v>
      </c>
      <c r="AG34" s="333">
        <v>227.85</v>
      </c>
      <c r="AH34" s="334">
        <v>242.64</v>
      </c>
      <c r="AI34" s="333">
        <v>255.25</v>
      </c>
      <c r="AK34" s="329">
        <v>30</v>
      </c>
      <c r="AL34" s="333">
        <v>76.17</v>
      </c>
      <c r="AM34" s="334">
        <v>106.61</v>
      </c>
      <c r="AN34" s="333">
        <v>211.49</v>
      </c>
      <c r="AO34" s="334">
        <v>227.04</v>
      </c>
      <c r="AP34" s="333">
        <v>233.85</v>
      </c>
      <c r="AQ34" s="334">
        <v>248.64</v>
      </c>
      <c r="AR34" s="333">
        <v>261.25</v>
      </c>
      <c r="AV34" s="336">
        <v>27</v>
      </c>
      <c r="AW34" s="345">
        <v>521.97</v>
      </c>
      <c r="AX34" s="345">
        <v>615.67</v>
      </c>
      <c r="AY34" s="345">
        <v>474.97</v>
      </c>
      <c r="AZ34" s="345">
        <v>568.67</v>
      </c>
      <c r="BA34" s="345">
        <v>971</v>
      </c>
      <c r="BB34" s="345">
        <v>398.48</v>
      </c>
      <c r="BC34" s="345">
        <v>467.7</v>
      </c>
      <c r="BD34" s="345">
        <v>717.66</v>
      </c>
      <c r="BG34" s="336">
        <v>27</v>
      </c>
      <c r="BH34" s="345">
        <v>505.59</v>
      </c>
      <c r="BI34" s="345">
        <v>608.35</v>
      </c>
      <c r="BJ34" s="345">
        <v>458.59</v>
      </c>
      <c r="BK34" s="345">
        <v>561.35</v>
      </c>
      <c r="BL34" s="345">
        <v>565.06</v>
      </c>
      <c r="BM34" s="345">
        <v>409.68</v>
      </c>
      <c r="BN34" s="345">
        <v>496.88</v>
      </c>
      <c r="BO34" s="351">
        <v>501.42</v>
      </c>
      <c r="BQ34" s="329">
        <v>30</v>
      </c>
      <c r="BR34" s="352">
        <v>15.86</v>
      </c>
      <c r="BS34" s="352">
        <v>18.61</v>
      </c>
      <c r="BT34" s="352">
        <v>20.64</v>
      </c>
      <c r="BU34" s="352">
        <v>24.49</v>
      </c>
      <c r="BV34" s="352">
        <v>30.01</v>
      </c>
      <c r="BW34" s="352">
        <v>35.19</v>
      </c>
      <c r="BX34" s="352">
        <v>41.46</v>
      </c>
      <c r="BZ34" s="329">
        <v>30</v>
      </c>
      <c r="CA34" s="352">
        <v>21.56</v>
      </c>
      <c r="CB34" s="352">
        <v>25.3</v>
      </c>
      <c r="CC34" s="352">
        <v>28.07</v>
      </c>
      <c r="CD34" s="352">
        <v>33.3</v>
      </c>
      <c r="CE34" s="352">
        <v>40.81</v>
      </c>
      <c r="CF34" s="352">
        <v>47.85</v>
      </c>
      <c r="CG34" s="352">
        <v>56.38</v>
      </c>
    </row>
    <row r="35" spans="1:85">
      <c r="A35" s="323">
        <v>31</v>
      </c>
      <c r="B35" s="330">
        <v>46.86</v>
      </c>
      <c r="C35" s="328">
        <v>57.93</v>
      </c>
      <c r="D35" s="330">
        <v>69.38</v>
      </c>
      <c r="E35" s="328">
        <v>84.78</v>
      </c>
      <c r="F35" s="330">
        <v>116.9</v>
      </c>
      <c r="G35" s="328">
        <v>125.92</v>
      </c>
      <c r="H35" s="330">
        <v>147.12</v>
      </c>
      <c r="J35" s="323">
        <v>31</v>
      </c>
      <c r="K35" s="330">
        <v>50.82</v>
      </c>
      <c r="L35" s="328">
        <v>63.57</v>
      </c>
      <c r="M35" s="330">
        <v>80.5</v>
      </c>
      <c r="N35" s="328">
        <v>115.82</v>
      </c>
      <c r="O35" s="330">
        <v>173.74</v>
      </c>
      <c r="P35" s="328">
        <v>188.65</v>
      </c>
      <c r="Q35" s="330">
        <v>196.08</v>
      </c>
      <c r="S35" s="323">
        <v>31</v>
      </c>
      <c r="T35" s="330">
        <v>57.7</v>
      </c>
      <c r="U35" s="328">
        <v>68.48</v>
      </c>
      <c r="V35" s="330">
        <v>89.99</v>
      </c>
      <c r="W35" s="328">
        <v>132.81</v>
      </c>
      <c r="X35" s="330">
        <v>201.11</v>
      </c>
      <c r="Y35" s="328">
        <v>216.55</v>
      </c>
      <c r="Z35" s="330">
        <v>223.71</v>
      </c>
      <c r="AB35" s="323">
        <v>31</v>
      </c>
      <c r="AC35" s="330">
        <v>73.17</v>
      </c>
      <c r="AD35" s="328">
        <v>102.55</v>
      </c>
      <c r="AE35" s="330">
        <v>208.11</v>
      </c>
      <c r="AF35" s="328">
        <v>226.79</v>
      </c>
      <c r="AG35" s="330">
        <v>239.63</v>
      </c>
      <c r="AH35" s="328">
        <v>248.53</v>
      </c>
      <c r="AI35" s="330">
        <v>262.48</v>
      </c>
      <c r="AK35" s="323">
        <v>31</v>
      </c>
      <c r="AL35" s="330">
        <v>79.07</v>
      </c>
      <c r="AM35" s="328">
        <v>109.61</v>
      </c>
      <c r="AN35" s="330">
        <v>220.32</v>
      </c>
      <c r="AO35" s="328">
        <v>237.18</v>
      </c>
      <c r="AP35" s="330">
        <v>253.82</v>
      </c>
      <c r="AQ35" s="328">
        <v>257.14</v>
      </c>
      <c r="AR35" s="330">
        <v>268.48</v>
      </c>
      <c r="AV35" s="336">
        <v>28</v>
      </c>
      <c r="AW35" s="345">
        <v>531.56</v>
      </c>
      <c r="AX35" s="345">
        <v>629.94</v>
      </c>
      <c r="AY35" s="345">
        <v>484.56</v>
      </c>
      <c r="AZ35" s="345">
        <v>582.94</v>
      </c>
      <c r="BA35" s="345">
        <v>991.76</v>
      </c>
      <c r="BB35" s="345">
        <v>401.87</v>
      </c>
      <c r="BC35" s="345">
        <v>487.84</v>
      </c>
      <c r="BD35" s="345">
        <v>764.63</v>
      </c>
      <c r="BG35" s="336">
        <v>28</v>
      </c>
      <c r="BH35" s="345">
        <v>516</v>
      </c>
      <c r="BI35" s="345">
        <v>611.42</v>
      </c>
      <c r="BJ35" s="345">
        <v>469</v>
      </c>
      <c r="BK35" s="345">
        <v>564.42</v>
      </c>
      <c r="BL35" s="345">
        <v>579.76</v>
      </c>
      <c r="BM35" s="345">
        <v>412.09</v>
      </c>
      <c r="BN35" s="345">
        <v>500.04</v>
      </c>
      <c r="BO35" s="351">
        <v>531.49</v>
      </c>
      <c r="BQ35" s="323">
        <v>31</v>
      </c>
      <c r="BR35" s="352">
        <v>16.19</v>
      </c>
      <c r="BS35" s="352">
        <v>18.98</v>
      </c>
      <c r="BT35" s="352">
        <v>20.69</v>
      </c>
      <c r="BU35" s="352">
        <v>24.56</v>
      </c>
      <c r="BV35" s="352">
        <v>30.54</v>
      </c>
      <c r="BW35" s="352">
        <v>36.07</v>
      </c>
      <c r="BX35" s="352">
        <v>42.3</v>
      </c>
      <c r="BZ35" s="323">
        <v>31</v>
      </c>
      <c r="CA35" s="352">
        <v>22.01</v>
      </c>
      <c r="CB35" s="352">
        <v>25.81</v>
      </c>
      <c r="CC35" s="352">
        <v>28.13</v>
      </c>
      <c r="CD35" s="352">
        <v>33.4</v>
      </c>
      <c r="CE35" s="352">
        <v>41.53</v>
      </c>
      <c r="CF35" s="352">
        <v>49.05</v>
      </c>
      <c r="CG35" s="352">
        <v>57.52</v>
      </c>
    </row>
    <row r="36" spans="1:85">
      <c r="A36" s="329">
        <v>32</v>
      </c>
      <c r="B36" s="330">
        <v>49.1</v>
      </c>
      <c r="C36" s="328">
        <v>59.47</v>
      </c>
      <c r="D36" s="330">
        <v>73.35</v>
      </c>
      <c r="E36" s="328">
        <v>87.02</v>
      </c>
      <c r="F36" s="330">
        <v>119.8</v>
      </c>
      <c r="G36" s="328">
        <v>132.98</v>
      </c>
      <c r="H36" s="330">
        <v>151.32</v>
      </c>
      <c r="J36" s="329">
        <v>32</v>
      </c>
      <c r="K36" s="330">
        <v>51.04</v>
      </c>
      <c r="L36" s="328">
        <v>64.98</v>
      </c>
      <c r="M36" s="330">
        <v>82.79</v>
      </c>
      <c r="N36" s="328">
        <v>118.63</v>
      </c>
      <c r="O36" s="330">
        <v>178.84</v>
      </c>
      <c r="P36" s="328">
        <v>193.89</v>
      </c>
      <c r="Q36" s="330">
        <v>200.8</v>
      </c>
      <c r="S36" s="329">
        <v>32</v>
      </c>
      <c r="T36" s="330">
        <v>57.9</v>
      </c>
      <c r="U36" s="328">
        <v>74.38</v>
      </c>
      <c r="V36" s="330">
        <v>92.55</v>
      </c>
      <c r="W36" s="328">
        <v>136.02</v>
      </c>
      <c r="X36" s="330">
        <v>207.01</v>
      </c>
      <c r="Y36" s="328">
        <v>222.55</v>
      </c>
      <c r="Z36" s="330">
        <v>224.85</v>
      </c>
      <c r="AB36" s="329">
        <v>32</v>
      </c>
      <c r="AC36" s="330">
        <v>74.69</v>
      </c>
      <c r="AD36" s="328">
        <v>104.32</v>
      </c>
      <c r="AE36" s="330">
        <v>212.65</v>
      </c>
      <c r="AF36" s="328">
        <v>231.66</v>
      </c>
      <c r="AG36" s="330">
        <v>244.53</v>
      </c>
      <c r="AH36" s="328">
        <v>252.38</v>
      </c>
      <c r="AI36" s="330">
        <v>266.8</v>
      </c>
      <c r="AK36" s="329">
        <v>32</v>
      </c>
      <c r="AL36" s="330">
        <v>81.33</v>
      </c>
      <c r="AM36" s="328">
        <v>112.22</v>
      </c>
      <c r="AN36" s="330">
        <v>224.99</v>
      </c>
      <c r="AO36" s="328">
        <v>238.2</v>
      </c>
      <c r="AP36" s="330">
        <v>255.82</v>
      </c>
      <c r="AQ36" s="328">
        <v>258.38</v>
      </c>
      <c r="AR36" s="330">
        <v>272.8</v>
      </c>
      <c r="AV36" s="336">
        <v>29</v>
      </c>
      <c r="AW36" s="345">
        <v>546.32</v>
      </c>
      <c r="AX36" s="345">
        <v>651</v>
      </c>
      <c r="AY36" s="345">
        <v>499.32</v>
      </c>
      <c r="AZ36" s="345">
        <v>604</v>
      </c>
      <c r="BA36" s="345">
        <v>1046.63</v>
      </c>
      <c r="BB36" s="345">
        <v>410.56</v>
      </c>
      <c r="BC36" s="345">
        <v>500.69</v>
      </c>
      <c r="BD36" s="345">
        <v>782.43</v>
      </c>
      <c r="BG36" s="336">
        <v>29</v>
      </c>
      <c r="BH36" s="345">
        <v>517.06</v>
      </c>
      <c r="BI36" s="345">
        <v>646.15</v>
      </c>
      <c r="BJ36" s="345">
        <v>470.06</v>
      </c>
      <c r="BK36" s="345">
        <v>599.15</v>
      </c>
      <c r="BL36" s="345">
        <v>594.39</v>
      </c>
      <c r="BM36" s="345">
        <v>426.45</v>
      </c>
      <c r="BN36" s="345">
        <v>562.99</v>
      </c>
      <c r="BO36" s="351">
        <v>544.9</v>
      </c>
      <c r="BQ36" s="329">
        <v>32</v>
      </c>
      <c r="BR36" s="352">
        <v>16.22</v>
      </c>
      <c r="BS36" s="352">
        <v>19.03</v>
      </c>
      <c r="BT36" s="352">
        <v>21.03</v>
      </c>
      <c r="BU36" s="352">
        <v>24.77</v>
      </c>
      <c r="BV36" s="352">
        <v>31.13</v>
      </c>
      <c r="BW36" s="352">
        <v>36.45</v>
      </c>
      <c r="BX36" s="352">
        <v>43.58</v>
      </c>
      <c r="BZ36" s="329">
        <v>32</v>
      </c>
      <c r="CA36" s="352">
        <v>22.05</v>
      </c>
      <c r="CB36" s="352">
        <v>25.88</v>
      </c>
      <c r="CC36" s="352">
        <v>28.6</v>
      </c>
      <c r="CD36" s="352">
        <v>33.68</v>
      </c>
      <c r="CE36" s="352">
        <v>42.33</v>
      </c>
      <c r="CF36" s="352">
        <v>49.57</v>
      </c>
      <c r="CG36" s="352">
        <v>59.26</v>
      </c>
    </row>
    <row r="37" spans="1:85">
      <c r="A37" s="329">
        <v>33</v>
      </c>
      <c r="B37" s="330">
        <v>50.47</v>
      </c>
      <c r="C37" s="328">
        <v>61.01</v>
      </c>
      <c r="D37" s="330">
        <v>74.95</v>
      </c>
      <c r="E37" s="328">
        <v>89.4</v>
      </c>
      <c r="F37" s="330">
        <v>123.29</v>
      </c>
      <c r="G37" s="328">
        <v>136.43</v>
      </c>
      <c r="H37" s="330">
        <v>155.39</v>
      </c>
      <c r="J37" s="329">
        <v>33</v>
      </c>
      <c r="K37" s="330">
        <v>55.26</v>
      </c>
      <c r="L37" s="328">
        <v>66.67</v>
      </c>
      <c r="M37" s="330">
        <v>85.09</v>
      </c>
      <c r="N37" s="328">
        <v>121.16</v>
      </c>
      <c r="O37" s="330">
        <v>183.63</v>
      </c>
      <c r="P37" s="328">
        <v>198.35</v>
      </c>
      <c r="Q37" s="330">
        <v>205.91</v>
      </c>
      <c r="S37" s="329">
        <v>33</v>
      </c>
      <c r="T37" s="330">
        <v>60.22</v>
      </c>
      <c r="U37" s="328">
        <v>74.97</v>
      </c>
      <c r="V37" s="330">
        <v>98.41</v>
      </c>
      <c r="W37" s="328">
        <v>138.93</v>
      </c>
      <c r="X37" s="330">
        <v>212.54</v>
      </c>
      <c r="Y37" s="328">
        <v>225.16</v>
      </c>
      <c r="Z37" s="330">
        <v>227.42</v>
      </c>
      <c r="AB37" s="329">
        <v>33</v>
      </c>
      <c r="AC37" s="330">
        <v>76.34</v>
      </c>
      <c r="AD37" s="328">
        <v>106.4</v>
      </c>
      <c r="AE37" s="330">
        <v>216.99</v>
      </c>
      <c r="AF37" s="328">
        <v>236.43</v>
      </c>
      <c r="AG37" s="330">
        <v>251.33</v>
      </c>
      <c r="AH37" s="328">
        <v>258.14</v>
      </c>
      <c r="AI37" s="330">
        <v>274.75</v>
      </c>
      <c r="AK37" s="329">
        <v>33</v>
      </c>
      <c r="AL37" s="330">
        <v>83.27</v>
      </c>
      <c r="AM37" s="328">
        <v>118.56</v>
      </c>
      <c r="AN37" s="330">
        <v>229.45</v>
      </c>
      <c r="AO37" s="328">
        <v>254.16</v>
      </c>
      <c r="AP37" s="330">
        <v>260.38</v>
      </c>
      <c r="AQ37" s="328">
        <v>273.58</v>
      </c>
      <c r="AR37" s="330">
        <v>283.66</v>
      </c>
      <c r="AV37" s="336">
        <v>30</v>
      </c>
      <c r="AW37" s="345">
        <v>557.17</v>
      </c>
      <c r="AX37" s="345">
        <v>660.69</v>
      </c>
      <c r="AY37" s="345">
        <v>510.17</v>
      </c>
      <c r="AZ37" s="345">
        <v>613.69</v>
      </c>
      <c r="BA37" s="345">
        <v>1056.59</v>
      </c>
      <c r="BB37" s="345">
        <v>423.28</v>
      </c>
      <c r="BC37" s="345">
        <v>513.52</v>
      </c>
      <c r="BD37" s="345">
        <v>801.33</v>
      </c>
      <c r="BG37" s="336">
        <v>30</v>
      </c>
      <c r="BH37" s="345">
        <v>518.69</v>
      </c>
      <c r="BI37" s="345">
        <v>649.63</v>
      </c>
      <c r="BJ37" s="345">
        <v>471.69</v>
      </c>
      <c r="BK37" s="345">
        <v>602.63</v>
      </c>
      <c r="BL37" s="345">
        <v>608.99</v>
      </c>
      <c r="BM37" s="345">
        <v>435.35</v>
      </c>
      <c r="BN37" s="345">
        <v>569.29</v>
      </c>
      <c r="BO37" s="351">
        <v>546.39</v>
      </c>
      <c r="BQ37" s="329">
        <v>33</v>
      </c>
      <c r="BR37" s="352">
        <v>16.3</v>
      </c>
      <c r="BS37" s="352">
        <v>19.45</v>
      </c>
      <c r="BT37" s="352">
        <v>21.76</v>
      </c>
      <c r="BU37" s="352">
        <v>25.93</v>
      </c>
      <c r="BV37" s="352">
        <v>32.46</v>
      </c>
      <c r="BW37" s="352">
        <v>37.65</v>
      </c>
      <c r="BX37" s="352">
        <v>44.34</v>
      </c>
      <c r="BZ37" s="329">
        <v>33</v>
      </c>
      <c r="CA37" s="352">
        <v>22.16</v>
      </c>
      <c r="CB37" s="352">
        <v>26.45</v>
      </c>
      <c r="CC37" s="352">
        <v>29.59</v>
      </c>
      <c r="CD37" s="352">
        <v>35.26</v>
      </c>
      <c r="CE37" s="352">
        <v>44.14</v>
      </c>
      <c r="CF37" s="352">
        <v>51.2</v>
      </c>
      <c r="CG37" s="352">
        <v>60.3</v>
      </c>
    </row>
    <row r="38" spans="1:85">
      <c r="A38" s="329">
        <v>34</v>
      </c>
      <c r="B38" s="330">
        <v>51.47</v>
      </c>
      <c r="C38" s="328">
        <v>61.31</v>
      </c>
      <c r="D38" s="330">
        <v>76.66</v>
      </c>
      <c r="E38" s="328">
        <v>91.57</v>
      </c>
      <c r="F38" s="330">
        <v>125.3</v>
      </c>
      <c r="G38" s="328">
        <v>139.63</v>
      </c>
      <c r="H38" s="330">
        <v>160.11</v>
      </c>
      <c r="J38" s="329">
        <v>34</v>
      </c>
      <c r="K38" s="330">
        <v>56.99</v>
      </c>
      <c r="L38" s="328">
        <v>67.9</v>
      </c>
      <c r="M38" s="330">
        <v>86.88</v>
      </c>
      <c r="N38" s="328">
        <v>125.4</v>
      </c>
      <c r="O38" s="330">
        <v>189.18</v>
      </c>
      <c r="P38" s="328">
        <v>203.27</v>
      </c>
      <c r="Q38" s="330">
        <v>210.98</v>
      </c>
      <c r="S38" s="329">
        <v>34</v>
      </c>
      <c r="T38" s="330">
        <v>62.09</v>
      </c>
      <c r="U38" s="328">
        <v>75.17</v>
      </c>
      <c r="V38" s="330">
        <v>99</v>
      </c>
      <c r="W38" s="328">
        <v>143.8</v>
      </c>
      <c r="X38" s="330">
        <v>218.97</v>
      </c>
      <c r="Y38" s="328">
        <v>233.3</v>
      </c>
      <c r="Z38" s="330">
        <v>242.37</v>
      </c>
      <c r="AB38" s="329">
        <v>34</v>
      </c>
      <c r="AC38" s="330">
        <v>77.67</v>
      </c>
      <c r="AD38" s="328">
        <v>108.78</v>
      </c>
      <c r="AE38" s="330">
        <v>221.9</v>
      </c>
      <c r="AF38" s="328">
        <v>240.68</v>
      </c>
      <c r="AG38" s="330">
        <v>254.85</v>
      </c>
      <c r="AH38" s="328">
        <v>263.77</v>
      </c>
      <c r="AI38" s="330">
        <v>278.94</v>
      </c>
      <c r="AK38" s="329">
        <v>34</v>
      </c>
      <c r="AL38" s="330">
        <v>85.06</v>
      </c>
      <c r="AM38" s="328">
        <v>119.2</v>
      </c>
      <c r="AN38" s="330">
        <v>234.51</v>
      </c>
      <c r="AO38" s="328">
        <v>255.76</v>
      </c>
      <c r="AP38" s="330">
        <v>260.85</v>
      </c>
      <c r="AQ38" s="328">
        <v>282.11</v>
      </c>
      <c r="AR38" s="330">
        <v>284.94</v>
      </c>
      <c r="AV38" s="336">
        <v>31</v>
      </c>
      <c r="AW38" s="345">
        <v>567.87</v>
      </c>
      <c r="AX38" s="345">
        <v>663.22</v>
      </c>
      <c r="AY38" s="345">
        <v>520.87</v>
      </c>
      <c r="AZ38" s="345">
        <v>616.22</v>
      </c>
      <c r="BA38" s="345">
        <v>1058.59</v>
      </c>
      <c r="BB38" s="345">
        <v>429.1</v>
      </c>
      <c r="BC38" s="345">
        <v>516.48</v>
      </c>
      <c r="BD38" s="345">
        <v>803.23</v>
      </c>
      <c r="BG38" s="336">
        <v>31</v>
      </c>
      <c r="BH38" s="345">
        <v>537.16</v>
      </c>
      <c r="BI38" s="345">
        <v>681.33</v>
      </c>
      <c r="BJ38" s="345">
        <v>490.16</v>
      </c>
      <c r="BK38" s="345">
        <v>634.33</v>
      </c>
      <c r="BL38" s="345">
        <v>646.96</v>
      </c>
      <c r="BM38" s="345">
        <v>444.05</v>
      </c>
      <c r="BN38" s="345">
        <v>569.95</v>
      </c>
      <c r="BO38" s="351">
        <v>575.75</v>
      </c>
      <c r="BQ38" s="329">
        <v>34</v>
      </c>
      <c r="BR38" s="352">
        <v>16.56</v>
      </c>
      <c r="BS38" s="352">
        <v>19.89</v>
      </c>
      <c r="BT38" s="352">
        <v>22.45</v>
      </c>
      <c r="BU38" s="352">
        <v>26.58</v>
      </c>
      <c r="BV38" s="352">
        <v>32.85</v>
      </c>
      <c r="BW38" s="352">
        <v>38.41</v>
      </c>
      <c r="BX38" s="352">
        <v>46.02</v>
      </c>
      <c r="BZ38" s="329">
        <v>34</v>
      </c>
      <c r="CA38" s="352">
        <v>22.52</v>
      </c>
      <c r="CB38" s="352">
        <v>27.05</v>
      </c>
      <c r="CC38" s="352">
        <v>30.53</v>
      </c>
      <c r="CD38" s="352">
        <v>36.14</v>
      </c>
      <c r="CE38" s="352">
        <v>44.67</v>
      </c>
      <c r="CF38" s="352">
        <v>52.23</v>
      </c>
      <c r="CG38" s="352">
        <v>62.58</v>
      </c>
    </row>
    <row r="39" spans="1:85">
      <c r="A39" s="331">
        <v>35</v>
      </c>
      <c r="B39" s="330">
        <v>52.47</v>
      </c>
      <c r="C39" s="328">
        <v>64.03</v>
      </c>
      <c r="D39" s="330">
        <v>78.87</v>
      </c>
      <c r="E39" s="328">
        <v>93.87</v>
      </c>
      <c r="F39" s="330">
        <v>125.51</v>
      </c>
      <c r="G39" s="328">
        <v>143.16</v>
      </c>
      <c r="H39" s="330">
        <v>160.59</v>
      </c>
      <c r="J39" s="331">
        <v>35</v>
      </c>
      <c r="K39" s="330">
        <v>58.15</v>
      </c>
      <c r="L39" s="328">
        <v>69.96</v>
      </c>
      <c r="M39" s="330">
        <v>88.75</v>
      </c>
      <c r="N39" s="328">
        <v>127.88</v>
      </c>
      <c r="O39" s="330">
        <v>194.87</v>
      </c>
      <c r="P39" s="328">
        <v>208.37</v>
      </c>
      <c r="Q39" s="330">
        <v>214</v>
      </c>
      <c r="S39" s="331">
        <v>35</v>
      </c>
      <c r="T39" s="330">
        <v>63.35</v>
      </c>
      <c r="U39" s="328">
        <v>75.37</v>
      </c>
      <c r="V39" s="330">
        <v>99.2</v>
      </c>
      <c r="W39" s="328">
        <v>144.3</v>
      </c>
      <c r="X39" s="330">
        <v>225.57</v>
      </c>
      <c r="Y39" s="328">
        <v>239.17</v>
      </c>
      <c r="Z39" s="330">
        <v>248.32</v>
      </c>
      <c r="AB39" s="331">
        <v>35</v>
      </c>
      <c r="AC39" s="330">
        <v>79.88</v>
      </c>
      <c r="AD39" s="328">
        <v>110.93</v>
      </c>
      <c r="AE39" s="330">
        <v>222.4</v>
      </c>
      <c r="AF39" s="328">
        <v>245.56</v>
      </c>
      <c r="AG39" s="330">
        <v>255.31</v>
      </c>
      <c r="AH39" s="328">
        <v>269.61</v>
      </c>
      <c r="AI39" s="330">
        <v>280.07</v>
      </c>
      <c r="AK39" s="331">
        <v>35</v>
      </c>
      <c r="AL39" s="330">
        <v>86.88</v>
      </c>
      <c r="AM39" s="328">
        <v>119.55</v>
      </c>
      <c r="AN39" s="330">
        <v>235.02</v>
      </c>
      <c r="AO39" s="328">
        <v>256.02</v>
      </c>
      <c r="AP39" s="330">
        <v>261.31</v>
      </c>
      <c r="AQ39" s="328">
        <v>284.74</v>
      </c>
      <c r="AR39" s="330">
        <v>287.59</v>
      </c>
      <c r="AV39" s="336">
        <v>32</v>
      </c>
      <c r="AW39" s="345">
        <v>577.86</v>
      </c>
      <c r="AX39" s="345">
        <v>687.02</v>
      </c>
      <c r="AY39" s="345">
        <v>530.86</v>
      </c>
      <c r="AZ39" s="345">
        <v>640.02</v>
      </c>
      <c r="BA39" s="345">
        <v>1098.58</v>
      </c>
      <c r="BB39" s="345">
        <v>449.74</v>
      </c>
      <c r="BC39" s="345">
        <v>525.36</v>
      </c>
      <c r="BD39" s="345">
        <v>817.76</v>
      </c>
      <c r="BG39" s="336">
        <v>32</v>
      </c>
      <c r="BH39" s="345">
        <v>564.78</v>
      </c>
      <c r="BI39" s="345">
        <v>684.52</v>
      </c>
      <c r="BJ39" s="345">
        <v>517.78</v>
      </c>
      <c r="BK39" s="345">
        <v>637.52</v>
      </c>
      <c r="BL39" s="345">
        <v>650.77</v>
      </c>
      <c r="BM39" s="345">
        <v>452.77</v>
      </c>
      <c r="BN39" s="345">
        <v>570.82</v>
      </c>
      <c r="BO39" s="351">
        <v>578.7</v>
      </c>
      <c r="BQ39" s="331">
        <v>35</v>
      </c>
      <c r="BR39" s="352">
        <v>16.86</v>
      </c>
      <c r="BS39" s="352">
        <v>20.74</v>
      </c>
      <c r="BT39" s="352">
        <v>22.98</v>
      </c>
      <c r="BU39" s="352">
        <v>27.23</v>
      </c>
      <c r="BV39" s="352">
        <v>33.65</v>
      </c>
      <c r="BW39" s="352">
        <v>39.39</v>
      </c>
      <c r="BX39" s="352">
        <v>47.24</v>
      </c>
      <c r="BZ39" s="331">
        <v>35</v>
      </c>
      <c r="CA39" s="352">
        <v>22.92</v>
      </c>
      <c r="CB39" s="352">
        <v>28.2</v>
      </c>
      <c r="CC39" s="352">
        <v>31.25</v>
      </c>
      <c r="CD39" s="352">
        <v>37.03</v>
      </c>
      <c r="CE39" s="352">
        <v>45.76</v>
      </c>
      <c r="CF39" s="352">
        <v>53.57</v>
      </c>
      <c r="CG39" s="352">
        <v>64.24</v>
      </c>
    </row>
    <row r="40" spans="1:85">
      <c r="A40" s="329">
        <v>36</v>
      </c>
      <c r="B40" s="327">
        <v>53.96</v>
      </c>
      <c r="C40" s="332">
        <v>65.46</v>
      </c>
      <c r="D40" s="327">
        <v>80.7</v>
      </c>
      <c r="E40" s="332">
        <v>94.2</v>
      </c>
      <c r="F40" s="327">
        <v>125.99</v>
      </c>
      <c r="G40" s="332">
        <v>146.08</v>
      </c>
      <c r="H40" s="327">
        <v>167.6</v>
      </c>
      <c r="J40" s="329">
        <v>36</v>
      </c>
      <c r="K40" s="327">
        <v>59.05</v>
      </c>
      <c r="L40" s="332">
        <v>71.5</v>
      </c>
      <c r="M40" s="327">
        <v>90.59</v>
      </c>
      <c r="N40" s="332">
        <v>130.5</v>
      </c>
      <c r="O40" s="327">
        <v>200.1</v>
      </c>
      <c r="P40" s="332">
        <v>214.96</v>
      </c>
      <c r="Q40" s="327">
        <v>219.53</v>
      </c>
      <c r="S40" s="329">
        <v>36</v>
      </c>
      <c r="T40" s="327">
        <v>64.33</v>
      </c>
      <c r="U40" s="332">
        <v>79.09</v>
      </c>
      <c r="V40" s="327">
        <v>101.27</v>
      </c>
      <c r="W40" s="332">
        <v>149.6</v>
      </c>
      <c r="X40" s="327">
        <v>231.62</v>
      </c>
      <c r="Y40" s="332">
        <v>246.75</v>
      </c>
      <c r="Z40" s="327">
        <v>254.72</v>
      </c>
      <c r="AB40" s="329">
        <v>36</v>
      </c>
      <c r="AC40" s="327">
        <v>81.34</v>
      </c>
      <c r="AD40" s="332">
        <v>113.31</v>
      </c>
      <c r="AE40" s="327">
        <v>231.73</v>
      </c>
      <c r="AF40" s="332">
        <v>250.63</v>
      </c>
      <c r="AG40" s="327">
        <v>264.46</v>
      </c>
      <c r="AH40" s="332">
        <v>274.62</v>
      </c>
      <c r="AI40" s="327">
        <v>286.16</v>
      </c>
      <c r="AK40" s="329">
        <v>36</v>
      </c>
      <c r="AL40" s="327">
        <v>90.48</v>
      </c>
      <c r="AM40" s="332">
        <v>121.9</v>
      </c>
      <c r="AN40" s="327">
        <v>244.61</v>
      </c>
      <c r="AO40" s="332">
        <v>261.18</v>
      </c>
      <c r="AP40" s="327">
        <v>270.46</v>
      </c>
      <c r="AQ40" s="332">
        <v>286.09</v>
      </c>
      <c r="AR40" s="327">
        <v>293.7</v>
      </c>
      <c r="AV40" s="336">
        <v>33</v>
      </c>
      <c r="AW40" s="345">
        <v>587.86</v>
      </c>
      <c r="AX40" s="345">
        <v>690.32</v>
      </c>
      <c r="AY40" s="345">
        <v>540.86</v>
      </c>
      <c r="AZ40" s="345">
        <v>643.32</v>
      </c>
      <c r="BA40" s="345">
        <v>1114.65</v>
      </c>
      <c r="BB40" s="345">
        <v>452.99</v>
      </c>
      <c r="BC40" s="345">
        <v>543.31</v>
      </c>
      <c r="BD40" s="345">
        <v>821.57</v>
      </c>
      <c r="BG40" s="336">
        <v>33</v>
      </c>
      <c r="BH40" s="345">
        <v>574.96</v>
      </c>
      <c r="BI40" s="345">
        <v>685.82</v>
      </c>
      <c r="BJ40" s="345">
        <v>527.96</v>
      </c>
      <c r="BK40" s="345">
        <v>638.82</v>
      </c>
      <c r="BL40" s="345">
        <v>665.68</v>
      </c>
      <c r="BM40" s="345">
        <v>461.5</v>
      </c>
      <c r="BN40" s="345">
        <v>588.2</v>
      </c>
      <c r="BO40" s="351">
        <v>579</v>
      </c>
      <c r="BQ40" s="329">
        <v>36</v>
      </c>
      <c r="BR40" s="352">
        <v>17.11</v>
      </c>
      <c r="BS40" s="352">
        <v>20.75</v>
      </c>
      <c r="BT40" s="352">
        <v>23.39</v>
      </c>
      <c r="BU40" s="352">
        <v>28.16</v>
      </c>
      <c r="BV40" s="352">
        <v>34.73</v>
      </c>
      <c r="BW40" s="352">
        <v>40.74</v>
      </c>
      <c r="BX40" s="352">
        <v>48.17</v>
      </c>
      <c r="BZ40" s="329">
        <v>36</v>
      </c>
      <c r="CA40" s="352">
        <v>23.26</v>
      </c>
      <c r="CB40" s="352">
        <v>28.22</v>
      </c>
      <c r="CC40" s="352">
        <v>31.81</v>
      </c>
      <c r="CD40" s="352">
        <v>38.29</v>
      </c>
      <c r="CE40" s="352">
        <v>47.23</v>
      </c>
      <c r="CF40" s="352">
        <v>55.4</v>
      </c>
      <c r="CG40" s="352">
        <v>65.51</v>
      </c>
    </row>
    <row r="41" spans="1:85">
      <c r="A41" s="329">
        <v>37</v>
      </c>
      <c r="B41" s="330">
        <v>54.25</v>
      </c>
      <c r="C41" s="328">
        <v>65.93</v>
      </c>
      <c r="D41" s="330">
        <v>82.13</v>
      </c>
      <c r="E41" s="328">
        <v>98.21</v>
      </c>
      <c r="F41" s="330">
        <v>135.47</v>
      </c>
      <c r="G41" s="328">
        <v>149.02</v>
      </c>
      <c r="H41" s="330">
        <v>171.43</v>
      </c>
      <c r="J41" s="329">
        <v>37</v>
      </c>
      <c r="K41" s="330">
        <v>60.14</v>
      </c>
      <c r="L41" s="328">
        <v>72.53</v>
      </c>
      <c r="M41" s="330">
        <v>92.78</v>
      </c>
      <c r="N41" s="328">
        <v>133.88</v>
      </c>
      <c r="O41" s="330">
        <v>205.53</v>
      </c>
      <c r="P41" s="328">
        <v>220.67</v>
      </c>
      <c r="Q41" s="330">
        <v>227.55</v>
      </c>
      <c r="S41" s="329">
        <v>37</v>
      </c>
      <c r="T41" s="330">
        <v>64.54</v>
      </c>
      <c r="U41" s="328">
        <v>79.47</v>
      </c>
      <c r="V41" s="330">
        <v>101.5</v>
      </c>
      <c r="W41" s="328">
        <v>150.14</v>
      </c>
      <c r="X41" s="330">
        <v>237.89</v>
      </c>
      <c r="Y41" s="328">
        <v>252.84</v>
      </c>
      <c r="Z41" s="330">
        <v>255.37</v>
      </c>
      <c r="AB41" s="329">
        <v>37</v>
      </c>
      <c r="AC41" s="330">
        <v>82.86</v>
      </c>
      <c r="AD41" s="328">
        <v>114.84</v>
      </c>
      <c r="AE41" s="330">
        <v>237.45</v>
      </c>
      <c r="AF41" s="328">
        <v>256.63</v>
      </c>
      <c r="AG41" s="330">
        <v>272.43</v>
      </c>
      <c r="AH41" s="328">
        <v>279.33</v>
      </c>
      <c r="AI41" s="330">
        <v>293.1</v>
      </c>
      <c r="AK41" s="329">
        <v>37</v>
      </c>
      <c r="AL41" s="330">
        <v>90.85</v>
      </c>
      <c r="AM41" s="328">
        <v>130.07</v>
      </c>
      <c r="AN41" s="330">
        <v>253.52</v>
      </c>
      <c r="AO41" s="328">
        <v>276.84</v>
      </c>
      <c r="AP41" s="330">
        <v>286.8</v>
      </c>
      <c r="AQ41" s="328">
        <v>300.23</v>
      </c>
      <c r="AR41" s="330">
        <v>303.67</v>
      </c>
      <c r="AV41" s="336">
        <v>34</v>
      </c>
      <c r="AW41" s="345">
        <v>599.24</v>
      </c>
      <c r="AX41" s="345">
        <v>715.91</v>
      </c>
      <c r="AY41" s="345">
        <v>552.24</v>
      </c>
      <c r="AZ41" s="345">
        <v>668.91</v>
      </c>
      <c r="BA41" s="345">
        <v>1116.27</v>
      </c>
      <c r="BB41" s="345">
        <v>453.77</v>
      </c>
      <c r="BC41" s="345">
        <v>559.68</v>
      </c>
      <c r="BD41" s="345">
        <v>854.12</v>
      </c>
      <c r="BG41" s="336">
        <v>34</v>
      </c>
      <c r="BH41" s="345">
        <v>583.56</v>
      </c>
      <c r="BI41" s="345">
        <v>711.34</v>
      </c>
      <c r="BJ41" s="345">
        <v>536.56</v>
      </c>
      <c r="BK41" s="345">
        <v>664.34</v>
      </c>
      <c r="BL41" s="345">
        <v>667.18</v>
      </c>
      <c r="BM41" s="345">
        <v>476.89</v>
      </c>
      <c r="BN41" s="345">
        <v>589.96</v>
      </c>
      <c r="BO41" s="351">
        <v>579.29</v>
      </c>
      <c r="BQ41" s="329">
        <v>37</v>
      </c>
      <c r="BR41" s="352">
        <v>17.54</v>
      </c>
      <c r="BS41" s="352">
        <v>21.22</v>
      </c>
      <c r="BT41" s="352">
        <v>23.85</v>
      </c>
      <c r="BU41" s="352">
        <v>28.78</v>
      </c>
      <c r="BV41" s="352">
        <v>35.22</v>
      </c>
      <c r="BW41" s="352">
        <v>42.04</v>
      </c>
      <c r="BX41" s="352">
        <v>49.1</v>
      </c>
      <c r="BZ41" s="329">
        <v>37</v>
      </c>
      <c r="CA41" s="352">
        <v>23.85</v>
      </c>
      <c r="CB41" s="352">
        <v>28.85</v>
      </c>
      <c r="CC41" s="352">
        <v>32.43</v>
      </c>
      <c r="CD41" s="352">
        <v>39.14</v>
      </c>
      <c r="CE41" s="352">
        <v>47.89</v>
      </c>
      <c r="CF41" s="352">
        <v>57.17</v>
      </c>
      <c r="CG41" s="352">
        <v>66.77</v>
      </c>
    </row>
    <row r="42" spans="1:85">
      <c r="A42" s="329">
        <v>38</v>
      </c>
      <c r="B42" s="330">
        <v>54.55</v>
      </c>
      <c r="C42" s="328">
        <v>66.23</v>
      </c>
      <c r="D42" s="330">
        <v>84.49</v>
      </c>
      <c r="E42" s="328">
        <v>100.53</v>
      </c>
      <c r="F42" s="330">
        <v>138.31</v>
      </c>
      <c r="G42" s="328">
        <v>152.02</v>
      </c>
      <c r="H42" s="330">
        <v>174.65</v>
      </c>
      <c r="J42" s="329">
        <v>38</v>
      </c>
      <c r="K42" s="330">
        <v>61.15</v>
      </c>
      <c r="L42" s="328">
        <v>73.63</v>
      </c>
      <c r="M42" s="330">
        <v>95.13</v>
      </c>
      <c r="N42" s="328">
        <v>136.58</v>
      </c>
      <c r="O42" s="330">
        <v>210.78</v>
      </c>
      <c r="P42" s="328">
        <v>226.41</v>
      </c>
      <c r="Q42" s="330">
        <v>233.76</v>
      </c>
      <c r="S42" s="329">
        <v>38</v>
      </c>
      <c r="T42" s="330">
        <v>68.17</v>
      </c>
      <c r="U42" s="328">
        <v>81.54</v>
      </c>
      <c r="V42" s="330">
        <v>105.3</v>
      </c>
      <c r="W42" s="328">
        <v>150.34</v>
      </c>
      <c r="X42" s="330">
        <v>243.95</v>
      </c>
      <c r="Y42" s="328">
        <v>257.8</v>
      </c>
      <c r="Z42" s="330">
        <v>260.38</v>
      </c>
      <c r="AB42" s="329">
        <v>38</v>
      </c>
      <c r="AC42" s="330">
        <v>84.33</v>
      </c>
      <c r="AD42" s="328">
        <v>117.16</v>
      </c>
      <c r="AE42" s="330">
        <v>241.38</v>
      </c>
      <c r="AF42" s="328">
        <v>262.77</v>
      </c>
      <c r="AG42" s="330">
        <v>277.87</v>
      </c>
      <c r="AH42" s="328">
        <v>283.34</v>
      </c>
      <c r="AI42" s="330">
        <v>298.67</v>
      </c>
      <c r="AK42" s="329">
        <v>38</v>
      </c>
      <c r="AL42" s="330">
        <v>91.06</v>
      </c>
      <c r="AM42" s="328">
        <v>130.89</v>
      </c>
      <c r="AN42" s="330">
        <v>254.58</v>
      </c>
      <c r="AO42" s="328">
        <v>278.41</v>
      </c>
      <c r="AP42" s="330">
        <v>288.44</v>
      </c>
      <c r="AQ42" s="328">
        <v>301.65</v>
      </c>
      <c r="AR42" s="330">
        <v>304.67</v>
      </c>
      <c r="AV42" s="336">
        <v>35</v>
      </c>
      <c r="AW42" s="345">
        <v>601.99</v>
      </c>
      <c r="AX42" s="345">
        <v>729.71</v>
      </c>
      <c r="AY42" s="345">
        <v>554.99</v>
      </c>
      <c r="AZ42" s="345">
        <v>682.71</v>
      </c>
      <c r="BA42" s="345">
        <v>1137</v>
      </c>
      <c r="BB42" s="345">
        <v>464.65</v>
      </c>
      <c r="BC42" s="345">
        <v>568.57</v>
      </c>
      <c r="BD42" s="345">
        <v>903.06</v>
      </c>
      <c r="BG42" s="336">
        <v>35</v>
      </c>
      <c r="BH42" s="345">
        <v>584.43</v>
      </c>
      <c r="BI42" s="345">
        <v>713.9</v>
      </c>
      <c r="BJ42" s="345">
        <v>537.43</v>
      </c>
      <c r="BK42" s="345">
        <v>666.9</v>
      </c>
      <c r="BL42" s="345">
        <v>667.96</v>
      </c>
      <c r="BM42" s="345">
        <v>485.76</v>
      </c>
      <c r="BN42" s="345">
        <v>591.97</v>
      </c>
      <c r="BO42" s="351">
        <v>582.03</v>
      </c>
      <c r="BQ42" s="329">
        <v>38</v>
      </c>
      <c r="BR42" s="352">
        <v>17.8</v>
      </c>
      <c r="BS42" s="352">
        <v>21.55</v>
      </c>
      <c r="BT42" s="352">
        <v>24.38</v>
      </c>
      <c r="BU42" s="352">
        <v>29.48</v>
      </c>
      <c r="BV42" s="352">
        <v>36.03</v>
      </c>
      <c r="BW42" s="352">
        <v>42.61</v>
      </c>
      <c r="BX42" s="352">
        <v>50.02</v>
      </c>
      <c r="BZ42" s="329">
        <v>38</v>
      </c>
      <c r="CA42" s="352">
        <v>24.2</v>
      </c>
      <c r="CB42" s="352">
        <v>29.3</v>
      </c>
      <c r="CC42" s="352">
        <v>33.15</v>
      </c>
      <c r="CD42" s="352">
        <v>40.09</v>
      </c>
      <c r="CE42" s="352">
        <v>49</v>
      </c>
      <c r="CF42" s="352">
        <v>57.94</v>
      </c>
      <c r="CG42" s="352">
        <v>68.02</v>
      </c>
    </row>
    <row r="43" spans="1:85">
      <c r="A43" s="329">
        <v>39</v>
      </c>
      <c r="B43" s="330">
        <v>54.85</v>
      </c>
      <c r="C43" s="328">
        <v>66.51</v>
      </c>
      <c r="D43" s="330">
        <v>85.92</v>
      </c>
      <c r="E43" s="328">
        <v>102.75</v>
      </c>
      <c r="F43" s="330">
        <v>141.6</v>
      </c>
      <c r="G43" s="328">
        <v>154.77</v>
      </c>
      <c r="H43" s="330">
        <v>174.98</v>
      </c>
      <c r="J43" s="329">
        <v>39</v>
      </c>
      <c r="K43" s="330">
        <v>63.09</v>
      </c>
      <c r="L43" s="328">
        <v>75.57</v>
      </c>
      <c r="M43" s="330">
        <v>96.73</v>
      </c>
      <c r="N43" s="328">
        <v>139.3</v>
      </c>
      <c r="O43" s="330">
        <v>215.87</v>
      </c>
      <c r="P43" s="328">
        <v>232.44</v>
      </c>
      <c r="Q43" s="330">
        <v>239.84</v>
      </c>
      <c r="S43" s="329">
        <v>39</v>
      </c>
      <c r="T43" s="330">
        <v>68.73</v>
      </c>
      <c r="U43" s="328">
        <v>81.8</v>
      </c>
      <c r="V43" s="330">
        <v>105.68</v>
      </c>
      <c r="W43" s="328">
        <v>153.5</v>
      </c>
      <c r="X43" s="330">
        <v>249.88</v>
      </c>
      <c r="Y43" s="328">
        <v>260.54</v>
      </c>
      <c r="Z43" s="330">
        <v>275.55</v>
      </c>
      <c r="AB43" s="329">
        <v>39</v>
      </c>
      <c r="AC43" s="330">
        <v>86.47</v>
      </c>
      <c r="AD43" s="328">
        <v>119.91</v>
      </c>
      <c r="AE43" s="330">
        <v>245.8</v>
      </c>
      <c r="AF43" s="328">
        <v>268.29</v>
      </c>
      <c r="AG43" s="330">
        <v>282.64</v>
      </c>
      <c r="AH43" s="328">
        <v>288.36</v>
      </c>
      <c r="AI43" s="330">
        <v>304.1</v>
      </c>
      <c r="AK43" s="329">
        <v>39</v>
      </c>
      <c r="AL43" s="330">
        <v>91.43</v>
      </c>
      <c r="AM43" s="328">
        <v>131.24</v>
      </c>
      <c r="AN43" s="330">
        <v>259.08</v>
      </c>
      <c r="AO43" s="328">
        <v>278.61</v>
      </c>
      <c r="AP43" s="330">
        <v>288.64</v>
      </c>
      <c r="AQ43" s="328">
        <v>305.3</v>
      </c>
      <c r="AR43" s="330">
        <v>310.1</v>
      </c>
      <c r="AV43" s="336">
        <v>36</v>
      </c>
      <c r="AW43" s="345">
        <v>611.91</v>
      </c>
      <c r="AX43" s="345">
        <v>750.81</v>
      </c>
      <c r="AY43" s="345">
        <v>564.91</v>
      </c>
      <c r="AZ43" s="345">
        <v>703.81</v>
      </c>
      <c r="BA43" s="345">
        <v>1157.76</v>
      </c>
      <c r="BB43" s="345">
        <v>468.41</v>
      </c>
      <c r="BC43" s="345">
        <v>569.62</v>
      </c>
      <c r="BD43" s="345">
        <v>907.96</v>
      </c>
      <c r="BG43" s="336">
        <v>36</v>
      </c>
      <c r="BH43" s="345">
        <v>586.03</v>
      </c>
      <c r="BI43" s="345">
        <v>754.15</v>
      </c>
      <c r="BJ43" s="345">
        <v>539.03</v>
      </c>
      <c r="BK43" s="345">
        <v>707.15</v>
      </c>
      <c r="BL43" s="345">
        <v>683</v>
      </c>
      <c r="BM43" s="345">
        <v>494.08</v>
      </c>
      <c r="BN43" s="345">
        <v>632.12</v>
      </c>
      <c r="BO43" s="351">
        <v>599.03</v>
      </c>
      <c r="BQ43" s="329">
        <v>39</v>
      </c>
      <c r="BR43" s="352">
        <v>18.05</v>
      </c>
      <c r="BS43" s="352">
        <v>21.97</v>
      </c>
      <c r="BT43" s="352">
        <v>24.94</v>
      </c>
      <c r="BU43" s="352">
        <v>29.81</v>
      </c>
      <c r="BV43" s="352">
        <v>36.94</v>
      </c>
      <c r="BW43" s="352">
        <v>43.88</v>
      </c>
      <c r="BX43" s="352">
        <v>51.05</v>
      </c>
      <c r="BZ43" s="329">
        <v>39</v>
      </c>
      <c r="CA43" s="352">
        <v>24.54</v>
      </c>
      <c r="CB43" s="352">
        <v>29.87</v>
      </c>
      <c r="CC43" s="352">
        <v>33.91</v>
      </c>
      <c r="CD43" s="352">
        <v>40.54</v>
      </c>
      <c r="CE43" s="352">
        <v>50.23</v>
      </c>
      <c r="CF43" s="352">
        <v>59.67</v>
      </c>
      <c r="CG43" s="352">
        <v>69.42</v>
      </c>
    </row>
    <row r="44" spans="1:85">
      <c r="A44" s="329">
        <v>40</v>
      </c>
      <c r="B44" s="333">
        <v>55.09</v>
      </c>
      <c r="C44" s="334">
        <v>66.82</v>
      </c>
      <c r="D44" s="333">
        <v>86.22</v>
      </c>
      <c r="E44" s="334">
        <v>103.67</v>
      </c>
      <c r="F44" s="333">
        <v>141.93</v>
      </c>
      <c r="G44" s="334">
        <v>158.03</v>
      </c>
      <c r="H44" s="333">
        <v>181.31</v>
      </c>
      <c r="J44" s="329">
        <v>40</v>
      </c>
      <c r="K44" s="333">
        <v>63.29</v>
      </c>
      <c r="L44" s="334">
        <v>77.57</v>
      </c>
      <c r="M44" s="333">
        <v>99.03</v>
      </c>
      <c r="N44" s="334">
        <v>142.44</v>
      </c>
      <c r="O44" s="333">
        <v>220.77</v>
      </c>
      <c r="P44" s="334">
        <v>238.13</v>
      </c>
      <c r="Q44" s="333">
        <v>245.14</v>
      </c>
      <c r="S44" s="329">
        <v>40</v>
      </c>
      <c r="T44" s="333">
        <v>70.54</v>
      </c>
      <c r="U44" s="334">
        <v>83.95</v>
      </c>
      <c r="V44" s="333">
        <v>110.7</v>
      </c>
      <c r="W44" s="334">
        <v>163.32</v>
      </c>
      <c r="X44" s="333">
        <v>255.55</v>
      </c>
      <c r="Y44" s="334">
        <v>273.33</v>
      </c>
      <c r="Z44" s="333">
        <v>279.38</v>
      </c>
      <c r="AB44" s="329">
        <v>40</v>
      </c>
      <c r="AC44" s="333">
        <v>87.87</v>
      </c>
      <c r="AD44" s="334">
        <v>122.79</v>
      </c>
      <c r="AE44" s="333">
        <v>246.26</v>
      </c>
      <c r="AF44" s="334">
        <v>272.64</v>
      </c>
      <c r="AG44" s="333">
        <v>283.55</v>
      </c>
      <c r="AH44" s="334">
        <v>294.56</v>
      </c>
      <c r="AI44" s="333">
        <v>304.78</v>
      </c>
      <c r="AK44" s="329">
        <v>40</v>
      </c>
      <c r="AL44" s="333">
        <v>91.65</v>
      </c>
      <c r="AM44" s="334">
        <v>131.59</v>
      </c>
      <c r="AN44" s="333">
        <v>259.55</v>
      </c>
      <c r="AO44" s="334">
        <v>278.97</v>
      </c>
      <c r="AP44" s="333">
        <v>289.55</v>
      </c>
      <c r="AQ44" s="334">
        <v>305.67</v>
      </c>
      <c r="AR44" s="333">
        <v>310.78</v>
      </c>
      <c r="AV44" s="336">
        <v>37</v>
      </c>
      <c r="AW44" s="345">
        <v>621.79</v>
      </c>
      <c r="AX44" s="345">
        <v>752.92</v>
      </c>
      <c r="AY44" s="345">
        <v>574.79</v>
      </c>
      <c r="AZ44" s="345">
        <v>705.92</v>
      </c>
      <c r="BA44" s="345">
        <v>1195.21</v>
      </c>
      <c r="BB44" s="345">
        <v>481.19</v>
      </c>
      <c r="BC44" s="345">
        <v>590.55</v>
      </c>
      <c r="BD44" s="345">
        <v>915.69</v>
      </c>
      <c r="BG44" s="336">
        <v>37</v>
      </c>
      <c r="BH44" s="345">
        <v>617.86</v>
      </c>
      <c r="BI44" s="345">
        <v>758.18</v>
      </c>
      <c r="BJ44" s="345">
        <v>570.86</v>
      </c>
      <c r="BK44" s="345">
        <v>711.18</v>
      </c>
      <c r="BL44" s="345">
        <v>684.52</v>
      </c>
      <c r="BM44" s="345">
        <v>495.13</v>
      </c>
      <c r="BN44" s="345">
        <v>664.66</v>
      </c>
      <c r="BO44" s="351">
        <v>600.73</v>
      </c>
      <c r="BQ44" s="329">
        <v>40</v>
      </c>
      <c r="BR44" s="352">
        <v>18.07</v>
      </c>
      <c r="BS44" s="352">
        <v>22.05</v>
      </c>
      <c r="BT44" s="352">
        <v>25.01</v>
      </c>
      <c r="BU44" s="352">
        <v>30.15</v>
      </c>
      <c r="BV44" s="352">
        <v>37.71</v>
      </c>
      <c r="BW44" s="352">
        <v>43.89</v>
      </c>
      <c r="BX44" s="352">
        <v>51.4</v>
      </c>
      <c r="BZ44" s="329">
        <v>40</v>
      </c>
      <c r="CA44" s="352">
        <v>24.57</v>
      </c>
      <c r="CB44" s="352">
        <v>29.98</v>
      </c>
      <c r="CC44" s="352">
        <v>34.01</v>
      </c>
      <c r="CD44" s="352">
        <v>41</v>
      </c>
      <c r="CE44" s="352">
        <v>51.28</v>
      </c>
      <c r="CF44" s="352">
        <v>59.69</v>
      </c>
      <c r="CG44" s="352">
        <v>69.9</v>
      </c>
    </row>
    <row r="45" spans="1:85">
      <c r="A45" s="323">
        <v>41</v>
      </c>
      <c r="B45" s="330">
        <v>59.89</v>
      </c>
      <c r="C45" s="328">
        <v>72.75</v>
      </c>
      <c r="D45" s="330">
        <v>89.31</v>
      </c>
      <c r="E45" s="328">
        <v>107.36</v>
      </c>
      <c r="F45" s="330">
        <v>147.26</v>
      </c>
      <c r="G45" s="328">
        <v>160.96</v>
      </c>
      <c r="H45" s="330">
        <v>185.18</v>
      </c>
      <c r="J45" s="323">
        <v>41</v>
      </c>
      <c r="K45" s="330">
        <v>66.36</v>
      </c>
      <c r="L45" s="328">
        <v>79.45</v>
      </c>
      <c r="M45" s="330">
        <v>100.19</v>
      </c>
      <c r="N45" s="328">
        <v>145.05</v>
      </c>
      <c r="O45" s="330">
        <v>225.76</v>
      </c>
      <c r="P45" s="328">
        <v>244.34</v>
      </c>
      <c r="Q45" s="330">
        <v>251.76</v>
      </c>
      <c r="S45" s="323">
        <v>41</v>
      </c>
      <c r="T45" s="330">
        <v>72.28</v>
      </c>
      <c r="U45" s="328">
        <v>87.98</v>
      </c>
      <c r="V45" s="330">
        <v>111.98</v>
      </c>
      <c r="W45" s="328">
        <v>166.33</v>
      </c>
      <c r="X45" s="330">
        <v>261.32</v>
      </c>
      <c r="Y45" s="328">
        <v>280.45</v>
      </c>
      <c r="Z45" s="330">
        <v>289.23</v>
      </c>
      <c r="AB45" s="323">
        <v>41</v>
      </c>
      <c r="AC45" s="330">
        <v>89.38</v>
      </c>
      <c r="AD45" s="328">
        <v>124.37</v>
      </c>
      <c r="AE45" s="330">
        <v>255.28</v>
      </c>
      <c r="AF45" s="328">
        <v>279.8</v>
      </c>
      <c r="AG45" s="330">
        <v>296.5</v>
      </c>
      <c r="AH45" s="328">
        <v>300.01</v>
      </c>
      <c r="AI45" s="330">
        <v>318.27</v>
      </c>
      <c r="AK45" s="323">
        <v>41</v>
      </c>
      <c r="AL45" s="330">
        <v>95.7</v>
      </c>
      <c r="AM45" s="328">
        <v>137.85</v>
      </c>
      <c r="AN45" s="330">
        <v>268.83</v>
      </c>
      <c r="AO45" s="328">
        <v>286.12</v>
      </c>
      <c r="AP45" s="330">
        <v>305.47</v>
      </c>
      <c r="AQ45" s="328">
        <v>309</v>
      </c>
      <c r="AR45" s="330">
        <v>324.27</v>
      </c>
      <c r="AV45" s="336">
        <v>38</v>
      </c>
      <c r="AW45" s="345">
        <v>642.28</v>
      </c>
      <c r="AX45" s="345">
        <v>766.11</v>
      </c>
      <c r="AY45" s="345">
        <v>595.28</v>
      </c>
      <c r="AZ45" s="345">
        <v>719.11</v>
      </c>
      <c r="BA45" s="345">
        <v>1199.26</v>
      </c>
      <c r="BB45" s="345">
        <v>489.48</v>
      </c>
      <c r="BC45" s="345">
        <v>601.57</v>
      </c>
      <c r="BD45" s="345">
        <v>917.62</v>
      </c>
      <c r="BG45" s="336">
        <v>38</v>
      </c>
      <c r="BH45" s="345">
        <v>627.83</v>
      </c>
      <c r="BI45" s="345">
        <v>760.15</v>
      </c>
      <c r="BJ45" s="345">
        <v>580.83</v>
      </c>
      <c r="BK45" s="345">
        <v>713.15</v>
      </c>
      <c r="BL45" s="345">
        <v>711.67</v>
      </c>
      <c r="BM45" s="345">
        <v>515.66</v>
      </c>
      <c r="BN45" s="345">
        <v>678.44</v>
      </c>
      <c r="BO45" s="351">
        <v>614.94</v>
      </c>
      <c r="BQ45" s="323">
        <v>41</v>
      </c>
      <c r="BR45" s="352">
        <v>18.31</v>
      </c>
      <c r="BS45" s="352">
        <v>22.79</v>
      </c>
      <c r="BT45" s="352">
        <v>25.68</v>
      </c>
      <c r="BU45" s="352">
        <v>30.89</v>
      </c>
      <c r="BV45" s="352">
        <v>38.54</v>
      </c>
      <c r="BW45" s="352">
        <v>45.24</v>
      </c>
      <c r="BX45" s="352">
        <v>52.49</v>
      </c>
      <c r="BZ45" s="323">
        <v>41</v>
      </c>
      <c r="CA45" s="352">
        <v>24.9</v>
      </c>
      <c r="CB45" s="352">
        <v>30.99</v>
      </c>
      <c r="CC45" s="352">
        <v>34.92</v>
      </c>
      <c r="CD45" s="352">
        <v>42.01</v>
      </c>
      <c r="CE45" s="352">
        <v>52.41</v>
      </c>
      <c r="CF45" s="352">
        <v>61.52</v>
      </c>
      <c r="CG45" s="352">
        <v>71.38</v>
      </c>
    </row>
    <row r="46" spans="1:85">
      <c r="A46" s="329">
        <v>42</v>
      </c>
      <c r="B46" s="330">
        <v>60.96</v>
      </c>
      <c r="C46" s="328">
        <v>74.52</v>
      </c>
      <c r="D46" s="330">
        <v>91.32</v>
      </c>
      <c r="E46" s="328">
        <v>110.12</v>
      </c>
      <c r="F46" s="330">
        <v>150.42</v>
      </c>
      <c r="G46" s="328">
        <v>164.35</v>
      </c>
      <c r="H46" s="330">
        <v>189.19</v>
      </c>
      <c r="J46" s="329">
        <v>42</v>
      </c>
      <c r="K46" s="330">
        <v>67.45</v>
      </c>
      <c r="L46" s="328">
        <v>81.38</v>
      </c>
      <c r="M46" s="330">
        <v>102.23</v>
      </c>
      <c r="N46" s="328">
        <v>148.12</v>
      </c>
      <c r="O46" s="330">
        <v>230.6</v>
      </c>
      <c r="P46" s="328">
        <v>250.36</v>
      </c>
      <c r="Q46" s="330">
        <v>258.09</v>
      </c>
      <c r="S46" s="329">
        <v>42</v>
      </c>
      <c r="T46" s="330">
        <v>75.18</v>
      </c>
      <c r="U46" s="328">
        <v>91.73</v>
      </c>
      <c r="V46" s="330">
        <v>115.63</v>
      </c>
      <c r="W46" s="328">
        <v>169.85</v>
      </c>
      <c r="X46" s="330">
        <v>266.91</v>
      </c>
      <c r="Y46" s="328">
        <v>287.37</v>
      </c>
      <c r="Z46" s="330">
        <v>296.52</v>
      </c>
      <c r="AB46" s="329">
        <v>42</v>
      </c>
      <c r="AC46" s="330">
        <v>91.04</v>
      </c>
      <c r="AD46" s="328">
        <v>126.22</v>
      </c>
      <c r="AE46" s="330">
        <v>258.73</v>
      </c>
      <c r="AF46" s="328">
        <v>284.15</v>
      </c>
      <c r="AG46" s="330">
        <v>301.07</v>
      </c>
      <c r="AH46" s="328">
        <v>304.15</v>
      </c>
      <c r="AI46" s="330">
        <v>324.95</v>
      </c>
      <c r="AK46" s="329">
        <v>42</v>
      </c>
      <c r="AL46" s="330">
        <v>97.1</v>
      </c>
      <c r="AM46" s="328">
        <v>138.48</v>
      </c>
      <c r="AN46" s="330">
        <v>272.37</v>
      </c>
      <c r="AO46" s="328">
        <v>290.48</v>
      </c>
      <c r="AP46" s="330">
        <v>307.07</v>
      </c>
      <c r="AQ46" s="328">
        <v>310.15</v>
      </c>
      <c r="AR46" s="330">
        <v>331.43</v>
      </c>
      <c r="AV46" s="336">
        <v>39</v>
      </c>
      <c r="AW46" s="345">
        <v>647.14</v>
      </c>
      <c r="AX46" s="345">
        <v>786.23</v>
      </c>
      <c r="AY46" s="345">
        <v>600.14</v>
      </c>
      <c r="AZ46" s="345">
        <v>739.23</v>
      </c>
      <c r="BA46" s="345">
        <v>1243.44</v>
      </c>
      <c r="BB46" s="345">
        <v>499.73</v>
      </c>
      <c r="BC46" s="345">
        <v>612.56</v>
      </c>
      <c r="BD46" s="345">
        <v>956.08</v>
      </c>
      <c r="BG46" s="336">
        <v>39</v>
      </c>
      <c r="BH46" s="345">
        <v>638.73</v>
      </c>
      <c r="BI46" s="345">
        <v>799.38</v>
      </c>
      <c r="BJ46" s="345">
        <v>591.73</v>
      </c>
      <c r="BK46" s="345">
        <v>752.38</v>
      </c>
      <c r="BL46" s="345">
        <v>724.47</v>
      </c>
      <c r="BM46" s="345">
        <v>517.74</v>
      </c>
      <c r="BN46" s="345">
        <v>679.84</v>
      </c>
      <c r="BO46" s="351">
        <v>671.88</v>
      </c>
      <c r="BQ46" s="329">
        <v>42</v>
      </c>
      <c r="BR46" s="352">
        <v>18.41</v>
      </c>
      <c r="BS46" s="352">
        <v>23.3</v>
      </c>
      <c r="BT46" s="352">
        <v>26.67</v>
      </c>
      <c r="BU46" s="352">
        <v>31.59</v>
      </c>
      <c r="BV46" s="352">
        <v>39.46</v>
      </c>
      <c r="BW46" s="352">
        <v>46.44</v>
      </c>
      <c r="BX46" s="352">
        <v>53.27</v>
      </c>
      <c r="BZ46" s="329">
        <v>42</v>
      </c>
      <c r="CA46" s="352">
        <v>25.03</v>
      </c>
      <c r="CB46" s="352">
        <v>31.68</v>
      </c>
      <c r="CC46" s="352">
        <v>36.27</v>
      </c>
      <c r="CD46" s="352">
        <v>42.96</v>
      </c>
      <c r="CE46" s="352">
        <v>53.66</v>
      </c>
      <c r="CF46" s="352">
        <v>63.15</v>
      </c>
      <c r="CG46" s="352">
        <v>72.44</v>
      </c>
    </row>
    <row r="47" spans="1:85">
      <c r="A47" s="329">
        <v>43</v>
      </c>
      <c r="B47" s="330">
        <v>62.14</v>
      </c>
      <c r="C47" s="328">
        <v>76.07</v>
      </c>
      <c r="D47" s="330">
        <v>93.04</v>
      </c>
      <c r="E47" s="328">
        <v>112.17</v>
      </c>
      <c r="F47" s="330">
        <v>153.45</v>
      </c>
      <c r="G47" s="328">
        <v>168.01</v>
      </c>
      <c r="H47" s="330">
        <v>193.58</v>
      </c>
      <c r="J47" s="329">
        <v>43</v>
      </c>
      <c r="K47" s="330">
        <v>68.86</v>
      </c>
      <c r="L47" s="328">
        <v>83.07</v>
      </c>
      <c r="M47" s="330">
        <v>103.78</v>
      </c>
      <c r="N47" s="328">
        <v>150.59</v>
      </c>
      <c r="O47" s="330">
        <v>236.03</v>
      </c>
      <c r="P47" s="328">
        <v>255.01</v>
      </c>
      <c r="Q47" s="330">
        <v>263.47</v>
      </c>
      <c r="S47" s="329">
        <v>43</v>
      </c>
      <c r="T47" s="330">
        <v>75.47</v>
      </c>
      <c r="U47" s="328">
        <v>92.11</v>
      </c>
      <c r="V47" s="330">
        <v>116</v>
      </c>
      <c r="W47" s="328">
        <v>172.69</v>
      </c>
      <c r="X47" s="330">
        <v>267.47</v>
      </c>
      <c r="Y47" s="328">
        <v>292.7</v>
      </c>
      <c r="Z47" s="330">
        <v>302.69</v>
      </c>
      <c r="AB47" s="329">
        <v>43</v>
      </c>
      <c r="AC47" s="330">
        <v>92.56</v>
      </c>
      <c r="AD47" s="328">
        <v>128.91</v>
      </c>
      <c r="AE47" s="330">
        <v>265.7</v>
      </c>
      <c r="AF47" s="328">
        <v>291.94</v>
      </c>
      <c r="AG47" s="330">
        <v>306.65</v>
      </c>
      <c r="AH47" s="328">
        <v>312.14</v>
      </c>
      <c r="AI47" s="330">
        <v>334.09</v>
      </c>
      <c r="AK47" s="329">
        <v>43</v>
      </c>
      <c r="AL47" s="330">
        <v>99.7</v>
      </c>
      <c r="AM47" s="328">
        <v>140.69</v>
      </c>
      <c r="AN47" s="330">
        <v>279.54</v>
      </c>
      <c r="AO47" s="328">
        <v>298.27</v>
      </c>
      <c r="AP47" s="330">
        <v>312.65</v>
      </c>
      <c r="AQ47" s="328">
        <v>333.12</v>
      </c>
      <c r="AR47" s="330">
        <v>349.66</v>
      </c>
      <c r="AV47" s="336">
        <v>40</v>
      </c>
      <c r="AW47" s="345">
        <v>656.76</v>
      </c>
      <c r="AX47" s="345">
        <v>792.45</v>
      </c>
      <c r="AY47" s="345">
        <v>609.76</v>
      </c>
      <c r="AZ47" s="345">
        <v>745.45</v>
      </c>
      <c r="BA47" s="345">
        <v>1264.59</v>
      </c>
      <c r="BB47" s="345">
        <v>501.22</v>
      </c>
      <c r="BC47" s="345">
        <v>623.59</v>
      </c>
      <c r="BD47" s="345">
        <v>959.93</v>
      </c>
      <c r="BG47" s="336">
        <v>40</v>
      </c>
      <c r="BH47" s="345">
        <v>639.82</v>
      </c>
      <c r="BI47" s="345">
        <v>803.32</v>
      </c>
      <c r="BJ47" s="345">
        <v>592.82</v>
      </c>
      <c r="BK47" s="345">
        <v>756.32</v>
      </c>
      <c r="BL47" s="345">
        <v>725.76</v>
      </c>
      <c r="BM47" s="345">
        <v>518.51</v>
      </c>
      <c r="BN47" s="345">
        <v>682.07</v>
      </c>
      <c r="BO47" s="351">
        <v>677.68</v>
      </c>
      <c r="BQ47" s="329">
        <v>43</v>
      </c>
      <c r="BR47" s="352">
        <v>18.84</v>
      </c>
      <c r="BS47" s="352">
        <v>23.42</v>
      </c>
      <c r="BT47" s="352">
        <v>26.72</v>
      </c>
      <c r="BU47" s="352">
        <v>32.56</v>
      </c>
      <c r="BV47" s="352">
        <v>40.8</v>
      </c>
      <c r="BW47" s="352">
        <v>47.67</v>
      </c>
      <c r="BX47" s="352">
        <v>54.19</v>
      </c>
      <c r="BZ47" s="329">
        <v>43</v>
      </c>
      <c r="CA47" s="352">
        <v>25.62</v>
      </c>
      <c r="CB47" s="352">
        <v>31.85</v>
      </c>
      <c r="CC47" s="352">
        <v>36.33</v>
      </c>
      <c r="CD47" s="352">
        <v>44.28</v>
      </c>
      <c r="CE47" s="352">
        <v>55.48</v>
      </c>
      <c r="CF47" s="352">
        <v>64.83</v>
      </c>
      <c r="CG47" s="352">
        <v>73.69</v>
      </c>
    </row>
    <row r="48" spans="1:85">
      <c r="A48" s="329">
        <v>44</v>
      </c>
      <c r="B48" s="330">
        <v>63.15</v>
      </c>
      <c r="C48" s="328">
        <v>76.59</v>
      </c>
      <c r="D48" s="330">
        <v>95.11</v>
      </c>
      <c r="E48" s="328">
        <v>114.48</v>
      </c>
      <c r="F48" s="330">
        <v>156.22</v>
      </c>
      <c r="G48" s="328">
        <v>171.6</v>
      </c>
      <c r="H48" s="330">
        <v>197.73</v>
      </c>
      <c r="J48" s="329">
        <v>44</v>
      </c>
      <c r="K48" s="330">
        <v>70.02</v>
      </c>
      <c r="L48" s="328">
        <v>84.09</v>
      </c>
      <c r="M48" s="330">
        <v>106.13</v>
      </c>
      <c r="N48" s="328">
        <v>153.26</v>
      </c>
      <c r="O48" s="330">
        <v>240.62</v>
      </c>
      <c r="P48" s="328">
        <v>259.35</v>
      </c>
      <c r="Q48" s="330">
        <v>268.66</v>
      </c>
      <c r="S48" s="329">
        <v>44</v>
      </c>
      <c r="T48" s="330">
        <v>76.29</v>
      </c>
      <c r="U48" s="328">
        <v>92.31</v>
      </c>
      <c r="V48" s="330">
        <v>123.19</v>
      </c>
      <c r="W48" s="328">
        <v>175.75</v>
      </c>
      <c r="X48" s="330">
        <v>278.51</v>
      </c>
      <c r="Y48" s="328">
        <v>297.67</v>
      </c>
      <c r="Z48" s="330">
        <v>307.27</v>
      </c>
      <c r="AB48" s="329">
        <v>44</v>
      </c>
      <c r="AC48" s="330">
        <v>94.15</v>
      </c>
      <c r="AD48" s="328">
        <v>131.24</v>
      </c>
      <c r="AE48" s="330">
        <v>270.35</v>
      </c>
      <c r="AF48" s="328">
        <v>297.62</v>
      </c>
      <c r="AG48" s="330">
        <v>312.12</v>
      </c>
      <c r="AH48" s="328">
        <v>317.41</v>
      </c>
      <c r="AI48" s="330">
        <v>341.71</v>
      </c>
      <c r="AK48" s="329">
        <v>44</v>
      </c>
      <c r="AL48" s="330">
        <v>101.95</v>
      </c>
      <c r="AM48" s="328">
        <v>148.07</v>
      </c>
      <c r="AN48" s="330">
        <v>284.32</v>
      </c>
      <c r="AO48" s="328">
        <v>306.42</v>
      </c>
      <c r="AP48" s="330">
        <v>318.12</v>
      </c>
      <c r="AQ48" s="328">
        <v>335.47</v>
      </c>
      <c r="AR48" s="330">
        <v>351.49</v>
      </c>
      <c r="AV48" s="336">
        <v>41</v>
      </c>
      <c r="AW48" s="345">
        <v>670.91</v>
      </c>
      <c r="AX48" s="345">
        <v>808.52</v>
      </c>
      <c r="AY48" s="345">
        <v>623.91</v>
      </c>
      <c r="AZ48" s="345">
        <v>761.52</v>
      </c>
      <c r="BA48" s="345">
        <v>1291.96</v>
      </c>
      <c r="BB48" s="345">
        <v>510.1</v>
      </c>
      <c r="BC48" s="345">
        <v>636.98</v>
      </c>
      <c r="BD48" s="345">
        <v>960.32</v>
      </c>
      <c r="BG48" s="336">
        <v>41</v>
      </c>
      <c r="BH48" s="345">
        <v>657.88</v>
      </c>
      <c r="BI48" s="345">
        <v>805.4</v>
      </c>
      <c r="BJ48" s="345">
        <v>610.88</v>
      </c>
      <c r="BK48" s="345">
        <v>758.4</v>
      </c>
      <c r="BL48" s="345">
        <v>751.3</v>
      </c>
      <c r="BM48" s="345">
        <v>531.96</v>
      </c>
      <c r="BN48" s="345">
        <v>700.62</v>
      </c>
      <c r="BO48" s="351">
        <v>678.26</v>
      </c>
      <c r="BQ48" s="329">
        <v>44</v>
      </c>
      <c r="BR48" s="352">
        <v>19.1</v>
      </c>
      <c r="BS48" s="352">
        <v>23.87</v>
      </c>
      <c r="BT48" s="352">
        <v>27.66</v>
      </c>
      <c r="BU48" s="352">
        <v>33.46</v>
      </c>
      <c r="BV48" s="352">
        <v>41.16</v>
      </c>
      <c r="BW48" s="352">
        <v>48.69</v>
      </c>
      <c r="BX48" s="352">
        <v>54.76</v>
      </c>
      <c r="BZ48" s="329">
        <v>44</v>
      </c>
      <c r="CA48" s="352">
        <v>25.97</v>
      </c>
      <c r="CB48" s="352">
        <v>32.46</v>
      </c>
      <c r="CC48" s="352">
        <v>37.61</v>
      </c>
      <c r="CD48" s="352">
        <v>45.5</v>
      </c>
      <c r="CE48" s="352">
        <v>55.97</v>
      </c>
      <c r="CF48" s="352">
        <v>66.21</v>
      </c>
      <c r="CG48" s="352">
        <v>74.47</v>
      </c>
    </row>
    <row r="49" spans="1:85">
      <c r="A49" s="331">
        <v>45</v>
      </c>
      <c r="B49" s="330">
        <v>63.45</v>
      </c>
      <c r="C49" s="328">
        <v>77</v>
      </c>
      <c r="D49" s="330">
        <v>95.41</v>
      </c>
      <c r="E49" s="328">
        <v>116.98</v>
      </c>
      <c r="F49" s="330">
        <v>156.5</v>
      </c>
      <c r="G49" s="328">
        <v>175.17</v>
      </c>
      <c r="H49" s="330">
        <v>201.73</v>
      </c>
      <c r="J49" s="331">
        <v>45</v>
      </c>
      <c r="K49" s="330">
        <v>70.33</v>
      </c>
      <c r="L49" s="328">
        <v>86.16</v>
      </c>
      <c r="M49" s="330">
        <v>107.68</v>
      </c>
      <c r="N49" s="328">
        <v>155.41</v>
      </c>
      <c r="O49" s="330">
        <v>245.01</v>
      </c>
      <c r="P49" s="328">
        <v>264.2</v>
      </c>
      <c r="Q49" s="330">
        <v>272.66</v>
      </c>
      <c r="S49" s="331">
        <v>45</v>
      </c>
      <c r="T49" s="330">
        <v>76.49</v>
      </c>
      <c r="U49" s="328">
        <v>92.7</v>
      </c>
      <c r="V49" s="330">
        <v>124.99</v>
      </c>
      <c r="W49" s="328">
        <v>178.21</v>
      </c>
      <c r="X49" s="330">
        <v>283.59</v>
      </c>
      <c r="Y49" s="328">
        <v>303.25</v>
      </c>
      <c r="Z49" s="330">
        <v>313.25</v>
      </c>
      <c r="AB49" s="331">
        <v>45</v>
      </c>
      <c r="AC49" s="330">
        <v>95.68</v>
      </c>
      <c r="AD49" s="328">
        <v>134.04</v>
      </c>
      <c r="AE49" s="330">
        <v>273.45</v>
      </c>
      <c r="AF49" s="328">
        <v>303.14</v>
      </c>
      <c r="AG49" s="330">
        <v>312.68</v>
      </c>
      <c r="AH49" s="328">
        <v>323.3</v>
      </c>
      <c r="AI49" s="330">
        <v>346.2</v>
      </c>
      <c r="AK49" s="331">
        <v>45</v>
      </c>
      <c r="AL49" s="330">
        <v>106.8</v>
      </c>
      <c r="AM49" s="328">
        <v>153.82</v>
      </c>
      <c r="AN49" s="330">
        <v>287.52</v>
      </c>
      <c r="AO49" s="328">
        <v>309.46</v>
      </c>
      <c r="AP49" s="330">
        <v>318.68</v>
      </c>
      <c r="AQ49" s="328">
        <v>335.9</v>
      </c>
      <c r="AR49" s="330">
        <v>352.2</v>
      </c>
      <c r="AV49" s="336">
        <v>42</v>
      </c>
      <c r="AW49" s="345">
        <v>672.86</v>
      </c>
      <c r="AX49" s="345">
        <v>818.84</v>
      </c>
      <c r="AY49" s="345">
        <v>625.86</v>
      </c>
      <c r="AZ49" s="345">
        <v>771.84</v>
      </c>
      <c r="BA49" s="345">
        <v>1304.21</v>
      </c>
      <c r="BB49" s="345">
        <v>523.92</v>
      </c>
      <c r="BC49" s="345">
        <v>645.58</v>
      </c>
      <c r="BD49" s="345">
        <v>962.77</v>
      </c>
      <c r="BG49" s="336">
        <v>42</v>
      </c>
      <c r="BH49" s="345">
        <v>667.51</v>
      </c>
      <c r="BI49" s="345">
        <v>846.75</v>
      </c>
      <c r="BJ49" s="345">
        <v>620.51</v>
      </c>
      <c r="BK49" s="345">
        <v>799.75</v>
      </c>
      <c r="BL49" s="345">
        <v>753.86</v>
      </c>
      <c r="BM49" s="345">
        <v>533.35</v>
      </c>
      <c r="BN49" s="345">
        <v>702.5</v>
      </c>
      <c r="BO49" s="351">
        <v>680.23</v>
      </c>
      <c r="BQ49" s="331">
        <v>45</v>
      </c>
      <c r="BR49" s="352">
        <v>19.12</v>
      </c>
      <c r="BS49" s="352">
        <v>24.01</v>
      </c>
      <c r="BT49" s="352">
        <v>27.67</v>
      </c>
      <c r="BU49" s="352">
        <v>33.47</v>
      </c>
      <c r="BV49" s="352">
        <v>41.84</v>
      </c>
      <c r="BW49" s="352">
        <v>50.12</v>
      </c>
      <c r="BX49" s="352">
        <v>55.67</v>
      </c>
      <c r="BZ49" s="331">
        <v>45</v>
      </c>
      <c r="CA49" s="352">
        <v>26</v>
      </c>
      <c r="CB49" s="352">
        <v>32.65</v>
      </c>
      <c r="CC49" s="352">
        <v>37.63</v>
      </c>
      <c r="CD49" s="352">
        <v>45.51</v>
      </c>
      <c r="CE49" s="352">
        <v>56.9</v>
      </c>
      <c r="CF49" s="352">
        <v>68.16</v>
      </c>
      <c r="CG49" s="352">
        <v>75.71</v>
      </c>
    </row>
    <row r="50" spans="1:85">
      <c r="A50" s="329">
        <v>46</v>
      </c>
      <c r="B50" s="327">
        <v>64.67</v>
      </c>
      <c r="C50" s="332">
        <v>77.2</v>
      </c>
      <c r="D50" s="327">
        <v>99.03</v>
      </c>
      <c r="E50" s="332">
        <v>119.02</v>
      </c>
      <c r="F50" s="327">
        <v>159.63</v>
      </c>
      <c r="G50" s="332">
        <v>178.64</v>
      </c>
      <c r="H50" s="327">
        <v>206.57</v>
      </c>
      <c r="J50" s="329">
        <v>46</v>
      </c>
      <c r="K50" s="327">
        <v>72.51</v>
      </c>
      <c r="L50" s="332">
        <v>87.12</v>
      </c>
      <c r="M50" s="327">
        <v>109.84</v>
      </c>
      <c r="N50" s="332">
        <v>156.98</v>
      </c>
      <c r="O50" s="327">
        <v>249.15</v>
      </c>
      <c r="P50" s="332">
        <v>268.46</v>
      </c>
      <c r="Q50" s="327">
        <v>279.27</v>
      </c>
      <c r="S50" s="329">
        <v>46</v>
      </c>
      <c r="T50" s="327">
        <v>76.69</v>
      </c>
      <c r="U50" s="332">
        <v>100.12</v>
      </c>
      <c r="V50" s="327">
        <v>127.49</v>
      </c>
      <c r="W50" s="332">
        <v>180.91</v>
      </c>
      <c r="X50" s="327">
        <v>288.39</v>
      </c>
      <c r="Y50" s="332">
        <v>308.14</v>
      </c>
      <c r="Z50" s="327">
        <v>320.85</v>
      </c>
      <c r="AB50" s="329">
        <v>46</v>
      </c>
      <c r="AC50" s="327">
        <v>97.13</v>
      </c>
      <c r="AD50" s="332">
        <v>136.32</v>
      </c>
      <c r="AE50" s="327">
        <v>278.05</v>
      </c>
      <c r="AF50" s="332">
        <v>307.15</v>
      </c>
      <c r="AG50" s="327">
        <v>323.71</v>
      </c>
      <c r="AH50" s="332">
        <v>329.61</v>
      </c>
      <c r="AI50" s="327">
        <v>353.49</v>
      </c>
      <c r="AK50" s="329">
        <v>46</v>
      </c>
      <c r="AL50" s="327">
        <v>109.72</v>
      </c>
      <c r="AM50" s="332">
        <v>154.4</v>
      </c>
      <c r="AN50" s="327">
        <v>292.12</v>
      </c>
      <c r="AO50" s="332">
        <v>317.9</v>
      </c>
      <c r="AP50" s="327">
        <v>329.71</v>
      </c>
      <c r="AQ50" s="332">
        <v>339.72</v>
      </c>
      <c r="AR50" s="327">
        <v>365.84</v>
      </c>
      <c r="AV50" s="336">
        <v>43</v>
      </c>
      <c r="AW50" s="345">
        <v>691.94</v>
      </c>
      <c r="AX50" s="345">
        <v>832.02</v>
      </c>
      <c r="AY50" s="345">
        <v>644.94</v>
      </c>
      <c r="AZ50" s="345">
        <v>785.02</v>
      </c>
      <c r="BA50" s="345">
        <v>1321.49</v>
      </c>
      <c r="BB50" s="345">
        <v>544.86</v>
      </c>
      <c r="BC50" s="345">
        <v>656.6</v>
      </c>
      <c r="BD50" s="345">
        <v>1011.75</v>
      </c>
      <c r="BG50" s="336">
        <v>43</v>
      </c>
      <c r="BH50" s="345">
        <v>677.66</v>
      </c>
      <c r="BI50" s="345">
        <v>850.89</v>
      </c>
      <c r="BJ50" s="345">
        <v>630.66</v>
      </c>
      <c r="BK50" s="345">
        <v>803.89</v>
      </c>
      <c r="BL50" s="345">
        <v>767.96</v>
      </c>
      <c r="BM50" s="345">
        <v>546.79</v>
      </c>
      <c r="BN50" s="345">
        <v>704.31</v>
      </c>
      <c r="BO50" s="351">
        <v>719.52</v>
      </c>
      <c r="BQ50" s="329">
        <v>46</v>
      </c>
      <c r="BR50" s="352">
        <v>19.54</v>
      </c>
      <c r="BS50" s="352">
        <v>24.02</v>
      </c>
      <c r="BT50" s="352">
        <v>28.29</v>
      </c>
      <c r="BU50" s="352">
        <v>34.1</v>
      </c>
      <c r="BV50" s="352">
        <v>42.95</v>
      </c>
      <c r="BW50" s="352">
        <v>50.65</v>
      </c>
      <c r="BX50" s="352">
        <v>56.6</v>
      </c>
      <c r="BZ50" s="329">
        <v>46</v>
      </c>
      <c r="CA50" s="352">
        <v>26.57</v>
      </c>
      <c r="CB50" s="352">
        <v>32.66</v>
      </c>
      <c r="CC50" s="352">
        <v>38.47</v>
      </c>
      <c r="CD50" s="352">
        <v>46.37</v>
      </c>
      <c r="CE50" s="352">
        <v>58.41</v>
      </c>
      <c r="CF50" s="352">
        <v>68.88</v>
      </c>
      <c r="CG50" s="352">
        <v>76.97</v>
      </c>
    </row>
    <row r="51" spans="1:85">
      <c r="A51" s="329">
        <v>47</v>
      </c>
      <c r="B51" s="330">
        <v>64.87</v>
      </c>
      <c r="C51" s="328">
        <v>77.4</v>
      </c>
      <c r="D51" s="330">
        <v>100.81</v>
      </c>
      <c r="E51" s="328">
        <v>121.59</v>
      </c>
      <c r="F51" s="330">
        <v>161.13</v>
      </c>
      <c r="G51" s="328">
        <v>182.28</v>
      </c>
      <c r="H51" s="330">
        <v>210.65</v>
      </c>
      <c r="J51" s="329">
        <v>47</v>
      </c>
      <c r="K51" s="330">
        <v>72.73</v>
      </c>
      <c r="L51" s="328">
        <v>87.32</v>
      </c>
      <c r="M51" s="330">
        <v>111.67</v>
      </c>
      <c r="N51" s="328">
        <v>157.18</v>
      </c>
      <c r="O51" s="330">
        <v>253.99</v>
      </c>
      <c r="P51" s="328">
        <v>268.9</v>
      </c>
      <c r="Q51" s="330">
        <v>281.91</v>
      </c>
      <c r="S51" s="329">
        <v>47</v>
      </c>
      <c r="T51" s="330">
        <v>80.06</v>
      </c>
      <c r="U51" s="328">
        <v>100.87</v>
      </c>
      <c r="V51" s="330">
        <v>127.75</v>
      </c>
      <c r="W51" s="328">
        <v>183.44</v>
      </c>
      <c r="X51" s="330">
        <v>294</v>
      </c>
      <c r="Y51" s="328">
        <v>312.9</v>
      </c>
      <c r="Z51" s="330">
        <v>323.52</v>
      </c>
      <c r="AB51" s="329">
        <v>47</v>
      </c>
      <c r="AC51" s="330">
        <v>99.21</v>
      </c>
      <c r="AD51" s="328">
        <v>139.12</v>
      </c>
      <c r="AE51" s="330">
        <v>278.51</v>
      </c>
      <c r="AF51" s="328">
        <v>312.83</v>
      </c>
      <c r="AG51" s="330">
        <v>325.25</v>
      </c>
      <c r="AH51" s="328">
        <v>334.72</v>
      </c>
      <c r="AI51" s="330">
        <v>358.43</v>
      </c>
      <c r="AK51" s="329">
        <v>47</v>
      </c>
      <c r="AL51" s="330">
        <v>111.04</v>
      </c>
      <c r="AM51" s="328">
        <v>156.66</v>
      </c>
      <c r="AN51" s="330">
        <v>292.58</v>
      </c>
      <c r="AO51" s="328">
        <v>319.16</v>
      </c>
      <c r="AP51" s="330">
        <v>331.25</v>
      </c>
      <c r="AQ51" s="328">
        <v>340.72</v>
      </c>
      <c r="AR51" s="330">
        <v>367.21</v>
      </c>
      <c r="AV51" s="336">
        <v>44</v>
      </c>
      <c r="AW51" s="345">
        <v>733.92</v>
      </c>
      <c r="AX51" s="345">
        <v>834.34</v>
      </c>
      <c r="AY51" s="345">
        <v>686.92</v>
      </c>
      <c r="AZ51" s="345">
        <v>787.34</v>
      </c>
      <c r="BA51" s="345">
        <v>1340.69</v>
      </c>
      <c r="BB51" s="345">
        <v>551.77</v>
      </c>
      <c r="BC51" s="345">
        <v>667.59</v>
      </c>
      <c r="BD51" s="345">
        <v>1034.92</v>
      </c>
      <c r="BG51" s="336">
        <v>44</v>
      </c>
      <c r="BH51" s="345">
        <v>687.25</v>
      </c>
      <c r="BI51" s="345">
        <v>876.63</v>
      </c>
      <c r="BJ51" s="345">
        <v>640.25</v>
      </c>
      <c r="BK51" s="345">
        <v>829.63</v>
      </c>
      <c r="BL51" s="345">
        <v>801.77</v>
      </c>
      <c r="BM51" s="345">
        <v>548.15</v>
      </c>
      <c r="BN51" s="345">
        <v>740.29</v>
      </c>
      <c r="BO51" s="351">
        <v>723.46</v>
      </c>
      <c r="BQ51" s="329">
        <v>47</v>
      </c>
      <c r="BR51" s="352">
        <v>19.62</v>
      </c>
      <c r="BS51" s="352">
        <v>24.33</v>
      </c>
      <c r="BT51" s="352">
        <v>28.74</v>
      </c>
      <c r="BU51" s="352">
        <v>34.34</v>
      </c>
      <c r="BV51" s="352">
        <v>43.12</v>
      </c>
      <c r="BW51" s="352">
        <v>51.64</v>
      </c>
      <c r="BX51" s="352">
        <v>57.51</v>
      </c>
      <c r="BZ51" s="329">
        <v>47</v>
      </c>
      <c r="CA51" s="352">
        <v>26.68</v>
      </c>
      <c r="CB51" s="352">
        <v>33.08</v>
      </c>
      <c r="CC51" s="352">
        <v>39.08</v>
      </c>
      <c r="CD51" s="352">
        <v>46.7</v>
      </c>
      <c r="CE51" s="352">
        <v>58.64</v>
      </c>
      <c r="CF51" s="352">
        <v>70.23</v>
      </c>
      <c r="CG51" s="352">
        <v>78.21</v>
      </c>
    </row>
    <row r="52" spans="1:85">
      <c r="A52" s="329">
        <v>48</v>
      </c>
      <c r="B52" s="330">
        <v>65.07</v>
      </c>
      <c r="C52" s="328">
        <v>77.6</v>
      </c>
      <c r="D52" s="330">
        <v>101.75</v>
      </c>
      <c r="E52" s="328">
        <v>123.62</v>
      </c>
      <c r="F52" s="330">
        <v>161.33</v>
      </c>
      <c r="G52" s="328">
        <v>185.88</v>
      </c>
      <c r="H52" s="330">
        <v>213.92</v>
      </c>
      <c r="J52" s="329">
        <v>48</v>
      </c>
      <c r="K52" s="330">
        <v>74.25</v>
      </c>
      <c r="L52" s="328">
        <v>90.83</v>
      </c>
      <c r="M52" s="330">
        <v>113.67</v>
      </c>
      <c r="N52" s="328">
        <v>157.38</v>
      </c>
      <c r="O52" s="330">
        <v>258.53</v>
      </c>
      <c r="P52" s="328">
        <v>277.26</v>
      </c>
      <c r="Q52" s="330">
        <v>286.7</v>
      </c>
      <c r="S52" s="329">
        <v>48</v>
      </c>
      <c r="T52" s="330">
        <v>81.65</v>
      </c>
      <c r="U52" s="328">
        <v>101.07</v>
      </c>
      <c r="V52" s="330">
        <v>131.95</v>
      </c>
      <c r="W52" s="328">
        <v>186.14</v>
      </c>
      <c r="X52" s="330">
        <v>299.24</v>
      </c>
      <c r="Y52" s="328">
        <v>318.24</v>
      </c>
      <c r="Z52" s="330">
        <v>324.54</v>
      </c>
      <c r="AB52" s="329">
        <v>48</v>
      </c>
      <c r="AC52" s="330">
        <v>100.67</v>
      </c>
      <c r="AD52" s="328">
        <v>141.88</v>
      </c>
      <c r="AE52" s="330">
        <v>278.71</v>
      </c>
      <c r="AF52" s="328">
        <v>315.3</v>
      </c>
      <c r="AG52" s="330">
        <v>325.45</v>
      </c>
      <c r="AH52" s="328">
        <v>340.18</v>
      </c>
      <c r="AI52" s="330">
        <v>361.32</v>
      </c>
      <c r="AK52" s="329">
        <v>48</v>
      </c>
      <c r="AL52" s="330">
        <v>111.41</v>
      </c>
      <c r="AM52" s="328">
        <v>156.97</v>
      </c>
      <c r="AN52" s="330">
        <v>292.78</v>
      </c>
      <c r="AO52" s="328">
        <v>321.57</v>
      </c>
      <c r="AP52" s="330">
        <v>331.45</v>
      </c>
      <c r="AQ52" s="328">
        <v>346.92</v>
      </c>
      <c r="AR52" s="330">
        <v>367.41</v>
      </c>
      <c r="AV52" s="336">
        <v>45</v>
      </c>
      <c r="AW52" s="345">
        <v>738.13</v>
      </c>
      <c r="AX52" s="345">
        <v>880.73</v>
      </c>
      <c r="AY52" s="345">
        <v>691.13</v>
      </c>
      <c r="AZ52" s="345">
        <v>833.73</v>
      </c>
      <c r="BA52" s="345">
        <v>1375.65</v>
      </c>
      <c r="BB52" s="345">
        <v>552.88</v>
      </c>
      <c r="BC52" s="345">
        <v>681.18</v>
      </c>
      <c r="BD52" s="345">
        <v>1037.25</v>
      </c>
      <c r="BG52" s="336">
        <v>45</v>
      </c>
      <c r="BH52" s="345">
        <v>697.41</v>
      </c>
      <c r="BI52" s="345">
        <v>884.09</v>
      </c>
      <c r="BJ52" s="345">
        <v>650.41</v>
      </c>
      <c r="BK52" s="345">
        <v>837.09</v>
      </c>
      <c r="BL52" s="345">
        <v>842.88</v>
      </c>
      <c r="BM52" s="345">
        <v>567.52</v>
      </c>
      <c r="BN52" s="345">
        <v>757.17</v>
      </c>
      <c r="BO52" s="351">
        <v>723.87</v>
      </c>
      <c r="BQ52" s="329">
        <v>48</v>
      </c>
      <c r="BR52" s="352">
        <v>19.63</v>
      </c>
      <c r="BS52" s="352">
        <v>24.56</v>
      </c>
      <c r="BT52" s="352">
        <v>29.08</v>
      </c>
      <c r="BU52" s="352">
        <v>35.26</v>
      </c>
      <c r="BV52" s="352">
        <v>43.77</v>
      </c>
      <c r="BW52" s="352">
        <v>52.11</v>
      </c>
      <c r="BX52" s="352">
        <v>58.43</v>
      </c>
      <c r="BZ52" s="329">
        <v>48</v>
      </c>
      <c r="CA52" s="352">
        <v>26.69</v>
      </c>
      <c r="CB52" s="352">
        <v>33.4</v>
      </c>
      <c r="CC52" s="352">
        <v>39.54</v>
      </c>
      <c r="CD52" s="352">
        <v>47.95</v>
      </c>
      <c r="CE52" s="352">
        <v>59.52</v>
      </c>
      <c r="CF52" s="352">
        <v>70.86</v>
      </c>
      <c r="CG52" s="352">
        <v>79.46</v>
      </c>
    </row>
    <row r="53" spans="1:85">
      <c r="A53" s="329">
        <v>49</v>
      </c>
      <c r="B53" s="330">
        <v>65.27</v>
      </c>
      <c r="C53" s="328">
        <v>77.8</v>
      </c>
      <c r="D53" s="330">
        <v>102.05</v>
      </c>
      <c r="E53" s="328">
        <v>125.93</v>
      </c>
      <c r="F53" s="330">
        <v>161.53</v>
      </c>
      <c r="G53" s="328">
        <v>187.73</v>
      </c>
      <c r="H53" s="330">
        <v>214.25</v>
      </c>
      <c r="J53" s="329">
        <v>49</v>
      </c>
      <c r="K53" s="330">
        <v>74.45</v>
      </c>
      <c r="L53" s="328">
        <v>91.19</v>
      </c>
      <c r="M53" s="330">
        <v>113.88</v>
      </c>
      <c r="N53" s="328">
        <v>157.58</v>
      </c>
      <c r="O53" s="330">
        <v>262.93</v>
      </c>
      <c r="P53" s="328">
        <v>278.11</v>
      </c>
      <c r="Q53" s="330">
        <v>287.18</v>
      </c>
      <c r="S53" s="329">
        <v>49</v>
      </c>
      <c r="T53" s="330">
        <v>82.3</v>
      </c>
      <c r="U53" s="328">
        <v>101.42</v>
      </c>
      <c r="V53" s="330">
        <v>132.38</v>
      </c>
      <c r="W53" s="328">
        <v>186.42</v>
      </c>
      <c r="X53" s="330">
        <v>304.33</v>
      </c>
      <c r="Y53" s="328">
        <v>322.92</v>
      </c>
      <c r="Z53" s="330">
        <v>326.38</v>
      </c>
      <c r="AB53" s="329">
        <v>49</v>
      </c>
      <c r="AC53" s="330">
        <v>102.19</v>
      </c>
      <c r="AD53" s="328">
        <v>144.69</v>
      </c>
      <c r="AE53" s="330">
        <v>278.91</v>
      </c>
      <c r="AF53" s="328">
        <v>315.55</v>
      </c>
      <c r="AG53" s="330">
        <v>325.65</v>
      </c>
      <c r="AH53" s="328">
        <v>340.73</v>
      </c>
      <c r="AI53" s="330">
        <v>361.61</v>
      </c>
      <c r="AK53" s="329">
        <v>49</v>
      </c>
      <c r="AL53" s="330">
        <v>111.68</v>
      </c>
      <c r="AM53" s="328">
        <v>157.17</v>
      </c>
      <c r="AN53" s="330">
        <v>292.98</v>
      </c>
      <c r="AO53" s="328">
        <v>321.82</v>
      </c>
      <c r="AP53" s="330">
        <v>331.65</v>
      </c>
      <c r="AQ53" s="328">
        <v>347.55</v>
      </c>
      <c r="AR53" s="330">
        <v>367.61</v>
      </c>
      <c r="AV53" s="336">
        <v>46</v>
      </c>
      <c r="AW53" s="345">
        <v>738.56</v>
      </c>
      <c r="AX53" s="345">
        <v>886.71</v>
      </c>
      <c r="AY53" s="345">
        <v>691.56</v>
      </c>
      <c r="AZ53" s="345">
        <v>839.71</v>
      </c>
      <c r="BA53" s="345">
        <v>1410.54</v>
      </c>
      <c r="BB53" s="345">
        <v>574.84</v>
      </c>
      <c r="BC53" s="345">
        <v>682.54</v>
      </c>
      <c r="BD53" s="345">
        <v>1037.5</v>
      </c>
      <c r="BG53" s="336">
        <v>46</v>
      </c>
      <c r="BH53" s="345">
        <v>704.18</v>
      </c>
      <c r="BI53" s="345">
        <v>891.54</v>
      </c>
      <c r="BJ53" s="345">
        <v>657.18</v>
      </c>
      <c r="BK53" s="345">
        <v>844.54</v>
      </c>
      <c r="BL53" s="345">
        <v>870.01</v>
      </c>
      <c r="BM53" s="345">
        <v>569.49</v>
      </c>
      <c r="BN53" s="345">
        <v>758.89</v>
      </c>
      <c r="BO53" s="351">
        <v>731.13</v>
      </c>
      <c r="BQ53" s="329">
        <v>49</v>
      </c>
      <c r="BR53" s="352">
        <v>19.64</v>
      </c>
      <c r="BS53" s="352">
        <v>24.57</v>
      </c>
      <c r="BT53" s="352">
        <v>29.09</v>
      </c>
      <c r="BU53" s="352">
        <v>35.27</v>
      </c>
      <c r="BV53" s="352">
        <v>44.31</v>
      </c>
      <c r="BW53" s="352">
        <v>53.04</v>
      </c>
      <c r="BX53" s="352">
        <v>58.77</v>
      </c>
      <c r="BZ53" s="329">
        <v>49</v>
      </c>
      <c r="CA53" s="352">
        <v>26.71</v>
      </c>
      <c r="CB53" s="352">
        <v>33.41</v>
      </c>
      <c r="CC53" s="352">
        <v>39.56</v>
      </c>
      <c r="CD53" s="352">
        <v>47.96</v>
      </c>
      <c r="CE53" s="352">
        <v>60.26</v>
      </c>
      <c r="CF53" s="352">
        <v>72.13</v>
      </c>
      <c r="CG53" s="352">
        <v>79.92</v>
      </c>
    </row>
    <row r="54" spans="1:85">
      <c r="A54" s="331">
        <v>50</v>
      </c>
      <c r="B54" s="333">
        <v>65.48</v>
      </c>
      <c r="C54" s="334">
        <v>78.14</v>
      </c>
      <c r="D54" s="333">
        <v>102.35</v>
      </c>
      <c r="E54" s="334">
        <v>126.25</v>
      </c>
      <c r="F54" s="333">
        <v>161.81</v>
      </c>
      <c r="G54" s="334">
        <v>188.09</v>
      </c>
      <c r="H54" s="333">
        <v>215.16</v>
      </c>
      <c r="J54" s="331">
        <v>50</v>
      </c>
      <c r="K54" s="333">
        <v>74.65</v>
      </c>
      <c r="L54" s="334">
        <v>91.39</v>
      </c>
      <c r="M54" s="333">
        <v>117.45</v>
      </c>
      <c r="N54" s="334">
        <v>157.85</v>
      </c>
      <c r="O54" s="333">
        <v>267.43</v>
      </c>
      <c r="P54" s="334">
        <v>284.81</v>
      </c>
      <c r="Q54" s="333">
        <v>287.66</v>
      </c>
      <c r="S54" s="331">
        <v>50</v>
      </c>
      <c r="T54" s="333">
        <v>82.69</v>
      </c>
      <c r="U54" s="334">
        <v>108.34</v>
      </c>
      <c r="V54" s="333">
        <v>135.31</v>
      </c>
      <c r="W54" s="334">
        <v>189.77</v>
      </c>
      <c r="X54" s="333">
        <v>309.54</v>
      </c>
      <c r="Y54" s="334">
        <v>324.71</v>
      </c>
      <c r="Z54" s="333">
        <v>327.96</v>
      </c>
      <c r="AB54" s="331">
        <v>50</v>
      </c>
      <c r="AC54" s="333">
        <v>104.2</v>
      </c>
      <c r="AD54" s="334">
        <v>146.82</v>
      </c>
      <c r="AE54" s="333">
        <v>279.67</v>
      </c>
      <c r="AF54" s="334">
        <v>316.93</v>
      </c>
      <c r="AG54" s="333">
        <v>327.07</v>
      </c>
      <c r="AH54" s="334">
        <v>341.88</v>
      </c>
      <c r="AI54" s="333">
        <v>362.67</v>
      </c>
      <c r="AK54" s="331">
        <v>50</v>
      </c>
      <c r="AL54" s="333">
        <v>112.32</v>
      </c>
      <c r="AM54" s="334">
        <v>158.05</v>
      </c>
      <c r="AN54" s="333">
        <v>293.9</v>
      </c>
      <c r="AO54" s="334">
        <v>323.26</v>
      </c>
      <c r="AP54" s="333">
        <v>333.07</v>
      </c>
      <c r="AQ54" s="334">
        <v>348.98</v>
      </c>
      <c r="AR54" s="333">
        <v>368.67</v>
      </c>
      <c r="AV54" s="336">
        <v>47</v>
      </c>
      <c r="AW54" s="345">
        <v>738.86</v>
      </c>
      <c r="AX54" s="345">
        <v>887.79</v>
      </c>
      <c r="AY54" s="345">
        <v>691.86</v>
      </c>
      <c r="AZ54" s="345">
        <v>840.79</v>
      </c>
      <c r="BA54" s="345">
        <v>1414.04</v>
      </c>
      <c r="BB54" s="345">
        <v>577.04</v>
      </c>
      <c r="BC54" s="345">
        <v>689.81</v>
      </c>
      <c r="BD54" s="345">
        <v>1040.12</v>
      </c>
      <c r="BG54" s="336">
        <v>47</v>
      </c>
      <c r="BH54" s="345">
        <v>714.91</v>
      </c>
      <c r="BI54" s="345">
        <v>892.68</v>
      </c>
      <c r="BJ54" s="345">
        <v>667.91</v>
      </c>
      <c r="BK54" s="345">
        <v>845.68</v>
      </c>
      <c r="BL54" s="345">
        <v>872.74</v>
      </c>
      <c r="BM54" s="345">
        <v>576.04</v>
      </c>
      <c r="BN54" s="345">
        <v>759.86</v>
      </c>
      <c r="BO54" s="351">
        <v>731.86</v>
      </c>
      <c r="BQ54" s="331">
        <v>50</v>
      </c>
      <c r="BR54" s="352">
        <v>19.65</v>
      </c>
      <c r="BS54" s="352">
        <v>24.58</v>
      </c>
      <c r="BT54" s="352">
        <v>29.1</v>
      </c>
      <c r="BU54" s="352">
        <v>35.29</v>
      </c>
      <c r="BV54" s="352">
        <v>44.47</v>
      </c>
      <c r="BW54" s="352">
        <v>53.17</v>
      </c>
      <c r="BX54" s="352">
        <v>59.66</v>
      </c>
      <c r="BZ54" s="331">
        <v>50</v>
      </c>
      <c r="CA54" s="352">
        <v>26.72</v>
      </c>
      <c r="CB54" s="352">
        <v>33.42</v>
      </c>
      <c r="CC54" s="352">
        <v>39.57</v>
      </c>
      <c r="CD54" s="352">
        <v>47.99</v>
      </c>
      <c r="CE54" s="352">
        <v>60.47</v>
      </c>
      <c r="CF54" s="352">
        <v>72.31</v>
      </c>
      <c r="CG54" s="352">
        <v>81.13</v>
      </c>
    </row>
    <row r="55" spans="1:85">
      <c r="A55" s="323">
        <v>51</v>
      </c>
      <c r="B55" s="330">
        <v>69.68</v>
      </c>
      <c r="C55" s="328">
        <v>84.92</v>
      </c>
      <c r="D55" s="330">
        <v>107.51</v>
      </c>
      <c r="E55" s="328">
        <v>130.53</v>
      </c>
      <c r="F55" s="330">
        <v>167.4</v>
      </c>
      <c r="G55" s="328">
        <v>195.29</v>
      </c>
      <c r="H55" s="330">
        <v>233.35</v>
      </c>
      <c r="J55" s="323">
        <v>51</v>
      </c>
      <c r="K55" s="330">
        <v>75.33</v>
      </c>
      <c r="L55" s="328">
        <v>91.79</v>
      </c>
      <c r="M55" s="330">
        <v>120.04</v>
      </c>
      <c r="N55" s="328">
        <v>163.21</v>
      </c>
      <c r="O55" s="330">
        <v>280.29</v>
      </c>
      <c r="P55" s="328">
        <v>292.8</v>
      </c>
      <c r="Q55" s="330">
        <v>295.73</v>
      </c>
      <c r="S55" s="323">
        <v>51</v>
      </c>
      <c r="T55" s="330">
        <v>87.4</v>
      </c>
      <c r="U55" s="328">
        <v>109.83</v>
      </c>
      <c r="V55" s="330">
        <v>140.12</v>
      </c>
      <c r="W55" s="328">
        <v>196.57</v>
      </c>
      <c r="X55" s="330">
        <v>326.28</v>
      </c>
      <c r="Y55" s="328">
        <v>339.15</v>
      </c>
      <c r="Z55" s="330">
        <v>359.52</v>
      </c>
      <c r="AB55" s="323">
        <v>51</v>
      </c>
      <c r="AC55" s="330">
        <v>105.67</v>
      </c>
      <c r="AD55" s="328">
        <v>149.79</v>
      </c>
      <c r="AE55" s="330">
        <v>294.74</v>
      </c>
      <c r="AF55" s="328">
        <v>344.53</v>
      </c>
      <c r="AG55" s="330">
        <v>352.33</v>
      </c>
      <c r="AH55" s="328">
        <v>364.75</v>
      </c>
      <c r="AI55" s="330">
        <v>380.55</v>
      </c>
      <c r="AK55" s="323">
        <v>51</v>
      </c>
      <c r="AL55" s="330">
        <v>124.98</v>
      </c>
      <c r="AM55" s="328">
        <v>175.65</v>
      </c>
      <c r="AN55" s="330">
        <v>312.2</v>
      </c>
      <c r="AO55" s="328">
        <v>352.05</v>
      </c>
      <c r="AP55" s="330">
        <v>361.47</v>
      </c>
      <c r="AQ55" s="328">
        <v>377.42</v>
      </c>
      <c r="AR55" s="330">
        <v>389.87</v>
      </c>
      <c r="AV55" s="336">
        <v>48</v>
      </c>
      <c r="AW55" s="345">
        <v>739.59</v>
      </c>
      <c r="AX55" s="345">
        <v>908.92</v>
      </c>
      <c r="AY55" s="345">
        <v>692.59</v>
      </c>
      <c r="AZ55" s="345">
        <v>861.92</v>
      </c>
      <c r="BA55" s="345">
        <v>1420.51</v>
      </c>
      <c r="BB55" s="345">
        <v>577.51</v>
      </c>
      <c r="BC55" s="345">
        <v>707.13</v>
      </c>
      <c r="BD55" s="345">
        <v>1092.3</v>
      </c>
      <c r="BG55" s="336">
        <v>48</v>
      </c>
      <c r="BH55" s="345">
        <v>725.05</v>
      </c>
      <c r="BI55" s="345">
        <v>915.18</v>
      </c>
      <c r="BJ55" s="345">
        <v>678.05</v>
      </c>
      <c r="BK55" s="345">
        <v>868.18</v>
      </c>
      <c r="BL55" s="345">
        <v>922.44</v>
      </c>
      <c r="BM55" s="345">
        <v>579.26</v>
      </c>
      <c r="BN55" s="345">
        <v>766.74</v>
      </c>
      <c r="BO55" s="351">
        <v>733.67</v>
      </c>
      <c r="BQ55" s="323">
        <v>51</v>
      </c>
      <c r="BR55" s="352">
        <v>19.66</v>
      </c>
      <c r="BS55" s="352">
        <v>24.59</v>
      </c>
      <c r="BT55" s="352">
        <v>29.11</v>
      </c>
      <c r="BU55" s="352">
        <v>35.3</v>
      </c>
      <c r="BV55" s="352">
        <v>44.48</v>
      </c>
      <c r="BW55" s="352">
        <v>53.18</v>
      </c>
      <c r="BX55" s="352">
        <v>59.67</v>
      </c>
      <c r="BZ55" s="323">
        <v>51</v>
      </c>
      <c r="CA55" s="352">
        <v>26.73</v>
      </c>
      <c r="CB55" s="352">
        <v>33.44</v>
      </c>
      <c r="CC55" s="352">
        <v>39.58</v>
      </c>
      <c r="CD55" s="352">
        <v>48</v>
      </c>
      <c r="CE55" s="352">
        <v>60.49</v>
      </c>
      <c r="CF55" s="352">
        <v>72.32</v>
      </c>
      <c r="CG55" s="352">
        <v>81.15</v>
      </c>
    </row>
    <row r="56" spans="1:85">
      <c r="A56" s="329">
        <v>52</v>
      </c>
      <c r="B56" s="330">
        <v>70.16</v>
      </c>
      <c r="C56" s="328">
        <v>86.24</v>
      </c>
      <c r="D56" s="330">
        <v>109.53</v>
      </c>
      <c r="E56" s="328">
        <v>130.96</v>
      </c>
      <c r="F56" s="330">
        <v>187.33</v>
      </c>
      <c r="G56" s="328">
        <v>199.18</v>
      </c>
      <c r="H56" s="330">
        <v>237.15</v>
      </c>
      <c r="J56" s="329">
        <v>52</v>
      </c>
      <c r="K56" s="330">
        <v>80.66</v>
      </c>
      <c r="L56" s="328">
        <v>96.71</v>
      </c>
      <c r="M56" s="330">
        <v>123.91</v>
      </c>
      <c r="N56" s="328">
        <v>172.18</v>
      </c>
      <c r="O56" s="330">
        <v>284.56</v>
      </c>
      <c r="P56" s="328">
        <v>304.53</v>
      </c>
      <c r="Q56" s="330">
        <v>314.97</v>
      </c>
      <c r="S56" s="329">
        <v>52</v>
      </c>
      <c r="T56" s="330">
        <v>93.39</v>
      </c>
      <c r="U56" s="328">
        <v>113.83</v>
      </c>
      <c r="V56" s="330">
        <v>140.61</v>
      </c>
      <c r="W56" s="328">
        <v>197.26</v>
      </c>
      <c r="X56" s="330">
        <v>330.68</v>
      </c>
      <c r="Y56" s="328">
        <v>351.52</v>
      </c>
      <c r="Z56" s="330">
        <v>363.54</v>
      </c>
      <c r="AB56" s="329">
        <v>52</v>
      </c>
      <c r="AC56" s="330">
        <v>107.8</v>
      </c>
      <c r="AD56" s="328">
        <v>152.04</v>
      </c>
      <c r="AE56" s="330">
        <v>316.25</v>
      </c>
      <c r="AF56" s="328">
        <v>351.42</v>
      </c>
      <c r="AG56" s="330">
        <v>363.33</v>
      </c>
      <c r="AH56" s="328">
        <v>372.15</v>
      </c>
      <c r="AI56" s="330">
        <v>398.24</v>
      </c>
      <c r="AK56" s="329">
        <v>52</v>
      </c>
      <c r="AL56" s="330">
        <v>126.89</v>
      </c>
      <c r="AM56" s="328">
        <v>182.84</v>
      </c>
      <c r="AN56" s="330">
        <v>334.51</v>
      </c>
      <c r="AO56" s="328">
        <v>358.95</v>
      </c>
      <c r="AP56" s="330">
        <v>372.57</v>
      </c>
      <c r="AQ56" s="328">
        <v>392.17</v>
      </c>
      <c r="AR56" s="330">
        <v>419.81</v>
      </c>
      <c r="AV56" s="336">
        <v>49</v>
      </c>
      <c r="AW56" s="345">
        <v>754.06</v>
      </c>
      <c r="AX56" s="345">
        <v>911.04</v>
      </c>
      <c r="AY56" s="345">
        <v>707.06</v>
      </c>
      <c r="AZ56" s="345">
        <v>864.04</v>
      </c>
      <c r="BA56" s="345">
        <v>1460.57</v>
      </c>
      <c r="BB56" s="345">
        <v>586.81</v>
      </c>
      <c r="BC56" s="345">
        <v>708.87</v>
      </c>
      <c r="BD56" s="345">
        <v>1108.39</v>
      </c>
      <c r="BG56" s="336">
        <v>49</v>
      </c>
      <c r="BH56" s="345">
        <v>735.77</v>
      </c>
      <c r="BI56" s="345">
        <v>917.43</v>
      </c>
      <c r="BJ56" s="345">
        <v>688.77</v>
      </c>
      <c r="BK56" s="345">
        <v>870.43</v>
      </c>
      <c r="BL56" s="345">
        <v>937.33</v>
      </c>
      <c r="BM56" s="345">
        <v>581.27</v>
      </c>
      <c r="BN56" s="345">
        <v>767.43</v>
      </c>
      <c r="BO56" s="351">
        <v>769.75</v>
      </c>
      <c r="BQ56" s="329">
        <v>52</v>
      </c>
      <c r="BR56" s="352">
        <v>19.67</v>
      </c>
      <c r="BS56" s="352">
        <v>24.6</v>
      </c>
      <c r="BT56" s="352">
        <v>29.13</v>
      </c>
      <c r="BU56" s="352">
        <v>35.31</v>
      </c>
      <c r="BV56" s="352">
        <v>44.49</v>
      </c>
      <c r="BW56" s="352">
        <v>53.19</v>
      </c>
      <c r="BX56" s="352">
        <v>59.68</v>
      </c>
      <c r="BZ56" s="329">
        <v>52</v>
      </c>
      <c r="CA56" s="352">
        <v>26.75</v>
      </c>
      <c r="CB56" s="352">
        <v>33.45</v>
      </c>
      <c r="CC56" s="352">
        <v>39.61</v>
      </c>
      <c r="CD56" s="352">
        <v>48.02</v>
      </c>
      <c r="CE56" s="352">
        <v>60.5</v>
      </c>
      <c r="CF56" s="352">
        <v>72.33</v>
      </c>
      <c r="CG56" s="352">
        <v>81.16</v>
      </c>
    </row>
    <row r="57" spans="1:85">
      <c r="A57" s="329">
        <v>53</v>
      </c>
      <c r="B57" s="330">
        <v>72.87</v>
      </c>
      <c r="C57" s="328">
        <v>91.29</v>
      </c>
      <c r="D57" s="330">
        <v>111.14</v>
      </c>
      <c r="E57" s="328">
        <v>138.23</v>
      </c>
      <c r="F57" s="330">
        <v>189.33</v>
      </c>
      <c r="G57" s="328">
        <v>199.6</v>
      </c>
      <c r="H57" s="330">
        <v>241.31</v>
      </c>
      <c r="J57" s="329">
        <v>53</v>
      </c>
      <c r="K57" s="330">
        <v>82.27</v>
      </c>
      <c r="L57" s="328">
        <v>98.67</v>
      </c>
      <c r="M57" s="330">
        <v>125.66</v>
      </c>
      <c r="N57" s="328">
        <v>173.45</v>
      </c>
      <c r="O57" s="330">
        <v>284.99</v>
      </c>
      <c r="P57" s="328">
        <v>309.86</v>
      </c>
      <c r="Q57" s="330">
        <v>316.9</v>
      </c>
      <c r="S57" s="329">
        <v>53</v>
      </c>
      <c r="T57" s="330">
        <v>93.99</v>
      </c>
      <c r="U57" s="328">
        <v>114.23</v>
      </c>
      <c r="V57" s="330">
        <v>147.82</v>
      </c>
      <c r="W57" s="328">
        <v>197.73</v>
      </c>
      <c r="X57" s="330">
        <v>331.12</v>
      </c>
      <c r="Y57" s="328">
        <v>357.68</v>
      </c>
      <c r="Z57" s="330">
        <v>363.95</v>
      </c>
      <c r="AB57" s="329">
        <v>53</v>
      </c>
      <c r="AC57" s="330">
        <v>109.76</v>
      </c>
      <c r="AD57" s="328">
        <v>155.22</v>
      </c>
      <c r="AE57" s="330">
        <v>321.1</v>
      </c>
      <c r="AF57" s="328">
        <v>357.49</v>
      </c>
      <c r="AG57" s="330">
        <v>364.44</v>
      </c>
      <c r="AH57" s="328">
        <v>380.2</v>
      </c>
      <c r="AI57" s="330">
        <v>406.5</v>
      </c>
      <c r="AK57" s="329">
        <v>53</v>
      </c>
      <c r="AL57" s="330">
        <v>128.26</v>
      </c>
      <c r="AM57" s="328">
        <v>185.77</v>
      </c>
      <c r="AN57" s="330">
        <v>339.54</v>
      </c>
      <c r="AO57" s="328">
        <v>366.92</v>
      </c>
      <c r="AP57" s="330">
        <v>373.68</v>
      </c>
      <c r="AQ57" s="328">
        <v>413.85</v>
      </c>
      <c r="AR57" s="330">
        <v>423.24</v>
      </c>
      <c r="AV57" s="336">
        <v>50</v>
      </c>
      <c r="AW57" s="345">
        <v>764.65</v>
      </c>
      <c r="AX57" s="345">
        <v>924.24</v>
      </c>
      <c r="AY57" s="345">
        <v>717.65</v>
      </c>
      <c r="AZ57" s="345">
        <v>877.24</v>
      </c>
      <c r="BA57" s="345">
        <v>1511.71</v>
      </c>
      <c r="BB57" s="345">
        <v>595.52</v>
      </c>
      <c r="BC57" s="345">
        <v>719.65</v>
      </c>
      <c r="BD57" s="345">
        <v>1132.62</v>
      </c>
      <c r="BG57" s="336">
        <v>50</v>
      </c>
      <c r="BH57" s="345">
        <v>745.52</v>
      </c>
      <c r="BI57" s="345">
        <v>926.07</v>
      </c>
      <c r="BJ57" s="345">
        <v>698.52</v>
      </c>
      <c r="BK57" s="345">
        <v>879.07</v>
      </c>
      <c r="BL57" s="345">
        <v>938.82</v>
      </c>
      <c r="BM57" s="345">
        <v>584.1</v>
      </c>
      <c r="BN57" s="345">
        <v>767.86</v>
      </c>
      <c r="BO57" s="351">
        <v>773.36</v>
      </c>
      <c r="BQ57" s="329">
        <v>53</v>
      </c>
      <c r="BR57" s="352">
        <v>19.68</v>
      </c>
      <c r="BS57" s="352">
        <v>24.61</v>
      </c>
      <c r="BT57" s="352">
        <v>29.14</v>
      </c>
      <c r="BU57" s="352">
        <v>35.36</v>
      </c>
      <c r="BV57" s="352">
        <v>44.5</v>
      </c>
      <c r="BW57" s="352">
        <v>53.2</v>
      </c>
      <c r="BX57" s="352">
        <v>59.69</v>
      </c>
      <c r="BZ57" s="329">
        <v>53</v>
      </c>
      <c r="CA57" s="352">
        <v>26.76</v>
      </c>
      <c r="CB57" s="352">
        <v>33.46</v>
      </c>
      <c r="CC57" s="352">
        <v>39.63</v>
      </c>
      <c r="CD57" s="352">
        <v>48.08</v>
      </c>
      <c r="CE57" s="352">
        <v>60.52</v>
      </c>
      <c r="CF57" s="352">
        <v>72.35</v>
      </c>
      <c r="CG57" s="352">
        <v>81.17</v>
      </c>
    </row>
    <row r="58" spans="1:85">
      <c r="A58" s="329">
        <v>54</v>
      </c>
      <c r="B58" s="330">
        <v>73.27</v>
      </c>
      <c r="C58" s="328">
        <v>92.24</v>
      </c>
      <c r="D58" s="330">
        <v>111.54</v>
      </c>
      <c r="E58" s="328">
        <v>140.8</v>
      </c>
      <c r="F58" s="330">
        <v>189.75</v>
      </c>
      <c r="G58" s="328">
        <v>207.82</v>
      </c>
      <c r="H58" s="330">
        <v>241.74</v>
      </c>
      <c r="J58" s="329">
        <v>54</v>
      </c>
      <c r="K58" s="330">
        <v>83.44</v>
      </c>
      <c r="L58" s="328">
        <v>99.86</v>
      </c>
      <c r="M58" s="330">
        <v>127.62</v>
      </c>
      <c r="N58" s="328">
        <v>173.85</v>
      </c>
      <c r="O58" s="330">
        <v>285.61</v>
      </c>
      <c r="P58" s="328">
        <v>314.12</v>
      </c>
      <c r="Q58" s="330">
        <v>317.3</v>
      </c>
      <c r="S58" s="329">
        <v>54</v>
      </c>
      <c r="T58" s="330">
        <v>94.39</v>
      </c>
      <c r="U58" s="328">
        <v>116.78</v>
      </c>
      <c r="V58" s="330">
        <v>148.55</v>
      </c>
      <c r="W58" s="328">
        <v>206.81</v>
      </c>
      <c r="X58" s="330">
        <v>331.52</v>
      </c>
      <c r="Y58" s="328">
        <v>360.74</v>
      </c>
      <c r="Z58" s="330">
        <v>364.35</v>
      </c>
      <c r="AB58" s="329">
        <v>54</v>
      </c>
      <c r="AC58" s="330">
        <v>111.2</v>
      </c>
      <c r="AD58" s="328">
        <v>158.29</v>
      </c>
      <c r="AE58" s="330">
        <v>326.36</v>
      </c>
      <c r="AF58" s="328">
        <v>361.22</v>
      </c>
      <c r="AG58" s="330">
        <v>364.84</v>
      </c>
      <c r="AH58" s="328">
        <v>388.74</v>
      </c>
      <c r="AI58" s="330">
        <v>411.63</v>
      </c>
      <c r="AK58" s="329">
        <v>54</v>
      </c>
      <c r="AL58" s="330">
        <v>128.66</v>
      </c>
      <c r="AM58" s="328">
        <v>186.17</v>
      </c>
      <c r="AN58" s="330">
        <v>344.99</v>
      </c>
      <c r="AO58" s="328">
        <v>370.37</v>
      </c>
      <c r="AP58" s="330">
        <v>374.08</v>
      </c>
      <c r="AQ58" s="328">
        <v>416.02</v>
      </c>
      <c r="AR58" s="330">
        <v>423.64</v>
      </c>
      <c r="AV58" s="336">
        <v>51</v>
      </c>
      <c r="AW58" s="345">
        <v>778.55</v>
      </c>
      <c r="AX58" s="345">
        <v>939.63</v>
      </c>
      <c r="AY58" s="345">
        <v>731.55</v>
      </c>
      <c r="AZ58" s="345">
        <v>892.63</v>
      </c>
      <c r="BA58" s="345">
        <v>1516.83</v>
      </c>
      <c r="BB58" s="345">
        <v>612.57</v>
      </c>
      <c r="BC58" s="345">
        <v>755.68</v>
      </c>
      <c r="BD58" s="345">
        <v>1135.05</v>
      </c>
      <c r="BG58" s="336">
        <v>51</v>
      </c>
      <c r="BH58" s="345">
        <v>746.51</v>
      </c>
      <c r="BI58" s="345">
        <v>952.3</v>
      </c>
      <c r="BJ58" s="345">
        <v>699.51</v>
      </c>
      <c r="BK58" s="345">
        <v>905.3</v>
      </c>
      <c r="BL58" s="345">
        <v>953.41</v>
      </c>
      <c r="BM58" s="345">
        <v>592.61</v>
      </c>
      <c r="BN58" s="345">
        <v>776.1</v>
      </c>
      <c r="BO58" s="351">
        <v>796.23</v>
      </c>
      <c r="BQ58" s="329">
        <v>54</v>
      </c>
      <c r="BR58" s="352">
        <v>19.69</v>
      </c>
      <c r="BS58" s="352">
        <v>24.63</v>
      </c>
      <c r="BT58" s="352">
        <v>29.2</v>
      </c>
      <c r="BU58" s="352">
        <v>35.59</v>
      </c>
      <c r="BV58" s="352">
        <v>44.51</v>
      </c>
      <c r="BW58" s="352">
        <v>53.21</v>
      </c>
      <c r="BX58" s="352">
        <v>60.14</v>
      </c>
      <c r="BZ58" s="329">
        <v>54</v>
      </c>
      <c r="CA58" s="352">
        <v>26.77</v>
      </c>
      <c r="CB58" s="352">
        <v>33.49</v>
      </c>
      <c r="CC58" s="352">
        <v>39.71</v>
      </c>
      <c r="CD58" s="352">
        <v>48.4</v>
      </c>
      <c r="CE58" s="352">
        <v>60.53</v>
      </c>
      <c r="CF58" s="352">
        <v>72.36</v>
      </c>
      <c r="CG58" s="352">
        <v>81.79</v>
      </c>
    </row>
    <row r="59" spans="1:85">
      <c r="A59" s="331">
        <v>55</v>
      </c>
      <c r="B59" s="330">
        <v>74.06</v>
      </c>
      <c r="C59" s="328">
        <v>92.64</v>
      </c>
      <c r="D59" s="330">
        <v>115.06</v>
      </c>
      <c r="E59" s="328">
        <v>142.89</v>
      </c>
      <c r="F59" s="330">
        <v>190.24</v>
      </c>
      <c r="G59" s="328">
        <v>208.65</v>
      </c>
      <c r="H59" s="330">
        <v>250.03</v>
      </c>
      <c r="J59" s="331">
        <v>55</v>
      </c>
      <c r="K59" s="330">
        <v>84.97</v>
      </c>
      <c r="L59" s="328">
        <v>100.26</v>
      </c>
      <c r="M59" s="330">
        <v>128.73</v>
      </c>
      <c r="N59" s="328">
        <v>174.25</v>
      </c>
      <c r="O59" s="330">
        <v>297.84</v>
      </c>
      <c r="P59" s="328">
        <v>314.55</v>
      </c>
      <c r="Q59" s="330">
        <v>317.7</v>
      </c>
      <c r="S59" s="331">
        <v>55</v>
      </c>
      <c r="T59" s="330">
        <v>94.79</v>
      </c>
      <c r="U59" s="328">
        <v>117.18</v>
      </c>
      <c r="V59" s="330">
        <v>148.95</v>
      </c>
      <c r="W59" s="328">
        <v>207.72</v>
      </c>
      <c r="X59" s="330">
        <v>331.92</v>
      </c>
      <c r="Y59" s="328">
        <v>361.41</v>
      </c>
      <c r="Z59" s="330">
        <v>365.03</v>
      </c>
      <c r="AB59" s="331">
        <v>55</v>
      </c>
      <c r="AC59" s="330">
        <v>113.35</v>
      </c>
      <c r="AD59" s="328">
        <v>161.59</v>
      </c>
      <c r="AE59" s="330">
        <v>330.58</v>
      </c>
      <c r="AF59" s="328">
        <v>362.12</v>
      </c>
      <c r="AG59" s="330">
        <v>365.75</v>
      </c>
      <c r="AH59" s="328">
        <v>394.27</v>
      </c>
      <c r="AI59" s="330">
        <v>412.46</v>
      </c>
      <c r="AK59" s="331">
        <v>55</v>
      </c>
      <c r="AL59" s="330">
        <v>129.13</v>
      </c>
      <c r="AM59" s="328">
        <v>189.39</v>
      </c>
      <c r="AN59" s="330">
        <v>349.37</v>
      </c>
      <c r="AO59" s="328">
        <v>371.28</v>
      </c>
      <c r="AP59" s="330">
        <v>375</v>
      </c>
      <c r="AQ59" s="328">
        <v>416.42</v>
      </c>
      <c r="AR59" s="330">
        <v>430.51</v>
      </c>
      <c r="AV59" s="336">
        <v>52</v>
      </c>
      <c r="AW59" s="345">
        <v>787.03</v>
      </c>
      <c r="AX59" s="345">
        <v>967.54</v>
      </c>
      <c r="AY59" s="345">
        <v>740.03</v>
      </c>
      <c r="AZ59" s="345">
        <v>920.54</v>
      </c>
      <c r="BA59" s="345">
        <v>1518.14</v>
      </c>
      <c r="BB59" s="345">
        <v>614.3</v>
      </c>
      <c r="BC59" s="345">
        <v>759.29</v>
      </c>
      <c r="BD59" s="345">
        <v>1152.02</v>
      </c>
      <c r="BG59" s="336">
        <v>52</v>
      </c>
      <c r="BH59" s="345">
        <v>757.77</v>
      </c>
      <c r="BI59" s="345">
        <v>954.93</v>
      </c>
      <c r="BJ59" s="345">
        <v>710.77</v>
      </c>
      <c r="BK59" s="345">
        <v>907.93</v>
      </c>
      <c r="BL59" s="345">
        <v>988.86</v>
      </c>
      <c r="BM59" s="345">
        <v>608.25</v>
      </c>
      <c r="BN59" s="345">
        <v>780.06</v>
      </c>
      <c r="BO59" s="351">
        <v>798.52</v>
      </c>
      <c r="BQ59" s="331">
        <v>55</v>
      </c>
      <c r="BR59" s="352">
        <v>19.7</v>
      </c>
      <c r="BS59" s="352">
        <v>24.64</v>
      </c>
      <c r="BT59" s="352">
        <v>29.21</v>
      </c>
      <c r="BU59" s="352">
        <v>36.11</v>
      </c>
      <c r="BV59" s="352">
        <v>44.52</v>
      </c>
      <c r="BW59" s="352">
        <v>53.22</v>
      </c>
      <c r="BX59" s="352">
        <v>60.85</v>
      </c>
      <c r="BZ59" s="331">
        <v>55</v>
      </c>
      <c r="CA59" s="352">
        <v>26.79</v>
      </c>
      <c r="CB59" s="352">
        <v>33.51</v>
      </c>
      <c r="CC59" s="352">
        <v>39.72</v>
      </c>
      <c r="CD59" s="352">
        <v>49.1</v>
      </c>
      <c r="CE59" s="352">
        <v>60.54</v>
      </c>
      <c r="CF59" s="352">
        <v>72.37</v>
      </c>
      <c r="CG59" s="352">
        <v>82.75</v>
      </c>
    </row>
    <row r="60" spans="1:85">
      <c r="A60" s="329">
        <v>56</v>
      </c>
      <c r="B60" s="327">
        <v>74.46</v>
      </c>
      <c r="C60" s="332">
        <v>93.04</v>
      </c>
      <c r="D60" s="327">
        <v>115.46</v>
      </c>
      <c r="E60" s="332">
        <v>145.47</v>
      </c>
      <c r="F60" s="327">
        <v>199.72</v>
      </c>
      <c r="G60" s="332">
        <v>209.5</v>
      </c>
      <c r="H60" s="327">
        <v>250.87</v>
      </c>
      <c r="J60" s="329">
        <v>56</v>
      </c>
      <c r="K60" s="327">
        <v>85.65</v>
      </c>
      <c r="L60" s="332">
        <v>100.66</v>
      </c>
      <c r="M60" s="327">
        <v>129.13</v>
      </c>
      <c r="N60" s="332">
        <v>174.75</v>
      </c>
      <c r="O60" s="327">
        <v>299.07</v>
      </c>
      <c r="P60" s="332">
        <v>314.95</v>
      </c>
      <c r="Q60" s="327">
        <v>318.1</v>
      </c>
      <c r="S60" s="329">
        <v>56</v>
      </c>
      <c r="T60" s="327">
        <v>95.24</v>
      </c>
      <c r="U60" s="332">
        <v>117.58</v>
      </c>
      <c r="V60" s="327">
        <v>149.35</v>
      </c>
      <c r="W60" s="332">
        <v>208.28</v>
      </c>
      <c r="X60" s="327">
        <v>332.32</v>
      </c>
      <c r="Y60" s="332">
        <v>367.78</v>
      </c>
      <c r="Z60" s="327">
        <v>371.46</v>
      </c>
      <c r="AB60" s="329">
        <v>56</v>
      </c>
      <c r="AC60" s="327">
        <v>115.43</v>
      </c>
      <c r="AD60" s="332">
        <v>164.36</v>
      </c>
      <c r="AE60" s="327">
        <v>336.98</v>
      </c>
      <c r="AF60" s="332">
        <v>372.78</v>
      </c>
      <c r="AG60" s="327">
        <v>383.95</v>
      </c>
      <c r="AH60" s="332">
        <v>402.55</v>
      </c>
      <c r="AI60" s="327">
        <v>428.19</v>
      </c>
      <c r="AK60" s="329">
        <v>56</v>
      </c>
      <c r="AL60" s="327">
        <v>138.49</v>
      </c>
      <c r="AM60" s="332">
        <v>200</v>
      </c>
      <c r="AN60" s="327">
        <v>356.05</v>
      </c>
      <c r="AO60" s="332">
        <v>380.36</v>
      </c>
      <c r="AP60" s="327">
        <v>393.35</v>
      </c>
      <c r="AQ60" s="332">
        <v>416.82</v>
      </c>
      <c r="AR60" s="327">
        <v>437.91</v>
      </c>
      <c r="AV60" s="336">
        <v>53</v>
      </c>
      <c r="AW60" s="345">
        <v>801.04</v>
      </c>
      <c r="AX60" s="345">
        <v>970.34</v>
      </c>
      <c r="AY60" s="345">
        <v>754.04</v>
      </c>
      <c r="AZ60" s="345">
        <v>923.34</v>
      </c>
      <c r="BA60" s="345">
        <v>1544.01</v>
      </c>
      <c r="BB60" s="345">
        <v>637.53</v>
      </c>
      <c r="BC60" s="345">
        <v>772.18</v>
      </c>
      <c r="BD60" s="345">
        <v>1153.73</v>
      </c>
      <c r="BG60" s="336">
        <v>53</v>
      </c>
      <c r="BH60" s="345">
        <v>758.9</v>
      </c>
      <c r="BI60" s="345">
        <v>955.2</v>
      </c>
      <c r="BJ60" s="345">
        <v>711.9</v>
      </c>
      <c r="BK60" s="345">
        <v>908.2</v>
      </c>
      <c r="BL60" s="345">
        <v>992.45</v>
      </c>
      <c r="BM60" s="345">
        <v>609.85</v>
      </c>
      <c r="BN60" s="345">
        <v>780.48</v>
      </c>
      <c r="BO60" s="351">
        <v>806.94</v>
      </c>
      <c r="BQ60" s="329">
        <v>56</v>
      </c>
      <c r="BR60" s="352">
        <v>19.71</v>
      </c>
      <c r="BS60" s="352">
        <v>24.84</v>
      </c>
      <c r="BT60" s="352">
        <v>29.24</v>
      </c>
      <c r="BU60" s="352">
        <v>36.3</v>
      </c>
      <c r="BV60" s="352">
        <v>44.53</v>
      </c>
      <c r="BW60" s="352">
        <v>53.23</v>
      </c>
      <c r="BX60" s="352">
        <v>61.6</v>
      </c>
      <c r="BZ60" s="329">
        <v>56</v>
      </c>
      <c r="CA60" s="352">
        <v>26.8</v>
      </c>
      <c r="CB60" s="352">
        <v>33.78</v>
      </c>
      <c r="CC60" s="352">
        <v>39.76</v>
      </c>
      <c r="CD60" s="352">
        <v>49.36</v>
      </c>
      <c r="CE60" s="352">
        <v>60.56</v>
      </c>
      <c r="CF60" s="352">
        <v>72.39</v>
      </c>
      <c r="CG60" s="352">
        <v>83.77</v>
      </c>
    </row>
    <row r="61" spans="1:85">
      <c r="A61" s="329">
        <v>57</v>
      </c>
      <c r="B61" s="330">
        <v>75.19</v>
      </c>
      <c r="C61" s="328">
        <v>93.44</v>
      </c>
      <c r="D61" s="330">
        <v>118.35</v>
      </c>
      <c r="E61" s="328">
        <v>147.7</v>
      </c>
      <c r="F61" s="330">
        <v>200.67</v>
      </c>
      <c r="G61" s="328">
        <v>226.48</v>
      </c>
      <c r="H61" s="330">
        <v>259.28</v>
      </c>
      <c r="J61" s="329">
        <v>57</v>
      </c>
      <c r="K61" s="330">
        <v>86.05</v>
      </c>
      <c r="L61" s="328">
        <v>105</v>
      </c>
      <c r="M61" s="330">
        <v>133.09</v>
      </c>
      <c r="N61" s="328">
        <v>184.63</v>
      </c>
      <c r="O61" s="330">
        <v>308.81</v>
      </c>
      <c r="P61" s="328">
        <v>321.3</v>
      </c>
      <c r="Q61" s="330">
        <v>324.52</v>
      </c>
      <c r="S61" s="329">
        <v>57</v>
      </c>
      <c r="T61" s="330">
        <v>99.54</v>
      </c>
      <c r="U61" s="328">
        <v>117.98</v>
      </c>
      <c r="V61" s="330">
        <v>149.75</v>
      </c>
      <c r="W61" s="328">
        <v>219.3</v>
      </c>
      <c r="X61" s="330">
        <v>332.72</v>
      </c>
      <c r="Y61" s="328">
        <v>375.07</v>
      </c>
      <c r="Z61" s="330">
        <v>378.83</v>
      </c>
      <c r="AB61" s="329">
        <v>57</v>
      </c>
      <c r="AC61" s="330">
        <v>117.93</v>
      </c>
      <c r="AD61" s="328">
        <v>167.84</v>
      </c>
      <c r="AE61" s="330">
        <v>337.63</v>
      </c>
      <c r="AF61" s="328">
        <v>377.64</v>
      </c>
      <c r="AG61" s="330">
        <v>391.26</v>
      </c>
      <c r="AH61" s="328">
        <v>409.66</v>
      </c>
      <c r="AI61" s="330">
        <v>430.71</v>
      </c>
      <c r="AK61" s="329">
        <v>57</v>
      </c>
      <c r="AL61" s="330">
        <v>139.68</v>
      </c>
      <c r="AM61" s="328">
        <v>202.01</v>
      </c>
      <c r="AN61" s="330">
        <v>356.72</v>
      </c>
      <c r="AO61" s="328">
        <v>385.23</v>
      </c>
      <c r="AP61" s="330">
        <v>400.7</v>
      </c>
      <c r="AQ61" s="328">
        <v>423.07</v>
      </c>
      <c r="AR61" s="330">
        <v>444.85</v>
      </c>
      <c r="AV61" s="336">
        <v>54</v>
      </c>
      <c r="AW61" s="345">
        <v>834.01</v>
      </c>
      <c r="AX61" s="345">
        <v>1008.1</v>
      </c>
      <c r="AY61" s="345">
        <v>787.01</v>
      </c>
      <c r="AZ61" s="345">
        <v>961.1</v>
      </c>
      <c r="BA61" s="345">
        <v>1560.7</v>
      </c>
      <c r="BB61" s="345">
        <v>639.86</v>
      </c>
      <c r="BC61" s="345">
        <v>784.95</v>
      </c>
      <c r="BD61" s="345">
        <v>1154.1</v>
      </c>
      <c r="BG61" s="336">
        <v>54</v>
      </c>
      <c r="BH61" s="345">
        <v>770.1</v>
      </c>
      <c r="BI61" s="345">
        <v>956.23</v>
      </c>
      <c r="BJ61" s="345">
        <v>723.1</v>
      </c>
      <c r="BK61" s="345">
        <v>909.23</v>
      </c>
      <c r="BL61" s="345">
        <v>1004.86</v>
      </c>
      <c r="BM61" s="345">
        <v>610.32</v>
      </c>
      <c r="BN61" s="345">
        <v>784.14</v>
      </c>
      <c r="BO61" s="351">
        <v>807.8</v>
      </c>
      <c r="BQ61" s="329">
        <v>57</v>
      </c>
      <c r="BR61" s="352">
        <v>20.06</v>
      </c>
      <c r="BS61" s="352">
        <v>25</v>
      </c>
      <c r="BT61" s="352">
        <v>29.59</v>
      </c>
      <c r="BU61" s="352">
        <v>37.49</v>
      </c>
      <c r="BV61" s="352">
        <v>44.54</v>
      </c>
      <c r="BW61" s="352">
        <v>53.24</v>
      </c>
      <c r="BX61" s="352">
        <v>62.23</v>
      </c>
      <c r="BZ61" s="329">
        <v>57</v>
      </c>
      <c r="CA61" s="352">
        <v>27.28</v>
      </c>
      <c r="CB61" s="352">
        <v>34</v>
      </c>
      <c r="CC61" s="352">
        <v>40.24</v>
      </c>
      <c r="CD61" s="352">
        <v>50.98</v>
      </c>
      <c r="CE61" s="352">
        <v>60.57</v>
      </c>
      <c r="CF61" s="352">
        <v>72.4</v>
      </c>
      <c r="CG61" s="352">
        <v>84.63</v>
      </c>
    </row>
    <row r="62" spans="1:85">
      <c r="A62" s="329">
        <v>58</v>
      </c>
      <c r="B62" s="330">
        <v>75.59</v>
      </c>
      <c r="C62" s="328">
        <v>93.84</v>
      </c>
      <c r="D62" s="330">
        <v>118.75</v>
      </c>
      <c r="E62" s="328">
        <v>150.01</v>
      </c>
      <c r="F62" s="330">
        <v>206.99</v>
      </c>
      <c r="G62" s="328">
        <v>231.11</v>
      </c>
      <c r="H62" s="330">
        <v>263.52</v>
      </c>
      <c r="J62" s="329">
        <v>58</v>
      </c>
      <c r="K62" s="330">
        <v>86.45</v>
      </c>
      <c r="L62" s="328">
        <v>105.66</v>
      </c>
      <c r="M62" s="330">
        <v>133.49</v>
      </c>
      <c r="N62" s="328">
        <v>185.62</v>
      </c>
      <c r="O62" s="330">
        <v>314.67</v>
      </c>
      <c r="P62" s="328">
        <v>321.95</v>
      </c>
      <c r="Q62" s="330">
        <v>325.17</v>
      </c>
      <c r="S62" s="329">
        <v>58</v>
      </c>
      <c r="T62" s="330">
        <v>99.97</v>
      </c>
      <c r="U62" s="328">
        <v>118.38</v>
      </c>
      <c r="V62" s="330">
        <v>150.15</v>
      </c>
      <c r="W62" s="328">
        <v>223.63</v>
      </c>
      <c r="X62" s="330">
        <v>333.12</v>
      </c>
      <c r="Y62" s="328">
        <v>379.5</v>
      </c>
      <c r="Z62" s="330">
        <v>383.3</v>
      </c>
      <c r="AB62" s="329">
        <v>58</v>
      </c>
      <c r="AC62" s="330">
        <v>120.49</v>
      </c>
      <c r="AD62" s="328">
        <v>171.7</v>
      </c>
      <c r="AE62" s="330">
        <v>338.03</v>
      </c>
      <c r="AF62" s="328">
        <v>383</v>
      </c>
      <c r="AG62" s="330">
        <v>399.56</v>
      </c>
      <c r="AH62" s="328">
        <v>417.44</v>
      </c>
      <c r="AI62" s="330">
        <v>435.68</v>
      </c>
      <c r="AK62" s="329">
        <v>58</v>
      </c>
      <c r="AL62" s="330">
        <v>140.08</v>
      </c>
      <c r="AM62" s="328">
        <v>202.85</v>
      </c>
      <c r="AN62" s="330">
        <v>357.12</v>
      </c>
      <c r="AO62" s="328">
        <v>390.61</v>
      </c>
      <c r="AP62" s="330">
        <v>409.07</v>
      </c>
      <c r="AQ62" s="328">
        <v>430.99</v>
      </c>
      <c r="AR62" s="330">
        <v>445.55</v>
      </c>
      <c r="AV62" s="336">
        <v>55</v>
      </c>
      <c r="AW62" s="345">
        <v>837.32</v>
      </c>
      <c r="AX62" s="345">
        <v>1017.89</v>
      </c>
      <c r="AY62" s="345">
        <v>790.32</v>
      </c>
      <c r="AZ62" s="345">
        <v>970.89</v>
      </c>
      <c r="BA62" s="345">
        <v>1587.7</v>
      </c>
      <c r="BB62" s="345">
        <v>647.73</v>
      </c>
      <c r="BC62" s="345">
        <v>797.83</v>
      </c>
      <c r="BD62" s="345">
        <v>1160.9</v>
      </c>
      <c r="BG62" s="336">
        <v>55</v>
      </c>
      <c r="BH62" s="345">
        <v>781.38</v>
      </c>
      <c r="BI62" s="345">
        <v>976.67</v>
      </c>
      <c r="BJ62" s="345">
        <v>734.38</v>
      </c>
      <c r="BK62" s="345">
        <v>929.67</v>
      </c>
      <c r="BL62" s="345">
        <v>1006.11</v>
      </c>
      <c r="BM62" s="345">
        <v>617.79</v>
      </c>
      <c r="BN62" s="345">
        <v>785.26</v>
      </c>
      <c r="BO62" s="351">
        <v>818.24</v>
      </c>
      <c r="BQ62" s="329">
        <v>58</v>
      </c>
      <c r="BR62" s="352">
        <v>20.07</v>
      </c>
      <c r="BS62" s="352">
        <v>25.01</v>
      </c>
      <c r="BT62" s="352">
        <v>29.85</v>
      </c>
      <c r="BU62" s="352">
        <v>37.56</v>
      </c>
      <c r="BV62" s="352">
        <v>44.55</v>
      </c>
      <c r="BW62" s="352">
        <v>53.25</v>
      </c>
      <c r="BX62" s="352">
        <v>63.36</v>
      </c>
      <c r="BZ62" s="329">
        <v>58</v>
      </c>
      <c r="CA62" s="352">
        <v>27.29</v>
      </c>
      <c r="CB62" s="352">
        <v>34.01</v>
      </c>
      <c r="CC62" s="352">
        <v>40.59</v>
      </c>
      <c r="CD62" s="352">
        <v>51.08</v>
      </c>
      <c r="CE62" s="352">
        <v>60.58</v>
      </c>
      <c r="CF62" s="352">
        <v>72.42</v>
      </c>
      <c r="CG62" s="352">
        <v>86.16</v>
      </c>
    </row>
    <row r="63" spans="1:85">
      <c r="A63" s="329">
        <v>59</v>
      </c>
      <c r="B63" s="330">
        <v>75.99</v>
      </c>
      <c r="C63" s="328">
        <v>94.24</v>
      </c>
      <c r="D63" s="330">
        <v>119.15</v>
      </c>
      <c r="E63" s="328">
        <v>151.9</v>
      </c>
      <c r="F63" s="330">
        <v>207.63</v>
      </c>
      <c r="G63" s="328">
        <v>234.73</v>
      </c>
      <c r="H63" s="330">
        <v>268.37</v>
      </c>
      <c r="J63" s="329">
        <v>59</v>
      </c>
      <c r="K63" s="330">
        <v>86.85</v>
      </c>
      <c r="L63" s="328">
        <v>106.06</v>
      </c>
      <c r="M63" s="330">
        <v>138.11</v>
      </c>
      <c r="N63" s="328">
        <v>186.02</v>
      </c>
      <c r="O63" s="330">
        <v>320.55</v>
      </c>
      <c r="P63" s="328">
        <v>329.15</v>
      </c>
      <c r="Q63" s="330">
        <v>332.47</v>
      </c>
      <c r="S63" s="329">
        <v>59</v>
      </c>
      <c r="T63" s="330">
        <v>100.37</v>
      </c>
      <c r="U63" s="328">
        <v>118.78</v>
      </c>
      <c r="V63" s="330">
        <v>156.15</v>
      </c>
      <c r="W63" s="328">
        <v>224.07</v>
      </c>
      <c r="X63" s="330">
        <v>333.92</v>
      </c>
      <c r="Y63" s="328">
        <v>383.2</v>
      </c>
      <c r="Z63" s="330">
        <v>387.04</v>
      </c>
      <c r="AB63" s="329">
        <v>59</v>
      </c>
      <c r="AC63" s="330">
        <v>122.56</v>
      </c>
      <c r="AD63" s="328">
        <v>176.11</v>
      </c>
      <c r="AE63" s="330">
        <v>338.43</v>
      </c>
      <c r="AF63" s="328">
        <v>389.09</v>
      </c>
      <c r="AG63" s="330">
        <v>400.4</v>
      </c>
      <c r="AH63" s="328">
        <v>424.3</v>
      </c>
      <c r="AI63" s="330">
        <v>436.18</v>
      </c>
      <c r="AK63" s="329">
        <v>59</v>
      </c>
      <c r="AL63" s="330">
        <v>140.48</v>
      </c>
      <c r="AM63" s="328">
        <v>203.25</v>
      </c>
      <c r="AN63" s="330">
        <v>357.52</v>
      </c>
      <c r="AO63" s="328">
        <v>396.71</v>
      </c>
      <c r="AP63" s="330">
        <v>409.91</v>
      </c>
      <c r="AQ63" s="328">
        <v>437.96</v>
      </c>
      <c r="AR63" s="330">
        <v>445.95</v>
      </c>
      <c r="AV63" s="336">
        <v>56</v>
      </c>
      <c r="AW63" s="345">
        <v>840.63</v>
      </c>
      <c r="AX63" s="345">
        <v>1027.68</v>
      </c>
      <c r="AY63" s="345">
        <v>793.63</v>
      </c>
      <c r="AZ63" s="345">
        <v>980.68</v>
      </c>
      <c r="BA63" s="345">
        <v>1614.7</v>
      </c>
      <c r="BB63" s="345">
        <v>655.6</v>
      </c>
      <c r="BC63" s="345">
        <v>810.71</v>
      </c>
      <c r="BD63" s="345">
        <v>1167.7</v>
      </c>
      <c r="BG63" s="336">
        <v>56</v>
      </c>
      <c r="BH63" s="345">
        <v>792.66</v>
      </c>
      <c r="BI63" s="345">
        <v>997.11</v>
      </c>
      <c r="BJ63" s="345">
        <v>745.66</v>
      </c>
      <c r="BK63" s="345">
        <v>950.11</v>
      </c>
      <c r="BL63" s="345">
        <v>1007.36</v>
      </c>
      <c r="BM63" s="345">
        <v>625.26</v>
      </c>
      <c r="BN63" s="345">
        <v>786.38</v>
      </c>
      <c r="BO63" s="351">
        <v>828.68</v>
      </c>
      <c r="BQ63" s="329">
        <v>59</v>
      </c>
      <c r="BR63" s="352">
        <v>20.43</v>
      </c>
      <c r="BS63" s="352">
        <v>25.27</v>
      </c>
      <c r="BT63" s="352">
        <v>30.29</v>
      </c>
      <c r="BU63" s="352">
        <v>37.58</v>
      </c>
      <c r="BV63" s="352">
        <v>45.29</v>
      </c>
      <c r="BW63" s="352">
        <v>53.8</v>
      </c>
      <c r="BX63" s="352">
        <v>63.82</v>
      </c>
      <c r="BZ63" s="329">
        <v>59</v>
      </c>
      <c r="CA63" s="352">
        <v>27.78</v>
      </c>
      <c r="CB63" s="352">
        <v>34.36</v>
      </c>
      <c r="CC63" s="352">
        <v>41.19</v>
      </c>
      <c r="CD63" s="352">
        <v>51.1</v>
      </c>
      <c r="CE63" s="352">
        <v>61.59</v>
      </c>
      <c r="CF63" s="352">
        <v>73.16</v>
      </c>
      <c r="CG63" s="352">
        <v>86.79</v>
      </c>
    </row>
    <row r="64" spans="1:85">
      <c r="A64" s="329">
        <v>60</v>
      </c>
      <c r="B64" s="333">
        <v>76.39</v>
      </c>
      <c r="C64" s="334">
        <v>94.64</v>
      </c>
      <c r="D64" s="333">
        <v>119.55</v>
      </c>
      <c r="E64" s="334">
        <v>152.3</v>
      </c>
      <c r="F64" s="333">
        <v>208.19</v>
      </c>
      <c r="G64" s="334">
        <v>235.13</v>
      </c>
      <c r="H64" s="333">
        <v>273.23</v>
      </c>
      <c r="J64" s="329">
        <v>60</v>
      </c>
      <c r="K64" s="333">
        <v>87.25</v>
      </c>
      <c r="L64" s="334">
        <v>106.46</v>
      </c>
      <c r="M64" s="333">
        <v>138.89</v>
      </c>
      <c r="N64" s="334">
        <v>191.22</v>
      </c>
      <c r="O64" s="333">
        <v>321.14</v>
      </c>
      <c r="P64" s="334">
        <v>336.48</v>
      </c>
      <c r="Q64" s="333">
        <v>339.85</v>
      </c>
      <c r="S64" s="329">
        <v>60</v>
      </c>
      <c r="T64" s="333">
        <v>102.87</v>
      </c>
      <c r="U64" s="334">
        <v>125.46</v>
      </c>
      <c r="V64" s="333">
        <v>156.76</v>
      </c>
      <c r="W64" s="334">
        <v>232.57</v>
      </c>
      <c r="X64" s="333">
        <v>349.68</v>
      </c>
      <c r="Y64" s="334">
        <v>386.48</v>
      </c>
      <c r="Z64" s="333">
        <v>391.31</v>
      </c>
      <c r="AB64" s="329">
        <v>60</v>
      </c>
      <c r="AC64" s="333">
        <v>123.25</v>
      </c>
      <c r="AD64" s="334">
        <v>180.02</v>
      </c>
      <c r="AE64" s="333">
        <v>339.66</v>
      </c>
      <c r="AF64" s="334">
        <v>389.7</v>
      </c>
      <c r="AG64" s="333">
        <v>401.25</v>
      </c>
      <c r="AH64" s="334">
        <v>431.25</v>
      </c>
      <c r="AI64" s="333">
        <v>437.78</v>
      </c>
      <c r="AK64" s="329">
        <v>60</v>
      </c>
      <c r="AL64" s="333">
        <v>140.88</v>
      </c>
      <c r="AM64" s="334">
        <v>203.65</v>
      </c>
      <c r="AN64" s="333">
        <v>358.78</v>
      </c>
      <c r="AO64" s="334">
        <v>397.33</v>
      </c>
      <c r="AP64" s="333">
        <v>410.77</v>
      </c>
      <c r="AQ64" s="334">
        <v>443.13</v>
      </c>
      <c r="AR64" s="333">
        <v>447.57</v>
      </c>
      <c r="AV64" s="336">
        <v>57</v>
      </c>
      <c r="AW64" s="345">
        <v>843.94</v>
      </c>
      <c r="AX64" s="345">
        <v>1037.47</v>
      </c>
      <c r="AY64" s="345">
        <v>796.94</v>
      </c>
      <c r="AZ64" s="345">
        <v>990.47</v>
      </c>
      <c r="BA64" s="345">
        <v>1641.7</v>
      </c>
      <c r="BB64" s="345">
        <v>663.47</v>
      </c>
      <c r="BC64" s="345">
        <v>823.59</v>
      </c>
      <c r="BD64" s="345">
        <v>1174.5</v>
      </c>
      <c r="BG64" s="336">
        <v>57</v>
      </c>
      <c r="BH64" s="345">
        <v>803.94</v>
      </c>
      <c r="BI64" s="345">
        <v>1017.55</v>
      </c>
      <c r="BJ64" s="345">
        <v>756.94</v>
      </c>
      <c r="BK64" s="345">
        <v>970.55</v>
      </c>
      <c r="BL64" s="345">
        <v>1008.61</v>
      </c>
      <c r="BM64" s="345">
        <v>632.73</v>
      </c>
      <c r="BN64" s="345">
        <v>787.5</v>
      </c>
      <c r="BO64" s="351">
        <v>839.12</v>
      </c>
      <c r="BQ64" s="329">
        <v>60</v>
      </c>
      <c r="BR64" s="352">
        <v>20.63</v>
      </c>
      <c r="BS64" s="352">
        <v>25.75</v>
      </c>
      <c r="BT64" s="352">
        <v>30.5</v>
      </c>
      <c r="BU64" s="352">
        <v>38.54</v>
      </c>
      <c r="BV64" s="352">
        <v>45.7</v>
      </c>
      <c r="BW64" s="352">
        <v>54.1</v>
      </c>
      <c r="BX64" s="352">
        <v>64.22</v>
      </c>
      <c r="BZ64" s="329">
        <v>60</v>
      </c>
      <c r="CA64" s="352">
        <v>28.05</v>
      </c>
      <c r="CB64" s="352">
        <v>35.02</v>
      </c>
      <c r="CC64" s="352">
        <v>41.48</v>
      </c>
      <c r="CD64" s="352">
        <v>52.41</v>
      </c>
      <c r="CE64" s="352">
        <v>62.15</v>
      </c>
      <c r="CF64" s="352">
        <v>73.57</v>
      </c>
      <c r="CG64" s="352">
        <v>87.33</v>
      </c>
    </row>
    <row r="65" spans="1:85">
      <c r="A65" s="323">
        <v>61</v>
      </c>
      <c r="B65" s="330">
        <v>80.56</v>
      </c>
      <c r="C65" s="328">
        <v>101.73</v>
      </c>
      <c r="D65" s="330">
        <v>125.88</v>
      </c>
      <c r="E65" s="328">
        <v>157.46</v>
      </c>
      <c r="F65" s="330">
        <v>208.71</v>
      </c>
      <c r="G65" s="328">
        <v>242.77</v>
      </c>
      <c r="H65" s="330">
        <v>277.61</v>
      </c>
      <c r="J65" s="323">
        <v>61</v>
      </c>
      <c r="K65" s="330">
        <v>87.65</v>
      </c>
      <c r="L65" s="328">
        <v>106.86</v>
      </c>
      <c r="M65" s="330">
        <v>139.29</v>
      </c>
      <c r="N65" s="328">
        <v>191.74</v>
      </c>
      <c r="O65" s="330">
        <v>325.7</v>
      </c>
      <c r="P65" s="328">
        <v>338.75</v>
      </c>
      <c r="Q65" s="330">
        <v>342.14</v>
      </c>
      <c r="S65" s="323">
        <v>61</v>
      </c>
      <c r="T65" s="330">
        <v>103.27</v>
      </c>
      <c r="U65" s="328">
        <v>126.13</v>
      </c>
      <c r="V65" s="330">
        <v>157.16</v>
      </c>
      <c r="W65" s="328">
        <v>233.43</v>
      </c>
      <c r="X65" s="330">
        <v>352.03</v>
      </c>
      <c r="Y65" s="328">
        <v>387.3</v>
      </c>
      <c r="Z65" s="330">
        <v>408.28</v>
      </c>
      <c r="AB65" s="323">
        <v>61</v>
      </c>
      <c r="AC65" s="330">
        <v>123.65</v>
      </c>
      <c r="AD65" s="328">
        <v>183.39</v>
      </c>
      <c r="AE65" s="330">
        <v>361.31</v>
      </c>
      <c r="AF65" s="328">
        <v>401.57</v>
      </c>
      <c r="AG65" s="330">
        <v>418.08</v>
      </c>
      <c r="AH65" s="328">
        <v>439.37</v>
      </c>
      <c r="AI65" s="330">
        <v>455.62</v>
      </c>
      <c r="AK65" s="323">
        <v>61</v>
      </c>
      <c r="AL65" s="330">
        <v>148.22</v>
      </c>
      <c r="AM65" s="328">
        <v>210.83</v>
      </c>
      <c r="AN65" s="330">
        <v>381.23</v>
      </c>
      <c r="AO65" s="328">
        <v>409.24</v>
      </c>
      <c r="AP65" s="330">
        <v>427.72</v>
      </c>
      <c r="AQ65" s="328">
        <v>453.28</v>
      </c>
      <c r="AR65" s="330">
        <v>479.79</v>
      </c>
      <c r="AV65" s="336">
        <v>58</v>
      </c>
      <c r="AW65" s="345">
        <v>847.25</v>
      </c>
      <c r="AX65" s="345">
        <v>1047.26</v>
      </c>
      <c r="AY65" s="345">
        <v>800.25</v>
      </c>
      <c r="AZ65" s="345">
        <v>1000.26</v>
      </c>
      <c r="BA65" s="345">
        <v>1668.7</v>
      </c>
      <c r="BB65" s="345">
        <v>671.34</v>
      </c>
      <c r="BC65" s="345">
        <v>836.47</v>
      </c>
      <c r="BD65" s="345">
        <v>1181.3</v>
      </c>
      <c r="BG65" s="336">
        <v>58</v>
      </c>
      <c r="BH65" s="345">
        <v>815.22</v>
      </c>
      <c r="BI65" s="345">
        <v>1037.99</v>
      </c>
      <c r="BJ65" s="345">
        <v>768.22</v>
      </c>
      <c r="BK65" s="345">
        <v>990.99</v>
      </c>
      <c r="BL65" s="345">
        <v>1009.86</v>
      </c>
      <c r="BM65" s="345">
        <v>640.2</v>
      </c>
      <c r="BN65" s="345">
        <v>788.62</v>
      </c>
      <c r="BO65" s="351">
        <v>849.56</v>
      </c>
      <c r="BQ65" s="323">
        <v>61</v>
      </c>
      <c r="BR65" s="352">
        <v>20.86</v>
      </c>
      <c r="BS65" s="352">
        <v>26.33</v>
      </c>
      <c r="BT65" s="352">
        <v>30.51</v>
      </c>
      <c r="BU65" s="352">
        <v>39</v>
      </c>
      <c r="BV65" s="352">
        <v>46.11</v>
      </c>
      <c r="BW65" s="352">
        <v>54.41</v>
      </c>
      <c r="BX65" s="352">
        <v>64.61</v>
      </c>
      <c r="BZ65" s="323">
        <v>61</v>
      </c>
      <c r="CA65" s="352">
        <v>28.36</v>
      </c>
      <c r="CB65" s="352">
        <v>35.8</v>
      </c>
      <c r="CC65" s="352">
        <v>41.49</v>
      </c>
      <c r="CD65" s="352">
        <v>53.04</v>
      </c>
      <c r="CE65" s="352">
        <v>62.7</v>
      </c>
      <c r="CF65" s="352">
        <v>73.99</v>
      </c>
      <c r="CG65" s="352">
        <v>87.86</v>
      </c>
    </row>
    <row r="66" spans="1:85">
      <c r="A66" s="329">
        <v>62</v>
      </c>
      <c r="B66" s="330">
        <v>81.88</v>
      </c>
      <c r="C66" s="328">
        <v>102.45</v>
      </c>
      <c r="D66" s="330">
        <v>127.89</v>
      </c>
      <c r="E66" s="328">
        <v>159.63</v>
      </c>
      <c r="F66" s="330">
        <v>219.11</v>
      </c>
      <c r="G66" s="328">
        <v>246.95</v>
      </c>
      <c r="H66" s="330">
        <v>278.05</v>
      </c>
      <c r="J66" s="329">
        <v>62</v>
      </c>
      <c r="K66" s="330">
        <v>88.05</v>
      </c>
      <c r="L66" s="328">
        <v>107.26</v>
      </c>
      <c r="M66" s="330">
        <v>139.69</v>
      </c>
      <c r="N66" s="328">
        <v>192.14</v>
      </c>
      <c r="O66" s="330">
        <v>326.41</v>
      </c>
      <c r="P66" s="328">
        <v>339.53</v>
      </c>
      <c r="Q66" s="330">
        <v>342.93</v>
      </c>
      <c r="S66" s="329">
        <v>62</v>
      </c>
      <c r="T66" s="330">
        <v>103.67</v>
      </c>
      <c r="U66" s="328">
        <v>126.53</v>
      </c>
      <c r="V66" s="330">
        <v>157.56</v>
      </c>
      <c r="W66" s="328">
        <v>233.83</v>
      </c>
      <c r="X66" s="330">
        <v>354.15</v>
      </c>
      <c r="Y66" s="328">
        <v>398.49</v>
      </c>
      <c r="Z66" s="330">
        <v>409.98</v>
      </c>
      <c r="AB66" s="329">
        <v>62</v>
      </c>
      <c r="AC66" s="330">
        <v>124.05</v>
      </c>
      <c r="AD66" s="328">
        <v>186.02</v>
      </c>
      <c r="AE66" s="330">
        <v>366.89</v>
      </c>
      <c r="AF66" s="328">
        <v>406.82</v>
      </c>
      <c r="AG66" s="330">
        <v>419.84</v>
      </c>
      <c r="AH66" s="328">
        <v>445.83</v>
      </c>
      <c r="AI66" s="330">
        <v>464.08</v>
      </c>
      <c r="AK66" s="329">
        <v>62</v>
      </c>
      <c r="AL66" s="330">
        <v>149.93</v>
      </c>
      <c r="AM66" s="328">
        <v>217.36</v>
      </c>
      <c r="AN66" s="330">
        <v>387.03</v>
      </c>
      <c r="AO66" s="328">
        <v>414.49</v>
      </c>
      <c r="AP66" s="330">
        <v>429.49</v>
      </c>
      <c r="AQ66" s="328">
        <v>465.3</v>
      </c>
      <c r="AR66" s="330">
        <v>483.57</v>
      </c>
      <c r="AV66" s="336">
        <v>59</v>
      </c>
      <c r="AW66" s="345">
        <v>900.23</v>
      </c>
      <c r="AX66" s="345">
        <v>1096.76</v>
      </c>
      <c r="AY66" s="345">
        <v>853.23</v>
      </c>
      <c r="AZ66" s="345">
        <v>1049.76</v>
      </c>
      <c r="BA66" s="345">
        <v>1671.41</v>
      </c>
      <c r="BB66" s="345">
        <v>681.97</v>
      </c>
      <c r="BC66" s="345">
        <v>838.09</v>
      </c>
      <c r="BD66" s="345">
        <v>1219.72</v>
      </c>
      <c r="BG66" s="336">
        <v>59</v>
      </c>
      <c r="BH66" s="345">
        <v>824.91</v>
      </c>
      <c r="BI66" s="345">
        <v>1089.46</v>
      </c>
      <c r="BJ66" s="345">
        <v>777.91</v>
      </c>
      <c r="BK66" s="345">
        <v>1042.46</v>
      </c>
      <c r="BL66" s="345">
        <v>1010.15</v>
      </c>
      <c r="BM66" s="345">
        <v>658.48</v>
      </c>
      <c r="BN66" s="345">
        <v>789.27</v>
      </c>
      <c r="BO66" s="351">
        <v>850.66</v>
      </c>
      <c r="BQ66" s="329">
        <v>62</v>
      </c>
      <c r="BR66" s="352">
        <v>21.49</v>
      </c>
      <c r="BS66" s="352">
        <v>27.66</v>
      </c>
      <c r="BT66" s="352">
        <v>31.3</v>
      </c>
      <c r="BU66" s="352">
        <v>39.73</v>
      </c>
      <c r="BV66" s="352">
        <v>46.41</v>
      </c>
      <c r="BW66" s="352">
        <v>55.25</v>
      </c>
      <c r="BX66" s="352">
        <v>65.01</v>
      </c>
      <c r="BZ66" s="329">
        <v>62</v>
      </c>
      <c r="CA66" s="352">
        <v>29.22</v>
      </c>
      <c r="CB66" s="352">
        <v>37.61</v>
      </c>
      <c r="CC66" s="352">
        <v>42.56</v>
      </c>
      <c r="CD66" s="352">
        <v>54.03</v>
      </c>
      <c r="CE66" s="352">
        <v>63.11</v>
      </c>
      <c r="CF66" s="352">
        <v>75.14</v>
      </c>
      <c r="CG66" s="352">
        <v>88.41</v>
      </c>
    </row>
    <row r="67" spans="1:85">
      <c r="A67" s="329">
        <v>63</v>
      </c>
      <c r="B67" s="330">
        <v>83.92</v>
      </c>
      <c r="C67" s="328">
        <v>105.51</v>
      </c>
      <c r="D67" s="330">
        <v>128.29</v>
      </c>
      <c r="E67" s="328">
        <v>162.13</v>
      </c>
      <c r="F67" s="330">
        <v>225.97</v>
      </c>
      <c r="G67" s="328">
        <v>250.9</v>
      </c>
      <c r="H67" s="330">
        <v>286.78</v>
      </c>
      <c r="J67" s="329">
        <v>63</v>
      </c>
      <c r="K67" s="330">
        <v>88.45</v>
      </c>
      <c r="L67" s="328">
        <v>107.66</v>
      </c>
      <c r="M67" s="330">
        <v>140.09</v>
      </c>
      <c r="N67" s="328">
        <v>196.11</v>
      </c>
      <c r="O67" s="330">
        <v>340.53</v>
      </c>
      <c r="P67" s="328">
        <v>351.94</v>
      </c>
      <c r="Q67" s="330">
        <v>355.47</v>
      </c>
      <c r="S67" s="329">
        <v>63</v>
      </c>
      <c r="T67" s="330">
        <v>104.42</v>
      </c>
      <c r="U67" s="328">
        <v>131.02</v>
      </c>
      <c r="V67" s="330">
        <v>158.02</v>
      </c>
      <c r="W67" s="328">
        <v>238.83</v>
      </c>
      <c r="X67" s="330">
        <v>396.38</v>
      </c>
      <c r="Y67" s="328">
        <v>407.28</v>
      </c>
      <c r="Z67" s="330">
        <v>411.36</v>
      </c>
      <c r="AB67" s="329">
        <v>63</v>
      </c>
      <c r="AC67" s="330">
        <v>131.96</v>
      </c>
      <c r="AD67" s="328">
        <v>189.7</v>
      </c>
      <c r="AE67" s="330">
        <v>370</v>
      </c>
      <c r="AF67" s="328">
        <v>407.43</v>
      </c>
      <c r="AG67" s="330">
        <v>421.84</v>
      </c>
      <c r="AH67" s="328">
        <v>452.38</v>
      </c>
      <c r="AI67" s="330">
        <v>480.62</v>
      </c>
      <c r="AK67" s="329">
        <v>63</v>
      </c>
      <c r="AL67" s="330">
        <v>150.35</v>
      </c>
      <c r="AM67" s="328">
        <v>218.03</v>
      </c>
      <c r="AN67" s="330">
        <v>390.25</v>
      </c>
      <c r="AO67" s="328">
        <v>415.11</v>
      </c>
      <c r="AP67" s="330">
        <v>431.51</v>
      </c>
      <c r="AQ67" s="328">
        <v>466.51</v>
      </c>
      <c r="AR67" s="330">
        <v>491.03</v>
      </c>
      <c r="AV67" s="336">
        <v>60</v>
      </c>
      <c r="AW67" s="345">
        <v>908.7</v>
      </c>
      <c r="AX67" s="345">
        <v>1112.62</v>
      </c>
      <c r="AY67" s="345">
        <v>861.7</v>
      </c>
      <c r="AZ67" s="345">
        <v>1065.62</v>
      </c>
      <c r="BA67" s="345">
        <v>1679.26</v>
      </c>
      <c r="BB67" s="345">
        <v>695.1</v>
      </c>
      <c r="BC67" s="345">
        <v>870.31</v>
      </c>
      <c r="BD67" s="345">
        <v>1271.27</v>
      </c>
      <c r="BG67" s="336">
        <v>60</v>
      </c>
      <c r="BH67" s="345">
        <v>844.91</v>
      </c>
      <c r="BI67" s="345">
        <v>1121.32</v>
      </c>
      <c r="BJ67" s="345">
        <v>797.91</v>
      </c>
      <c r="BK67" s="345">
        <v>1074.32</v>
      </c>
      <c r="BL67" s="345">
        <v>1010.42</v>
      </c>
      <c r="BM67" s="345">
        <v>662.88</v>
      </c>
      <c r="BN67" s="345">
        <v>800.32</v>
      </c>
      <c r="BO67" s="351">
        <v>851.35</v>
      </c>
      <c r="BQ67" s="329">
        <v>63</v>
      </c>
      <c r="BR67" s="352">
        <v>21.5</v>
      </c>
      <c r="BS67" s="352">
        <v>27.67</v>
      </c>
      <c r="BT67" s="352">
        <v>31.31</v>
      </c>
      <c r="BU67" s="352">
        <v>39.74</v>
      </c>
      <c r="BV67" s="352">
        <v>46.73</v>
      </c>
      <c r="BW67" s="352">
        <v>55.35</v>
      </c>
      <c r="BX67" s="352">
        <v>65.4</v>
      </c>
      <c r="BZ67" s="329">
        <v>63</v>
      </c>
      <c r="CA67" s="352">
        <v>29.24</v>
      </c>
      <c r="CB67" s="352">
        <v>37.63</v>
      </c>
      <c r="CC67" s="352">
        <v>42.58</v>
      </c>
      <c r="CD67" s="352">
        <v>54.04</v>
      </c>
      <c r="CE67" s="352">
        <v>63.55</v>
      </c>
      <c r="CF67" s="352">
        <v>75.27</v>
      </c>
      <c r="CG67" s="352">
        <v>88.94</v>
      </c>
    </row>
    <row r="68" spans="1:85">
      <c r="A68" s="329">
        <v>64</v>
      </c>
      <c r="B68" s="330">
        <v>84.32</v>
      </c>
      <c r="C68" s="328">
        <v>105.91</v>
      </c>
      <c r="D68" s="330">
        <v>128.69</v>
      </c>
      <c r="E68" s="328">
        <v>164.29</v>
      </c>
      <c r="F68" s="330">
        <v>229.51</v>
      </c>
      <c r="G68" s="328">
        <v>254.87</v>
      </c>
      <c r="H68" s="330">
        <v>291.36</v>
      </c>
      <c r="J68" s="329">
        <v>64</v>
      </c>
      <c r="K68" s="330">
        <v>93.99</v>
      </c>
      <c r="L68" s="328">
        <v>109.77</v>
      </c>
      <c r="M68" s="330">
        <v>140.49</v>
      </c>
      <c r="N68" s="328">
        <v>196.52</v>
      </c>
      <c r="O68" s="330">
        <v>345.53</v>
      </c>
      <c r="P68" s="328">
        <v>353.19</v>
      </c>
      <c r="Q68" s="330">
        <v>356.73</v>
      </c>
      <c r="S68" s="329">
        <v>64</v>
      </c>
      <c r="T68" s="330">
        <v>108.06</v>
      </c>
      <c r="U68" s="328">
        <v>135.02</v>
      </c>
      <c r="V68" s="330">
        <v>167.03</v>
      </c>
      <c r="W68" s="328">
        <v>239.36</v>
      </c>
      <c r="X68" s="330">
        <v>402.18</v>
      </c>
      <c r="Y68" s="328">
        <v>411.8</v>
      </c>
      <c r="Z68" s="330">
        <v>438.86</v>
      </c>
      <c r="AB68" s="329">
        <v>64</v>
      </c>
      <c r="AC68" s="330">
        <v>132.76</v>
      </c>
      <c r="AD68" s="328">
        <v>190.5</v>
      </c>
      <c r="AE68" s="330">
        <v>370.61</v>
      </c>
      <c r="AF68" s="328">
        <v>419.44</v>
      </c>
      <c r="AG68" s="330">
        <v>435.34</v>
      </c>
      <c r="AH68" s="328">
        <v>460.79</v>
      </c>
      <c r="AI68" s="330">
        <v>482.28</v>
      </c>
      <c r="AK68" s="329">
        <v>64</v>
      </c>
      <c r="AL68" s="330">
        <v>157.89</v>
      </c>
      <c r="AM68" s="328">
        <v>224.94</v>
      </c>
      <c r="AN68" s="330">
        <v>390.88</v>
      </c>
      <c r="AO68" s="328">
        <v>427.15</v>
      </c>
      <c r="AP68" s="330">
        <v>445.11</v>
      </c>
      <c r="AQ68" s="328">
        <v>475.07</v>
      </c>
      <c r="AR68" s="330">
        <v>492.39</v>
      </c>
      <c r="AV68" s="336">
        <v>61</v>
      </c>
      <c r="AW68" s="345">
        <v>909.97</v>
      </c>
      <c r="AX68" s="345">
        <v>1118.33</v>
      </c>
      <c r="AY68" s="345">
        <v>862.97</v>
      </c>
      <c r="AZ68" s="345">
        <v>1071.33</v>
      </c>
      <c r="BA68" s="345">
        <v>1717.52</v>
      </c>
      <c r="BB68" s="345">
        <v>697.08</v>
      </c>
      <c r="BC68" s="345">
        <v>886.18</v>
      </c>
      <c r="BD68" s="345">
        <v>1276.44</v>
      </c>
      <c r="BG68" s="336">
        <v>61</v>
      </c>
      <c r="BH68" s="345">
        <v>846.93</v>
      </c>
      <c r="BI68" s="345">
        <v>1130.55</v>
      </c>
      <c r="BJ68" s="345">
        <v>799.93</v>
      </c>
      <c r="BK68" s="345">
        <v>1083.55</v>
      </c>
      <c r="BL68" s="345">
        <v>1012.68</v>
      </c>
      <c r="BM68" s="345">
        <v>684.49</v>
      </c>
      <c r="BN68" s="345">
        <v>801.45</v>
      </c>
      <c r="BO68" s="351">
        <v>852.06</v>
      </c>
      <c r="BQ68" s="329">
        <v>64</v>
      </c>
      <c r="BR68" s="352">
        <v>22.08</v>
      </c>
      <c r="BS68" s="352">
        <v>28.48</v>
      </c>
      <c r="BT68" s="352">
        <v>32.13</v>
      </c>
      <c r="BU68" s="352">
        <v>40.14</v>
      </c>
      <c r="BV68" s="352">
        <v>47.49</v>
      </c>
      <c r="BW68" s="352">
        <v>55.72</v>
      </c>
      <c r="BX68" s="352">
        <v>66.4</v>
      </c>
      <c r="BZ68" s="329">
        <v>64</v>
      </c>
      <c r="CA68" s="352">
        <v>30.02</v>
      </c>
      <c r="CB68" s="352">
        <v>38.73</v>
      </c>
      <c r="CC68" s="352">
        <v>43.69</v>
      </c>
      <c r="CD68" s="352">
        <v>54.59</v>
      </c>
      <c r="CE68" s="352">
        <v>64.58</v>
      </c>
      <c r="CF68" s="352">
        <v>75.77</v>
      </c>
      <c r="CG68" s="352">
        <v>90.3</v>
      </c>
    </row>
    <row r="69" spans="1:85">
      <c r="A69" s="331">
        <v>65</v>
      </c>
      <c r="B69" s="330">
        <v>85.01</v>
      </c>
      <c r="C69" s="328">
        <v>109.14</v>
      </c>
      <c r="D69" s="330">
        <v>133.49</v>
      </c>
      <c r="E69" s="328">
        <v>166.01</v>
      </c>
      <c r="F69" s="330">
        <v>229.91</v>
      </c>
      <c r="G69" s="328">
        <v>258.82</v>
      </c>
      <c r="H69" s="330">
        <v>295.48</v>
      </c>
      <c r="J69" s="331">
        <v>65</v>
      </c>
      <c r="K69" s="330">
        <v>97.52</v>
      </c>
      <c r="L69" s="328">
        <v>112.67</v>
      </c>
      <c r="M69" s="330">
        <v>140.89</v>
      </c>
      <c r="N69" s="328">
        <v>201.73</v>
      </c>
      <c r="O69" s="330">
        <v>348.76</v>
      </c>
      <c r="P69" s="328">
        <v>353.59</v>
      </c>
      <c r="Q69" s="330">
        <v>357.13</v>
      </c>
      <c r="S69" s="331">
        <v>65</v>
      </c>
      <c r="T69" s="330">
        <v>110.39</v>
      </c>
      <c r="U69" s="328">
        <v>135.42</v>
      </c>
      <c r="V69" s="330">
        <v>171.22</v>
      </c>
      <c r="W69" s="328">
        <v>242.92</v>
      </c>
      <c r="X69" s="330">
        <v>406.21</v>
      </c>
      <c r="Y69" s="328">
        <v>435.55</v>
      </c>
      <c r="Z69" s="330">
        <v>450.74</v>
      </c>
      <c r="AB69" s="331">
        <v>65</v>
      </c>
      <c r="AC69" s="330">
        <v>136.77</v>
      </c>
      <c r="AD69" s="328">
        <v>196.39</v>
      </c>
      <c r="AE69" s="330">
        <v>373.87</v>
      </c>
      <c r="AF69" s="328">
        <v>424.26</v>
      </c>
      <c r="AG69" s="330">
        <v>438.15</v>
      </c>
      <c r="AH69" s="328">
        <v>468.14</v>
      </c>
      <c r="AI69" s="330">
        <v>489.6</v>
      </c>
      <c r="AK69" s="331">
        <v>65</v>
      </c>
      <c r="AL69" s="330">
        <v>158.65</v>
      </c>
      <c r="AM69" s="328">
        <v>226.46</v>
      </c>
      <c r="AN69" s="330">
        <v>394.26</v>
      </c>
      <c r="AO69" s="328">
        <v>431.98</v>
      </c>
      <c r="AP69" s="330">
        <v>447.94</v>
      </c>
      <c r="AQ69" s="328">
        <v>482.53</v>
      </c>
      <c r="AR69" s="330">
        <v>505.26</v>
      </c>
      <c r="AV69" s="336">
        <v>62</v>
      </c>
      <c r="AW69" s="345">
        <v>935.29</v>
      </c>
      <c r="AX69" s="345">
        <v>1132.82</v>
      </c>
      <c r="AY69" s="345">
        <v>888.29</v>
      </c>
      <c r="AZ69" s="345">
        <v>1085.82</v>
      </c>
      <c r="BA69" s="345">
        <v>1721.36</v>
      </c>
      <c r="BB69" s="345">
        <v>703.27</v>
      </c>
      <c r="BC69" s="345">
        <v>887.79</v>
      </c>
      <c r="BD69" s="345">
        <v>1309.92</v>
      </c>
      <c r="BG69" s="336">
        <v>62</v>
      </c>
      <c r="BH69" s="345">
        <v>865.82</v>
      </c>
      <c r="BI69" s="345">
        <v>1131.5</v>
      </c>
      <c r="BJ69" s="345">
        <v>818.82</v>
      </c>
      <c r="BK69" s="345">
        <v>1084.5</v>
      </c>
      <c r="BL69" s="345">
        <v>1057.8</v>
      </c>
      <c r="BM69" s="345">
        <v>688.63</v>
      </c>
      <c r="BN69" s="345">
        <v>801.85</v>
      </c>
      <c r="BO69" s="351">
        <v>866.22</v>
      </c>
      <c r="BQ69" s="331">
        <v>65</v>
      </c>
      <c r="BR69" s="352">
        <v>22.32</v>
      </c>
      <c r="BS69" s="352">
        <v>28.74</v>
      </c>
      <c r="BT69" s="352">
        <v>32.14</v>
      </c>
      <c r="BU69" s="352">
        <v>40.15</v>
      </c>
      <c r="BV69" s="352">
        <v>47.91</v>
      </c>
      <c r="BW69" s="352">
        <v>55.84</v>
      </c>
      <c r="BX69" s="352">
        <v>66.52</v>
      </c>
      <c r="BZ69" s="331">
        <v>65</v>
      </c>
      <c r="CA69" s="352">
        <v>30.35</v>
      </c>
      <c r="CB69" s="352">
        <v>39.08</v>
      </c>
      <c r="CC69" s="352">
        <v>43.71</v>
      </c>
      <c r="CD69" s="352">
        <v>54.6</v>
      </c>
      <c r="CE69" s="352">
        <v>65.15</v>
      </c>
      <c r="CF69" s="352">
        <v>75.94</v>
      </c>
      <c r="CG69" s="352">
        <v>90.46</v>
      </c>
    </row>
    <row r="70" spans="1:85">
      <c r="A70" s="329">
        <v>66</v>
      </c>
      <c r="B70" s="327">
        <v>85.41</v>
      </c>
      <c r="C70" s="332">
        <v>109.84</v>
      </c>
      <c r="D70" s="327">
        <v>133.98</v>
      </c>
      <c r="E70" s="332">
        <v>166.41</v>
      </c>
      <c r="F70" s="327">
        <v>231.49</v>
      </c>
      <c r="G70" s="332">
        <v>262.34</v>
      </c>
      <c r="H70" s="327">
        <v>300.53</v>
      </c>
      <c r="J70" s="329">
        <v>66</v>
      </c>
      <c r="K70" s="327">
        <v>97.92</v>
      </c>
      <c r="L70" s="332">
        <v>113.07</v>
      </c>
      <c r="M70" s="327">
        <v>142.46</v>
      </c>
      <c r="N70" s="332">
        <v>202.26</v>
      </c>
      <c r="O70" s="327">
        <v>349.16</v>
      </c>
      <c r="P70" s="332">
        <v>354.18</v>
      </c>
      <c r="Q70" s="327">
        <v>357.73</v>
      </c>
      <c r="S70" s="329">
        <v>66</v>
      </c>
      <c r="T70" s="327">
        <v>110.79</v>
      </c>
      <c r="U70" s="332">
        <v>135.82</v>
      </c>
      <c r="V70" s="327">
        <v>171.64</v>
      </c>
      <c r="W70" s="332">
        <v>243.32</v>
      </c>
      <c r="X70" s="327">
        <v>406.62</v>
      </c>
      <c r="Y70" s="332">
        <v>437.93</v>
      </c>
      <c r="Z70" s="327">
        <v>451.93</v>
      </c>
      <c r="AB70" s="329">
        <v>66</v>
      </c>
      <c r="AC70" s="327">
        <v>139.27</v>
      </c>
      <c r="AD70" s="332">
        <v>196.98</v>
      </c>
      <c r="AE70" s="327">
        <v>387.58</v>
      </c>
      <c r="AF70" s="332">
        <v>425.39</v>
      </c>
      <c r="AG70" s="327">
        <v>452.04</v>
      </c>
      <c r="AH70" s="332">
        <v>476.48</v>
      </c>
      <c r="AI70" s="327">
        <v>495.42</v>
      </c>
      <c r="AK70" s="329">
        <v>66</v>
      </c>
      <c r="AL70" s="327">
        <v>159.05</v>
      </c>
      <c r="AM70" s="332">
        <v>227.09</v>
      </c>
      <c r="AN70" s="327">
        <v>408.48</v>
      </c>
      <c r="AO70" s="332">
        <v>433.13</v>
      </c>
      <c r="AP70" s="327">
        <v>461.93</v>
      </c>
      <c r="AQ70" s="332">
        <v>491.01</v>
      </c>
      <c r="AR70" s="327">
        <v>513.86</v>
      </c>
      <c r="AV70" s="336">
        <v>63</v>
      </c>
      <c r="AW70" s="345">
        <v>954.87</v>
      </c>
      <c r="AX70" s="345">
        <v>1134.29</v>
      </c>
      <c r="AY70" s="345">
        <v>907.87</v>
      </c>
      <c r="AZ70" s="345">
        <v>1087.29</v>
      </c>
      <c r="BA70" s="345">
        <v>1725.04</v>
      </c>
      <c r="BB70" s="345">
        <v>709.84</v>
      </c>
      <c r="BC70" s="345">
        <v>897.27</v>
      </c>
      <c r="BD70" s="345">
        <v>1313.28</v>
      </c>
      <c r="BG70" s="336">
        <v>63</v>
      </c>
      <c r="BH70" s="345">
        <v>867.74</v>
      </c>
      <c r="BI70" s="345">
        <v>1133.66</v>
      </c>
      <c r="BJ70" s="345">
        <v>820.74</v>
      </c>
      <c r="BK70" s="345">
        <v>1086.66</v>
      </c>
      <c r="BL70" s="345">
        <v>1105.03</v>
      </c>
      <c r="BM70" s="345">
        <v>695.04</v>
      </c>
      <c r="BN70" s="345">
        <v>803.74</v>
      </c>
      <c r="BO70" s="351">
        <v>867.64</v>
      </c>
      <c r="BQ70" s="329">
        <v>66</v>
      </c>
      <c r="BR70" s="352">
        <v>22.64</v>
      </c>
      <c r="BS70" s="352">
        <v>29.25</v>
      </c>
      <c r="BT70" s="352">
        <v>32.15</v>
      </c>
      <c r="BU70" s="352">
        <v>40.22</v>
      </c>
      <c r="BV70" s="352">
        <v>47.94</v>
      </c>
      <c r="BW70" s="352">
        <v>56.01</v>
      </c>
      <c r="BX70" s="352">
        <v>66.65</v>
      </c>
      <c r="BZ70" s="329">
        <v>66</v>
      </c>
      <c r="CA70" s="352">
        <v>30.79</v>
      </c>
      <c r="CB70" s="352">
        <v>39.78</v>
      </c>
      <c r="CC70" s="352">
        <v>43.72</v>
      </c>
      <c r="CD70" s="352">
        <v>54.69</v>
      </c>
      <c r="CE70" s="352">
        <v>65.19</v>
      </c>
      <c r="CF70" s="352">
        <v>76.17</v>
      </c>
      <c r="CG70" s="352">
        <v>90.64</v>
      </c>
    </row>
    <row r="71" spans="1:85">
      <c r="A71" s="329">
        <v>67</v>
      </c>
      <c r="B71" s="330">
        <v>85.81</v>
      </c>
      <c r="C71" s="328">
        <v>110.24</v>
      </c>
      <c r="D71" s="330">
        <v>134.38</v>
      </c>
      <c r="E71" s="328">
        <v>166.81</v>
      </c>
      <c r="F71" s="330">
        <v>231.89</v>
      </c>
      <c r="G71" s="328">
        <v>262.74</v>
      </c>
      <c r="H71" s="330">
        <v>305.25</v>
      </c>
      <c r="J71" s="329">
        <v>67</v>
      </c>
      <c r="K71" s="330">
        <v>98.32</v>
      </c>
      <c r="L71" s="328">
        <v>115.34</v>
      </c>
      <c r="M71" s="330">
        <v>142.86</v>
      </c>
      <c r="N71" s="328">
        <v>202.66</v>
      </c>
      <c r="O71" s="330">
        <v>349.56</v>
      </c>
      <c r="P71" s="328">
        <v>354.58</v>
      </c>
      <c r="Q71" s="330">
        <v>358.13</v>
      </c>
      <c r="S71" s="329">
        <v>67</v>
      </c>
      <c r="T71" s="330">
        <v>111.19</v>
      </c>
      <c r="U71" s="328">
        <v>139.54</v>
      </c>
      <c r="V71" s="330">
        <v>172.04</v>
      </c>
      <c r="W71" s="328">
        <v>243.72</v>
      </c>
      <c r="X71" s="330">
        <v>407.02</v>
      </c>
      <c r="Y71" s="328">
        <v>438.33</v>
      </c>
      <c r="Z71" s="330">
        <v>452.33</v>
      </c>
      <c r="AB71" s="329">
        <v>67</v>
      </c>
      <c r="AC71" s="330">
        <v>141.29</v>
      </c>
      <c r="AD71" s="328">
        <v>204.77</v>
      </c>
      <c r="AE71" s="330">
        <v>391.21</v>
      </c>
      <c r="AF71" s="328">
        <v>437.83</v>
      </c>
      <c r="AG71" s="330">
        <v>453.43</v>
      </c>
      <c r="AH71" s="328">
        <v>483.52</v>
      </c>
      <c r="AI71" s="330">
        <v>511.84</v>
      </c>
      <c r="AK71" s="329">
        <v>67</v>
      </c>
      <c r="AL71" s="330">
        <v>160.58</v>
      </c>
      <c r="AM71" s="328">
        <v>239.44</v>
      </c>
      <c r="AN71" s="330">
        <v>412.29</v>
      </c>
      <c r="AO71" s="328">
        <v>455.71</v>
      </c>
      <c r="AP71" s="330">
        <v>463.33</v>
      </c>
      <c r="AQ71" s="328">
        <v>502.58</v>
      </c>
      <c r="AR71" s="330">
        <v>528.46</v>
      </c>
      <c r="AV71" s="336">
        <v>64</v>
      </c>
      <c r="AW71" s="345">
        <v>956.83</v>
      </c>
      <c r="AX71" s="345">
        <v>1152.93</v>
      </c>
      <c r="AY71" s="345">
        <v>909.83</v>
      </c>
      <c r="AZ71" s="345">
        <v>1105.93</v>
      </c>
      <c r="BA71" s="345">
        <v>1796.42</v>
      </c>
      <c r="BB71" s="345">
        <v>736.1</v>
      </c>
      <c r="BC71" s="345">
        <v>899.52</v>
      </c>
      <c r="BD71" s="345">
        <v>1315.11</v>
      </c>
      <c r="BG71" s="336">
        <v>64</v>
      </c>
      <c r="BH71" s="345">
        <v>886.73</v>
      </c>
      <c r="BI71" s="345">
        <v>1176.72</v>
      </c>
      <c r="BJ71" s="345">
        <v>839.73</v>
      </c>
      <c r="BK71" s="345">
        <v>1129.72</v>
      </c>
      <c r="BL71" s="345">
        <v>1109.76</v>
      </c>
      <c r="BM71" s="345">
        <v>701.22</v>
      </c>
      <c r="BN71" s="345">
        <v>805.62</v>
      </c>
      <c r="BO71" s="351">
        <v>870.51</v>
      </c>
      <c r="BQ71" s="329">
        <v>67</v>
      </c>
      <c r="BR71" s="352">
        <v>22.94</v>
      </c>
      <c r="BS71" s="352">
        <v>29.27</v>
      </c>
      <c r="BT71" s="352">
        <v>32.25</v>
      </c>
      <c r="BU71" s="352">
        <v>40.23</v>
      </c>
      <c r="BV71" s="352">
        <v>48.32</v>
      </c>
      <c r="BW71" s="352">
        <v>56.29</v>
      </c>
      <c r="BX71" s="352">
        <v>66.81</v>
      </c>
      <c r="BZ71" s="329">
        <v>67</v>
      </c>
      <c r="CA71" s="352">
        <v>31.19</v>
      </c>
      <c r="CB71" s="352">
        <v>39.8</v>
      </c>
      <c r="CC71" s="352">
        <v>43.86</v>
      </c>
      <c r="CD71" s="352">
        <v>54.71</v>
      </c>
      <c r="CE71" s="352">
        <v>65.71</v>
      </c>
      <c r="CF71" s="352">
        <v>76.55</v>
      </c>
      <c r="CG71" s="352">
        <v>90.86</v>
      </c>
    </row>
    <row r="72" spans="1:85">
      <c r="A72" s="329">
        <v>68</v>
      </c>
      <c r="B72" s="330">
        <v>86.21</v>
      </c>
      <c r="C72" s="328">
        <v>110.64</v>
      </c>
      <c r="D72" s="330">
        <v>139.07</v>
      </c>
      <c r="E72" s="328">
        <v>173.2</v>
      </c>
      <c r="F72" s="330">
        <v>232.29</v>
      </c>
      <c r="G72" s="328">
        <v>263.14</v>
      </c>
      <c r="H72" s="330">
        <v>309.54</v>
      </c>
      <c r="J72" s="329">
        <v>68</v>
      </c>
      <c r="K72" s="330">
        <v>98.72</v>
      </c>
      <c r="L72" s="328">
        <v>116.27</v>
      </c>
      <c r="M72" s="330">
        <v>146.81</v>
      </c>
      <c r="N72" s="328">
        <v>203.06</v>
      </c>
      <c r="O72" s="330">
        <v>351.46</v>
      </c>
      <c r="P72" s="328">
        <v>354.98</v>
      </c>
      <c r="Q72" s="330">
        <v>358.53</v>
      </c>
      <c r="S72" s="329">
        <v>68</v>
      </c>
      <c r="T72" s="330">
        <v>111.59</v>
      </c>
      <c r="U72" s="328">
        <v>140.59</v>
      </c>
      <c r="V72" s="330">
        <v>172.44</v>
      </c>
      <c r="W72" s="328">
        <v>244.12</v>
      </c>
      <c r="X72" s="330">
        <v>412.46</v>
      </c>
      <c r="Y72" s="328">
        <v>438.73</v>
      </c>
      <c r="Z72" s="330">
        <v>457.86</v>
      </c>
      <c r="AB72" s="329">
        <v>68</v>
      </c>
      <c r="AC72" s="330">
        <v>143.84</v>
      </c>
      <c r="AD72" s="328">
        <v>208.55</v>
      </c>
      <c r="AE72" s="330">
        <v>391.61</v>
      </c>
      <c r="AF72" s="328">
        <v>444.1</v>
      </c>
      <c r="AG72" s="330">
        <v>453.83</v>
      </c>
      <c r="AH72" s="328">
        <v>489.44</v>
      </c>
      <c r="AI72" s="330">
        <v>519.59</v>
      </c>
      <c r="AK72" s="329">
        <v>68</v>
      </c>
      <c r="AL72" s="330">
        <v>164.19</v>
      </c>
      <c r="AM72" s="328">
        <v>240.83</v>
      </c>
      <c r="AN72" s="330">
        <v>412.69</v>
      </c>
      <c r="AO72" s="328">
        <v>457.97</v>
      </c>
      <c r="AP72" s="330">
        <v>463.73</v>
      </c>
      <c r="AQ72" s="328">
        <v>504.2</v>
      </c>
      <c r="AR72" s="330">
        <v>529.98</v>
      </c>
      <c r="AV72" s="336">
        <v>65</v>
      </c>
      <c r="AW72" s="345">
        <v>957.1</v>
      </c>
      <c r="AX72" s="345">
        <v>1154.8</v>
      </c>
      <c r="AY72" s="345">
        <v>910.1</v>
      </c>
      <c r="AZ72" s="345">
        <v>1107.8</v>
      </c>
      <c r="BA72" s="345">
        <v>1803.56</v>
      </c>
      <c r="BB72" s="345">
        <v>744.83</v>
      </c>
      <c r="BC72" s="345">
        <v>944.46</v>
      </c>
      <c r="BD72" s="345">
        <v>1315.37</v>
      </c>
      <c r="BG72" s="336">
        <v>65</v>
      </c>
      <c r="BH72" s="345">
        <v>888.66</v>
      </c>
      <c r="BI72" s="345">
        <v>1181.03</v>
      </c>
      <c r="BJ72" s="345">
        <v>841.66</v>
      </c>
      <c r="BK72" s="345">
        <v>1134.03</v>
      </c>
      <c r="BL72" s="345">
        <v>1117.67</v>
      </c>
      <c r="BM72" s="345">
        <v>707.41</v>
      </c>
      <c r="BN72" s="345">
        <v>807.56</v>
      </c>
      <c r="BO72" s="351">
        <v>871.05</v>
      </c>
      <c r="BQ72" s="329">
        <v>68</v>
      </c>
      <c r="BR72" s="352">
        <v>23.12</v>
      </c>
      <c r="BS72" s="352">
        <v>30.09</v>
      </c>
      <c r="BT72" s="352">
        <v>34.09</v>
      </c>
      <c r="BU72" s="352">
        <v>41.14</v>
      </c>
      <c r="BV72" s="352">
        <v>48.58</v>
      </c>
      <c r="BW72" s="352">
        <v>56.61</v>
      </c>
      <c r="BX72" s="352">
        <v>66.82</v>
      </c>
      <c r="BZ72" s="329">
        <v>68</v>
      </c>
      <c r="CA72" s="352">
        <v>31.44</v>
      </c>
      <c r="CB72" s="352">
        <v>40.92</v>
      </c>
      <c r="CC72" s="352">
        <v>46.36</v>
      </c>
      <c r="CD72" s="352">
        <v>55.95</v>
      </c>
      <c r="CE72" s="352">
        <v>66.06</v>
      </c>
      <c r="CF72" s="352">
        <v>76.98</v>
      </c>
      <c r="CG72" s="352">
        <v>90.87</v>
      </c>
    </row>
    <row r="73" spans="1:85">
      <c r="A73" s="329">
        <v>69</v>
      </c>
      <c r="B73" s="330">
        <v>86.61</v>
      </c>
      <c r="C73" s="328">
        <v>111.04</v>
      </c>
      <c r="D73" s="330">
        <v>139.54</v>
      </c>
      <c r="E73" s="328">
        <v>173.84</v>
      </c>
      <c r="F73" s="330">
        <v>232.69</v>
      </c>
      <c r="G73" s="328">
        <v>263.71</v>
      </c>
      <c r="H73" s="330">
        <v>310.03</v>
      </c>
      <c r="J73" s="329">
        <v>69</v>
      </c>
      <c r="K73" s="330">
        <v>99.12</v>
      </c>
      <c r="L73" s="328">
        <v>118.85</v>
      </c>
      <c r="M73" s="330">
        <v>147.21</v>
      </c>
      <c r="N73" s="328">
        <v>203.94</v>
      </c>
      <c r="O73" s="330">
        <v>352.66</v>
      </c>
      <c r="P73" s="328">
        <v>356.19</v>
      </c>
      <c r="Q73" s="330">
        <v>359.76</v>
      </c>
      <c r="S73" s="329">
        <v>69</v>
      </c>
      <c r="T73" s="330">
        <v>111.99</v>
      </c>
      <c r="U73" s="328">
        <v>141.02</v>
      </c>
      <c r="V73" s="330">
        <v>172.89</v>
      </c>
      <c r="W73" s="328">
        <v>244.52</v>
      </c>
      <c r="X73" s="330">
        <v>417.49</v>
      </c>
      <c r="Y73" s="328">
        <v>439.92</v>
      </c>
      <c r="Z73" s="330">
        <v>465.46</v>
      </c>
      <c r="AB73" s="329">
        <v>69</v>
      </c>
      <c r="AC73" s="330">
        <v>146.47</v>
      </c>
      <c r="AD73" s="328">
        <v>211.98</v>
      </c>
      <c r="AE73" s="330">
        <v>392.01</v>
      </c>
      <c r="AF73" s="328">
        <v>449.63</v>
      </c>
      <c r="AG73" s="330">
        <v>454.3</v>
      </c>
      <c r="AH73" s="328">
        <v>494.83</v>
      </c>
      <c r="AI73" s="330">
        <v>527.37</v>
      </c>
      <c r="AK73" s="329">
        <v>69</v>
      </c>
      <c r="AL73" s="330">
        <v>164.59</v>
      </c>
      <c r="AM73" s="328">
        <v>241.23</v>
      </c>
      <c r="AN73" s="330">
        <v>413.09</v>
      </c>
      <c r="AO73" s="328">
        <v>458.37</v>
      </c>
      <c r="AP73" s="330">
        <v>464.21</v>
      </c>
      <c r="AQ73" s="328">
        <v>509.67</v>
      </c>
      <c r="AR73" s="330">
        <v>537.82</v>
      </c>
      <c r="AV73" s="336">
        <v>66</v>
      </c>
      <c r="AW73" s="345">
        <v>957.36</v>
      </c>
      <c r="AX73" s="345">
        <v>1174.28</v>
      </c>
      <c r="AY73" s="345">
        <v>910.36</v>
      </c>
      <c r="AZ73" s="345">
        <v>1127.28</v>
      </c>
      <c r="BA73" s="345">
        <v>1804.28</v>
      </c>
      <c r="BB73" s="345">
        <v>767.58</v>
      </c>
      <c r="BC73" s="345">
        <v>961.18</v>
      </c>
      <c r="BD73" s="345">
        <v>1315.67</v>
      </c>
      <c r="BG73" s="336">
        <v>66</v>
      </c>
      <c r="BH73" s="345">
        <v>907.62</v>
      </c>
      <c r="BI73" s="345">
        <v>1181.47</v>
      </c>
      <c r="BJ73" s="345">
        <v>860.62</v>
      </c>
      <c r="BK73" s="345">
        <v>1134.47</v>
      </c>
      <c r="BL73" s="345">
        <v>1118.47</v>
      </c>
      <c r="BM73" s="345">
        <v>713.59</v>
      </c>
      <c r="BN73" s="345">
        <v>809.43</v>
      </c>
      <c r="BO73" s="351">
        <v>881.52</v>
      </c>
      <c r="BQ73" s="329">
        <v>69</v>
      </c>
      <c r="BR73" s="352">
        <v>23.38</v>
      </c>
      <c r="BS73" s="352">
        <v>30.1</v>
      </c>
      <c r="BT73" s="352">
        <v>34.1</v>
      </c>
      <c r="BU73" s="352">
        <v>41.43</v>
      </c>
      <c r="BV73" s="352">
        <v>48.84</v>
      </c>
      <c r="BW73" s="352">
        <v>56.62</v>
      </c>
      <c r="BX73" s="352">
        <v>67.17</v>
      </c>
      <c r="BZ73" s="329">
        <v>69</v>
      </c>
      <c r="CA73" s="352">
        <v>31.79</v>
      </c>
      <c r="CB73" s="352">
        <v>40.93</v>
      </c>
      <c r="CC73" s="352">
        <v>46.37</v>
      </c>
      <c r="CD73" s="352">
        <v>56.34</v>
      </c>
      <c r="CE73" s="352">
        <v>66.42</v>
      </c>
      <c r="CF73" s="352">
        <v>77</v>
      </c>
      <c r="CG73" s="352">
        <v>91.35</v>
      </c>
    </row>
    <row r="74" spans="1:85">
      <c r="A74" s="329">
        <v>70</v>
      </c>
      <c r="B74" s="333">
        <v>88.74</v>
      </c>
      <c r="C74" s="334">
        <v>114.16</v>
      </c>
      <c r="D74" s="333">
        <v>141.05</v>
      </c>
      <c r="E74" s="334">
        <v>178.24</v>
      </c>
      <c r="F74" s="333">
        <v>233.09</v>
      </c>
      <c r="G74" s="334">
        <v>274.98</v>
      </c>
      <c r="H74" s="333">
        <v>319.6</v>
      </c>
      <c r="J74" s="329">
        <v>70</v>
      </c>
      <c r="K74" s="333">
        <v>99.52</v>
      </c>
      <c r="L74" s="334">
        <v>129.53</v>
      </c>
      <c r="M74" s="333">
        <v>152.36</v>
      </c>
      <c r="N74" s="334">
        <v>221.24</v>
      </c>
      <c r="O74" s="333">
        <v>360.83</v>
      </c>
      <c r="P74" s="334">
        <v>379.25</v>
      </c>
      <c r="Q74" s="333">
        <v>383.05</v>
      </c>
      <c r="S74" s="329">
        <v>70</v>
      </c>
      <c r="T74" s="333">
        <v>112.39</v>
      </c>
      <c r="U74" s="334">
        <v>148.32</v>
      </c>
      <c r="V74" s="333">
        <v>181.71</v>
      </c>
      <c r="W74" s="334">
        <v>244.92</v>
      </c>
      <c r="X74" s="333">
        <v>419.73</v>
      </c>
      <c r="Y74" s="334">
        <v>459.98</v>
      </c>
      <c r="Z74" s="333">
        <v>466.22</v>
      </c>
      <c r="AB74" s="329">
        <v>70</v>
      </c>
      <c r="AC74" s="333">
        <v>149.41</v>
      </c>
      <c r="AD74" s="334">
        <v>216.39</v>
      </c>
      <c r="AE74" s="333">
        <v>392.41</v>
      </c>
      <c r="AF74" s="334">
        <v>450.19</v>
      </c>
      <c r="AG74" s="333">
        <v>454.7</v>
      </c>
      <c r="AH74" s="334">
        <v>495.46</v>
      </c>
      <c r="AI74" s="333">
        <v>529.73</v>
      </c>
      <c r="AK74" s="329">
        <v>70</v>
      </c>
      <c r="AL74" s="333">
        <v>164.99</v>
      </c>
      <c r="AM74" s="334">
        <v>241.63</v>
      </c>
      <c r="AN74" s="333">
        <v>413.49</v>
      </c>
      <c r="AO74" s="334">
        <v>460</v>
      </c>
      <c r="AP74" s="333">
        <v>464.61</v>
      </c>
      <c r="AQ74" s="334">
        <v>510.34</v>
      </c>
      <c r="AR74" s="333">
        <v>542.69</v>
      </c>
      <c r="AV74" s="336">
        <v>67</v>
      </c>
      <c r="AW74" s="345">
        <v>957.62</v>
      </c>
      <c r="AX74" s="345">
        <v>1212.74</v>
      </c>
      <c r="AY74" s="345">
        <v>910.62</v>
      </c>
      <c r="AZ74" s="345">
        <v>1165.74</v>
      </c>
      <c r="BA74" s="345">
        <v>1806.97</v>
      </c>
      <c r="BB74" s="345">
        <v>769.86</v>
      </c>
      <c r="BC74" s="345">
        <v>962.87</v>
      </c>
      <c r="BD74" s="345">
        <v>1321.67</v>
      </c>
      <c r="BG74" s="336">
        <v>67</v>
      </c>
      <c r="BH74" s="345">
        <v>909.54</v>
      </c>
      <c r="BI74" s="345">
        <v>1181.99</v>
      </c>
      <c r="BJ74" s="345">
        <v>862.54</v>
      </c>
      <c r="BK74" s="345">
        <v>1134.99</v>
      </c>
      <c r="BL74" s="345">
        <v>1118.79</v>
      </c>
      <c r="BM74" s="345">
        <v>719.79</v>
      </c>
      <c r="BN74" s="345">
        <v>811.35</v>
      </c>
      <c r="BO74" s="351">
        <v>882.57</v>
      </c>
      <c r="BQ74" s="329">
        <v>70</v>
      </c>
      <c r="BR74" s="352">
        <v>23.49</v>
      </c>
      <c r="BS74" s="352">
        <v>30.15</v>
      </c>
      <c r="BT74" s="352">
        <v>34.51</v>
      </c>
      <c r="BU74" s="352">
        <v>42.32</v>
      </c>
      <c r="BV74" s="352">
        <v>49.81</v>
      </c>
      <c r="BW74" s="352">
        <v>56.63</v>
      </c>
      <c r="BX74" s="352">
        <v>67.75</v>
      </c>
      <c r="BZ74" s="331">
        <v>70</v>
      </c>
      <c r="CA74" s="356">
        <v>31.94</v>
      </c>
      <c r="CB74" s="356">
        <v>41</v>
      </c>
      <c r="CC74" s="356">
        <v>46.93</v>
      </c>
      <c r="CD74" s="356">
        <v>57.55</v>
      </c>
      <c r="CE74" s="356">
        <v>67.74</v>
      </c>
      <c r="CF74" s="356">
        <v>77.01</v>
      </c>
      <c r="CG74" s="356">
        <v>92.14</v>
      </c>
    </row>
    <row r="75" spans="1:76">
      <c r="A75" s="323">
        <v>71</v>
      </c>
      <c r="B75" s="330">
        <v>89.14</v>
      </c>
      <c r="C75" s="328">
        <v>114.56</v>
      </c>
      <c r="D75" s="330">
        <v>141.45</v>
      </c>
      <c r="E75" s="328">
        <v>179.74</v>
      </c>
      <c r="F75" s="330">
        <v>233.49</v>
      </c>
      <c r="G75" s="328">
        <v>281.81</v>
      </c>
      <c r="H75" s="330">
        <v>324.59</v>
      </c>
      <c r="J75" s="323">
        <v>71</v>
      </c>
      <c r="K75" s="330">
        <v>105.56</v>
      </c>
      <c r="L75" s="328">
        <v>131.28</v>
      </c>
      <c r="M75" s="330">
        <v>152.88</v>
      </c>
      <c r="N75" s="328">
        <v>222.97</v>
      </c>
      <c r="O75" s="330">
        <v>362</v>
      </c>
      <c r="P75" s="328">
        <v>383.01</v>
      </c>
      <c r="Q75" s="330">
        <v>386.86</v>
      </c>
      <c r="S75" s="323">
        <v>71</v>
      </c>
      <c r="T75" s="330">
        <v>112.8</v>
      </c>
      <c r="U75" s="328">
        <v>149.05</v>
      </c>
      <c r="V75" s="330">
        <v>182.6</v>
      </c>
      <c r="W75" s="328">
        <v>245.32</v>
      </c>
      <c r="X75" s="330">
        <v>420.13</v>
      </c>
      <c r="Y75" s="328">
        <v>461.99</v>
      </c>
      <c r="Z75" s="330">
        <v>466.62</v>
      </c>
      <c r="AB75" s="323">
        <v>71</v>
      </c>
      <c r="AC75" s="330">
        <v>152.27</v>
      </c>
      <c r="AD75" s="328">
        <v>219.82</v>
      </c>
      <c r="AE75" s="330">
        <v>393.52</v>
      </c>
      <c r="AF75" s="328">
        <v>451.01</v>
      </c>
      <c r="AG75" s="330">
        <v>455.53</v>
      </c>
      <c r="AH75" s="328">
        <v>496.28</v>
      </c>
      <c r="AI75" s="330">
        <v>530.13</v>
      </c>
      <c r="AK75" s="323">
        <v>71</v>
      </c>
      <c r="AL75" s="330">
        <v>169.7</v>
      </c>
      <c r="AM75" s="328">
        <v>242.03</v>
      </c>
      <c r="AN75" s="330">
        <v>414.64</v>
      </c>
      <c r="AO75" s="328">
        <v>460.84</v>
      </c>
      <c r="AP75" s="330">
        <v>465.45</v>
      </c>
      <c r="AQ75" s="328">
        <v>523.63</v>
      </c>
      <c r="AR75" s="330">
        <v>543.84</v>
      </c>
      <c r="AV75" s="336">
        <v>68</v>
      </c>
      <c r="AW75" s="345">
        <v>958.18</v>
      </c>
      <c r="AX75" s="345">
        <v>1239.75</v>
      </c>
      <c r="AY75" s="345">
        <v>911.18</v>
      </c>
      <c r="AZ75" s="345">
        <v>1192.75</v>
      </c>
      <c r="BA75" s="345">
        <v>1860.58</v>
      </c>
      <c r="BB75" s="345">
        <v>770.33</v>
      </c>
      <c r="BC75" s="345">
        <v>964.89</v>
      </c>
      <c r="BD75" s="345">
        <v>1441.65</v>
      </c>
      <c r="BG75" s="336">
        <v>68</v>
      </c>
      <c r="BH75" s="345">
        <v>928.49</v>
      </c>
      <c r="BI75" s="345">
        <v>1190.67</v>
      </c>
      <c r="BJ75" s="345">
        <v>881.49</v>
      </c>
      <c r="BK75" s="345">
        <v>1143.67</v>
      </c>
      <c r="BL75" s="345">
        <v>1124.92</v>
      </c>
      <c r="BM75" s="345">
        <v>725.99</v>
      </c>
      <c r="BN75" s="345">
        <v>813.26</v>
      </c>
      <c r="BO75" s="351">
        <v>883.03</v>
      </c>
      <c r="BQ75" s="323">
        <v>71</v>
      </c>
      <c r="BR75" s="352">
        <v>23.62</v>
      </c>
      <c r="BS75" s="352">
        <v>30.47</v>
      </c>
      <c r="BT75" s="352">
        <v>35.06</v>
      </c>
      <c r="BU75" s="352">
        <v>42.73</v>
      </c>
      <c r="BV75" s="352">
        <v>50.6</v>
      </c>
      <c r="BW75" s="352">
        <v>58.08</v>
      </c>
      <c r="BX75" s="352">
        <v>67.76</v>
      </c>
    </row>
    <row r="76" spans="1:76">
      <c r="A76" s="329">
        <v>72</v>
      </c>
      <c r="B76" s="330">
        <v>89.54</v>
      </c>
      <c r="C76" s="328">
        <v>114.96</v>
      </c>
      <c r="D76" s="330">
        <v>142.6</v>
      </c>
      <c r="E76" s="328">
        <v>182.24</v>
      </c>
      <c r="F76" s="330">
        <v>233.89</v>
      </c>
      <c r="G76" s="328">
        <v>284.85</v>
      </c>
      <c r="H76" s="330">
        <v>328.68</v>
      </c>
      <c r="J76" s="329">
        <v>72</v>
      </c>
      <c r="K76" s="330">
        <v>106.17</v>
      </c>
      <c r="L76" s="328">
        <v>131.68</v>
      </c>
      <c r="M76" s="330">
        <v>153.28</v>
      </c>
      <c r="N76" s="328">
        <v>223.37</v>
      </c>
      <c r="O76" s="330">
        <v>378.36</v>
      </c>
      <c r="P76" s="328">
        <v>383.41</v>
      </c>
      <c r="Q76" s="330">
        <v>387.26</v>
      </c>
      <c r="S76" s="329">
        <v>72</v>
      </c>
      <c r="T76" s="330">
        <v>118.5</v>
      </c>
      <c r="U76" s="328">
        <v>149.45</v>
      </c>
      <c r="V76" s="330">
        <v>183</v>
      </c>
      <c r="W76" s="328">
        <v>245.72</v>
      </c>
      <c r="X76" s="330">
        <v>420.53</v>
      </c>
      <c r="Y76" s="328">
        <v>462.39</v>
      </c>
      <c r="Z76" s="330">
        <v>467.02</v>
      </c>
      <c r="AB76" s="329">
        <v>72</v>
      </c>
      <c r="AC76" s="330">
        <v>155.43</v>
      </c>
      <c r="AD76" s="328">
        <v>223.24</v>
      </c>
      <c r="AE76" s="330">
        <v>412.22</v>
      </c>
      <c r="AF76" s="328">
        <v>466.63</v>
      </c>
      <c r="AG76" s="330">
        <v>471.32</v>
      </c>
      <c r="AH76" s="328">
        <v>511.36</v>
      </c>
      <c r="AI76" s="330">
        <v>531.23</v>
      </c>
      <c r="AK76" s="329">
        <v>72</v>
      </c>
      <c r="AL76" s="330">
        <v>170.79</v>
      </c>
      <c r="AM76" s="328">
        <v>249.14</v>
      </c>
      <c r="AN76" s="330">
        <v>434.19</v>
      </c>
      <c r="AO76" s="328">
        <v>476.57</v>
      </c>
      <c r="AP76" s="330">
        <v>481.35</v>
      </c>
      <c r="AQ76" s="328">
        <v>526.48</v>
      </c>
      <c r="AR76" s="330">
        <v>552.59</v>
      </c>
      <c r="AV76" s="336">
        <v>69</v>
      </c>
      <c r="AW76" s="345">
        <v>969.21</v>
      </c>
      <c r="AX76" s="345">
        <v>1248.75</v>
      </c>
      <c r="AY76" s="345">
        <v>922.21</v>
      </c>
      <c r="AZ76" s="345">
        <v>1201.75</v>
      </c>
      <c r="BA76" s="345">
        <v>1865.95</v>
      </c>
      <c r="BB76" s="345">
        <v>771.79</v>
      </c>
      <c r="BC76" s="345">
        <v>981.48</v>
      </c>
      <c r="BD76" s="345">
        <v>1453.68</v>
      </c>
      <c r="BG76" s="336">
        <v>69</v>
      </c>
      <c r="BH76" s="345">
        <v>930.41</v>
      </c>
      <c r="BI76" s="345">
        <v>1204.99</v>
      </c>
      <c r="BJ76" s="345">
        <v>883.41</v>
      </c>
      <c r="BK76" s="345">
        <v>1157.99</v>
      </c>
      <c r="BL76" s="345">
        <v>1195.9</v>
      </c>
      <c r="BM76" s="345">
        <v>732.16</v>
      </c>
      <c r="BN76" s="345">
        <v>815.17</v>
      </c>
      <c r="BO76" s="351">
        <v>892.23</v>
      </c>
      <c r="BQ76" s="329">
        <v>72</v>
      </c>
      <c r="BR76" s="352">
        <v>24.17</v>
      </c>
      <c r="BS76" s="352">
        <v>30.52</v>
      </c>
      <c r="BT76" s="352">
        <v>35.88</v>
      </c>
      <c r="BU76" s="352">
        <v>43.03</v>
      </c>
      <c r="BV76" s="352">
        <v>50.97</v>
      </c>
      <c r="BW76" s="352">
        <v>60</v>
      </c>
      <c r="BX76" s="352">
        <v>68.23</v>
      </c>
    </row>
    <row r="77" spans="1:76">
      <c r="A77" s="329">
        <v>73</v>
      </c>
      <c r="B77" s="330">
        <v>91.57</v>
      </c>
      <c r="C77" s="328">
        <v>115.36</v>
      </c>
      <c r="D77" s="330">
        <v>143</v>
      </c>
      <c r="E77" s="328">
        <v>183.02</v>
      </c>
      <c r="F77" s="330">
        <v>234.29</v>
      </c>
      <c r="G77" s="328">
        <v>285.25</v>
      </c>
      <c r="H77" s="330">
        <v>329.09</v>
      </c>
      <c r="J77" s="329">
        <v>73</v>
      </c>
      <c r="K77" s="330">
        <v>106.57</v>
      </c>
      <c r="L77" s="328">
        <v>132.08</v>
      </c>
      <c r="M77" s="330">
        <v>154.02</v>
      </c>
      <c r="N77" s="328">
        <v>227.04</v>
      </c>
      <c r="O77" s="330">
        <v>380</v>
      </c>
      <c r="P77" s="328">
        <v>383.81</v>
      </c>
      <c r="Q77" s="330">
        <v>387.66</v>
      </c>
      <c r="S77" s="329">
        <v>73</v>
      </c>
      <c r="T77" s="330">
        <v>119.07</v>
      </c>
      <c r="U77" s="328">
        <v>149.85</v>
      </c>
      <c r="V77" s="330">
        <v>187</v>
      </c>
      <c r="W77" s="328">
        <v>246.12</v>
      </c>
      <c r="X77" s="330">
        <v>425.04</v>
      </c>
      <c r="Y77" s="328">
        <v>462.89</v>
      </c>
      <c r="Z77" s="330">
        <v>467.52</v>
      </c>
      <c r="AB77" s="329">
        <v>73</v>
      </c>
      <c r="AC77" s="330">
        <v>157.69</v>
      </c>
      <c r="AD77" s="328">
        <v>228.25</v>
      </c>
      <c r="AE77" s="330">
        <v>414.1</v>
      </c>
      <c r="AF77" s="328">
        <v>468.2</v>
      </c>
      <c r="AG77" s="330">
        <v>472.9</v>
      </c>
      <c r="AH77" s="328">
        <v>520.52</v>
      </c>
      <c r="AI77" s="330">
        <v>543.95</v>
      </c>
      <c r="AK77" s="329">
        <v>73</v>
      </c>
      <c r="AL77" s="330">
        <v>171.19</v>
      </c>
      <c r="AM77" s="328">
        <v>254.34</v>
      </c>
      <c r="AN77" s="330">
        <v>436.15</v>
      </c>
      <c r="AO77" s="328">
        <v>478.15</v>
      </c>
      <c r="AP77" s="330">
        <v>482.95</v>
      </c>
      <c r="AQ77" s="328">
        <v>535.79</v>
      </c>
      <c r="AR77" s="330">
        <v>555.44</v>
      </c>
      <c r="AV77" s="336">
        <v>70</v>
      </c>
      <c r="AW77" s="345">
        <v>1016.63</v>
      </c>
      <c r="AX77" s="345">
        <v>1260.43</v>
      </c>
      <c r="AY77" s="345">
        <v>969.63</v>
      </c>
      <c r="AZ77" s="345">
        <v>1213.43</v>
      </c>
      <c r="BA77" s="345">
        <v>1916.15</v>
      </c>
      <c r="BB77" s="345">
        <v>800.99</v>
      </c>
      <c r="BC77" s="345">
        <v>990.6</v>
      </c>
      <c r="BD77" s="345">
        <v>1454.89</v>
      </c>
      <c r="BG77" s="336">
        <v>70</v>
      </c>
      <c r="BH77" s="345">
        <v>949.35</v>
      </c>
      <c r="BI77" s="345">
        <v>1222.87</v>
      </c>
      <c r="BJ77" s="345">
        <v>902.35</v>
      </c>
      <c r="BK77" s="345">
        <v>1175.87</v>
      </c>
      <c r="BL77" s="345">
        <v>1203</v>
      </c>
      <c r="BM77" s="345">
        <v>738.34</v>
      </c>
      <c r="BN77" s="345">
        <v>817.07</v>
      </c>
      <c r="BO77" s="351">
        <v>898.24</v>
      </c>
      <c r="BQ77" s="329">
        <v>73</v>
      </c>
      <c r="BR77" s="352">
        <v>24.55</v>
      </c>
      <c r="BS77" s="352">
        <v>30.53</v>
      </c>
      <c r="BT77" s="352">
        <v>35.89</v>
      </c>
      <c r="BU77" s="352">
        <v>43.41</v>
      </c>
      <c r="BV77" s="352">
        <v>51.03</v>
      </c>
      <c r="BW77" s="352">
        <v>60.01</v>
      </c>
      <c r="BX77" s="352">
        <v>68.36</v>
      </c>
    </row>
    <row r="78" spans="1:76">
      <c r="A78" s="329">
        <v>74</v>
      </c>
      <c r="B78" s="330">
        <v>91.97</v>
      </c>
      <c r="C78" s="328">
        <v>115.76</v>
      </c>
      <c r="D78" s="330">
        <v>143.4</v>
      </c>
      <c r="E78" s="328">
        <v>183.42</v>
      </c>
      <c r="F78" s="330">
        <v>234.69</v>
      </c>
      <c r="G78" s="328">
        <v>285.65</v>
      </c>
      <c r="H78" s="330">
        <v>329.49</v>
      </c>
      <c r="J78" s="329">
        <v>74</v>
      </c>
      <c r="K78" s="330">
        <v>106.97</v>
      </c>
      <c r="L78" s="328">
        <v>132.48</v>
      </c>
      <c r="M78" s="330">
        <v>154.42</v>
      </c>
      <c r="N78" s="328">
        <v>227.44</v>
      </c>
      <c r="O78" s="330">
        <v>380.54</v>
      </c>
      <c r="P78" s="328">
        <v>384.35</v>
      </c>
      <c r="Q78" s="330">
        <v>388.2</v>
      </c>
      <c r="S78" s="329">
        <v>74</v>
      </c>
      <c r="T78" s="330">
        <v>119.47</v>
      </c>
      <c r="U78" s="328">
        <v>150.25</v>
      </c>
      <c r="V78" s="330">
        <v>187.4</v>
      </c>
      <c r="W78" s="328">
        <v>246.52</v>
      </c>
      <c r="X78" s="330">
        <v>431.03</v>
      </c>
      <c r="Y78" s="328">
        <v>472.62</v>
      </c>
      <c r="Z78" s="330">
        <v>477.35</v>
      </c>
      <c r="AB78" s="329">
        <v>74</v>
      </c>
      <c r="AC78" s="330">
        <v>158.31</v>
      </c>
      <c r="AD78" s="328">
        <v>228.77</v>
      </c>
      <c r="AE78" s="330">
        <v>414.5</v>
      </c>
      <c r="AF78" s="328">
        <v>468.6</v>
      </c>
      <c r="AG78" s="330">
        <v>473.3</v>
      </c>
      <c r="AH78" s="328">
        <v>527.27</v>
      </c>
      <c r="AI78" s="330">
        <v>545.24</v>
      </c>
      <c r="AK78" s="329">
        <v>74</v>
      </c>
      <c r="AL78" s="330">
        <v>171.59</v>
      </c>
      <c r="AM78" s="328">
        <v>254.87</v>
      </c>
      <c r="AN78" s="330">
        <v>436.55</v>
      </c>
      <c r="AO78" s="328">
        <v>478.55</v>
      </c>
      <c r="AP78" s="330">
        <v>483.35</v>
      </c>
      <c r="AQ78" s="328">
        <v>542.67</v>
      </c>
      <c r="AR78" s="330">
        <v>555.84</v>
      </c>
      <c r="AV78" s="336">
        <v>71</v>
      </c>
      <c r="AW78" s="345">
        <v>1021.38</v>
      </c>
      <c r="AX78" s="345">
        <v>1261.61</v>
      </c>
      <c r="AY78" s="345">
        <v>974.38</v>
      </c>
      <c r="AZ78" s="345">
        <v>1214.61</v>
      </c>
      <c r="BA78" s="345">
        <v>1921.18</v>
      </c>
      <c r="BB78" s="345">
        <v>803.91</v>
      </c>
      <c r="BC78" s="345">
        <v>1027.21</v>
      </c>
      <c r="BD78" s="345">
        <v>1462.79</v>
      </c>
      <c r="BG78" s="336">
        <v>71</v>
      </c>
      <c r="BH78" s="345">
        <v>951.26</v>
      </c>
      <c r="BI78" s="345">
        <v>1224.68</v>
      </c>
      <c r="BJ78" s="345">
        <v>904.26</v>
      </c>
      <c r="BK78" s="345">
        <v>1177.68</v>
      </c>
      <c r="BL78" s="345">
        <v>1203.72</v>
      </c>
      <c r="BM78" s="345">
        <v>744.55</v>
      </c>
      <c r="BN78" s="345">
        <v>818.99</v>
      </c>
      <c r="BO78" s="351">
        <v>902.24</v>
      </c>
      <c r="BQ78" s="329">
        <v>74</v>
      </c>
      <c r="BR78" s="352">
        <v>25.45</v>
      </c>
      <c r="BS78" s="352">
        <v>30.55</v>
      </c>
      <c r="BT78" s="352">
        <v>36.14</v>
      </c>
      <c r="BU78" s="352">
        <v>43.67</v>
      </c>
      <c r="BV78" s="352">
        <v>52.31</v>
      </c>
      <c r="BW78" s="352">
        <v>60.67</v>
      </c>
      <c r="BX78" s="352">
        <v>68.5</v>
      </c>
    </row>
    <row r="79" spans="1:76">
      <c r="A79" s="331">
        <v>75</v>
      </c>
      <c r="B79" s="330">
        <v>92.77</v>
      </c>
      <c r="C79" s="328">
        <v>116.56</v>
      </c>
      <c r="D79" s="330">
        <v>144.2</v>
      </c>
      <c r="E79" s="328">
        <v>184.22</v>
      </c>
      <c r="F79" s="330">
        <v>235.49</v>
      </c>
      <c r="G79" s="328">
        <v>286.45</v>
      </c>
      <c r="H79" s="330">
        <v>330.29</v>
      </c>
      <c r="J79" s="331">
        <v>75</v>
      </c>
      <c r="K79" s="330">
        <v>108.88</v>
      </c>
      <c r="L79" s="328">
        <v>133.28</v>
      </c>
      <c r="M79" s="330">
        <v>155.22</v>
      </c>
      <c r="N79" s="328">
        <v>232.03</v>
      </c>
      <c r="O79" s="330">
        <v>388.44</v>
      </c>
      <c r="P79" s="328">
        <v>395</v>
      </c>
      <c r="Q79" s="330">
        <v>398.96</v>
      </c>
      <c r="S79" s="331">
        <v>75</v>
      </c>
      <c r="T79" s="330">
        <v>120.27</v>
      </c>
      <c r="U79" s="328">
        <v>151.05</v>
      </c>
      <c r="V79" s="330">
        <v>188.2</v>
      </c>
      <c r="W79" s="328">
        <v>247.32</v>
      </c>
      <c r="X79" s="330">
        <v>432.79</v>
      </c>
      <c r="Y79" s="328">
        <v>479.31</v>
      </c>
      <c r="Z79" s="330">
        <v>484.11</v>
      </c>
      <c r="AB79" s="331">
        <v>75</v>
      </c>
      <c r="AC79" s="330">
        <v>162.73</v>
      </c>
      <c r="AD79" s="328">
        <v>234.43</v>
      </c>
      <c r="AE79" s="330">
        <v>415.42</v>
      </c>
      <c r="AF79" s="328">
        <v>469.4</v>
      </c>
      <c r="AG79" s="330">
        <v>474.1</v>
      </c>
      <c r="AH79" s="328">
        <v>528.07</v>
      </c>
      <c r="AI79" s="330">
        <v>546.05</v>
      </c>
      <c r="AK79" s="331">
        <v>75</v>
      </c>
      <c r="AL79" s="330">
        <v>172.39</v>
      </c>
      <c r="AM79" s="328">
        <v>255.67</v>
      </c>
      <c r="AN79" s="330">
        <v>437.35</v>
      </c>
      <c r="AO79" s="328">
        <v>479.35</v>
      </c>
      <c r="AP79" s="330">
        <v>484.15</v>
      </c>
      <c r="AQ79" s="328">
        <v>543.47</v>
      </c>
      <c r="AR79" s="330">
        <v>556.64</v>
      </c>
      <c r="AV79" s="336">
        <v>72</v>
      </c>
      <c r="AW79" s="345">
        <v>1051.3</v>
      </c>
      <c r="AX79" s="345">
        <v>1262.41</v>
      </c>
      <c r="AY79" s="345">
        <v>1004.3</v>
      </c>
      <c r="AZ79" s="345">
        <v>1215.41</v>
      </c>
      <c r="BA79" s="345">
        <v>1925.42</v>
      </c>
      <c r="BB79" s="345">
        <v>812</v>
      </c>
      <c r="BC79" s="345">
        <v>1030.89</v>
      </c>
      <c r="BD79" s="345">
        <v>1479.05</v>
      </c>
      <c r="BG79" s="336">
        <v>72</v>
      </c>
      <c r="BH79" s="345">
        <v>955.88</v>
      </c>
      <c r="BI79" s="345">
        <v>1240.84</v>
      </c>
      <c r="BJ79" s="345">
        <v>908.88</v>
      </c>
      <c r="BK79" s="345">
        <v>1193.84</v>
      </c>
      <c r="BL79" s="345">
        <v>1204</v>
      </c>
      <c r="BM79" s="345">
        <v>750.72</v>
      </c>
      <c r="BN79" s="345">
        <v>820.88</v>
      </c>
      <c r="BO79" s="351">
        <v>906.28</v>
      </c>
      <c r="BQ79" s="331">
        <v>75</v>
      </c>
      <c r="BR79" s="352">
        <v>26.64</v>
      </c>
      <c r="BS79" s="352">
        <v>31.14</v>
      </c>
      <c r="BT79" s="352">
        <v>36.15</v>
      </c>
      <c r="BU79" s="352">
        <v>44.44</v>
      </c>
      <c r="BV79" s="352">
        <v>52.8</v>
      </c>
      <c r="BW79" s="352">
        <v>61.29</v>
      </c>
      <c r="BX79" s="352">
        <v>68.52</v>
      </c>
    </row>
    <row r="80" spans="1:76">
      <c r="A80" s="329">
        <v>76</v>
      </c>
      <c r="B80" s="327">
        <v>93.57</v>
      </c>
      <c r="C80" s="332">
        <v>117.36</v>
      </c>
      <c r="D80" s="327">
        <v>145</v>
      </c>
      <c r="E80" s="332">
        <v>185.02</v>
      </c>
      <c r="F80" s="327">
        <v>236.29</v>
      </c>
      <c r="G80" s="332">
        <v>293.72</v>
      </c>
      <c r="H80" s="327">
        <v>333.82</v>
      </c>
      <c r="J80" s="329">
        <v>76</v>
      </c>
      <c r="K80" s="327">
        <v>109.68</v>
      </c>
      <c r="L80" s="332">
        <v>134.08</v>
      </c>
      <c r="M80" s="327">
        <v>156.02</v>
      </c>
      <c r="N80" s="332">
        <v>233.69</v>
      </c>
      <c r="O80" s="327">
        <v>396.52</v>
      </c>
      <c r="P80" s="332">
        <v>401.16</v>
      </c>
      <c r="Q80" s="327">
        <v>405.18</v>
      </c>
      <c r="S80" s="329">
        <v>76</v>
      </c>
      <c r="T80" s="327">
        <v>126.52</v>
      </c>
      <c r="U80" s="332">
        <v>151.85</v>
      </c>
      <c r="V80" s="327">
        <v>189</v>
      </c>
      <c r="W80" s="332">
        <v>251.41</v>
      </c>
      <c r="X80" s="327">
        <v>433.59</v>
      </c>
      <c r="Y80" s="332">
        <v>483.3</v>
      </c>
      <c r="Z80" s="327">
        <v>488.15</v>
      </c>
      <c r="AB80" s="329">
        <v>76</v>
      </c>
      <c r="AC80" s="327">
        <v>163.53</v>
      </c>
      <c r="AD80" s="332">
        <v>235.23</v>
      </c>
      <c r="AE80" s="327">
        <v>433.73</v>
      </c>
      <c r="AF80" s="332">
        <v>476.48</v>
      </c>
      <c r="AG80" s="327">
        <v>481.25</v>
      </c>
      <c r="AH80" s="332">
        <v>540.63</v>
      </c>
      <c r="AI80" s="327">
        <v>562.21</v>
      </c>
      <c r="AK80" s="329">
        <v>76</v>
      </c>
      <c r="AL80" s="327">
        <v>181.29</v>
      </c>
      <c r="AM80" s="332">
        <v>262.77</v>
      </c>
      <c r="AN80" s="327">
        <v>443.38</v>
      </c>
      <c r="AO80" s="332">
        <v>483</v>
      </c>
      <c r="AP80" s="327">
        <v>487.84</v>
      </c>
      <c r="AQ80" s="332">
        <v>547.53</v>
      </c>
      <c r="AR80" s="327">
        <v>569.16</v>
      </c>
      <c r="AV80" s="336">
        <v>73</v>
      </c>
      <c r="AW80" s="345">
        <v>1056.12</v>
      </c>
      <c r="AX80" s="345">
        <v>1278.1</v>
      </c>
      <c r="AY80" s="345">
        <v>1009.12</v>
      </c>
      <c r="AZ80" s="345">
        <v>1231.1</v>
      </c>
      <c r="BA80" s="345">
        <v>2009.95</v>
      </c>
      <c r="BB80" s="345">
        <v>812.86</v>
      </c>
      <c r="BC80" s="345">
        <v>1031.61</v>
      </c>
      <c r="BD80" s="345">
        <v>1480.69</v>
      </c>
      <c r="BG80" s="336">
        <v>73</v>
      </c>
      <c r="BH80" s="345">
        <v>970.46</v>
      </c>
      <c r="BI80" s="345">
        <v>1253.05</v>
      </c>
      <c r="BJ80" s="345">
        <v>923.46</v>
      </c>
      <c r="BK80" s="345">
        <v>1206.05</v>
      </c>
      <c r="BL80" s="345">
        <v>1206.52</v>
      </c>
      <c r="BM80" s="345">
        <v>756.92</v>
      </c>
      <c r="BN80" s="345">
        <v>822.8</v>
      </c>
      <c r="BO80" s="351">
        <v>910.3</v>
      </c>
      <c r="BQ80" s="329">
        <v>76</v>
      </c>
      <c r="BR80" s="352">
        <v>27.89</v>
      </c>
      <c r="BS80" s="352">
        <v>32.56</v>
      </c>
      <c r="BT80" s="352">
        <v>36.38</v>
      </c>
      <c r="BU80" s="352">
        <v>45.12</v>
      </c>
      <c r="BV80" s="352">
        <v>53.47</v>
      </c>
      <c r="BW80" s="352">
        <v>62.29</v>
      </c>
      <c r="BX80" s="352">
        <v>68.53</v>
      </c>
    </row>
    <row r="81" spans="1:76">
      <c r="A81" s="329">
        <v>77</v>
      </c>
      <c r="B81" s="330">
        <v>94.37</v>
      </c>
      <c r="C81" s="328">
        <v>118.16</v>
      </c>
      <c r="D81" s="330">
        <v>145.8</v>
      </c>
      <c r="E81" s="328">
        <v>185.82</v>
      </c>
      <c r="F81" s="330">
        <v>237.09</v>
      </c>
      <c r="G81" s="328">
        <v>294.52</v>
      </c>
      <c r="H81" s="330">
        <v>349.86</v>
      </c>
      <c r="J81" s="329">
        <v>77</v>
      </c>
      <c r="K81" s="330">
        <v>110.48</v>
      </c>
      <c r="L81" s="328">
        <v>134.88</v>
      </c>
      <c r="M81" s="330">
        <v>159.19</v>
      </c>
      <c r="N81" s="328">
        <v>234.49</v>
      </c>
      <c r="O81" s="330">
        <v>397.33</v>
      </c>
      <c r="P81" s="328">
        <v>406.15</v>
      </c>
      <c r="Q81" s="330">
        <v>417.44</v>
      </c>
      <c r="S81" s="329">
        <v>77</v>
      </c>
      <c r="T81" s="330">
        <v>127.32</v>
      </c>
      <c r="U81" s="328">
        <v>152.65</v>
      </c>
      <c r="V81" s="330">
        <v>189.8</v>
      </c>
      <c r="W81" s="328">
        <v>269.44</v>
      </c>
      <c r="X81" s="330">
        <v>435.52</v>
      </c>
      <c r="Y81" s="328">
        <v>484.1</v>
      </c>
      <c r="Z81" s="330">
        <v>488.95</v>
      </c>
      <c r="AB81" s="329">
        <v>77</v>
      </c>
      <c r="AC81" s="330">
        <v>166.18</v>
      </c>
      <c r="AD81" s="328">
        <v>236.03</v>
      </c>
      <c r="AE81" s="330">
        <v>435.57</v>
      </c>
      <c r="AF81" s="328">
        <v>484.04</v>
      </c>
      <c r="AG81" s="330">
        <v>501.88</v>
      </c>
      <c r="AH81" s="328">
        <v>541.89</v>
      </c>
      <c r="AI81" s="330">
        <v>563.83</v>
      </c>
      <c r="AK81" s="329">
        <v>77</v>
      </c>
      <c r="AL81" s="330">
        <v>182.18</v>
      </c>
      <c r="AM81" s="328">
        <v>271.57</v>
      </c>
      <c r="AN81" s="330">
        <v>444.18</v>
      </c>
      <c r="AO81" s="328">
        <v>503.43</v>
      </c>
      <c r="AP81" s="330">
        <v>508.47</v>
      </c>
      <c r="AQ81" s="328">
        <v>548.48</v>
      </c>
      <c r="AR81" s="330">
        <v>570.42</v>
      </c>
      <c r="AV81" s="336">
        <v>74</v>
      </c>
      <c r="AW81" s="345">
        <v>1057</v>
      </c>
      <c r="AX81" s="345">
        <v>1295.5</v>
      </c>
      <c r="AY81" s="345">
        <v>1010</v>
      </c>
      <c r="AZ81" s="345">
        <v>1248.5</v>
      </c>
      <c r="BA81" s="345">
        <v>2018.41</v>
      </c>
      <c r="BB81" s="345">
        <v>821.98</v>
      </c>
      <c r="BC81" s="345">
        <v>1045.95</v>
      </c>
      <c r="BD81" s="345">
        <v>1499.62</v>
      </c>
      <c r="BG81" s="336">
        <v>74</v>
      </c>
      <c r="BH81" s="345">
        <v>989.45</v>
      </c>
      <c r="BI81" s="345">
        <v>1271.59</v>
      </c>
      <c r="BJ81" s="345">
        <v>942.45</v>
      </c>
      <c r="BK81" s="345">
        <v>1224.59</v>
      </c>
      <c r="BL81" s="345">
        <v>1213.81</v>
      </c>
      <c r="BM81" s="345">
        <v>763.11</v>
      </c>
      <c r="BN81" s="345">
        <v>824.68</v>
      </c>
      <c r="BO81" s="351">
        <v>910.71</v>
      </c>
      <c r="BQ81" s="329">
        <v>77</v>
      </c>
      <c r="BR81" s="352">
        <v>28.99</v>
      </c>
      <c r="BS81" s="352">
        <v>33.35</v>
      </c>
      <c r="BT81" s="352">
        <v>37.5</v>
      </c>
      <c r="BU81" s="352">
        <v>45.32</v>
      </c>
      <c r="BV81" s="352">
        <v>53.78</v>
      </c>
      <c r="BW81" s="352">
        <v>63.47</v>
      </c>
      <c r="BX81" s="352">
        <v>68.54</v>
      </c>
    </row>
    <row r="82" spans="1:76">
      <c r="A82" s="329">
        <v>78</v>
      </c>
      <c r="B82" s="330">
        <v>95.17</v>
      </c>
      <c r="C82" s="328">
        <v>118.96</v>
      </c>
      <c r="D82" s="330">
        <v>146.6</v>
      </c>
      <c r="E82" s="328">
        <v>186.62</v>
      </c>
      <c r="F82" s="330">
        <v>237.89</v>
      </c>
      <c r="G82" s="328">
        <v>295.32</v>
      </c>
      <c r="H82" s="330">
        <v>351.48</v>
      </c>
      <c r="J82" s="329">
        <v>78</v>
      </c>
      <c r="K82" s="330">
        <v>111.28</v>
      </c>
      <c r="L82" s="328">
        <v>135.68</v>
      </c>
      <c r="M82" s="330">
        <v>162.26</v>
      </c>
      <c r="N82" s="328">
        <v>245.74</v>
      </c>
      <c r="O82" s="330">
        <v>398.42</v>
      </c>
      <c r="P82" s="328">
        <v>408.67</v>
      </c>
      <c r="Q82" s="330">
        <v>445.86</v>
      </c>
      <c r="S82" s="329">
        <v>78</v>
      </c>
      <c r="T82" s="330">
        <v>128.12</v>
      </c>
      <c r="U82" s="328">
        <v>153.45</v>
      </c>
      <c r="V82" s="330">
        <v>190.6</v>
      </c>
      <c r="W82" s="328">
        <v>271.25</v>
      </c>
      <c r="X82" s="330">
        <v>436.83</v>
      </c>
      <c r="Y82" s="328">
        <v>485.63</v>
      </c>
      <c r="Z82" s="330">
        <v>490.49</v>
      </c>
      <c r="AB82" s="329">
        <v>78</v>
      </c>
      <c r="AC82" s="330">
        <v>171.23</v>
      </c>
      <c r="AD82" s="328">
        <v>246.82</v>
      </c>
      <c r="AE82" s="330">
        <v>436.37</v>
      </c>
      <c r="AF82" s="328">
        <v>499.35</v>
      </c>
      <c r="AG82" s="330">
        <v>515.51</v>
      </c>
      <c r="AH82" s="328">
        <v>559.5</v>
      </c>
      <c r="AI82" s="330">
        <v>565.1</v>
      </c>
      <c r="AK82" s="329">
        <v>78</v>
      </c>
      <c r="AL82" s="330">
        <v>182.98</v>
      </c>
      <c r="AM82" s="328">
        <v>272.45</v>
      </c>
      <c r="AN82" s="330">
        <v>444.98</v>
      </c>
      <c r="AO82" s="328">
        <v>505.94</v>
      </c>
      <c r="AP82" s="330">
        <v>522.11</v>
      </c>
      <c r="AQ82" s="328">
        <v>566.02</v>
      </c>
      <c r="AR82" s="330">
        <v>571.69</v>
      </c>
      <c r="AV82" s="336">
        <v>75</v>
      </c>
      <c r="AW82" s="345">
        <v>1074.53</v>
      </c>
      <c r="AX82" s="345">
        <v>1338.67</v>
      </c>
      <c r="AY82" s="345">
        <v>1027.53</v>
      </c>
      <c r="AZ82" s="345">
        <v>1291.67</v>
      </c>
      <c r="BA82" s="345">
        <v>2019.26</v>
      </c>
      <c r="BB82" s="345">
        <v>824.31</v>
      </c>
      <c r="BC82" s="345">
        <v>1059.26</v>
      </c>
      <c r="BD82" s="345">
        <v>1501.52</v>
      </c>
      <c r="BG82" s="336">
        <v>75</v>
      </c>
      <c r="BH82" s="345">
        <v>991.35</v>
      </c>
      <c r="BI82" s="345">
        <v>1273.45</v>
      </c>
      <c r="BJ82" s="345">
        <v>944.35</v>
      </c>
      <c r="BK82" s="345">
        <v>1226.45</v>
      </c>
      <c r="BL82" s="345">
        <v>1355.81</v>
      </c>
      <c r="BM82" s="345">
        <v>769.3</v>
      </c>
      <c r="BN82" s="345">
        <v>824.95</v>
      </c>
      <c r="BO82" s="351">
        <v>918.32</v>
      </c>
      <c r="BQ82" s="329">
        <v>78</v>
      </c>
      <c r="BR82" s="352">
        <v>29.57</v>
      </c>
      <c r="BS82" s="352">
        <v>34.28</v>
      </c>
      <c r="BT82" s="352">
        <v>38.25</v>
      </c>
      <c r="BU82" s="352">
        <v>45.81</v>
      </c>
      <c r="BV82" s="352">
        <v>54.11</v>
      </c>
      <c r="BW82" s="352">
        <v>64.53</v>
      </c>
      <c r="BX82" s="352">
        <v>68.55</v>
      </c>
    </row>
    <row r="83" spans="1:76">
      <c r="A83" s="329">
        <v>79</v>
      </c>
      <c r="B83" s="330">
        <v>95.97</v>
      </c>
      <c r="C83" s="328">
        <v>119.76</v>
      </c>
      <c r="D83" s="330">
        <v>147.4</v>
      </c>
      <c r="E83" s="328">
        <v>187.42</v>
      </c>
      <c r="F83" s="330">
        <v>238.69</v>
      </c>
      <c r="G83" s="328">
        <v>296.12</v>
      </c>
      <c r="H83" s="330">
        <v>354.76</v>
      </c>
      <c r="J83" s="329">
        <v>79</v>
      </c>
      <c r="K83" s="330">
        <v>112.08</v>
      </c>
      <c r="L83" s="328">
        <v>136.48</v>
      </c>
      <c r="M83" s="330">
        <v>163.06</v>
      </c>
      <c r="N83" s="328">
        <v>246.87</v>
      </c>
      <c r="O83" s="330">
        <v>419.98</v>
      </c>
      <c r="P83" s="328">
        <v>445.26</v>
      </c>
      <c r="Q83" s="330">
        <v>450.38</v>
      </c>
      <c r="S83" s="329">
        <v>79</v>
      </c>
      <c r="T83" s="330">
        <v>128.92</v>
      </c>
      <c r="U83" s="328">
        <v>154.25</v>
      </c>
      <c r="V83" s="330">
        <v>191.4</v>
      </c>
      <c r="W83" s="328">
        <v>286.87</v>
      </c>
      <c r="X83" s="330">
        <v>462.73</v>
      </c>
      <c r="Y83" s="328">
        <v>490.28</v>
      </c>
      <c r="Z83" s="330">
        <v>521.1</v>
      </c>
      <c r="AB83" s="329">
        <v>79</v>
      </c>
      <c r="AC83" s="330">
        <v>172.57</v>
      </c>
      <c r="AD83" s="328">
        <v>251.34</v>
      </c>
      <c r="AE83" s="330">
        <v>441.64</v>
      </c>
      <c r="AF83" s="328">
        <v>507.11</v>
      </c>
      <c r="AG83" s="330">
        <v>523.46</v>
      </c>
      <c r="AH83" s="328">
        <v>584.48</v>
      </c>
      <c r="AI83" s="330">
        <v>590.33</v>
      </c>
      <c r="AK83" s="329">
        <v>79</v>
      </c>
      <c r="AL83" s="330">
        <v>183.78</v>
      </c>
      <c r="AM83" s="328">
        <v>273.25</v>
      </c>
      <c r="AN83" s="330">
        <v>450.27</v>
      </c>
      <c r="AO83" s="328">
        <v>513.7</v>
      </c>
      <c r="AP83" s="330">
        <v>530.05</v>
      </c>
      <c r="AQ83" s="328">
        <v>591.01</v>
      </c>
      <c r="AR83" s="330">
        <v>596.93</v>
      </c>
      <c r="AV83" s="336">
        <v>76</v>
      </c>
      <c r="AW83" s="345">
        <v>1079.41</v>
      </c>
      <c r="AX83" s="345">
        <v>1378.7</v>
      </c>
      <c r="AY83" s="345">
        <v>1032.41</v>
      </c>
      <c r="AZ83" s="345">
        <v>1331.7</v>
      </c>
      <c r="BA83" s="345">
        <v>2036.21</v>
      </c>
      <c r="BB83" s="345">
        <v>870.79</v>
      </c>
      <c r="BC83" s="345">
        <v>1062.59</v>
      </c>
      <c r="BD83" s="345">
        <v>1532.39</v>
      </c>
      <c r="BG83" s="336">
        <v>76</v>
      </c>
      <c r="BH83" s="345">
        <v>1010.3</v>
      </c>
      <c r="BI83" s="345">
        <v>1302.68</v>
      </c>
      <c r="BJ83" s="345">
        <v>963.3</v>
      </c>
      <c r="BK83" s="345">
        <v>1255.68</v>
      </c>
      <c r="BL83" s="345">
        <v>1370.01</v>
      </c>
      <c r="BM83" s="345">
        <v>775.48</v>
      </c>
      <c r="BN83" s="345">
        <v>828.52</v>
      </c>
      <c r="BO83" s="351">
        <v>919.09</v>
      </c>
      <c r="BQ83" s="329">
        <v>79</v>
      </c>
      <c r="BR83" s="352">
        <v>30.9</v>
      </c>
      <c r="BS83" s="352">
        <v>35.37</v>
      </c>
      <c r="BT83" s="352">
        <v>38.83</v>
      </c>
      <c r="BU83" s="352">
        <v>46.53</v>
      </c>
      <c r="BV83" s="352">
        <v>55.24</v>
      </c>
      <c r="BW83" s="352">
        <v>65.53</v>
      </c>
      <c r="BX83" s="352">
        <v>69.68</v>
      </c>
    </row>
    <row r="84" spans="1:76">
      <c r="A84" s="329">
        <v>80</v>
      </c>
      <c r="B84" s="333">
        <v>96.77</v>
      </c>
      <c r="C84" s="334">
        <v>120.56</v>
      </c>
      <c r="D84" s="333">
        <v>148.2</v>
      </c>
      <c r="E84" s="334">
        <v>188.22</v>
      </c>
      <c r="F84" s="333">
        <v>239.49</v>
      </c>
      <c r="G84" s="334">
        <v>296.92</v>
      </c>
      <c r="H84" s="333">
        <v>355.56</v>
      </c>
      <c r="J84" s="329">
        <v>80</v>
      </c>
      <c r="K84" s="333">
        <v>112.88</v>
      </c>
      <c r="L84" s="334">
        <v>137.28</v>
      </c>
      <c r="M84" s="333">
        <v>163.86</v>
      </c>
      <c r="N84" s="334">
        <v>247.67</v>
      </c>
      <c r="O84" s="333">
        <v>423.74</v>
      </c>
      <c r="P84" s="334">
        <v>448.92</v>
      </c>
      <c r="Q84" s="333">
        <v>453.44</v>
      </c>
      <c r="S84" s="329">
        <v>80</v>
      </c>
      <c r="T84" s="333">
        <v>129.72</v>
      </c>
      <c r="U84" s="334">
        <v>155.05</v>
      </c>
      <c r="V84" s="333">
        <v>192.2</v>
      </c>
      <c r="W84" s="334">
        <v>288.44</v>
      </c>
      <c r="X84" s="333">
        <v>465.33</v>
      </c>
      <c r="Y84" s="334">
        <v>519.05</v>
      </c>
      <c r="Z84" s="333">
        <v>524.25</v>
      </c>
      <c r="AB84" s="329">
        <v>80</v>
      </c>
      <c r="AC84" s="333">
        <v>173.37</v>
      </c>
      <c r="AD84" s="334">
        <v>255.39</v>
      </c>
      <c r="AE84" s="333">
        <v>443.01</v>
      </c>
      <c r="AF84" s="334">
        <v>508.8</v>
      </c>
      <c r="AG84" s="333">
        <v>525.02</v>
      </c>
      <c r="AH84" s="334">
        <v>586.99</v>
      </c>
      <c r="AI84" s="333">
        <v>592.86</v>
      </c>
      <c r="AK84" s="329">
        <v>80</v>
      </c>
      <c r="AL84" s="333">
        <v>184.58</v>
      </c>
      <c r="AM84" s="334">
        <v>274.05</v>
      </c>
      <c r="AN84" s="333">
        <v>451.65</v>
      </c>
      <c r="AO84" s="334">
        <v>515.39</v>
      </c>
      <c r="AP84" s="333">
        <v>531.61</v>
      </c>
      <c r="AQ84" s="334">
        <v>593.52</v>
      </c>
      <c r="AR84" s="333">
        <v>599.46</v>
      </c>
      <c r="AV84" s="336">
        <v>77</v>
      </c>
      <c r="AW84" s="345">
        <v>1079.9</v>
      </c>
      <c r="AX84" s="345">
        <v>1393.57</v>
      </c>
      <c r="AY84" s="345">
        <v>1032.9</v>
      </c>
      <c r="AZ84" s="345">
        <v>1346.57</v>
      </c>
      <c r="BA84" s="345">
        <v>2047.12</v>
      </c>
      <c r="BB84" s="345">
        <v>875.46</v>
      </c>
      <c r="BC84" s="345">
        <v>1075.38</v>
      </c>
      <c r="BD84" s="345">
        <v>1590.81</v>
      </c>
      <c r="BG84" s="336">
        <v>77</v>
      </c>
      <c r="BH84" s="345">
        <v>1012.2</v>
      </c>
      <c r="BI84" s="345">
        <v>1358.47</v>
      </c>
      <c r="BJ84" s="345">
        <v>965.2</v>
      </c>
      <c r="BK84" s="345">
        <v>1311.47</v>
      </c>
      <c r="BL84" s="345">
        <v>1371.43</v>
      </c>
      <c r="BM84" s="345">
        <v>781.66</v>
      </c>
      <c r="BN84" s="345">
        <v>830.42</v>
      </c>
      <c r="BO84" s="351">
        <v>932.68</v>
      </c>
      <c r="BQ84" s="329">
        <v>80</v>
      </c>
      <c r="BR84" s="352">
        <v>31.75</v>
      </c>
      <c r="BS84" s="352">
        <v>36.38</v>
      </c>
      <c r="BT84" s="352">
        <v>39.75</v>
      </c>
      <c r="BU84" s="352">
        <v>47.63</v>
      </c>
      <c r="BV84" s="352">
        <v>56.16</v>
      </c>
      <c r="BW84" s="352">
        <v>65.82</v>
      </c>
      <c r="BX84" s="352">
        <v>70.2</v>
      </c>
    </row>
    <row r="85" spans="1:76">
      <c r="A85" s="323">
        <v>81</v>
      </c>
      <c r="B85" s="330">
        <v>97.57</v>
      </c>
      <c r="C85" s="328">
        <v>122.56</v>
      </c>
      <c r="D85" s="330">
        <v>149</v>
      </c>
      <c r="E85" s="328">
        <v>189.1</v>
      </c>
      <c r="F85" s="330">
        <v>242.35</v>
      </c>
      <c r="G85" s="328">
        <v>298.23</v>
      </c>
      <c r="H85" s="330">
        <v>356.36</v>
      </c>
      <c r="J85" s="323">
        <v>81</v>
      </c>
      <c r="K85" s="330">
        <v>116.79</v>
      </c>
      <c r="L85" s="328">
        <v>138.08</v>
      </c>
      <c r="M85" s="330">
        <v>164.66</v>
      </c>
      <c r="N85" s="328">
        <v>248.47</v>
      </c>
      <c r="O85" s="330">
        <v>424.54</v>
      </c>
      <c r="P85" s="328">
        <v>449.72</v>
      </c>
      <c r="Q85" s="330">
        <v>454.24</v>
      </c>
      <c r="S85" s="323">
        <v>81</v>
      </c>
      <c r="T85" s="330">
        <v>130.52</v>
      </c>
      <c r="U85" s="328">
        <v>155.85</v>
      </c>
      <c r="V85" s="330">
        <v>193</v>
      </c>
      <c r="W85" s="328">
        <v>294.24</v>
      </c>
      <c r="X85" s="330">
        <v>466.76</v>
      </c>
      <c r="Y85" s="328">
        <v>531.33</v>
      </c>
      <c r="Z85" s="330">
        <v>536.65</v>
      </c>
      <c r="AB85" s="323">
        <v>81</v>
      </c>
      <c r="AC85" s="330">
        <v>174.17</v>
      </c>
      <c r="AD85" s="328">
        <v>259.72</v>
      </c>
      <c r="AE85" s="330">
        <v>468.84</v>
      </c>
      <c r="AF85" s="328">
        <v>541.24</v>
      </c>
      <c r="AG85" s="330">
        <v>553.96</v>
      </c>
      <c r="AH85" s="328">
        <v>602.29</v>
      </c>
      <c r="AI85" s="330">
        <v>608.32</v>
      </c>
      <c r="AK85" s="323">
        <v>81</v>
      </c>
      <c r="AL85" s="330">
        <v>190.93</v>
      </c>
      <c r="AM85" s="328">
        <v>274.85</v>
      </c>
      <c r="AN85" s="330">
        <v>477.61</v>
      </c>
      <c r="AO85" s="328">
        <v>547.83</v>
      </c>
      <c r="AP85" s="330">
        <v>560.55</v>
      </c>
      <c r="AQ85" s="328">
        <v>608.81</v>
      </c>
      <c r="AR85" s="330">
        <v>614.91</v>
      </c>
      <c r="AV85" s="336">
        <v>78</v>
      </c>
      <c r="AW85" s="345">
        <v>1081</v>
      </c>
      <c r="AX85" s="345">
        <v>1395.06</v>
      </c>
      <c r="AY85" s="345">
        <v>1034</v>
      </c>
      <c r="AZ85" s="345">
        <v>1348.06</v>
      </c>
      <c r="BA85" s="345">
        <v>2094.73</v>
      </c>
      <c r="BB85" s="345">
        <v>884.32</v>
      </c>
      <c r="BC85" s="345">
        <v>1097.56</v>
      </c>
      <c r="BD85" s="345">
        <v>1596.66</v>
      </c>
      <c r="BG85" s="336">
        <v>78</v>
      </c>
      <c r="BH85" s="345">
        <v>1031.19</v>
      </c>
      <c r="BI85" s="345">
        <v>1364.06</v>
      </c>
      <c r="BJ85" s="345">
        <v>984.19</v>
      </c>
      <c r="BK85" s="345">
        <v>1317.06</v>
      </c>
      <c r="BL85" s="345">
        <v>1371.71</v>
      </c>
      <c r="BM85" s="345">
        <v>787.84</v>
      </c>
      <c r="BN85" s="345">
        <v>832.31</v>
      </c>
      <c r="BO85" s="351">
        <v>934.04</v>
      </c>
      <c r="BQ85" s="323">
        <v>81</v>
      </c>
      <c r="BR85" s="352">
        <v>32.51</v>
      </c>
      <c r="BS85" s="352">
        <v>37.03</v>
      </c>
      <c r="BT85" s="352">
        <v>40.71</v>
      </c>
      <c r="BU85" s="352">
        <v>47.96</v>
      </c>
      <c r="BV85" s="352">
        <v>56.9</v>
      </c>
      <c r="BW85" s="352">
        <v>66.83</v>
      </c>
      <c r="BX85" s="352">
        <v>71.09</v>
      </c>
    </row>
    <row r="86" spans="1:76">
      <c r="A86" s="329">
        <v>82</v>
      </c>
      <c r="B86" s="330">
        <v>100.38</v>
      </c>
      <c r="C86" s="328">
        <v>127.69</v>
      </c>
      <c r="D86" s="330">
        <v>154.85</v>
      </c>
      <c r="E86" s="328">
        <v>203.27</v>
      </c>
      <c r="F86" s="330">
        <v>259.97</v>
      </c>
      <c r="G86" s="328">
        <v>323.57</v>
      </c>
      <c r="H86" s="330">
        <v>358.1</v>
      </c>
      <c r="J86" s="329">
        <v>82</v>
      </c>
      <c r="K86" s="330">
        <v>117.94</v>
      </c>
      <c r="L86" s="328">
        <v>140.1</v>
      </c>
      <c r="M86" s="330">
        <v>165.46</v>
      </c>
      <c r="N86" s="328">
        <v>249.27</v>
      </c>
      <c r="O86" s="330">
        <v>425.34</v>
      </c>
      <c r="P86" s="328">
        <v>450.52</v>
      </c>
      <c r="Q86" s="330">
        <v>455.04</v>
      </c>
      <c r="S86" s="329">
        <v>82</v>
      </c>
      <c r="T86" s="330">
        <v>131.32</v>
      </c>
      <c r="U86" s="328">
        <v>165.54</v>
      </c>
      <c r="V86" s="330">
        <v>204.5</v>
      </c>
      <c r="W86" s="328">
        <v>295.04</v>
      </c>
      <c r="X86" s="330">
        <v>495.13</v>
      </c>
      <c r="Y86" s="328">
        <v>532.56</v>
      </c>
      <c r="Z86" s="330">
        <v>537.89</v>
      </c>
      <c r="AB86" s="329">
        <v>82</v>
      </c>
      <c r="AC86" s="330">
        <v>182.95</v>
      </c>
      <c r="AD86" s="328">
        <v>263.9</v>
      </c>
      <c r="AE86" s="330">
        <v>471.43</v>
      </c>
      <c r="AF86" s="328">
        <v>544.49</v>
      </c>
      <c r="AG86" s="330">
        <v>556.86</v>
      </c>
      <c r="AH86" s="328">
        <v>603.82</v>
      </c>
      <c r="AI86" s="330">
        <v>609.87</v>
      </c>
      <c r="AK86" s="329">
        <v>82</v>
      </c>
      <c r="AL86" s="330">
        <v>191.73</v>
      </c>
      <c r="AM86" s="328">
        <v>275.65</v>
      </c>
      <c r="AN86" s="330">
        <v>480.21</v>
      </c>
      <c r="AO86" s="328">
        <v>551.08</v>
      </c>
      <c r="AP86" s="330">
        <v>563.45</v>
      </c>
      <c r="AQ86" s="328">
        <v>610.34</v>
      </c>
      <c r="AR86" s="330">
        <v>616.46</v>
      </c>
      <c r="AV86" s="336">
        <v>79</v>
      </c>
      <c r="AW86" s="345">
        <v>1102.88</v>
      </c>
      <c r="AX86" s="345">
        <v>1395.35</v>
      </c>
      <c r="AY86" s="345">
        <v>1055.88</v>
      </c>
      <c r="AZ86" s="345">
        <v>1348.35</v>
      </c>
      <c r="BA86" s="345">
        <v>2099.5</v>
      </c>
      <c r="BB86" s="345">
        <v>885.21</v>
      </c>
      <c r="BC86" s="345">
        <v>1106.23</v>
      </c>
      <c r="BD86" s="345">
        <v>1597.25</v>
      </c>
      <c r="BG86" s="336">
        <v>79</v>
      </c>
      <c r="BH86" s="345">
        <v>1033.1</v>
      </c>
      <c r="BI86" s="345">
        <v>1394.32</v>
      </c>
      <c r="BJ86" s="345">
        <v>986.1</v>
      </c>
      <c r="BK86" s="345">
        <v>1347.32</v>
      </c>
      <c r="BL86" s="345">
        <v>1373.07</v>
      </c>
      <c r="BM86" s="345">
        <v>794.05</v>
      </c>
      <c r="BN86" s="345">
        <v>834.24</v>
      </c>
      <c r="BO86" s="351">
        <v>934.41</v>
      </c>
      <c r="BQ86" s="329">
        <v>82</v>
      </c>
      <c r="BR86" s="352">
        <v>33.57</v>
      </c>
      <c r="BS86" s="352">
        <v>37.86</v>
      </c>
      <c r="BT86" s="352">
        <v>42.01</v>
      </c>
      <c r="BU86" s="352">
        <v>48.86</v>
      </c>
      <c r="BV86" s="352">
        <v>57.04</v>
      </c>
      <c r="BW86" s="352">
        <v>68.55</v>
      </c>
      <c r="BX86" s="352">
        <v>71.1</v>
      </c>
    </row>
    <row r="87" spans="1:76">
      <c r="A87" s="329">
        <v>83</v>
      </c>
      <c r="B87" s="330">
        <v>101.26</v>
      </c>
      <c r="C87" s="328">
        <v>128.49</v>
      </c>
      <c r="D87" s="330">
        <v>158.8</v>
      </c>
      <c r="E87" s="328">
        <v>205.47</v>
      </c>
      <c r="F87" s="330">
        <v>275.08</v>
      </c>
      <c r="G87" s="328">
        <v>326.11</v>
      </c>
      <c r="H87" s="330">
        <v>367.28</v>
      </c>
      <c r="J87" s="329">
        <v>83</v>
      </c>
      <c r="K87" s="330">
        <v>119.52</v>
      </c>
      <c r="L87" s="328">
        <v>140.9</v>
      </c>
      <c r="M87" s="330">
        <v>166.26</v>
      </c>
      <c r="N87" s="328">
        <v>250.07</v>
      </c>
      <c r="O87" s="330">
        <v>432.04</v>
      </c>
      <c r="P87" s="328">
        <v>451.32</v>
      </c>
      <c r="Q87" s="330">
        <v>455.84</v>
      </c>
      <c r="S87" s="329">
        <v>83</v>
      </c>
      <c r="T87" s="330">
        <v>134.48</v>
      </c>
      <c r="U87" s="328">
        <v>170.63</v>
      </c>
      <c r="V87" s="330">
        <v>205.65</v>
      </c>
      <c r="W87" s="328">
        <v>295.84</v>
      </c>
      <c r="X87" s="330">
        <v>502.9</v>
      </c>
      <c r="Y87" s="328">
        <v>546.21</v>
      </c>
      <c r="Z87" s="330">
        <v>551.69</v>
      </c>
      <c r="AB87" s="329">
        <v>83</v>
      </c>
      <c r="AC87" s="330">
        <v>185.51</v>
      </c>
      <c r="AD87" s="328">
        <v>268.19</v>
      </c>
      <c r="AE87" s="330">
        <v>472.23</v>
      </c>
      <c r="AF87" s="328">
        <v>545.29</v>
      </c>
      <c r="AG87" s="330">
        <v>557.66</v>
      </c>
      <c r="AH87" s="328">
        <v>604.62</v>
      </c>
      <c r="AI87" s="330">
        <v>610.67</v>
      </c>
      <c r="AK87" s="329">
        <v>83</v>
      </c>
      <c r="AL87" s="330">
        <v>192.53</v>
      </c>
      <c r="AM87" s="328">
        <v>276.45</v>
      </c>
      <c r="AN87" s="330">
        <v>481.01</v>
      </c>
      <c r="AO87" s="328">
        <v>551.88</v>
      </c>
      <c r="AP87" s="330">
        <v>564.25</v>
      </c>
      <c r="AQ87" s="328">
        <v>611.14</v>
      </c>
      <c r="AR87" s="330">
        <v>617.26</v>
      </c>
      <c r="AV87" s="336">
        <v>80</v>
      </c>
      <c r="AW87" s="345">
        <v>1134.06</v>
      </c>
      <c r="AX87" s="345">
        <v>1398.07</v>
      </c>
      <c r="AY87" s="345">
        <v>1087.06</v>
      </c>
      <c r="AZ87" s="345">
        <v>1351.07</v>
      </c>
      <c r="BA87" s="345">
        <v>2144.1</v>
      </c>
      <c r="BB87" s="345">
        <v>902.51</v>
      </c>
      <c r="BC87" s="345">
        <v>1108.22</v>
      </c>
      <c r="BD87" s="345">
        <v>1601.48</v>
      </c>
      <c r="BG87" s="336">
        <v>80</v>
      </c>
      <c r="BH87" s="345">
        <v>1052.05</v>
      </c>
      <c r="BI87" s="345">
        <v>1397.37</v>
      </c>
      <c r="BJ87" s="345">
        <v>1005.05</v>
      </c>
      <c r="BK87" s="345">
        <v>1350.37</v>
      </c>
      <c r="BL87" s="345">
        <v>1399.29</v>
      </c>
      <c r="BM87" s="345">
        <v>800.23</v>
      </c>
      <c r="BN87" s="345">
        <v>836.14</v>
      </c>
      <c r="BO87" s="351">
        <v>934.83</v>
      </c>
      <c r="BQ87" s="329">
        <v>83</v>
      </c>
      <c r="BR87" s="352">
        <v>33.9</v>
      </c>
      <c r="BS87" s="352">
        <v>38.29</v>
      </c>
      <c r="BT87" s="352">
        <v>42.56</v>
      </c>
      <c r="BU87" s="352">
        <v>49.2</v>
      </c>
      <c r="BV87" s="352">
        <v>57.75</v>
      </c>
      <c r="BW87" s="352">
        <v>68.57</v>
      </c>
      <c r="BX87" s="352">
        <v>71.11</v>
      </c>
    </row>
    <row r="88" spans="1:76">
      <c r="A88" s="329">
        <v>84</v>
      </c>
      <c r="B88" s="330">
        <v>102.06</v>
      </c>
      <c r="C88" s="328">
        <v>129.29</v>
      </c>
      <c r="D88" s="330">
        <v>165.89</v>
      </c>
      <c r="E88" s="328">
        <v>206.27</v>
      </c>
      <c r="F88" s="330">
        <v>276.6</v>
      </c>
      <c r="G88" s="328">
        <v>326.91</v>
      </c>
      <c r="H88" s="330">
        <v>368.21</v>
      </c>
      <c r="J88" s="329">
        <v>84</v>
      </c>
      <c r="K88" s="330">
        <v>120.32</v>
      </c>
      <c r="L88" s="328">
        <v>141.7</v>
      </c>
      <c r="M88" s="330">
        <v>168.74</v>
      </c>
      <c r="N88" s="328">
        <v>250.87</v>
      </c>
      <c r="O88" s="330">
        <v>436.68</v>
      </c>
      <c r="P88" s="328">
        <v>458.95</v>
      </c>
      <c r="Q88" s="330">
        <v>463.54</v>
      </c>
      <c r="S88" s="329">
        <v>84</v>
      </c>
      <c r="T88" s="330">
        <v>136.16</v>
      </c>
      <c r="U88" s="328">
        <v>171.43</v>
      </c>
      <c r="V88" s="330">
        <v>206.45</v>
      </c>
      <c r="W88" s="328">
        <v>296.64</v>
      </c>
      <c r="X88" s="330">
        <v>503.7</v>
      </c>
      <c r="Y88" s="328">
        <v>547.58</v>
      </c>
      <c r="Z88" s="330">
        <v>553.08</v>
      </c>
      <c r="AB88" s="329">
        <v>84</v>
      </c>
      <c r="AC88" s="330">
        <v>187.59</v>
      </c>
      <c r="AD88" s="328">
        <v>272.33</v>
      </c>
      <c r="AE88" s="330">
        <v>473.03</v>
      </c>
      <c r="AF88" s="328">
        <v>546.09</v>
      </c>
      <c r="AG88" s="330">
        <v>558.46</v>
      </c>
      <c r="AH88" s="328">
        <v>605.52</v>
      </c>
      <c r="AI88" s="330">
        <v>611.58</v>
      </c>
      <c r="AK88" s="329">
        <v>84</v>
      </c>
      <c r="AL88" s="330">
        <v>193.33</v>
      </c>
      <c r="AM88" s="328">
        <v>277.25</v>
      </c>
      <c r="AN88" s="330">
        <v>481.81</v>
      </c>
      <c r="AO88" s="328">
        <v>552.68</v>
      </c>
      <c r="AP88" s="330">
        <v>565.05</v>
      </c>
      <c r="AQ88" s="328">
        <v>612.04</v>
      </c>
      <c r="AR88" s="330">
        <v>618.17</v>
      </c>
      <c r="AV88" s="336">
        <v>81</v>
      </c>
      <c r="AW88" s="345">
        <v>1137.19</v>
      </c>
      <c r="AX88" s="345">
        <v>1435.66</v>
      </c>
      <c r="AY88" s="345">
        <v>1090.19</v>
      </c>
      <c r="AZ88" s="345">
        <v>1388.66</v>
      </c>
      <c r="BA88" s="345">
        <v>2148.57</v>
      </c>
      <c r="BB88" s="345">
        <v>913.19</v>
      </c>
      <c r="BC88" s="345">
        <v>1135.33</v>
      </c>
      <c r="BD88" s="345">
        <v>1660.12</v>
      </c>
      <c r="BG88" s="336">
        <v>81</v>
      </c>
      <c r="BH88" s="345">
        <v>1053.98</v>
      </c>
      <c r="BI88" s="345">
        <v>1397.68</v>
      </c>
      <c r="BJ88" s="345">
        <v>1006.98</v>
      </c>
      <c r="BK88" s="345">
        <v>1350.68</v>
      </c>
      <c r="BL88" s="345">
        <v>1401.92</v>
      </c>
      <c r="BM88" s="345">
        <v>806.43</v>
      </c>
      <c r="BN88" s="345">
        <v>838.04</v>
      </c>
      <c r="BO88" s="351">
        <v>942.43</v>
      </c>
      <c r="BQ88" s="329">
        <v>84</v>
      </c>
      <c r="BR88" s="352">
        <v>34.91</v>
      </c>
      <c r="BS88" s="352">
        <v>39.55</v>
      </c>
      <c r="BT88" s="352">
        <v>43.38</v>
      </c>
      <c r="BU88" s="352">
        <v>49.67</v>
      </c>
      <c r="BV88" s="352">
        <v>58.62</v>
      </c>
      <c r="BW88" s="352">
        <v>69.39</v>
      </c>
      <c r="BX88" s="352">
        <v>71.66</v>
      </c>
    </row>
    <row r="89" spans="1:76">
      <c r="A89" s="331">
        <v>85</v>
      </c>
      <c r="B89" s="330">
        <v>102.86</v>
      </c>
      <c r="C89" s="328">
        <v>136.04</v>
      </c>
      <c r="D89" s="330">
        <v>174.74</v>
      </c>
      <c r="E89" s="328">
        <v>213.75</v>
      </c>
      <c r="F89" s="330">
        <v>277.4</v>
      </c>
      <c r="G89" s="328">
        <v>327.71</v>
      </c>
      <c r="H89" s="330">
        <v>381.93</v>
      </c>
      <c r="J89" s="331">
        <v>85</v>
      </c>
      <c r="K89" s="330">
        <v>125.88</v>
      </c>
      <c r="L89" s="328">
        <v>144.93</v>
      </c>
      <c r="M89" s="330">
        <v>177.37</v>
      </c>
      <c r="N89" s="328">
        <v>261.13</v>
      </c>
      <c r="O89" s="330">
        <v>437.48</v>
      </c>
      <c r="P89" s="328">
        <v>460</v>
      </c>
      <c r="Q89" s="330">
        <v>464.61</v>
      </c>
      <c r="S89" s="331">
        <v>85</v>
      </c>
      <c r="T89" s="330">
        <v>136.96</v>
      </c>
      <c r="U89" s="328">
        <v>172.23</v>
      </c>
      <c r="V89" s="330">
        <v>211.56</v>
      </c>
      <c r="W89" s="328">
        <v>302.79</v>
      </c>
      <c r="X89" s="330">
        <v>506.27</v>
      </c>
      <c r="Y89" s="328">
        <v>548.38</v>
      </c>
      <c r="Z89" s="330">
        <v>553.88</v>
      </c>
      <c r="AB89" s="331">
        <v>85</v>
      </c>
      <c r="AC89" s="330">
        <v>188.44</v>
      </c>
      <c r="AD89" s="328">
        <v>274.83</v>
      </c>
      <c r="AE89" s="330">
        <v>473.83</v>
      </c>
      <c r="AF89" s="328">
        <v>546.89</v>
      </c>
      <c r="AG89" s="330">
        <v>559.26</v>
      </c>
      <c r="AH89" s="328">
        <v>610.85</v>
      </c>
      <c r="AI89" s="330">
        <v>624.31</v>
      </c>
      <c r="AK89" s="331">
        <v>85</v>
      </c>
      <c r="AL89" s="330">
        <v>194.13</v>
      </c>
      <c r="AM89" s="328">
        <v>278.05</v>
      </c>
      <c r="AN89" s="330">
        <v>482.61</v>
      </c>
      <c r="AO89" s="328">
        <v>553.48</v>
      </c>
      <c r="AP89" s="330">
        <v>565.85</v>
      </c>
      <c r="AQ89" s="328">
        <v>616.85</v>
      </c>
      <c r="AR89" s="330">
        <v>630.91</v>
      </c>
      <c r="AV89" s="336">
        <v>82</v>
      </c>
      <c r="AW89" s="345">
        <v>1138.15</v>
      </c>
      <c r="AX89" s="345">
        <v>1439.43</v>
      </c>
      <c r="AY89" s="345">
        <v>1091.15</v>
      </c>
      <c r="AZ89" s="345">
        <v>1392.43</v>
      </c>
      <c r="BA89" s="345">
        <v>2150.75</v>
      </c>
      <c r="BB89" s="345">
        <v>914.26</v>
      </c>
      <c r="BC89" s="345">
        <v>1142.94</v>
      </c>
      <c r="BD89" s="345">
        <v>1665.99</v>
      </c>
      <c r="BG89" s="336">
        <v>82</v>
      </c>
      <c r="BH89" s="345">
        <v>1054.46</v>
      </c>
      <c r="BI89" s="345">
        <v>1397.96</v>
      </c>
      <c r="BJ89" s="345">
        <v>1007.46</v>
      </c>
      <c r="BK89" s="345">
        <v>1350.96</v>
      </c>
      <c r="BL89" s="345">
        <v>1402.21</v>
      </c>
      <c r="BM89" s="345">
        <v>812.6</v>
      </c>
      <c r="BN89" s="345">
        <v>839.95</v>
      </c>
      <c r="BO89" s="351">
        <v>948.51</v>
      </c>
      <c r="BQ89" s="331">
        <v>85</v>
      </c>
      <c r="BR89" s="352">
        <v>35.86</v>
      </c>
      <c r="BS89" s="352">
        <v>39.82</v>
      </c>
      <c r="BT89" s="352">
        <v>43.83</v>
      </c>
      <c r="BU89" s="352">
        <v>50.46</v>
      </c>
      <c r="BV89" s="352">
        <v>59.52</v>
      </c>
      <c r="BW89" s="352">
        <v>70.14</v>
      </c>
      <c r="BX89" s="352">
        <v>72.44</v>
      </c>
    </row>
    <row r="90" spans="1:76">
      <c r="A90" s="329">
        <v>86</v>
      </c>
      <c r="B90" s="327">
        <v>103.66</v>
      </c>
      <c r="C90" s="332">
        <v>136.84</v>
      </c>
      <c r="D90" s="327">
        <v>175.63</v>
      </c>
      <c r="E90" s="332">
        <v>214.55</v>
      </c>
      <c r="F90" s="327">
        <v>278.2</v>
      </c>
      <c r="G90" s="332">
        <v>328.51</v>
      </c>
      <c r="H90" s="327">
        <v>383.31</v>
      </c>
      <c r="J90" s="329">
        <v>86</v>
      </c>
      <c r="K90" s="327">
        <v>126.68</v>
      </c>
      <c r="L90" s="332">
        <v>149.4</v>
      </c>
      <c r="M90" s="327">
        <v>178.24</v>
      </c>
      <c r="N90" s="332">
        <v>262.16</v>
      </c>
      <c r="O90" s="327">
        <v>438.28</v>
      </c>
      <c r="P90" s="332">
        <v>462.74</v>
      </c>
      <c r="Q90" s="327">
        <v>467.38</v>
      </c>
      <c r="S90" s="329">
        <v>86</v>
      </c>
      <c r="T90" s="327">
        <v>137.76</v>
      </c>
      <c r="U90" s="332">
        <v>173.03</v>
      </c>
      <c r="V90" s="327">
        <v>212.36</v>
      </c>
      <c r="W90" s="332">
        <v>303.87</v>
      </c>
      <c r="X90" s="327">
        <v>507.07</v>
      </c>
      <c r="Y90" s="332">
        <v>549.18</v>
      </c>
      <c r="Z90" s="327">
        <v>554.68</v>
      </c>
      <c r="AB90" s="329">
        <v>86</v>
      </c>
      <c r="AC90" s="327">
        <v>192.52</v>
      </c>
      <c r="AD90" s="332">
        <v>275.63</v>
      </c>
      <c r="AE90" s="327">
        <v>475.25</v>
      </c>
      <c r="AF90" s="332">
        <v>554.51</v>
      </c>
      <c r="AG90" s="327">
        <v>560.06</v>
      </c>
      <c r="AH90" s="332">
        <v>619.47</v>
      </c>
      <c r="AI90" s="327">
        <v>625.67</v>
      </c>
      <c r="AK90" s="329">
        <v>86</v>
      </c>
      <c r="AL90" s="327">
        <v>204.83</v>
      </c>
      <c r="AM90" s="332">
        <v>294.05</v>
      </c>
      <c r="AN90" s="327">
        <v>484.03</v>
      </c>
      <c r="AO90" s="332">
        <v>560.51</v>
      </c>
      <c r="AP90" s="327">
        <v>566.65</v>
      </c>
      <c r="AQ90" s="332">
        <v>626</v>
      </c>
      <c r="AR90" s="327">
        <v>632.26</v>
      </c>
      <c r="AV90" s="336">
        <v>83</v>
      </c>
      <c r="AW90" s="345">
        <v>1157.33</v>
      </c>
      <c r="AX90" s="345">
        <v>1439.82</v>
      </c>
      <c r="AY90" s="345">
        <v>1110.33</v>
      </c>
      <c r="AZ90" s="345">
        <v>1392.82</v>
      </c>
      <c r="BA90" s="345">
        <v>2194.17</v>
      </c>
      <c r="BB90" s="345">
        <v>922.84</v>
      </c>
      <c r="BC90" s="345">
        <v>1154.9</v>
      </c>
      <c r="BD90" s="345">
        <v>1666.58</v>
      </c>
      <c r="BG90" s="336">
        <v>83</v>
      </c>
      <c r="BH90" s="345">
        <v>1054.95</v>
      </c>
      <c r="BI90" s="345">
        <v>1399.76</v>
      </c>
      <c r="BJ90" s="345">
        <v>1007.95</v>
      </c>
      <c r="BK90" s="345">
        <v>1352.76</v>
      </c>
      <c r="BL90" s="345">
        <v>1402.48</v>
      </c>
      <c r="BM90" s="345">
        <v>818.81</v>
      </c>
      <c r="BN90" s="345">
        <v>841.86</v>
      </c>
      <c r="BO90" s="351">
        <v>950.38</v>
      </c>
      <c r="BQ90" s="329">
        <v>86</v>
      </c>
      <c r="BR90" s="352">
        <v>37.52</v>
      </c>
      <c r="BS90" s="352">
        <v>41.64</v>
      </c>
      <c r="BT90" s="352">
        <v>45.54</v>
      </c>
      <c r="BU90" s="352">
        <v>51.41</v>
      </c>
      <c r="BV90" s="352">
        <v>60.24</v>
      </c>
      <c r="BW90" s="352">
        <v>71.45</v>
      </c>
      <c r="BX90" s="352">
        <v>73.96</v>
      </c>
    </row>
    <row r="91" spans="1:76">
      <c r="A91" s="329">
        <v>87</v>
      </c>
      <c r="B91" s="330">
        <v>104.46</v>
      </c>
      <c r="C91" s="328">
        <v>137.64</v>
      </c>
      <c r="D91" s="330">
        <v>176.43</v>
      </c>
      <c r="E91" s="328">
        <v>215.35</v>
      </c>
      <c r="F91" s="330">
        <v>279</v>
      </c>
      <c r="G91" s="328">
        <v>331.14</v>
      </c>
      <c r="H91" s="330">
        <v>384.11</v>
      </c>
      <c r="J91" s="329">
        <v>87</v>
      </c>
      <c r="K91" s="330">
        <v>127.48</v>
      </c>
      <c r="L91" s="328">
        <v>150.2</v>
      </c>
      <c r="M91" s="330">
        <v>179.04</v>
      </c>
      <c r="N91" s="328">
        <v>262.96</v>
      </c>
      <c r="O91" s="330">
        <v>439.08</v>
      </c>
      <c r="P91" s="328">
        <v>463.54</v>
      </c>
      <c r="Q91" s="330">
        <v>468.18</v>
      </c>
      <c r="S91" s="329">
        <v>87</v>
      </c>
      <c r="T91" s="330">
        <v>138.56</v>
      </c>
      <c r="U91" s="328">
        <v>173.83</v>
      </c>
      <c r="V91" s="330">
        <v>213.16</v>
      </c>
      <c r="W91" s="328">
        <v>321.68</v>
      </c>
      <c r="X91" s="330">
        <v>507.87</v>
      </c>
      <c r="Y91" s="328">
        <v>549.98</v>
      </c>
      <c r="Z91" s="330">
        <v>555.48</v>
      </c>
      <c r="AB91" s="329">
        <v>87</v>
      </c>
      <c r="AC91" s="330">
        <v>193.47</v>
      </c>
      <c r="AD91" s="328">
        <v>276.43</v>
      </c>
      <c r="AE91" s="330">
        <v>493.07</v>
      </c>
      <c r="AF91" s="328">
        <v>556.83</v>
      </c>
      <c r="AG91" s="330">
        <v>562.66</v>
      </c>
      <c r="AH91" s="328">
        <v>620.45</v>
      </c>
      <c r="AI91" s="330">
        <v>626.66</v>
      </c>
      <c r="AK91" s="329">
        <v>87</v>
      </c>
      <c r="AL91" s="330">
        <v>205.91</v>
      </c>
      <c r="AM91" s="328">
        <v>301.54</v>
      </c>
      <c r="AN91" s="330">
        <v>501.93</v>
      </c>
      <c r="AO91" s="328">
        <v>563.42</v>
      </c>
      <c r="AP91" s="330">
        <v>569.25</v>
      </c>
      <c r="AQ91" s="328">
        <v>626.98</v>
      </c>
      <c r="AR91" s="330">
        <v>633.25</v>
      </c>
      <c r="AV91" s="336">
        <v>84</v>
      </c>
      <c r="AW91" s="345">
        <v>1168.95</v>
      </c>
      <c r="AX91" s="345">
        <v>1442.39</v>
      </c>
      <c r="AY91" s="345">
        <v>1121.95</v>
      </c>
      <c r="AZ91" s="345">
        <v>1395.39</v>
      </c>
      <c r="BA91" s="345">
        <v>2206.56</v>
      </c>
      <c r="BB91" s="345">
        <v>923.7</v>
      </c>
      <c r="BC91" s="345">
        <v>1166.83</v>
      </c>
      <c r="BD91" s="345">
        <v>1666.84</v>
      </c>
      <c r="BG91" s="336">
        <v>84</v>
      </c>
      <c r="BH91" s="345">
        <v>1056.45</v>
      </c>
      <c r="BI91" s="345">
        <v>1435.58</v>
      </c>
      <c r="BJ91" s="345">
        <v>1009.45</v>
      </c>
      <c r="BK91" s="345">
        <v>1388.58</v>
      </c>
      <c r="BL91" s="345">
        <v>1402.82</v>
      </c>
      <c r="BM91" s="345">
        <v>824.98</v>
      </c>
      <c r="BN91" s="345">
        <v>843.77</v>
      </c>
      <c r="BO91" s="351">
        <v>952.38</v>
      </c>
      <c r="BQ91" s="329">
        <v>87</v>
      </c>
      <c r="BR91" s="352">
        <v>37.93</v>
      </c>
      <c r="BS91" s="352">
        <v>41.65</v>
      </c>
      <c r="BT91" s="352">
        <v>45.55</v>
      </c>
      <c r="BU91" s="352">
        <v>51.42</v>
      </c>
      <c r="BV91" s="352">
        <v>61.03</v>
      </c>
      <c r="BW91" s="352">
        <v>71.51</v>
      </c>
      <c r="BX91" s="352">
        <v>74.07</v>
      </c>
    </row>
    <row r="92" spans="1:76">
      <c r="A92" s="329">
        <v>88</v>
      </c>
      <c r="B92" s="330">
        <v>105.26</v>
      </c>
      <c r="C92" s="328">
        <v>138.44</v>
      </c>
      <c r="D92" s="330">
        <v>177.23</v>
      </c>
      <c r="E92" s="328">
        <v>216.15</v>
      </c>
      <c r="F92" s="330">
        <v>279.8</v>
      </c>
      <c r="G92" s="328">
        <v>331.94</v>
      </c>
      <c r="H92" s="330">
        <v>384.91</v>
      </c>
      <c r="J92" s="329">
        <v>88</v>
      </c>
      <c r="K92" s="330">
        <v>128.28</v>
      </c>
      <c r="L92" s="328">
        <v>151</v>
      </c>
      <c r="M92" s="330">
        <v>179.84</v>
      </c>
      <c r="N92" s="328">
        <v>263.76</v>
      </c>
      <c r="O92" s="330">
        <v>439.88</v>
      </c>
      <c r="P92" s="328">
        <v>466.99</v>
      </c>
      <c r="Q92" s="330">
        <v>471.71</v>
      </c>
      <c r="S92" s="329">
        <v>88</v>
      </c>
      <c r="T92" s="330">
        <v>139.36</v>
      </c>
      <c r="U92" s="328">
        <v>174.63</v>
      </c>
      <c r="V92" s="330">
        <v>213.96</v>
      </c>
      <c r="W92" s="328">
        <v>323.47</v>
      </c>
      <c r="X92" s="330">
        <v>508.67</v>
      </c>
      <c r="Y92" s="328">
        <v>554.21</v>
      </c>
      <c r="Z92" s="330">
        <v>560.02</v>
      </c>
      <c r="AB92" s="329">
        <v>88</v>
      </c>
      <c r="AC92" s="330">
        <v>194.27</v>
      </c>
      <c r="AD92" s="328">
        <v>280.75</v>
      </c>
      <c r="AE92" s="330">
        <v>494.86</v>
      </c>
      <c r="AF92" s="328">
        <v>557.63</v>
      </c>
      <c r="AG92" s="330">
        <v>563.86</v>
      </c>
      <c r="AH92" s="328">
        <v>621.81</v>
      </c>
      <c r="AI92" s="330">
        <v>628.03</v>
      </c>
      <c r="AK92" s="329">
        <v>88</v>
      </c>
      <c r="AL92" s="330">
        <v>206.71</v>
      </c>
      <c r="AM92" s="328">
        <v>302.34</v>
      </c>
      <c r="AN92" s="330">
        <v>503.72</v>
      </c>
      <c r="AO92" s="328">
        <v>564.22</v>
      </c>
      <c r="AP92" s="330">
        <v>570.52</v>
      </c>
      <c r="AQ92" s="328">
        <v>628.33</v>
      </c>
      <c r="AR92" s="330">
        <v>634.62</v>
      </c>
      <c r="AV92" s="336">
        <v>85</v>
      </c>
      <c r="AW92" s="345">
        <v>1200.03</v>
      </c>
      <c r="AX92" s="345">
        <v>1480.04</v>
      </c>
      <c r="AY92" s="345">
        <v>1153.03</v>
      </c>
      <c r="AZ92" s="345">
        <v>1433.04</v>
      </c>
      <c r="BA92" s="345">
        <v>2207.8</v>
      </c>
      <c r="BB92" s="345">
        <v>925.18</v>
      </c>
      <c r="BC92" s="345">
        <v>1189.97</v>
      </c>
      <c r="BD92" s="345">
        <v>1667.1</v>
      </c>
      <c r="BG92" s="336">
        <v>85</v>
      </c>
      <c r="BH92" s="345">
        <v>1086.13</v>
      </c>
      <c r="BI92" s="345">
        <v>1444.96</v>
      </c>
      <c r="BJ92" s="345">
        <v>1039.13</v>
      </c>
      <c r="BK92" s="345">
        <v>1397.96</v>
      </c>
      <c r="BL92" s="345">
        <v>1405.92</v>
      </c>
      <c r="BM92" s="345">
        <v>831.17</v>
      </c>
      <c r="BN92" s="345">
        <v>845.65</v>
      </c>
      <c r="BO92" s="351">
        <v>992.18</v>
      </c>
      <c r="BQ92" s="329">
        <v>88</v>
      </c>
      <c r="BR92" s="352">
        <v>39.88</v>
      </c>
      <c r="BS92" s="352">
        <v>43</v>
      </c>
      <c r="BT92" s="352">
        <v>47.42</v>
      </c>
      <c r="BU92" s="352">
        <v>53.08</v>
      </c>
      <c r="BV92" s="352">
        <v>61.82</v>
      </c>
      <c r="BW92" s="352">
        <v>72.25</v>
      </c>
      <c r="BX92" s="352">
        <v>75.6</v>
      </c>
    </row>
    <row r="93" spans="1:76">
      <c r="A93" s="329">
        <v>89</v>
      </c>
      <c r="B93" s="330">
        <v>106.06</v>
      </c>
      <c r="C93" s="328">
        <v>139.24</v>
      </c>
      <c r="D93" s="330">
        <v>178.03</v>
      </c>
      <c r="E93" s="328">
        <v>216.95</v>
      </c>
      <c r="F93" s="330">
        <v>280.6</v>
      </c>
      <c r="G93" s="328">
        <v>332.74</v>
      </c>
      <c r="H93" s="330">
        <v>385.71</v>
      </c>
      <c r="J93" s="329">
        <v>89</v>
      </c>
      <c r="K93" s="330">
        <v>129.08</v>
      </c>
      <c r="L93" s="328">
        <v>151.8</v>
      </c>
      <c r="M93" s="330">
        <v>180.64</v>
      </c>
      <c r="N93" s="328">
        <v>264.56</v>
      </c>
      <c r="O93" s="330">
        <v>445.31</v>
      </c>
      <c r="P93" s="328">
        <v>467.79</v>
      </c>
      <c r="Q93" s="330">
        <v>472.51</v>
      </c>
      <c r="S93" s="329">
        <v>89</v>
      </c>
      <c r="T93" s="330">
        <v>140.16</v>
      </c>
      <c r="U93" s="328">
        <v>175.43</v>
      </c>
      <c r="V93" s="330">
        <v>214.76</v>
      </c>
      <c r="W93" s="328">
        <v>324.27</v>
      </c>
      <c r="X93" s="330">
        <v>509.47</v>
      </c>
      <c r="Y93" s="328">
        <v>555.01</v>
      </c>
      <c r="Z93" s="330">
        <v>561.41</v>
      </c>
      <c r="AB93" s="329">
        <v>89</v>
      </c>
      <c r="AC93" s="330">
        <v>195.07</v>
      </c>
      <c r="AD93" s="328">
        <v>284.11</v>
      </c>
      <c r="AE93" s="330">
        <v>496.67</v>
      </c>
      <c r="AF93" s="328">
        <v>558.43</v>
      </c>
      <c r="AG93" s="330">
        <v>577.65</v>
      </c>
      <c r="AH93" s="328">
        <v>628.69</v>
      </c>
      <c r="AI93" s="330">
        <v>655.28</v>
      </c>
      <c r="AK93" s="329">
        <v>89</v>
      </c>
      <c r="AL93" s="330">
        <v>207.51</v>
      </c>
      <c r="AM93" s="328">
        <v>303.14</v>
      </c>
      <c r="AN93" s="330">
        <v>505.55</v>
      </c>
      <c r="AO93" s="328">
        <v>565.02</v>
      </c>
      <c r="AP93" s="330">
        <v>595.8</v>
      </c>
      <c r="AQ93" s="328">
        <v>635.28</v>
      </c>
      <c r="AR93" s="330">
        <v>661.88</v>
      </c>
      <c r="AV93" s="336">
        <v>86</v>
      </c>
      <c r="AW93" s="345">
        <v>1203.15</v>
      </c>
      <c r="AX93" s="345">
        <v>1483.81</v>
      </c>
      <c r="AY93" s="345">
        <v>1156.15</v>
      </c>
      <c r="AZ93" s="345">
        <v>1436.81</v>
      </c>
      <c r="BA93" s="345">
        <v>2208.48</v>
      </c>
      <c r="BB93" s="345">
        <v>945.66</v>
      </c>
      <c r="BC93" s="345">
        <v>1201.49</v>
      </c>
      <c r="BD93" s="345">
        <v>1667.36</v>
      </c>
      <c r="BG93" s="336">
        <v>86</v>
      </c>
      <c r="BH93" s="345">
        <v>1100.37</v>
      </c>
      <c r="BI93" s="345">
        <v>1454.26</v>
      </c>
      <c r="BJ93" s="345">
        <v>1053.37</v>
      </c>
      <c r="BK93" s="345">
        <v>1407.26</v>
      </c>
      <c r="BL93" s="345">
        <v>1431.62</v>
      </c>
      <c r="BM93" s="345">
        <v>837.36</v>
      </c>
      <c r="BN93" s="345">
        <v>847.59</v>
      </c>
      <c r="BO93" s="351">
        <v>996.38</v>
      </c>
      <c r="BQ93" s="329">
        <v>89</v>
      </c>
      <c r="BR93" s="352">
        <v>41.27</v>
      </c>
      <c r="BS93" s="352">
        <v>43.79</v>
      </c>
      <c r="BT93" s="352">
        <v>47.91</v>
      </c>
      <c r="BU93" s="352">
        <v>53.25</v>
      </c>
      <c r="BV93" s="352">
        <v>62.59</v>
      </c>
      <c r="BW93" s="352">
        <v>73</v>
      </c>
      <c r="BX93" s="352">
        <v>77.18</v>
      </c>
    </row>
    <row r="94" spans="1:76">
      <c r="A94" s="329">
        <v>90</v>
      </c>
      <c r="B94" s="333">
        <v>106.86</v>
      </c>
      <c r="C94" s="334">
        <v>140.04</v>
      </c>
      <c r="D94" s="333">
        <v>178.83</v>
      </c>
      <c r="E94" s="334">
        <v>217.75</v>
      </c>
      <c r="F94" s="333">
        <v>281.4</v>
      </c>
      <c r="G94" s="334">
        <v>333.54</v>
      </c>
      <c r="H94" s="333">
        <v>386.51</v>
      </c>
      <c r="J94" s="329">
        <v>90</v>
      </c>
      <c r="K94" s="333">
        <v>129.88</v>
      </c>
      <c r="L94" s="334">
        <v>152.6</v>
      </c>
      <c r="M94" s="333">
        <v>181.44</v>
      </c>
      <c r="N94" s="334">
        <v>265.36</v>
      </c>
      <c r="O94" s="333">
        <v>449.93</v>
      </c>
      <c r="P94" s="334">
        <v>468.59</v>
      </c>
      <c r="Q94" s="333">
        <v>473.31</v>
      </c>
      <c r="S94" s="329">
        <v>90</v>
      </c>
      <c r="T94" s="333">
        <v>140.96</v>
      </c>
      <c r="U94" s="334">
        <v>176.23</v>
      </c>
      <c r="V94" s="333">
        <v>215.56</v>
      </c>
      <c r="W94" s="334">
        <v>325.07</v>
      </c>
      <c r="X94" s="333">
        <v>510.27</v>
      </c>
      <c r="Y94" s="334">
        <v>564.18</v>
      </c>
      <c r="Z94" s="333">
        <v>586.89</v>
      </c>
      <c r="AB94" s="329">
        <v>90</v>
      </c>
      <c r="AC94" s="333">
        <v>197.78</v>
      </c>
      <c r="AD94" s="334">
        <v>284.91</v>
      </c>
      <c r="AE94" s="333">
        <v>515.63</v>
      </c>
      <c r="AF94" s="334">
        <v>559.23</v>
      </c>
      <c r="AG94" s="333">
        <v>591.74</v>
      </c>
      <c r="AH94" s="334">
        <v>654.77</v>
      </c>
      <c r="AI94" s="333">
        <v>667.58</v>
      </c>
      <c r="AK94" s="329">
        <v>90</v>
      </c>
      <c r="AL94" s="333">
        <v>208.31</v>
      </c>
      <c r="AM94" s="334">
        <v>303.94</v>
      </c>
      <c r="AN94" s="333">
        <v>524.6</v>
      </c>
      <c r="AO94" s="334">
        <v>565.82</v>
      </c>
      <c r="AP94" s="333">
        <v>598.33</v>
      </c>
      <c r="AQ94" s="334">
        <v>662.78</v>
      </c>
      <c r="AR94" s="333">
        <v>674.18</v>
      </c>
      <c r="AV94" s="336">
        <v>87</v>
      </c>
      <c r="AW94" s="345">
        <v>1203.47</v>
      </c>
      <c r="AX94" s="345">
        <v>1496.88</v>
      </c>
      <c r="AY94" s="345">
        <v>1156.47</v>
      </c>
      <c r="AZ94" s="345">
        <v>1449.88</v>
      </c>
      <c r="BA94" s="345">
        <v>2210.29</v>
      </c>
      <c r="BB94" s="345">
        <v>966.72</v>
      </c>
      <c r="BC94" s="345">
        <v>1202.65</v>
      </c>
      <c r="BD94" s="345">
        <v>1672.33</v>
      </c>
      <c r="BG94" s="336">
        <v>87</v>
      </c>
      <c r="BH94" s="345">
        <v>1101.8</v>
      </c>
      <c r="BI94" s="345">
        <v>1455.2</v>
      </c>
      <c r="BJ94" s="345">
        <v>1054.8</v>
      </c>
      <c r="BK94" s="345">
        <v>1408.2</v>
      </c>
      <c r="BL94" s="345">
        <v>1434.19</v>
      </c>
      <c r="BM94" s="345">
        <v>843.56</v>
      </c>
      <c r="BN94" s="345">
        <v>849.48</v>
      </c>
      <c r="BO94" s="351">
        <v>996.8</v>
      </c>
      <c r="BQ94" s="329">
        <v>90</v>
      </c>
      <c r="BR94" s="352">
        <v>42.57</v>
      </c>
      <c r="BS94" s="352">
        <v>44.87</v>
      </c>
      <c r="BT94" s="352">
        <v>48.57</v>
      </c>
      <c r="BU94" s="352">
        <v>53.79</v>
      </c>
      <c r="BV94" s="352">
        <v>62.88</v>
      </c>
      <c r="BW94" s="352">
        <v>73.3</v>
      </c>
      <c r="BX94" s="352">
        <v>77.23</v>
      </c>
    </row>
    <row r="95" spans="1:76">
      <c r="A95" s="323">
        <v>91</v>
      </c>
      <c r="B95" s="330">
        <v>107.85</v>
      </c>
      <c r="C95" s="328">
        <v>140.84</v>
      </c>
      <c r="D95" s="330">
        <v>179.63</v>
      </c>
      <c r="E95" s="328">
        <v>218.55</v>
      </c>
      <c r="F95" s="330">
        <v>282.2</v>
      </c>
      <c r="G95" s="328">
        <v>334.34</v>
      </c>
      <c r="H95" s="330">
        <v>387.31</v>
      </c>
      <c r="J95" s="323">
        <v>91</v>
      </c>
      <c r="K95" s="330">
        <v>130.68</v>
      </c>
      <c r="L95" s="328">
        <v>153.4</v>
      </c>
      <c r="M95" s="330">
        <v>182.24</v>
      </c>
      <c r="N95" s="328">
        <v>266.16</v>
      </c>
      <c r="O95" s="330">
        <v>450.73</v>
      </c>
      <c r="P95" s="328">
        <v>469.39</v>
      </c>
      <c r="Q95" s="330">
        <v>474.11</v>
      </c>
      <c r="S95" s="323">
        <v>91</v>
      </c>
      <c r="T95" s="330">
        <v>141.76</v>
      </c>
      <c r="U95" s="328">
        <v>177.03</v>
      </c>
      <c r="V95" s="330">
        <v>216.36</v>
      </c>
      <c r="W95" s="328">
        <v>325.87</v>
      </c>
      <c r="X95" s="330">
        <v>511.07</v>
      </c>
      <c r="Y95" s="328">
        <v>580.65</v>
      </c>
      <c r="Z95" s="330">
        <v>589.44</v>
      </c>
      <c r="AB95" s="323">
        <v>91</v>
      </c>
      <c r="AC95" s="330">
        <v>198.58</v>
      </c>
      <c r="AD95" s="328">
        <v>285.71</v>
      </c>
      <c r="AE95" s="330">
        <v>517.54</v>
      </c>
      <c r="AF95" s="328">
        <v>560.03</v>
      </c>
      <c r="AG95" s="330">
        <v>594.24</v>
      </c>
      <c r="AH95" s="328">
        <v>657.38</v>
      </c>
      <c r="AI95" s="330">
        <v>668.81</v>
      </c>
      <c r="AK95" s="323">
        <v>91</v>
      </c>
      <c r="AL95" s="330">
        <v>217.83</v>
      </c>
      <c r="AM95" s="328">
        <v>315.71</v>
      </c>
      <c r="AN95" s="330">
        <v>526.51</v>
      </c>
      <c r="AO95" s="328">
        <v>566.62</v>
      </c>
      <c r="AP95" s="330">
        <v>600.83</v>
      </c>
      <c r="AQ95" s="328">
        <v>665.53</v>
      </c>
      <c r="AR95" s="330">
        <v>675.41</v>
      </c>
      <c r="AV95" s="336">
        <v>88</v>
      </c>
      <c r="AW95" s="345">
        <v>1203.73</v>
      </c>
      <c r="AX95" s="345">
        <v>1513.28</v>
      </c>
      <c r="AY95" s="345">
        <v>1156.73</v>
      </c>
      <c r="AZ95" s="345">
        <v>1466.28</v>
      </c>
      <c r="BA95" s="345">
        <v>2246.26</v>
      </c>
      <c r="BB95" s="345">
        <v>968.83</v>
      </c>
      <c r="BC95" s="345">
        <v>1214.61</v>
      </c>
      <c r="BD95" s="345">
        <v>1672.83</v>
      </c>
      <c r="BG95" s="336">
        <v>88</v>
      </c>
      <c r="BH95" s="345">
        <v>1102.8</v>
      </c>
      <c r="BI95" s="345">
        <v>1471.6</v>
      </c>
      <c r="BJ95" s="345">
        <v>1055.8</v>
      </c>
      <c r="BK95" s="345">
        <v>1424.6</v>
      </c>
      <c r="BL95" s="345">
        <v>1434.45</v>
      </c>
      <c r="BM95" s="345">
        <v>849.73</v>
      </c>
      <c r="BN95" s="345">
        <v>851.4</v>
      </c>
      <c r="BO95" s="351">
        <v>997.05</v>
      </c>
      <c r="BQ95" s="323">
        <v>91</v>
      </c>
      <c r="BR95" s="352">
        <v>42.58</v>
      </c>
      <c r="BS95" s="352">
        <v>45.26</v>
      </c>
      <c r="BT95" s="352">
        <v>48.64</v>
      </c>
      <c r="BU95" s="352">
        <v>53.8</v>
      </c>
      <c r="BV95" s="352">
        <v>63.54</v>
      </c>
      <c r="BW95" s="352">
        <v>73.31</v>
      </c>
      <c r="BX95" s="352">
        <v>77.32</v>
      </c>
    </row>
    <row r="96" spans="1:76">
      <c r="A96" s="329">
        <v>92</v>
      </c>
      <c r="B96" s="330">
        <v>108.65</v>
      </c>
      <c r="C96" s="328">
        <v>143.9</v>
      </c>
      <c r="D96" s="330">
        <v>180.43</v>
      </c>
      <c r="E96" s="328">
        <v>219.35</v>
      </c>
      <c r="F96" s="330">
        <v>283</v>
      </c>
      <c r="G96" s="328">
        <v>335.14</v>
      </c>
      <c r="H96" s="330">
        <v>388.11</v>
      </c>
      <c r="J96" s="329">
        <v>92</v>
      </c>
      <c r="K96" s="330">
        <v>131.48</v>
      </c>
      <c r="L96" s="328">
        <v>154.2</v>
      </c>
      <c r="M96" s="330">
        <v>183.04</v>
      </c>
      <c r="N96" s="328">
        <v>266.96</v>
      </c>
      <c r="O96" s="330">
        <v>451.53</v>
      </c>
      <c r="P96" s="328">
        <v>470.19</v>
      </c>
      <c r="Q96" s="330">
        <v>474.91</v>
      </c>
      <c r="S96" s="329">
        <v>92</v>
      </c>
      <c r="T96" s="330">
        <v>142.56</v>
      </c>
      <c r="U96" s="328">
        <v>177.83</v>
      </c>
      <c r="V96" s="330">
        <v>224.71</v>
      </c>
      <c r="W96" s="328">
        <v>326.67</v>
      </c>
      <c r="X96" s="330">
        <v>511.87</v>
      </c>
      <c r="Y96" s="328">
        <v>582.3</v>
      </c>
      <c r="Z96" s="330">
        <v>590.24</v>
      </c>
      <c r="AB96" s="329">
        <v>92</v>
      </c>
      <c r="AC96" s="330">
        <v>204.96</v>
      </c>
      <c r="AD96" s="328">
        <v>294.67</v>
      </c>
      <c r="AE96" s="330">
        <v>518.35</v>
      </c>
      <c r="AF96" s="328">
        <v>560.83</v>
      </c>
      <c r="AG96" s="330">
        <v>603.24</v>
      </c>
      <c r="AH96" s="328">
        <v>658.18</v>
      </c>
      <c r="AI96" s="330">
        <v>669.61</v>
      </c>
      <c r="AK96" s="329">
        <v>92</v>
      </c>
      <c r="AL96" s="330">
        <v>218.79</v>
      </c>
      <c r="AM96" s="328">
        <v>316.89</v>
      </c>
      <c r="AN96" s="330">
        <v>527.33</v>
      </c>
      <c r="AO96" s="328">
        <v>567.42</v>
      </c>
      <c r="AP96" s="330">
        <v>609.83</v>
      </c>
      <c r="AQ96" s="328">
        <v>666.34</v>
      </c>
      <c r="AR96" s="330">
        <v>676.21</v>
      </c>
      <c r="AV96" s="336">
        <v>89</v>
      </c>
      <c r="AW96" s="345">
        <v>1204.84</v>
      </c>
      <c r="AX96" s="345">
        <v>1529.7</v>
      </c>
      <c r="AY96" s="345">
        <v>1157.84</v>
      </c>
      <c r="AZ96" s="345">
        <v>1482.7</v>
      </c>
      <c r="BA96" s="345">
        <v>2249.86</v>
      </c>
      <c r="BB96" s="345">
        <v>969.54</v>
      </c>
      <c r="BC96" s="345">
        <v>1228.16</v>
      </c>
      <c r="BD96" s="345">
        <v>1673.11</v>
      </c>
      <c r="BG96" s="336">
        <v>89</v>
      </c>
      <c r="BH96" s="345">
        <v>1122.8</v>
      </c>
      <c r="BI96" s="345">
        <v>1473.25</v>
      </c>
      <c r="BJ96" s="345">
        <v>1075.8</v>
      </c>
      <c r="BK96" s="345">
        <v>1426.25</v>
      </c>
      <c r="BL96" s="345">
        <v>1434.7</v>
      </c>
      <c r="BM96" s="345">
        <v>855.91</v>
      </c>
      <c r="BN96" s="345">
        <v>852.25</v>
      </c>
      <c r="BO96" s="351">
        <v>997.3</v>
      </c>
      <c r="BQ96" s="329">
        <v>92</v>
      </c>
      <c r="BR96" s="352">
        <v>44.35</v>
      </c>
      <c r="BS96" s="352">
        <v>46.11</v>
      </c>
      <c r="BT96" s="352">
        <v>49.77</v>
      </c>
      <c r="BU96" s="352">
        <v>54.61</v>
      </c>
      <c r="BV96" s="352">
        <v>64.37</v>
      </c>
      <c r="BW96" s="352">
        <v>73.62</v>
      </c>
      <c r="BX96" s="352">
        <v>78.15</v>
      </c>
    </row>
    <row r="97" spans="1:76">
      <c r="A97" s="329">
        <v>93</v>
      </c>
      <c r="B97" s="330">
        <v>109.45</v>
      </c>
      <c r="C97" s="328">
        <v>144.7</v>
      </c>
      <c r="D97" s="330">
        <v>181.23</v>
      </c>
      <c r="E97" s="328">
        <v>220.15</v>
      </c>
      <c r="F97" s="330">
        <v>283.8</v>
      </c>
      <c r="G97" s="328">
        <v>335.94</v>
      </c>
      <c r="H97" s="330">
        <v>388.91</v>
      </c>
      <c r="J97" s="329">
        <v>93</v>
      </c>
      <c r="K97" s="330">
        <v>132.28</v>
      </c>
      <c r="L97" s="328">
        <v>155</v>
      </c>
      <c r="M97" s="330">
        <v>183.84</v>
      </c>
      <c r="N97" s="328">
        <v>267.76</v>
      </c>
      <c r="O97" s="330">
        <v>452.33</v>
      </c>
      <c r="P97" s="328">
        <v>470.99</v>
      </c>
      <c r="Q97" s="330">
        <v>475.71</v>
      </c>
      <c r="S97" s="329">
        <v>93</v>
      </c>
      <c r="T97" s="330">
        <v>143.36</v>
      </c>
      <c r="U97" s="328">
        <v>178.63</v>
      </c>
      <c r="V97" s="330">
        <v>225.56</v>
      </c>
      <c r="W97" s="328">
        <v>327.47</v>
      </c>
      <c r="X97" s="330">
        <v>512.67</v>
      </c>
      <c r="Y97" s="328">
        <v>583.1</v>
      </c>
      <c r="Z97" s="330">
        <v>591.04</v>
      </c>
      <c r="AB97" s="329">
        <v>93</v>
      </c>
      <c r="AC97" s="330">
        <v>207.08</v>
      </c>
      <c r="AD97" s="328">
        <v>295.58</v>
      </c>
      <c r="AE97" s="330">
        <v>534.08</v>
      </c>
      <c r="AF97" s="328">
        <v>561.63</v>
      </c>
      <c r="AG97" s="330">
        <v>604.14</v>
      </c>
      <c r="AH97" s="328">
        <v>658.98</v>
      </c>
      <c r="AI97" s="330">
        <v>670.41</v>
      </c>
      <c r="AK97" s="329">
        <v>93</v>
      </c>
      <c r="AL97" s="330">
        <v>219.59</v>
      </c>
      <c r="AM97" s="328">
        <v>317.69</v>
      </c>
      <c r="AN97" s="330">
        <v>543.14</v>
      </c>
      <c r="AO97" s="328">
        <v>568.22</v>
      </c>
      <c r="AP97" s="330">
        <v>610.74</v>
      </c>
      <c r="AQ97" s="328">
        <v>667.14</v>
      </c>
      <c r="AR97" s="330">
        <v>677.01</v>
      </c>
      <c r="AV97" s="336">
        <v>90</v>
      </c>
      <c r="AW97" s="345">
        <v>1226.87</v>
      </c>
      <c r="AX97" s="345">
        <v>1565.83</v>
      </c>
      <c r="AY97" s="345">
        <v>1179.87</v>
      </c>
      <c r="AZ97" s="345">
        <v>1518.83</v>
      </c>
      <c r="BA97" s="345">
        <v>2300.42</v>
      </c>
      <c r="BB97" s="345">
        <v>983.62</v>
      </c>
      <c r="BC97" s="345">
        <v>1250.21</v>
      </c>
      <c r="BD97" s="345">
        <v>1673.36</v>
      </c>
      <c r="BG97" s="336">
        <v>90</v>
      </c>
      <c r="BH97" s="345">
        <v>1137.12</v>
      </c>
      <c r="BI97" s="345">
        <v>1473.5</v>
      </c>
      <c r="BJ97" s="345">
        <v>1090.12</v>
      </c>
      <c r="BK97" s="345">
        <v>1426.5</v>
      </c>
      <c r="BL97" s="345">
        <v>1437.81</v>
      </c>
      <c r="BM97" s="345">
        <v>862.1</v>
      </c>
      <c r="BN97" s="345">
        <v>852.5</v>
      </c>
      <c r="BO97" s="351">
        <v>997.55</v>
      </c>
      <c r="BQ97" s="329">
        <v>93</v>
      </c>
      <c r="BR97" s="352">
        <v>44.93</v>
      </c>
      <c r="BS97" s="352">
        <v>47</v>
      </c>
      <c r="BT97" s="352">
        <v>51.2</v>
      </c>
      <c r="BU97" s="352">
        <v>55.36</v>
      </c>
      <c r="BV97" s="352">
        <v>64.87</v>
      </c>
      <c r="BW97" s="352">
        <v>73.89</v>
      </c>
      <c r="BX97" s="352">
        <v>78.95</v>
      </c>
    </row>
    <row r="98" spans="1:76">
      <c r="A98" s="329">
        <v>94</v>
      </c>
      <c r="B98" s="330">
        <v>110.25</v>
      </c>
      <c r="C98" s="328">
        <v>145.5</v>
      </c>
      <c r="D98" s="330">
        <v>182.03</v>
      </c>
      <c r="E98" s="328">
        <v>220.95</v>
      </c>
      <c r="F98" s="330">
        <v>284.6</v>
      </c>
      <c r="G98" s="328">
        <v>336.74</v>
      </c>
      <c r="H98" s="330">
        <v>389.71</v>
      </c>
      <c r="J98" s="329">
        <v>94</v>
      </c>
      <c r="K98" s="330">
        <v>133.08</v>
      </c>
      <c r="L98" s="328">
        <v>155.8</v>
      </c>
      <c r="M98" s="330">
        <v>184.64</v>
      </c>
      <c r="N98" s="328">
        <v>268.56</v>
      </c>
      <c r="O98" s="330">
        <v>453.13</v>
      </c>
      <c r="P98" s="328">
        <v>471.79</v>
      </c>
      <c r="Q98" s="330">
        <v>476.51</v>
      </c>
      <c r="S98" s="329">
        <v>94</v>
      </c>
      <c r="T98" s="330">
        <v>145.44</v>
      </c>
      <c r="U98" s="328">
        <v>179.43</v>
      </c>
      <c r="V98" s="330">
        <v>235.94</v>
      </c>
      <c r="W98" s="328">
        <v>328.27</v>
      </c>
      <c r="X98" s="330">
        <v>513.47</v>
      </c>
      <c r="Y98" s="328">
        <v>583.9</v>
      </c>
      <c r="Z98" s="330">
        <v>591.84</v>
      </c>
      <c r="AB98" s="329">
        <v>94</v>
      </c>
      <c r="AC98" s="330">
        <v>207.88</v>
      </c>
      <c r="AD98" s="328">
        <v>302.24</v>
      </c>
      <c r="AE98" s="330">
        <v>535.66</v>
      </c>
      <c r="AF98" s="328">
        <v>562.43</v>
      </c>
      <c r="AG98" s="330">
        <v>604.94</v>
      </c>
      <c r="AH98" s="328">
        <v>659.78</v>
      </c>
      <c r="AI98" s="330">
        <v>671.21</v>
      </c>
      <c r="AK98" s="329">
        <v>94</v>
      </c>
      <c r="AL98" s="330">
        <v>220.39</v>
      </c>
      <c r="AM98" s="328">
        <v>321.2</v>
      </c>
      <c r="AN98" s="330">
        <v>544.73</v>
      </c>
      <c r="AO98" s="328">
        <v>569.02</v>
      </c>
      <c r="AP98" s="330">
        <v>611.54</v>
      </c>
      <c r="AQ98" s="328">
        <v>667.94</v>
      </c>
      <c r="AR98" s="330">
        <v>677.81</v>
      </c>
      <c r="AV98" s="336">
        <v>91</v>
      </c>
      <c r="AW98" s="345">
        <v>1261.33</v>
      </c>
      <c r="AX98" s="345">
        <v>1569.45</v>
      </c>
      <c r="AY98" s="345">
        <v>1214.33</v>
      </c>
      <c r="AZ98" s="345">
        <v>1522.45</v>
      </c>
      <c r="BA98" s="345">
        <v>2325.92</v>
      </c>
      <c r="BB98" s="345">
        <v>1004.51</v>
      </c>
      <c r="BC98" s="345">
        <v>1271.49</v>
      </c>
      <c r="BD98" s="345">
        <v>1673.61</v>
      </c>
      <c r="BG98" s="336">
        <v>91</v>
      </c>
      <c r="BH98" s="345">
        <v>1138.59</v>
      </c>
      <c r="BI98" s="345">
        <v>1473.75</v>
      </c>
      <c r="BJ98" s="345">
        <v>1091.59</v>
      </c>
      <c r="BK98" s="345">
        <v>1426.75</v>
      </c>
      <c r="BL98" s="345">
        <v>1499.91</v>
      </c>
      <c r="BM98" s="345">
        <v>868.3</v>
      </c>
      <c r="BN98" s="345">
        <v>852.75</v>
      </c>
      <c r="BO98" s="351">
        <v>1002.55</v>
      </c>
      <c r="BQ98" s="329">
        <v>94</v>
      </c>
      <c r="BR98" s="352">
        <v>45.59</v>
      </c>
      <c r="BS98" s="352">
        <v>47.79</v>
      </c>
      <c r="BT98" s="352">
        <v>51.44</v>
      </c>
      <c r="BU98" s="352">
        <v>56.08</v>
      </c>
      <c r="BV98" s="352">
        <v>65.63</v>
      </c>
      <c r="BW98" s="352">
        <v>74.04</v>
      </c>
      <c r="BX98" s="352">
        <v>79.77</v>
      </c>
    </row>
    <row r="99" spans="1:76">
      <c r="A99" s="331">
        <v>95</v>
      </c>
      <c r="B99" s="330">
        <v>111.19</v>
      </c>
      <c r="C99" s="328">
        <v>146.3</v>
      </c>
      <c r="D99" s="330">
        <v>182.83</v>
      </c>
      <c r="E99" s="328">
        <v>221.75</v>
      </c>
      <c r="F99" s="330">
        <v>285.78</v>
      </c>
      <c r="G99" s="328">
        <v>337.54</v>
      </c>
      <c r="H99" s="330">
        <v>390.51</v>
      </c>
      <c r="J99" s="331">
        <v>95</v>
      </c>
      <c r="K99" s="330">
        <v>133.88</v>
      </c>
      <c r="L99" s="328">
        <v>156.6</v>
      </c>
      <c r="M99" s="330">
        <v>185.44</v>
      </c>
      <c r="N99" s="328">
        <v>269.36</v>
      </c>
      <c r="O99" s="330">
        <v>454.52</v>
      </c>
      <c r="P99" s="328">
        <v>475.96</v>
      </c>
      <c r="Q99" s="330">
        <v>480.73</v>
      </c>
      <c r="S99" s="331">
        <v>95</v>
      </c>
      <c r="T99" s="330">
        <v>148.33</v>
      </c>
      <c r="U99" s="328">
        <v>180.23</v>
      </c>
      <c r="V99" s="330">
        <v>236.98</v>
      </c>
      <c r="W99" s="328">
        <v>329.07</v>
      </c>
      <c r="X99" s="330">
        <v>529.05</v>
      </c>
      <c r="Y99" s="328">
        <v>586.77</v>
      </c>
      <c r="Z99" s="330">
        <v>592.64</v>
      </c>
      <c r="AB99" s="331">
        <v>95</v>
      </c>
      <c r="AC99" s="330">
        <v>208.68</v>
      </c>
      <c r="AD99" s="328">
        <v>303.04</v>
      </c>
      <c r="AE99" s="330">
        <v>536.46</v>
      </c>
      <c r="AF99" s="328">
        <v>563.88</v>
      </c>
      <c r="AG99" s="330">
        <v>605.74</v>
      </c>
      <c r="AH99" s="328">
        <v>660.58</v>
      </c>
      <c r="AI99" s="330">
        <v>672.01</v>
      </c>
      <c r="AK99" s="331">
        <v>95</v>
      </c>
      <c r="AL99" s="330">
        <v>221.19</v>
      </c>
      <c r="AM99" s="328">
        <v>322</v>
      </c>
      <c r="AN99" s="330">
        <v>545.53</v>
      </c>
      <c r="AO99" s="328">
        <v>570.47</v>
      </c>
      <c r="AP99" s="330">
        <v>612.34</v>
      </c>
      <c r="AQ99" s="328">
        <v>668.74</v>
      </c>
      <c r="AR99" s="330">
        <v>678.61</v>
      </c>
      <c r="AV99" s="336">
        <v>92</v>
      </c>
      <c r="AW99" s="345">
        <v>1264.78</v>
      </c>
      <c r="AX99" s="345">
        <v>1569.82</v>
      </c>
      <c r="AY99" s="345">
        <v>1217.78</v>
      </c>
      <c r="AZ99" s="345">
        <v>1522.82</v>
      </c>
      <c r="BA99" s="345">
        <v>2328.47</v>
      </c>
      <c r="BB99" s="345">
        <v>1033.89</v>
      </c>
      <c r="BC99" s="345">
        <v>1292.06</v>
      </c>
      <c r="BD99" s="345">
        <v>1677.49</v>
      </c>
      <c r="BG99" s="336">
        <v>92</v>
      </c>
      <c r="BH99" s="345">
        <v>1153.44</v>
      </c>
      <c r="BI99" s="345">
        <v>1474</v>
      </c>
      <c r="BJ99" s="345">
        <v>1106.44</v>
      </c>
      <c r="BK99" s="345">
        <v>1427</v>
      </c>
      <c r="BL99" s="345">
        <v>1506.12</v>
      </c>
      <c r="BM99" s="345">
        <v>874.49</v>
      </c>
      <c r="BN99" s="345">
        <v>853</v>
      </c>
      <c r="BO99" s="351">
        <v>1013.18</v>
      </c>
      <c r="BQ99" s="331">
        <v>95</v>
      </c>
      <c r="BR99" s="352">
        <v>46.65</v>
      </c>
      <c r="BS99" s="352">
        <v>48.66</v>
      </c>
      <c r="BT99" s="352">
        <v>51.79</v>
      </c>
      <c r="BU99" s="352">
        <v>56.83</v>
      </c>
      <c r="BV99" s="352">
        <v>66.07</v>
      </c>
      <c r="BW99" s="352">
        <v>74.29</v>
      </c>
      <c r="BX99" s="352">
        <v>80.62</v>
      </c>
    </row>
    <row r="100" spans="1:76">
      <c r="A100" s="329">
        <v>96</v>
      </c>
      <c r="B100" s="327">
        <v>113.69</v>
      </c>
      <c r="C100" s="332">
        <v>147.1</v>
      </c>
      <c r="D100" s="327">
        <v>188.87</v>
      </c>
      <c r="E100" s="332">
        <v>222.55</v>
      </c>
      <c r="F100" s="327">
        <v>308.64</v>
      </c>
      <c r="G100" s="332">
        <v>338.34</v>
      </c>
      <c r="H100" s="327">
        <v>405.02</v>
      </c>
      <c r="J100" s="329">
        <v>96</v>
      </c>
      <c r="K100" s="327">
        <v>136.8</v>
      </c>
      <c r="L100" s="332">
        <v>157.4</v>
      </c>
      <c r="M100" s="327">
        <v>194.44</v>
      </c>
      <c r="N100" s="332">
        <v>274.12</v>
      </c>
      <c r="O100" s="327">
        <v>472.03</v>
      </c>
      <c r="P100" s="332">
        <v>476.76</v>
      </c>
      <c r="Q100" s="327">
        <v>481.53</v>
      </c>
      <c r="S100" s="329">
        <v>96</v>
      </c>
      <c r="T100" s="327">
        <v>149.13</v>
      </c>
      <c r="U100" s="332">
        <v>181.03</v>
      </c>
      <c r="V100" s="327">
        <v>237.78</v>
      </c>
      <c r="W100" s="332">
        <v>329.87</v>
      </c>
      <c r="X100" s="327">
        <v>561.13</v>
      </c>
      <c r="Y100" s="332">
        <v>590.39</v>
      </c>
      <c r="Z100" s="327">
        <v>596.3</v>
      </c>
      <c r="AB100" s="329">
        <v>96</v>
      </c>
      <c r="AC100" s="327">
        <v>209.48</v>
      </c>
      <c r="AD100" s="332">
        <v>303.84</v>
      </c>
      <c r="AE100" s="327">
        <v>538.88</v>
      </c>
      <c r="AF100" s="332">
        <v>592.58</v>
      </c>
      <c r="AG100" s="327">
        <v>610.39</v>
      </c>
      <c r="AH100" s="332">
        <v>661.38</v>
      </c>
      <c r="AI100" s="327">
        <v>672.83</v>
      </c>
      <c r="AK100" s="329">
        <v>96</v>
      </c>
      <c r="AL100" s="327">
        <v>230.65</v>
      </c>
      <c r="AM100" s="332">
        <v>322.8</v>
      </c>
      <c r="AN100" s="327">
        <v>547.95</v>
      </c>
      <c r="AO100" s="332">
        <v>599.17</v>
      </c>
      <c r="AP100" s="327">
        <v>616.98</v>
      </c>
      <c r="AQ100" s="332">
        <v>672.69</v>
      </c>
      <c r="AR100" s="327">
        <v>679.43</v>
      </c>
      <c r="AV100" s="336">
        <v>93</v>
      </c>
      <c r="AW100" s="345">
        <v>1265.49</v>
      </c>
      <c r="AX100" s="345">
        <v>1570.47</v>
      </c>
      <c r="AY100" s="345">
        <v>1218.49</v>
      </c>
      <c r="AZ100" s="345">
        <v>1523.47</v>
      </c>
      <c r="BA100" s="345">
        <v>2328.74</v>
      </c>
      <c r="BB100" s="345">
        <v>1037.78</v>
      </c>
      <c r="BC100" s="345">
        <v>1294.13</v>
      </c>
      <c r="BD100" s="345">
        <v>1754.46</v>
      </c>
      <c r="BG100" s="336">
        <v>93</v>
      </c>
      <c r="BH100" s="345">
        <v>1154.94</v>
      </c>
      <c r="BI100" s="345">
        <v>1474.25</v>
      </c>
      <c r="BJ100" s="345">
        <v>1107.94</v>
      </c>
      <c r="BK100" s="345">
        <v>1427.25</v>
      </c>
      <c r="BL100" s="345">
        <v>1506.75</v>
      </c>
      <c r="BM100" s="345">
        <v>880.67</v>
      </c>
      <c r="BN100" s="345">
        <v>853.25</v>
      </c>
      <c r="BO100" s="351">
        <v>1014.25</v>
      </c>
      <c r="BQ100" s="329">
        <v>96</v>
      </c>
      <c r="BR100" s="352">
        <v>47.69</v>
      </c>
      <c r="BS100" s="352">
        <v>48.99</v>
      </c>
      <c r="BT100" s="352">
        <v>53.69</v>
      </c>
      <c r="BU100" s="352">
        <v>58.02</v>
      </c>
      <c r="BV100" s="352">
        <v>66.44</v>
      </c>
      <c r="BW100" s="352">
        <v>74.81</v>
      </c>
      <c r="BX100" s="352">
        <v>82.18</v>
      </c>
    </row>
    <row r="101" spans="1:76">
      <c r="A101" s="329">
        <v>97</v>
      </c>
      <c r="B101" s="330">
        <v>114.49</v>
      </c>
      <c r="C101" s="328">
        <v>147.9</v>
      </c>
      <c r="D101" s="330">
        <v>189.67</v>
      </c>
      <c r="E101" s="328">
        <v>223.35</v>
      </c>
      <c r="F101" s="330">
        <v>310.93</v>
      </c>
      <c r="G101" s="328">
        <v>339.14</v>
      </c>
      <c r="H101" s="330">
        <v>406.48</v>
      </c>
      <c r="J101" s="329">
        <v>97</v>
      </c>
      <c r="K101" s="330">
        <v>137.6</v>
      </c>
      <c r="L101" s="328">
        <v>158.2</v>
      </c>
      <c r="M101" s="330">
        <v>195.34</v>
      </c>
      <c r="N101" s="328">
        <v>274.92</v>
      </c>
      <c r="O101" s="330">
        <v>481.97</v>
      </c>
      <c r="P101" s="328">
        <v>486.79</v>
      </c>
      <c r="Q101" s="330">
        <v>491.66</v>
      </c>
      <c r="S101" s="329">
        <v>97</v>
      </c>
      <c r="T101" s="330">
        <v>149.93</v>
      </c>
      <c r="U101" s="328">
        <v>181.83</v>
      </c>
      <c r="V101" s="330">
        <v>238.58</v>
      </c>
      <c r="W101" s="328">
        <v>336.79</v>
      </c>
      <c r="X101" s="330">
        <v>564.34</v>
      </c>
      <c r="Y101" s="328">
        <v>592.1</v>
      </c>
      <c r="Z101" s="330">
        <v>598.03</v>
      </c>
      <c r="AB101" s="329">
        <v>97</v>
      </c>
      <c r="AC101" s="330">
        <v>210.28</v>
      </c>
      <c r="AD101" s="328">
        <v>304.64</v>
      </c>
      <c r="AE101" s="330">
        <v>540.43</v>
      </c>
      <c r="AF101" s="328">
        <v>595.45</v>
      </c>
      <c r="AG101" s="330">
        <v>616.69</v>
      </c>
      <c r="AH101" s="328">
        <v>662.18</v>
      </c>
      <c r="AI101" s="330">
        <v>673.63</v>
      </c>
      <c r="AK101" s="329">
        <v>97</v>
      </c>
      <c r="AL101" s="330">
        <v>231.6</v>
      </c>
      <c r="AM101" s="328">
        <v>323.6</v>
      </c>
      <c r="AN101" s="330">
        <v>549.52</v>
      </c>
      <c r="AO101" s="328">
        <v>604.22</v>
      </c>
      <c r="AP101" s="330">
        <v>623.28</v>
      </c>
      <c r="AQ101" s="328">
        <v>673.49</v>
      </c>
      <c r="AR101" s="330">
        <v>680.23</v>
      </c>
      <c r="AV101" s="336">
        <v>94</v>
      </c>
      <c r="AW101" s="345">
        <v>1278.72</v>
      </c>
      <c r="AX101" s="345">
        <v>1583.18</v>
      </c>
      <c r="AY101" s="345">
        <v>1231.72</v>
      </c>
      <c r="AZ101" s="345">
        <v>1536.18</v>
      </c>
      <c r="BA101" s="345">
        <v>2330.88</v>
      </c>
      <c r="BB101" s="345">
        <v>1038.38</v>
      </c>
      <c r="BC101" s="345">
        <v>1306.26</v>
      </c>
      <c r="BD101" s="345">
        <v>1762.16</v>
      </c>
      <c r="BG101" s="336">
        <v>94</v>
      </c>
      <c r="BH101" s="345">
        <v>1173.31</v>
      </c>
      <c r="BI101" s="345">
        <v>1474.5</v>
      </c>
      <c r="BJ101" s="345">
        <v>1126.31</v>
      </c>
      <c r="BK101" s="345">
        <v>1427.5</v>
      </c>
      <c r="BL101" s="345">
        <v>1511.96</v>
      </c>
      <c r="BM101" s="345">
        <v>886.86</v>
      </c>
      <c r="BN101" s="345">
        <v>853.5</v>
      </c>
      <c r="BO101" s="351">
        <v>1014.5</v>
      </c>
      <c r="BQ101" s="329">
        <v>97</v>
      </c>
      <c r="BR101" s="352">
        <v>48.79</v>
      </c>
      <c r="BS101" s="352">
        <v>50.42</v>
      </c>
      <c r="BT101" s="352">
        <v>53.7</v>
      </c>
      <c r="BU101" s="352">
        <v>58.38</v>
      </c>
      <c r="BV101" s="352">
        <v>67.24</v>
      </c>
      <c r="BW101" s="352">
        <v>74.82</v>
      </c>
      <c r="BX101" s="352">
        <v>82.24</v>
      </c>
    </row>
    <row r="102" spans="1:76">
      <c r="A102" s="329">
        <v>98</v>
      </c>
      <c r="B102" s="330">
        <v>119.06</v>
      </c>
      <c r="C102" s="328">
        <v>148.7</v>
      </c>
      <c r="D102" s="330">
        <v>190.47</v>
      </c>
      <c r="E102" s="328">
        <v>224.15</v>
      </c>
      <c r="F102" s="330">
        <v>311.73</v>
      </c>
      <c r="G102" s="328">
        <v>339.94</v>
      </c>
      <c r="H102" s="330">
        <v>407.28</v>
      </c>
      <c r="J102" s="329">
        <v>98</v>
      </c>
      <c r="K102" s="330">
        <v>138.4</v>
      </c>
      <c r="L102" s="328">
        <v>159</v>
      </c>
      <c r="M102" s="330">
        <v>196.14</v>
      </c>
      <c r="N102" s="328">
        <v>275.73</v>
      </c>
      <c r="O102" s="330">
        <v>485.09</v>
      </c>
      <c r="P102" s="328">
        <v>493.3</v>
      </c>
      <c r="Q102" s="330">
        <v>498.24</v>
      </c>
      <c r="S102" s="329">
        <v>98</v>
      </c>
      <c r="T102" s="330">
        <v>150.73</v>
      </c>
      <c r="U102" s="328">
        <v>182.63</v>
      </c>
      <c r="V102" s="330">
        <v>239.38</v>
      </c>
      <c r="W102" s="328">
        <v>337.59</v>
      </c>
      <c r="X102" s="330">
        <v>565.4</v>
      </c>
      <c r="Y102" s="328">
        <v>619.67</v>
      </c>
      <c r="Z102" s="330">
        <v>632.5</v>
      </c>
      <c r="AB102" s="329">
        <v>98</v>
      </c>
      <c r="AC102" s="330">
        <v>212.4</v>
      </c>
      <c r="AD102" s="328">
        <v>311.66</v>
      </c>
      <c r="AE102" s="330">
        <v>541.23</v>
      </c>
      <c r="AF102" s="328">
        <v>598.42</v>
      </c>
      <c r="AG102" s="330">
        <v>628.97</v>
      </c>
      <c r="AH102" s="328">
        <v>664.26</v>
      </c>
      <c r="AI102" s="330">
        <v>675.24</v>
      </c>
      <c r="AK102" s="329">
        <v>98</v>
      </c>
      <c r="AL102" s="330">
        <v>232.4</v>
      </c>
      <c r="AM102" s="328">
        <v>324.4</v>
      </c>
      <c r="AN102" s="330">
        <v>550.32</v>
      </c>
      <c r="AO102" s="328">
        <v>605.02</v>
      </c>
      <c r="AP102" s="330">
        <v>637.75</v>
      </c>
      <c r="AQ102" s="328">
        <v>675.08</v>
      </c>
      <c r="AR102" s="330">
        <v>681.84</v>
      </c>
      <c r="AV102" s="336">
        <v>95</v>
      </c>
      <c r="AW102" s="345">
        <v>1280.05</v>
      </c>
      <c r="AX102" s="345">
        <v>1596.7</v>
      </c>
      <c r="AY102" s="345">
        <v>1233.05</v>
      </c>
      <c r="AZ102" s="345">
        <v>1549.7</v>
      </c>
      <c r="BA102" s="345">
        <v>2373.66</v>
      </c>
      <c r="BB102" s="345">
        <v>1050.15</v>
      </c>
      <c r="BC102" s="345">
        <v>1307.48</v>
      </c>
      <c r="BD102" s="345">
        <v>1769.28</v>
      </c>
      <c r="BG102" s="336">
        <v>95</v>
      </c>
      <c r="BH102" s="345">
        <v>1175.16</v>
      </c>
      <c r="BI102" s="345">
        <v>1474.75</v>
      </c>
      <c r="BJ102" s="345">
        <v>1128.16</v>
      </c>
      <c r="BK102" s="345">
        <v>1427.75</v>
      </c>
      <c r="BL102" s="345">
        <v>1538.97</v>
      </c>
      <c r="BM102" s="345">
        <v>892.44</v>
      </c>
      <c r="BN102" s="345">
        <v>853.75</v>
      </c>
      <c r="BO102" s="351">
        <v>1014.75</v>
      </c>
      <c r="BQ102" s="329">
        <v>98</v>
      </c>
      <c r="BR102" s="352">
        <v>49.91</v>
      </c>
      <c r="BS102" s="352">
        <v>50.75</v>
      </c>
      <c r="BT102" s="352">
        <v>54.48</v>
      </c>
      <c r="BU102" s="352">
        <v>59.07</v>
      </c>
      <c r="BV102" s="352">
        <v>68</v>
      </c>
      <c r="BW102" s="352">
        <v>75.37</v>
      </c>
      <c r="BX102" s="352">
        <v>83.06</v>
      </c>
    </row>
    <row r="103" spans="1:76">
      <c r="A103" s="329">
        <v>99</v>
      </c>
      <c r="B103" s="330">
        <v>120.95</v>
      </c>
      <c r="C103" s="328">
        <v>149.5</v>
      </c>
      <c r="D103" s="330">
        <v>191.27</v>
      </c>
      <c r="E103" s="328">
        <v>225.36</v>
      </c>
      <c r="F103" s="330">
        <v>313.47</v>
      </c>
      <c r="G103" s="328">
        <v>354.6</v>
      </c>
      <c r="H103" s="330">
        <v>419.32</v>
      </c>
      <c r="J103" s="329">
        <v>99</v>
      </c>
      <c r="K103" s="330">
        <v>139.2</v>
      </c>
      <c r="L103" s="328">
        <v>159.8</v>
      </c>
      <c r="M103" s="330">
        <v>200.78</v>
      </c>
      <c r="N103" s="328">
        <v>291.78</v>
      </c>
      <c r="O103" s="330">
        <v>486.88</v>
      </c>
      <c r="P103" s="328">
        <v>505.43</v>
      </c>
      <c r="Q103" s="330">
        <v>526.5</v>
      </c>
      <c r="S103" s="329">
        <v>99</v>
      </c>
      <c r="T103" s="330">
        <v>151.53</v>
      </c>
      <c r="U103" s="328">
        <v>183.43</v>
      </c>
      <c r="V103" s="330">
        <v>240.25</v>
      </c>
      <c r="W103" s="328">
        <v>339.38</v>
      </c>
      <c r="X103" s="330">
        <v>586.38</v>
      </c>
      <c r="Y103" s="328">
        <v>629.65</v>
      </c>
      <c r="Z103" s="330">
        <v>635.95</v>
      </c>
      <c r="AB103" s="329">
        <v>99</v>
      </c>
      <c r="AC103" s="330">
        <v>213.2</v>
      </c>
      <c r="AD103" s="328">
        <v>312.46</v>
      </c>
      <c r="AE103" s="330">
        <v>551.98</v>
      </c>
      <c r="AF103" s="328">
        <v>605.81</v>
      </c>
      <c r="AG103" s="330">
        <v>630.2</v>
      </c>
      <c r="AH103" s="328">
        <v>700.32</v>
      </c>
      <c r="AI103" s="330">
        <v>707.33</v>
      </c>
      <c r="AK103" s="329">
        <v>99</v>
      </c>
      <c r="AL103" s="330">
        <v>233.2</v>
      </c>
      <c r="AM103" s="328">
        <v>325.2</v>
      </c>
      <c r="AN103" s="330">
        <v>561.11</v>
      </c>
      <c r="AO103" s="328">
        <v>612.4</v>
      </c>
      <c r="AP103" s="330">
        <v>639.2</v>
      </c>
      <c r="AQ103" s="328">
        <v>706.86</v>
      </c>
      <c r="AR103" s="330">
        <v>713.93</v>
      </c>
      <c r="AV103" s="336">
        <v>96</v>
      </c>
      <c r="AW103" s="345">
        <v>1281.16</v>
      </c>
      <c r="AX103" s="345">
        <v>1598.06</v>
      </c>
      <c r="AY103" s="345">
        <v>1234.16</v>
      </c>
      <c r="AZ103" s="345">
        <v>1551.06</v>
      </c>
      <c r="BA103" s="345">
        <v>2377.97</v>
      </c>
      <c r="BB103" s="345">
        <v>1085.83</v>
      </c>
      <c r="BC103" s="345">
        <v>1319.57</v>
      </c>
      <c r="BD103" s="345">
        <v>1770</v>
      </c>
      <c r="BG103" s="336">
        <v>96</v>
      </c>
      <c r="BH103" s="345">
        <v>1195.23</v>
      </c>
      <c r="BI103" s="345">
        <v>1475</v>
      </c>
      <c r="BJ103" s="345">
        <v>1148.23</v>
      </c>
      <c r="BK103" s="345">
        <v>1428</v>
      </c>
      <c r="BL103" s="345">
        <v>1606.1</v>
      </c>
      <c r="BM103" s="345">
        <v>893</v>
      </c>
      <c r="BN103" s="345">
        <v>854</v>
      </c>
      <c r="BO103" s="351">
        <v>1015</v>
      </c>
      <c r="BQ103" s="329">
        <v>99</v>
      </c>
      <c r="BR103" s="352">
        <v>51</v>
      </c>
      <c r="BS103" s="352">
        <v>51.56</v>
      </c>
      <c r="BT103" s="352">
        <v>56.06</v>
      </c>
      <c r="BU103" s="352">
        <v>59.81</v>
      </c>
      <c r="BV103" s="352">
        <v>68.79</v>
      </c>
      <c r="BW103" s="352">
        <v>76.13</v>
      </c>
      <c r="BX103" s="352">
        <v>83.87</v>
      </c>
    </row>
    <row r="104" spans="1:76">
      <c r="A104" s="331">
        <v>100</v>
      </c>
      <c r="B104" s="333">
        <v>126</v>
      </c>
      <c r="C104" s="334">
        <v>155</v>
      </c>
      <c r="D104" s="333">
        <v>204</v>
      </c>
      <c r="E104" s="334">
        <v>248</v>
      </c>
      <c r="F104" s="333">
        <v>346</v>
      </c>
      <c r="G104" s="334">
        <v>382</v>
      </c>
      <c r="H104" s="333">
        <v>436</v>
      </c>
      <c r="J104" s="331">
        <v>100</v>
      </c>
      <c r="K104" s="333">
        <v>140</v>
      </c>
      <c r="L104" s="334">
        <v>168</v>
      </c>
      <c r="M104" s="333">
        <v>223</v>
      </c>
      <c r="N104" s="334">
        <v>312</v>
      </c>
      <c r="O104" s="333">
        <v>501</v>
      </c>
      <c r="P104" s="334">
        <v>556</v>
      </c>
      <c r="Q104" s="333">
        <v>585</v>
      </c>
      <c r="S104" s="331">
        <v>100</v>
      </c>
      <c r="T104" s="333">
        <v>164</v>
      </c>
      <c r="U104" s="334">
        <v>196</v>
      </c>
      <c r="V104" s="333">
        <v>256</v>
      </c>
      <c r="W104" s="334">
        <v>371</v>
      </c>
      <c r="X104" s="333">
        <v>605</v>
      </c>
      <c r="Y104" s="334">
        <v>635</v>
      </c>
      <c r="Z104" s="333">
        <v>673</v>
      </c>
      <c r="AB104" s="331">
        <v>100</v>
      </c>
      <c r="AC104" s="333">
        <v>214</v>
      </c>
      <c r="AD104" s="334">
        <v>316</v>
      </c>
      <c r="AE104" s="333">
        <v>577</v>
      </c>
      <c r="AF104" s="334">
        <v>624</v>
      </c>
      <c r="AG104" s="333">
        <v>631</v>
      </c>
      <c r="AH104" s="334">
        <v>725</v>
      </c>
      <c r="AI104" s="333">
        <v>758</v>
      </c>
      <c r="AK104" s="331">
        <v>100</v>
      </c>
      <c r="AL104" s="333">
        <v>234</v>
      </c>
      <c r="AM104" s="334">
        <v>326</v>
      </c>
      <c r="AN104" s="333">
        <v>586</v>
      </c>
      <c r="AO104" s="334">
        <v>633</v>
      </c>
      <c r="AP104" s="333">
        <v>640</v>
      </c>
      <c r="AQ104" s="334">
        <v>742</v>
      </c>
      <c r="AR104" s="333">
        <v>771</v>
      </c>
      <c r="AV104" s="336">
        <v>97</v>
      </c>
      <c r="AW104" s="345">
        <v>1303.22</v>
      </c>
      <c r="AX104" s="345">
        <v>1599.03</v>
      </c>
      <c r="AY104" s="345">
        <v>1256.22</v>
      </c>
      <c r="AZ104" s="345">
        <v>1552.03</v>
      </c>
      <c r="BA104" s="345">
        <v>2435.57</v>
      </c>
      <c r="BB104" s="345">
        <v>1089.4</v>
      </c>
      <c r="BC104" s="345">
        <v>1320.78</v>
      </c>
      <c r="BD104" s="345">
        <v>1770.25</v>
      </c>
      <c r="BG104" s="336">
        <v>97</v>
      </c>
      <c r="BH104" s="345">
        <v>1197.25</v>
      </c>
      <c r="BI104" s="345">
        <v>1475.25</v>
      </c>
      <c r="BJ104" s="345">
        <v>1150.25</v>
      </c>
      <c r="BK104" s="345">
        <v>1428.25</v>
      </c>
      <c r="BL104" s="345">
        <v>1612.82</v>
      </c>
      <c r="BM104" s="345">
        <v>893.25</v>
      </c>
      <c r="BN104" s="345">
        <v>854.25</v>
      </c>
      <c r="BO104" s="351">
        <v>1015.25</v>
      </c>
      <c r="BQ104" s="331">
        <v>100</v>
      </c>
      <c r="BR104" s="352">
        <v>51.95</v>
      </c>
      <c r="BS104" s="352">
        <v>52.4</v>
      </c>
      <c r="BT104" s="352">
        <v>56.55</v>
      </c>
      <c r="BU104" s="352">
        <v>60.71</v>
      </c>
      <c r="BV104" s="352">
        <v>69.54</v>
      </c>
      <c r="BW104" s="352">
        <v>76.89</v>
      </c>
      <c r="BX104" s="352">
        <v>84.7</v>
      </c>
    </row>
    <row r="105" spans="1:76">
      <c r="A105" s="323">
        <v>101</v>
      </c>
      <c r="B105" s="330">
        <v>127.26</v>
      </c>
      <c r="C105" s="328">
        <v>156.55</v>
      </c>
      <c r="D105" s="330">
        <v>206.04</v>
      </c>
      <c r="E105" s="328">
        <v>250.48</v>
      </c>
      <c r="F105" s="330">
        <v>349.46</v>
      </c>
      <c r="G105" s="328">
        <v>385.82</v>
      </c>
      <c r="H105" s="330">
        <v>440.36</v>
      </c>
      <c r="J105" s="323">
        <v>101</v>
      </c>
      <c r="K105" s="330">
        <v>141.4</v>
      </c>
      <c r="L105" s="328">
        <v>169.68</v>
      </c>
      <c r="M105" s="330">
        <v>225.23</v>
      </c>
      <c r="N105" s="328">
        <v>315.12</v>
      </c>
      <c r="O105" s="330">
        <v>506.01</v>
      </c>
      <c r="P105" s="328">
        <v>561.56</v>
      </c>
      <c r="Q105" s="330">
        <v>590.85</v>
      </c>
      <c r="S105" s="323">
        <v>101</v>
      </c>
      <c r="T105" s="330">
        <v>165.64</v>
      </c>
      <c r="U105" s="328">
        <v>197.96</v>
      </c>
      <c r="V105" s="330">
        <v>258.56</v>
      </c>
      <c r="W105" s="328">
        <v>374.71</v>
      </c>
      <c r="X105" s="330">
        <v>611.05</v>
      </c>
      <c r="Y105" s="328">
        <v>641.35</v>
      </c>
      <c r="Z105" s="330">
        <v>679.73</v>
      </c>
      <c r="AB105" s="323">
        <v>101</v>
      </c>
      <c r="AC105" s="330">
        <v>216.14</v>
      </c>
      <c r="AD105" s="328">
        <v>319.16</v>
      </c>
      <c r="AE105" s="330">
        <v>582.77</v>
      </c>
      <c r="AF105" s="328">
        <v>630.24</v>
      </c>
      <c r="AG105" s="330">
        <v>637.31</v>
      </c>
      <c r="AH105" s="328">
        <v>732.25</v>
      </c>
      <c r="AI105" s="330">
        <v>765.58</v>
      </c>
      <c r="AK105" s="323">
        <v>101</v>
      </c>
      <c r="AL105" s="330">
        <v>236.34</v>
      </c>
      <c r="AM105" s="328">
        <v>329.26</v>
      </c>
      <c r="AN105" s="330">
        <v>591.86</v>
      </c>
      <c r="AO105" s="328">
        <v>639.33</v>
      </c>
      <c r="AP105" s="330">
        <v>646.4</v>
      </c>
      <c r="AQ105" s="328">
        <v>749.42</v>
      </c>
      <c r="AR105" s="330">
        <v>778.71</v>
      </c>
      <c r="AV105" s="336">
        <v>98</v>
      </c>
      <c r="AW105" s="345">
        <v>1306.45</v>
      </c>
      <c r="AX105" s="345">
        <v>1618.05</v>
      </c>
      <c r="AY105" s="345">
        <v>1259.45</v>
      </c>
      <c r="AZ105" s="345">
        <v>1571.05</v>
      </c>
      <c r="BA105" s="345">
        <v>2441.34</v>
      </c>
      <c r="BB105" s="345">
        <v>1120.52</v>
      </c>
      <c r="BC105" s="345">
        <v>1321.04</v>
      </c>
      <c r="BD105" s="345">
        <v>1770.5</v>
      </c>
      <c r="BG105" s="336">
        <v>98</v>
      </c>
      <c r="BH105" s="345">
        <v>1207.29</v>
      </c>
      <c r="BI105" s="345">
        <v>1475.5</v>
      </c>
      <c r="BJ105" s="345">
        <v>1160.29</v>
      </c>
      <c r="BK105" s="345">
        <v>1428.5</v>
      </c>
      <c r="BL105" s="345">
        <v>1613.5</v>
      </c>
      <c r="BM105" s="345">
        <v>893.5</v>
      </c>
      <c r="BN105" s="345">
        <v>854.5</v>
      </c>
      <c r="BO105" s="351">
        <v>1015.5</v>
      </c>
      <c r="BQ105" s="323">
        <v>101</v>
      </c>
      <c r="BR105" s="352">
        <v>51.96</v>
      </c>
      <c r="BS105" s="352">
        <v>52.41</v>
      </c>
      <c r="BT105" s="352">
        <v>56.56</v>
      </c>
      <c r="BU105" s="352">
        <v>60.72</v>
      </c>
      <c r="BV105" s="352">
        <v>69.55</v>
      </c>
      <c r="BW105" s="352">
        <v>76.9</v>
      </c>
      <c r="BX105" s="352">
        <v>84.71</v>
      </c>
    </row>
    <row r="106" spans="1:76">
      <c r="A106" s="329">
        <v>102</v>
      </c>
      <c r="B106" s="330">
        <v>128.52</v>
      </c>
      <c r="C106" s="328">
        <v>158.1</v>
      </c>
      <c r="D106" s="330">
        <v>208.08</v>
      </c>
      <c r="E106" s="328">
        <v>252.96</v>
      </c>
      <c r="F106" s="330">
        <v>352.92</v>
      </c>
      <c r="G106" s="328">
        <v>389.64</v>
      </c>
      <c r="H106" s="330">
        <v>444.72</v>
      </c>
      <c r="J106" s="329">
        <v>102</v>
      </c>
      <c r="K106" s="330">
        <v>142.8</v>
      </c>
      <c r="L106" s="328">
        <v>171.36</v>
      </c>
      <c r="M106" s="330">
        <v>227.46</v>
      </c>
      <c r="N106" s="328">
        <v>318.24</v>
      </c>
      <c r="O106" s="330">
        <v>511.02</v>
      </c>
      <c r="P106" s="328">
        <v>567.12</v>
      </c>
      <c r="Q106" s="330">
        <v>596.7</v>
      </c>
      <c r="S106" s="329">
        <v>102</v>
      </c>
      <c r="T106" s="330">
        <v>167.28</v>
      </c>
      <c r="U106" s="328">
        <v>199.92</v>
      </c>
      <c r="V106" s="330">
        <v>261.12</v>
      </c>
      <c r="W106" s="328">
        <v>378.42</v>
      </c>
      <c r="X106" s="330">
        <v>617.1</v>
      </c>
      <c r="Y106" s="328">
        <v>647.7</v>
      </c>
      <c r="Z106" s="330">
        <v>686.46</v>
      </c>
      <c r="AB106" s="329">
        <v>102</v>
      </c>
      <c r="AC106" s="330">
        <v>218.28</v>
      </c>
      <c r="AD106" s="328">
        <v>322.32</v>
      </c>
      <c r="AE106" s="330">
        <v>588.54</v>
      </c>
      <c r="AF106" s="328">
        <v>636.48</v>
      </c>
      <c r="AG106" s="330">
        <v>643.62</v>
      </c>
      <c r="AH106" s="328">
        <v>739.5</v>
      </c>
      <c r="AI106" s="330">
        <v>773.16</v>
      </c>
      <c r="AK106" s="329">
        <v>102</v>
      </c>
      <c r="AL106" s="330">
        <v>238.68</v>
      </c>
      <c r="AM106" s="328">
        <v>332.52</v>
      </c>
      <c r="AN106" s="330">
        <v>597.72</v>
      </c>
      <c r="AO106" s="328">
        <v>645.66</v>
      </c>
      <c r="AP106" s="330">
        <v>652.8</v>
      </c>
      <c r="AQ106" s="328">
        <v>756.84</v>
      </c>
      <c r="AR106" s="330">
        <v>786.42</v>
      </c>
      <c r="AV106" s="336">
        <v>99</v>
      </c>
      <c r="AW106" s="345">
        <v>1307.42</v>
      </c>
      <c r="AX106" s="345">
        <v>1625.77</v>
      </c>
      <c r="AY106" s="345">
        <v>1260.42</v>
      </c>
      <c r="AZ106" s="345">
        <v>1578.77</v>
      </c>
      <c r="BA106" s="345">
        <v>2443.7</v>
      </c>
      <c r="BB106" s="345">
        <v>1123.64</v>
      </c>
      <c r="BC106" s="345">
        <v>1322.34</v>
      </c>
      <c r="BD106" s="345">
        <v>1770.75</v>
      </c>
      <c r="BG106" s="336">
        <v>99</v>
      </c>
      <c r="BH106" s="345">
        <v>1208.31</v>
      </c>
      <c r="BI106" s="345">
        <v>1475.75</v>
      </c>
      <c r="BJ106" s="345">
        <v>1161.31</v>
      </c>
      <c r="BK106" s="345">
        <v>1428.75</v>
      </c>
      <c r="BL106" s="345">
        <v>1613.75</v>
      </c>
      <c r="BM106" s="345">
        <v>893.75</v>
      </c>
      <c r="BN106" s="345">
        <v>854.75</v>
      </c>
      <c r="BO106" s="351">
        <v>1015.75</v>
      </c>
      <c r="BQ106" s="329">
        <v>102</v>
      </c>
      <c r="BR106" s="352">
        <v>52.07</v>
      </c>
      <c r="BS106" s="352">
        <v>52.7</v>
      </c>
      <c r="BT106" s="352">
        <v>56.81</v>
      </c>
      <c r="BU106" s="352">
        <v>60.82</v>
      </c>
      <c r="BV106" s="352">
        <v>69.56</v>
      </c>
      <c r="BW106" s="352">
        <v>76.91</v>
      </c>
      <c r="BX106" s="352">
        <v>84.72</v>
      </c>
    </row>
    <row r="107" spans="1:76">
      <c r="A107" s="329">
        <v>103</v>
      </c>
      <c r="B107" s="330">
        <v>129.78</v>
      </c>
      <c r="C107" s="328">
        <v>159.65</v>
      </c>
      <c r="D107" s="330">
        <v>210.12</v>
      </c>
      <c r="E107" s="328">
        <v>255.44</v>
      </c>
      <c r="F107" s="330">
        <v>356.38</v>
      </c>
      <c r="G107" s="328">
        <v>393.46</v>
      </c>
      <c r="H107" s="330">
        <v>449.08</v>
      </c>
      <c r="J107" s="329">
        <v>103</v>
      </c>
      <c r="K107" s="330">
        <v>144.2</v>
      </c>
      <c r="L107" s="328">
        <v>173.04</v>
      </c>
      <c r="M107" s="330">
        <v>229.69</v>
      </c>
      <c r="N107" s="328">
        <v>321.36</v>
      </c>
      <c r="O107" s="330">
        <v>516.03</v>
      </c>
      <c r="P107" s="328">
        <v>572.68</v>
      </c>
      <c r="Q107" s="330">
        <v>602.55</v>
      </c>
      <c r="S107" s="329">
        <v>103</v>
      </c>
      <c r="T107" s="330">
        <v>168.92</v>
      </c>
      <c r="U107" s="328">
        <v>201.88</v>
      </c>
      <c r="V107" s="330">
        <v>263.68</v>
      </c>
      <c r="W107" s="328">
        <v>382.13</v>
      </c>
      <c r="X107" s="330">
        <v>623.15</v>
      </c>
      <c r="Y107" s="328">
        <v>654.05</v>
      </c>
      <c r="Z107" s="330">
        <v>693.19</v>
      </c>
      <c r="AB107" s="329">
        <v>103</v>
      </c>
      <c r="AC107" s="330">
        <v>220.42</v>
      </c>
      <c r="AD107" s="328">
        <v>325.48</v>
      </c>
      <c r="AE107" s="330">
        <v>594.31</v>
      </c>
      <c r="AF107" s="328">
        <v>642.72</v>
      </c>
      <c r="AG107" s="330">
        <v>649.93</v>
      </c>
      <c r="AH107" s="328">
        <v>746.75</v>
      </c>
      <c r="AI107" s="330">
        <v>780.74</v>
      </c>
      <c r="AK107" s="329">
        <v>103</v>
      </c>
      <c r="AL107" s="330">
        <v>241.02</v>
      </c>
      <c r="AM107" s="328">
        <v>335.78</v>
      </c>
      <c r="AN107" s="330">
        <v>603.58</v>
      </c>
      <c r="AO107" s="328">
        <v>651.99</v>
      </c>
      <c r="AP107" s="330">
        <v>659.2</v>
      </c>
      <c r="AQ107" s="328">
        <v>764.26</v>
      </c>
      <c r="AR107" s="330">
        <v>794.13</v>
      </c>
      <c r="AV107" s="336">
        <v>100</v>
      </c>
      <c r="AW107" s="345">
        <v>1326</v>
      </c>
      <c r="AX107" s="345">
        <v>1627</v>
      </c>
      <c r="AY107" s="345">
        <v>1279</v>
      </c>
      <c r="AZ107" s="345">
        <v>1580</v>
      </c>
      <c r="BA107" s="345">
        <v>2490</v>
      </c>
      <c r="BB107" s="345">
        <v>1131</v>
      </c>
      <c r="BC107" s="345">
        <v>1348</v>
      </c>
      <c r="BD107" s="345">
        <v>1771</v>
      </c>
      <c r="BG107" s="336">
        <v>100</v>
      </c>
      <c r="BH107" s="345">
        <v>1211</v>
      </c>
      <c r="BI107" s="345">
        <v>1476</v>
      </c>
      <c r="BJ107" s="345">
        <v>1164</v>
      </c>
      <c r="BK107" s="345">
        <v>1429</v>
      </c>
      <c r="BL107" s="345">
        <v>1614</v>
      </c>
      <c r="BM107" s="345">
        <v>894</v>
      </c>
      <c r="BN107" s="345">
        <v>855</v>
      </c>
      <c r="BO107" s="351">
        <v>1016</v>
      </c>
      <c r="BQ107" s="329">
        <v>103</v>
      </c>
      <c r="BR107" s="352">
        <v>53.49</v>
      </c>
      <c r="BS107" s="352">
        <v>54.03</v>
      </c>
      <c r="BT107" s="352">
        <v>58.06</v>
      </c>
      <c r="BU107" s="352">
        <v>61.43</v>
      </c>
      <c r="BV107" s="352">
        <v>70.57</v>
      </c>
      <c r="BW107" s="352">
        <v>77.73</v>
      </c>
      <c r="BX107" s="352">
        <v>84.93</v>
      </c>
    </row>
    <row r="108" spans="1:76">
      <c r="A108" s="329">
        <v>104</v>
      </c>
      <c r="B108" s="330">
        <v>131.04</v>
      </c>
      <c r="C108" s="328">
        <v>161.2</v>
      </c>
      <c r="D108" s="330">
        <v>212.16</v>
      </c>
      <c r="E108" s="328">
        <v>257.92</v>
      </c>
      <c r="F108" s="330">
        <v>359.84</v>
      </c>
      <c r="G108" s="328">
        <v>397.28</v>
      </c>
      <c r="H108" s="330">
        <v>453.44</v>
      </c>
      <c r="J108" s="329">
        <v>104</v>
      </c>
      <c r="K108" s="330">
        <v>145.6</v>
      </c>
      <c r="L108" s="328">
        <v>174.72</v>
      </c>
      <c r="M108" s="330">
        <v>231.92</v>
      </c>
      <c r="N108" s="328">
        <v>324.48</v>
      </c>
      <c r="O108" s="330">
        <v>521.04</v>
      </c>
      <c r="P108" s="328">
        <v>578.24</v>
      </c>
      <c r="Q108" s="330">
        <v>608.4</v>
      </c>
      <c r="S108" s="329">
        <v>104</v>
      </c>
      <c r="T108" s="330">
        <v>170.56</v>
      </c>
      <c r="U108" s="328">
        <v>203.84</v>
      </c>
      <c r="V108" s="330">
        <v>266.24</v>
      </c>
      <c r="W108" s="328">
        <v>385.84</v>
      </c>
      <c r="X108" s="330">
        <v>629.2</v>
      </c>
      <c r="Y108" s="328">
        <v>660.4</v>
      </c>
      <c r="Z108" s="330">
        <v>699.92</v>
      </c>
      <c r="AB108" s="329">
        <v>104</v>
      </c>
      <c r="AC108" s="330">
        <v>222.56</v>
      </c>
      <c r="AD108" s="328">
        <v>328.64</v>
      </c>
      <c r="AE108" s="330">
        <v>600.08</v>
      </c>
      <c r="AF108" s="328">
        <v>648.96</v>
      </c>
      <c r="AG108" s="330">
        <v>656.24</v>
      </c>
      <c r="AH108" s="328">
        <v>754</v>
      </c>
      <c r="AI108" s="330">
        <v>788.32</v>
      </c>
      <c r="AK108" s="329">
        <v>104</v>
      </c>
      <c r="AL108" s="330">
        <v>243.36</v>
      </c>
      <c r="AM108" s="328">
        <v>339.04</v>
      </c>
      <c r="AN108" s="330">
        <v>609.44</v>
      </c>
      <c r="AO108" s="328">
        <v>658.32</v>
      </c>
      <c r="AP108" s="330">
        <v>665.6</v>
      </c>
      <c r="AQ108" s="328">
        <v>771.68</v>
      </c>
      <c r="AR108" s="330">
        <v>801.84</v>
      </c>
      <c r="BQ108" s="329">
        <v>104</v>
      </c>
      <c r="BR108" s="352">
        <v>53.81</v>
      </c>
      <c r="BS108" s="352">
        <v>54.3</v>
      </c>
      <c r="BT108" s="352">
        <v>58.2</v>
      </c>
      <c r="BU108" s="352">
        <v>62.08</v>
      </c>
      <c r="BV108" s="352">
        <v>70.79</v>
      </c>
      <c r="BW108" s="352">
        <v>77.96</v>
      </c>
      <c r="BX108" s="352">
        <v>85.73</v>
      </c>
    </row>
    <row r="109" spans="1:76">
      <c r="A109" s="331">
        <v>105</v>
      </c>
      <c r="B109" s="330">
        <v>132.3</v>
      </c>
      <c r="C109" s="328">
        <v>162.75</v>
      </c>
      <c r="D109" s="330">
        <v>214.2</v>
      </c>
      <c r="E109" s="328">
        <v>260.4</v>
      </c>
      <c r="F109" s="330">
        <v>363.3</v>
      </c>
      <c r="G109" s="328">
        <v>401.1</v>
      </c>
      <c r="H109" s="330">
        <v>457.8</v>
      </c>
      <c r="J109" s="331">
        <v>105</v>
      </c>
      <c r="K109" s="330">
        <v>147</v>
      </c>
      <c r="L109" s="328">
        <v>176.4</v>
      </c>
      <c r="M109" s="330">
        <v>234.15</v>
      </c>
      <c r="N109" s="328">
        <v>327.6</v>
      </c>
      <c r="O109" s="330">
        <v>526.05</v>
      </c>
      <c r="P109" s="328">
        <v>583.8</v>
      </c>
      <c r="Q109" s="330">
        <v>614.25</v>
      </c>
      <c r="S109" s="331">
        <v>105</v>
      </c>
      <c r="T109" s="330">
        <v>172.2</v>
      </c>
      <c r="U109" s="328">
        <v>205.8</v>
      </c>
      <c r="V109" s="330">
        <v>268.8</v>
      </c>
      <c r="W109" s="328">
        <v>389.55</v>
      </c>
      <c r="X109" s="330">
        <v>635.25</v>
      </c>
      <c r="Y109" s="328">
        <v>666.75</v>
      </c>
      <c r="Z109" s="330">
        <v>706.65</v>
      </c>
      <c r="AB109" s="331">
        <v>105</v>
      </c>
      <c r="AC109" s="330">
        <v>224.7</v>
      </c>
      <c r="AD109" s="328">
        <v>331.8</v>
      </c>
      <c r="AE109" s="330">
        <v>605.85</v>
      </c>
      <c r="AF109" s="328">
        <v>655.2</v>
      </c>
      <c r="AG109" s="330">
        <v>662.55</v>
      </c>
      <c r="AH109" s="328">
        <v>761.25</v>
      </c>
      <c r="AI109" s="330">
        <v>795.9</v>
      </c>
      <c r="AK109" s="331">
        <v>105</v>
      </c>
      <c r="AL109" s="330">
        <v>245.7</v>
      </c>
      <c r="AM109" s="328">
        <v>342.3</v>
      </c>
      <c r="AN109" s="330">
        <v>615.3</v>
      </c>
      <c r="AO109" s="328">
        <v>664.65</v>
      </c>
      <c r="AP109" s="330">
        <v>672</v>
      </c>
      <c r="AQ109" s="328">
        <v>779.1</v>
      </c>
      <c r="AR109" s="330">
        <v>809.55</v>
      </c>
      <c r="BQ109" s="331">
        <v>105</v>
      </c>
      <c r="BR109" s="352">
        <v>54.69</v>
      </c>
      <c r="BS109" s="352">
        <v>55.1</v>
      </c>
      <c r="BT109" s="352">
        <v>58.87</v>
      </c>
      <c r="BU109" s="352">
        <v>63.36</v>
      </c>
      <c r="BV109" s="352">
        <v>71.88</v>
      </c>
      <c r="BW109" s="352">
        <v>78.41</v>
      </c>
      <c r="BX109" s="352">
        <v>86.48</v>
      </c>
    </row>
    <row r="110" spans="1:76">
      <c r="A110" s="329">
        <v>106</v>
      </c>
      <c r="B110" s="327">
        <v>133.56</v>
      </c>
      <c r="C110" s="332">
        <v>164.3</v>
      </c>
      <c r="D110" s="327">
        <v>216.24</v>
      </c>
      <c r="E110" s="332">
        <v>262.88</v>
      </c>
      <c r="F110" s="327">
        <v>366.76</v>
      </c>
      <c r="G110" s="332">
        <v>404.92</v>
      </c>
      <c r="H110" s="327">
        <v>462.16</v>
      </c>
      <c r="J110" s="329">
        <v>106</v>
      </c>
      <c r="K110" s="327">
        <v>148.4</v>
      </c>
      <c r="L110" s="332">
        <v>178.08</v>
      </c>
      <c r="M110" s="327">
        <v>236.38</v>
      </c>
      <c r="N110" s="332">
        <v>330.72</v>
      </c>
      <c r="O110" s="327">
        <v>531.06</v>
      </c>
      <c r="P110" s="332">
        <v>589.36</v>
      </c>
      <c r="Q110" s="327">
        <v>620.1</v>
      </c>
      <c r="S110" s="329">
        <v>106</v>
      </c>
      <c r="T110" s="327">
        <v>173.84</v>
      </c>
      <c r="U110" s="332">
        <v>207.76</v>
      </c>
      <c r="V110" s="327">
        <v>271.36</v>
      </c>
      <c r="W110" s="332">
        <v>393.26</v>
      </c>
      <c r="X110" s="327">
        <v>641.3</v>
      </c>
      <c r="Y110" s="332">
        <v>673.1</v>
      </c>
      <c r="Z110" s="327">
        <v>713.38</v>
      </c>
      <c r="AB110" s="329">
        <v>106</v>
      </c>
      <c r="AC110" s="327">
        <v>226.84</v>
      </c>
      <c r="AD110" s="332">
        <v>334.96</v>
      </c>
      <c r="AE110" s="327">
        <v>611.62</v>
      </c>
      <c r="AF110" s="332">
        <v>661.44</v>
      </c>
      <c r="AG110" s="327">
        <v>668.86</v>
      </c>
      <c r="AH110" s="332">
        <v>768.5</v>
      </c>
      <c r="AI110" s="327">
        <v>803.48</v>
      </c>
      <c r="AK110" s="329">
        <v>106</v>
      </c>
      <c r="AL110" s="327">
        <v>248.04</v>
      </c>
      <c r="AM110" s="332">
        <v>345.56</v>
      </c>
      <c r="AN110" s="327">
        <v>621.16</v>
      </c>
      <c r="AO110" s="332">
        <v>670.98</v>
      </c>
      <c r="AP110" s="327">
        <v>678.4</v>
      </c>
      <c r="AQ110" s="332">
        <v>786.52</v>
      </c>
      <c r="AR110" s="327">
        <v>817.26</v>
      </c>
      <c r="BQ110" s="329">
        <v>106</v>
      </c>
      <c r="BR110" s="352">
        <v>55.59</v>
      </c>
      <c r="BS110" s="352">
        <v>55.93</v>
      </c>
      <c r="BT110" s="352">
        <v>59.53</v>
      </c>
      <c r="BU110" s="352">
        <v>63.37</v>
      </c>
      <c r="BV110" s="352">
        <v>71.89</v>
      </c>
      <c r="BW110" s="352">
        <v>79.12</v>
      </c>
      <c r="BX110" s="352">
        <v>87.27</v>
      </c>
    </row>
    <row r="111" spans="1:76">
      <c r="A111" s="329">
        <v>107</v>
      </c>
      <c r="B111" s="330">
        <v>134.82</v>
      </c>
      <c r="C111" s="328">
        <v>165.85</v>
      </c>
      <c r="D111" s="330">
        <v>218.28</v>
      </c>
      <c r="E111" s="328">
        <v>265.36</v>
      </c>
      <c r="F111" s="330">
        <v>370.22</v>
      </c>
      <c r="G111" s="328">
        <v>408.74</v>
      </c>
      <c r="H111" s="330">
        <v>466.52</v>
      </c>
      <c r="J111" s="329">
        <v>107</v>
      </c>
      <c r="K111" s="330">
        <v>149.8</v>
      </c>
      <c r="L111" s="328">
        <v>179.76</v>
      </c>
      <c r="M111" s="330">
        <v>238.61</v>
      </c>
      <c r="N111" s="328">
        <v>333.84</v>
      </c>
      <c r="O111" s="330">
        <v>536.07</v>
      </c>
      <c r="P111" s="328">
        <v>594.92</v>
      </c>
      <c r="Q111" s="330">
        <v>625.95</v>
      </c>
      <c r="S111" s="329">
        <v>107</v>
      </c>
      <c r="T111" s="330">
        <v>175.48</v>
      </c>
      <c r="U111" s="328">
        <v>209.72</v>
      </c>
      <c r="V111" s="330">
        <v>273.92</v>
      </c>
      <c r="W111" s="328">
        <v>396.97</v>
      </c>
      <c r="X111" s="330">
        <v>647.35</v>
      </c>
      <c r="Y111" s="328">
        <v>679.45</v>
      </c>
      <c r="Z111" s="330">
        <v>720.11</v>
      </c>
      <c r="AB111" s="329">
        <v>107</v>
      </c>
      <c r="AC111" s="330">
        <v>228.98</v>
      </c>
      <c r="AD111" s="328">
        <v>338.12</v>
      </c>
      <c r="AE111" s="330">
        <v>617.39</v>
      </c>
      <c r="AF111" s="328">
        <v>667.68</v>
      </c>
      <c r="AG111" s="330">
        <v>675.17</v>
      </c>
      <c r="AH111" s="328">
        <v>775.75</v>
      </c>
      <c r="AI111" s="330">
        <v>811.06</v>
      </c>
      <c r="AK111" s="329">
        <v>107</v>
      </c>
      <c r="AL111" s="330">
        <v>250.38</v>
      </c>
      <c r="AM111" s="328">
        <v>348.82</v>
      </c>
      <c r="AN111" s="330">
        <v>627.02</v>
      </c>
      <c r="AO111" s="328">
        <v>677.31</v>
      </c>
      <c r="AP111" s="330">
        <v>684.8</v>
      </c>
      <c r="AQ111" s="328">
        <v>793.94</v>
      </c>
      <c r="AR111" s="330">
        <v>824.97</v>
      </c>
      <c r="BQ111" s="329">
        <v>107</v>
      </c>
      <c r="BR111" s="352">
        <v>56.41</v>
      </c>
      <c r="BS111" s="352">
        <v>56.77</v>
      </c>
      <c r="BT111" s="352">
        <v>60.81</v>
      </c>
      <c r="BU111" s="352">
        <v>64.62</v>
      </c>
      <c r="BV111" s="352">
        <v>72.54</v>
      </c>
      <c r="BW111" s="352">
        <v>79.81</v>
      </c>
      <c r="BX111" s="352">
        <v>88.82</v>
      </c>
    </row>
    <row r="112" spans="1:76">
      <c r="A112" s="329">
        <v>108</v>
      </c>
      <c r="B112" s="330">
        <v>136.08</v>
      </c>
      <c r="C112" s="328">
        <v>167.4</v>
      </c>
      <c r="D112" s="330">
        <v>220.32</v>
      </c>
      <c r="E112" s="328">
        <v>267.84</v>
      </c>
      <c r="F112" s="330">
        <v>373.68</v>
      </c>
      <c r="G112" s="328">
        <v>412.56</v>
      </c>
      <c r="H112" s="330">
        <v>470.88</v>
      </c>
      <c r="J112" s="329">
        <v>108</v>
      </c>
      <c r="K112" s="330">
        <v>151.2</v>
      </c>
      <c r="L112" s="328">
        <v>181.44</v>
      </c>
      <c r="M112" s="330">
        <v>240.84</v>
      </c>
      <c r="N112" s="328">
        <v>336.96</v>
      </c>
      <c r="O112" s="330">
        <v>541.08</v>
      </c>
      <c r="P112" s="328">
        <v>600.48</v>
      </c>
      <c r="Q112" s="330">
        <v>631.8</v>
      </c>
      <c r="S112" s="329">
        <v>108</v>
      </c>
      <c r="T112" s="330">
        <v>177.12</v>
      </c>
      <c r="U112" s="328">
        <v>211.68</v>
      </c>
      <c r="V112" s="330">
        <v>276.48</v>
      </c>
      <c r="W112" s="328">
        <v>400.68</v>
      </c>
      <c r="X112" s="330">
        <v>653.4</v>
      </c>
      <c r="Y112" s="328">
        <v>685.8</v>
      </c>
      <c r="Z112" s="330">
        <v>726.84</v>
      </c>
      <c r="AB112" s="329">
        <v>108</v>
      </c>
      <c r="AC112" s="330">
        <v>231.12</v>
      </c>
      <c r="AD112" s="328">
        <v>341.28</v>
      </c>
      <c r="AE112" s="330">
        <v>623.16</v>
      </c>
      <c r="AF112" s="328">
        <v>673.92</v>
      </c>
      <c r="AG112" s="330">
        <v>681.48</v>
      </c>
      <c r="AH112" s="328">
        <v>783</v>
      </c>
      <c r="AI112" s="330">
        <v>818.64</v>
      </c>
      <c r="AK112" s="329">
        <v>108</v>
      </c>
      <c r="AL112" s="330">
        <v>252.72</v>
      </c>
      <c r="AM112" s="328">
        <v>352.08</v>
      </c>
      <c r="AN112" s="330">
        <v>632.88</v>
      </c>
      <c r="AO112" s="328">
        <v>683.64</v>
      </c>
      <c r="AP112" s="330">
        <v>691.2</v>
      </c>
      <c r="AQ112" s="328">
        <v>801.36</v>
      </c>
      <c r="AR112" s="330">
        <v>832.68</v>
      </c>
      <c r="BQ112" s="329">
        <v>108</v>
      </c>
      <c r="BR112" s="352">
        <v>57.22</v>
      </c>
      <c r="BS112" s="352">
        <v>57.58</v>
      </c>
      <c r="BT112" s="352">
        <v>60.91</v>
      </c>
      <c r="BU112" s="352">
        <v>64.66</v>
      </c>
      <c r="BV112" s="352">
        <v>73.21</v>
      </c>
      <c r="BW112" s="352">
        <v>80.51</v>
      </c>
      <c r="BX112" s="352">
        <v>88.83</v>
      </c>
    </row>
    <row r="113" spans="1:76">
      <c r="A113" s="329">
        <v>109</v>
      </c>
      <c r="B113" s="330">
        <v>137.34</v>
      </c>
      <c r="C113" s="328">
        <v>168.95</v>
      </c>
      <c r="D113" s="330">
        <v>222.36</v>
      </c>
      <c r="E113" s="328">
        <v>270.32</v>
      </c>
      <c r="F113" s="330">
        <v>377.14</v>
      </c>
      <c r="G113" s="328">
        <v>416.38</v>
      </c>
      <c r="H113" s="330">
        <v>475.24</v>
      </c>
      <c r="J113" s="329">
        <v>109</v>
      </c>
      <c r="K113" s="330">
        <v>152.6</v>
      </c>
      <c r="L113" s="328">
        <v>183.12</v>
      </c>
      <c r="M113" s="330">
        <v>243.07</v>
      </c>
      <c r="N113" s="328">
        <v>340.08</v>
      </c>
      <c r="O113" s="330">
        <v>546.09</v>
      </c>
      <c r="P113" s="328">
        <v>606.04</v>
      </c>
      <c r="Q113" s="330">
        <v>637.65</v>
      </c>
      <c r="S113" s="329">
        <v>109</v>
      </c>
      <c r="T113" s="330">
        <v>178.76</v>
      </c>
      <c r="U113" s="328">
        <v>213.64</v>
      </c>
      <c r="V113" s="330">
        <v>279.04</v>
      </c>
      <c r="W113" s="328">
        <v>404.39</v>
      </c>
      <c r="X113" s="330">
        <v>659.45</v>
      </c>
      <c r="Y113" s="328">
        <v>692.15</v>
      </c>
      <c r="Z113" s="330">
        <v>733.57</v>
      </c>
      <c r="AB113" s="329">
        <v>109</v>
      </c>
      <c r="AC113" s="330">
        <v>233.26</v>
      </c>
      <c r="AD113" s="328">
        <v>344.44</v>
      </c>
      <c r="AE113" s="330">
        <v>628.93</v>
      </c>
      <c r="AF113" s="328">
        <v>680.16</v>
      </c>
      <c r="AG113" s="330">
        <v>687.79</v>
      </c>
      <c r="AH113" s="328">
        <v>790.25</v>
      </c>
      <c r="AI113" s="330">
        <v>826.22</v>
      </c>
      <c r="AK113" s="329">
        <v>109</v>
      </c>
      <c r="AL113" s="330">
        <v>255.06</v>
      </c>
      <c r="AM113" s="328">
        <v>355.34</v>
      </c>
      <c r="AN113" s="330">
        <v>638.74</v>
      </c>
      <c r="AO113" s="328">
        <v>689.97</v>
      </c>
      <c r="AP113" s="330">
        <v>697.6</v>
      </c>
      <c r="AQ113" s="328">
        <v>808.78</v>
      </c>
      <c r="AR113" s="330">
        <v>840.39</v>
      </c>
      <c r="BQ113" s="329">
        <v>109</v>
      </c>
      <c r="BR113" s="352">
        <v>58.37</v>
      </c>
      <c r="BS113" s="352">
        <v>58.38</v>
      </c>
      <c r="BT113" s="352">
        <v>61.57</v>
      </c>
      <c r="BU113" s="352">
        <v>65.29</v>
      </c>
      <c r="BV113" s="352">
        <v>73.85</v>
      </c>
      <c r="BW113" s="352">
        <v>81.2</v>
      </c>
      <c r="BX113" s="352">
        <v>89.62</v>
      </c>
    </row>
    <row r="114" spans="1:76">
      <c r="A114" s="329">
        <v>110</v>
      </c>
      <c r="B114" s="333">
        <v>138.6</v>
      </c>
      <c r="C114" s="334">
        <v>170.5</v>
      </c>
      <c r="D114" s="333">
        <v>224.4</v>
      </c>
      <c r="E114" s="334">
        <v>272.8</v>
      </c>
      <c r="F114" s="333">
        <v>380.6</v>
      </c>
      <c r="G114" s="334">
        <v>420.2</v>
      </c>
      <c r="H114" s="333">
        <v>479.6</v>
      </c>
      <c r="J114" s="329">
        <v>110</v>
      </c>
      <c r="K114" s="333">
        <v>154</v>
      </c>
      <c r="L114" s="334">
        <v>184.8</v>
      </c>
      <c r="M114" s="333">
        <v>245.3</v>
      </c>
      <c r="N114" s="334">
        <v>343.2</v>
      </c>
      <c r="O114" s="333">
        <v>551.1</v>
      </c>
      <c r="P114" s="334">
        <v>611.6</v>
      </c>
      <c r="Q114" s="333">
        <v>643.5</v>
      </c>
      <c r="S114" s="329">
        <v>110</v>
      </c>
      <c r="T114" s="333">
        <v>180.4</v>
      </c>
      <c r="U114" s="334">
        <v>215.6</v>
      </c>
      <c r="V114" s="333">
        <v>281.6</v>
      </c>
      <c r="W114" s="334">
        <v>408.1</v>
      </c>
      <c r="X114" s="333">
        <v>665.5</v>
      </c>
      <c r="Y114" s="334">
        <v>698.5</v>
      </c>
      <c r="Z114" s="333">
        <v>740.3</v>
      </c>
      <c r="AB114" s="329">
        <v>110</v>
      </c>
      <c r="AC114" s="333">
        <v>235.4</v>
      </c>
      <c r="AD114" s="334">
        <v>347.6</v>
      </c>
      <c r="AE114" s="333">
        <v>634.7</v>
      </c>
      <c r="AF114" s="334">
        <v>686.4</v>
      </c>
      <c r="AG114" s="333">
        <v>694.1</v>
      </c>
      <c r="AH114" s="334">
        <v>797.5</v>
      </c>
      <c r="AI114" s="333">
        <v>833.8</v>
      </c>
      <c r="AK114" s="329">
        <v>110</v>
      </c>
      <c r="AL114" s="333">
        <v>257.4</v>
      </c>
      <c r="AM114" s="334">
        <v>358.6</v>
      </c>
      <c r="AN114" s="333">
        <v>644.6</v>
      </c>
      <c r="AO114" s="334">
        <v>696.3</v>
      </c>
      <c r="AP114" s="333">
        <v>704</v>
      </c>
      <c r="AQ114" s="334">
        <v>816.2</v>
      </c>
      <c r="AR114" s="333">
        <v>848.1</v>
      </c>
      <c r="BQ114" s="329">
        <v>110</v>
      </c>
      <c r="BR114" s="352">
        <v>58.75</v>
      </c>
      <c r="BS114" s="352">
        <v>59.23</v>
      </c>
      <c r="BT114" s="352">
        <v>62.28</v>
      </c>
      <c r="BU114" s="352">
        <v>65.92</v>
      </c>
      <c r="BV114" s="352">
        <v>74.57</v>
      </c>
      <c r="BW114" s="352">
        <v>81.93</v>
      </c>
      <c r="BX114" s="352">
        <v>90.4</v>
      </c>
    </row>
    <row r="115" spans="1:76">
      <c r="A115" s="323">
        <v>111</v>
      </c>
      <c r="B115" s="330">
        <v>139.86</v>
      </c>
      <c r="C115" s="328">
        <v>172.05</v>
      </c>
      <c r="D115" s="330">
        <v>226.44</v>
      </c>
      <c r="E115" s="328">
        <v>275.28</v>
      </c>
      <c r="F115" s="330">
        <v>384.06</v>
      </c>
      <c r="G115" s="328">
        <v>424.02</v>
      </c>
      <c r="H115" s="330">
        <v>483.96</v>
      </c>
      <c r="J115" s="323">
        <v>111</v>
      </c>
      <c r="K115" s="330">
        <v>155.4</v>
      </c>
      <c r="L115" s="328">
        <v>186.48</v>
      </c>
      <c r="M115" s="330">
        <v>247.53</v>
      </c>
      <c r="N115" s="328">
        <v>346.32</v>
      </c>
      <c r="O115" s="330">
        <v>556.11</v>
      </c>
      <c r="P115" s="328">
        <v>617.16</v>
      </c>
      <c r="Q115" s="330">
        <v>649.35</v>
      </c>
      <c r="S115" s="323">
        <v>111</v>
      </c>
      <c r="T115" s="330">
        <v>182.04</v>
      </c>
      <c r="U115" s="328">
        <v>217.56</v>
      </c>
      <c r="V115" s="330">
        <v>284.16</v>
      </c>
      <c r="W115" s="328">
        <v>411.81</v>
      </c>
      <c r="X115" s="330">
        <v>671.55</v>
      </c>
      <c r="Y115" s="328">
        <v>704.85</v>
      </c>
      <c r="Z115" s="330">
        <v>747.03</v>
      </c>
      <c r="AB115" s="323">
        <v>111</v>
      </c>
      <c r="AC115" s="330">
        <v>237.54</v>
      </c>
      <c r="AD115" s="328">
        <v>350.76</v>
      </c>
      <c r="AE115" s="330">
        <v>640.47</v>
      </c>
      <c r="AF115" s="328">
        <v>692.64</v>
      </c>
      <c r="AG115" s="330">
        <v>700.41</v>
      </c>
      <c r="AH115" s="328">
        <v>804.75</v>
      </c>
      <c r="AI115" s="330">
        <v>841.38</v>
      </c>
      <c r="AK115" s="323">
        <v>111</v>
      </c>
      <c r="AL115" s="330">
        <v>259.74</v>
      </c>
      <c r="AM115" s="328">
        <v>361.86</v>
      </c>
      <c r="AN115" s="330">
        <v>650.46</v>
      </c>
      <c r="AO115" s="328">
        <v>702.63</v>
      </c>
      <c r="AP115" s="330">
        <v>710.4</v>
      </c>
      <c r="AQ115" s="328">
        <v>823.62</v>
      </c>
      <c r="AR115" s="330">
        <v>855.81</v>
      </c>
      <c r="BQ115" s="323">
        <v>111</v>
      </c>
      <c r="BR115" s="352">
        <v>59.41</v>
      </c>
      <c r="BS115" s="352">
        <v>59.89</v>
      </c>
      <c r="BT115" s="352">
        <v>64.26</v>
      </c>
      <c r="BU115" s="352">
        <v>67.2</v>
      </c>
      <c r="BV115" s="352">
        <v>75.2</v>
      </c>
      <c r="BW115" s="352">
        <v>82.6</v>
      </c>
      <c r="BX115" s="352">
        <v>92.25</v>
      </c>
    </row>
    <row r="116" spans="1:76">
      <c r="A116" s="329">
        <v>112</v>
      </c>
      <c r="B116" s="330">
        <v>141.12</v>
      </c>
      <c r="C116" s="328">
        <v>173.6</v>
      </c>
      <c r="D116" s="330">
        <v>228.48</v>
      </c>
      <c r="E116" s="328">
        <v>277.76</v>
      </c>
      <c r="F116" s="330">
        <v>387.52</v>
      </c>
      <c r="G116" s="328">
        <v>427.84</v>
      </c>
      <c r="H116" s="330">
        <v>488.32</v>
      </c>
      <c r="J116" s="329">
        <v>112</v>
      </c>
      <c r="K116" s="330">
        <v>156.8</v>
      </c>
      <c r="L116" s="328">
        <v>188.16</v>
      </c>
      <c r="M116" s="330">
        <v>249.76</v>
      </c>
      <c r="N116" s="328">
        <v>349.44</v>
      </c>
      <c r="O116" s="330">
        <v>561.12</v>
      </c>
      <c r="P116" s="328">
        <v>622.72</v>
      </c>
      <c r="Q116" s="330">
        <v>655.2</v>
      </c>
      <c r="S116" s="329">
        <v>112</v>
      </c>
      <c r="T116" s="330">
        <v>183.68</v>
      </c>
      <c r="U116" s="328">
        <v>219.52</v>
      </c>
      <c r="V116" s="330">
        <v>286.72</v>
      </c>
      <c r="W116" s="328">
        <v>415.52</v>
      </c>
      <c r="X116" s="330">
        <v>677.6</v>
      </c>
      <c r="Y116" s="328">
        <v>711.2</v>
      </c>
      <c r="Z116" s="330">
        <v>753.76</v>
      </c>
      <c r="AB116" s="329">
        <v>112</v>
      </c>
      <c r="AC116" s="330">
        <v>239.68</v>
      </c>
      <c r="AD116" s="328">
        <v>353.92</v>
      </c>
      <c r="AE116" s="330">
        <v>646.24</v>
      </c>
      <c r="AF116" s="328">
        <v>698.88</v>
      </c>
      <c r="AG116" s="330">
        <v>706.72</v>
      </c>
      <c r="AH116" s="328">
        <v>812</v>
      </c>
      <c r="AI116" s="330">
        <v>848.96</v>
      </c>
      <c r="AK116" s="329">
        <v>112</v>
      </c>
      <c r="AL116" s="330">
        <v>262.08</v>
      </c>
      <c r="AM116" s="328">
        <v>365.12</v>
      </c>
      <c r="AN116" s="330">
        <v>656.32</v>
      </c>
      <c r="AO116" s="328">
        <v>708.96</v>
      </c>
      <c r="AP116" s="330">
        <v>716.8</v>
      </c>
      <c r="AQ116" s="328">
        <v>831.04</v>
      </c>
      <c r="AR116" s="330">
        <v>863.52</v>
      </c>
      <c r="BQ116" s="329">
        <v>112</v>
      </c>
      <c r="BR116" s="352">
        <v>60.62</v>
      </c>
      <c r="BS116" s="352">
        <v>61.13</v>
      </c>
      <c r="BT116" s="352">
        <v>64.27</v>
      </c>
      <c r="BU116" s="352">
        <v>67.21</v>
      </c>
      <c r="BV116" s="352">
        <v>75.84</v>
      </c>
      <c r="BW116" s="352">
        <v>83.31</v>
      </c>
      <c r="BX116" s="352">
        <v>92.36</v>
      </c>
    </row>
    <row r="117" spans="1:76">
      <c r="A117" s="329">
        <v>113</v>
      </c>
      <c r="B117" s="330">
        <v>142.38</v>
      </c>
      <c r="C117" s="328">
        <v>175.15</v>
      </c>
      <c r="D117" s="330">
        <v>230.52</v>
      </c>
      <c r="E117" s="328">
        <v>280.24</v>
      </c>
      <c r="F117" s="330">
        <v>390.98</v>
      </c>
      <c r="G117" s="328">
        <v>431.66</v>
      </c>
      <c r="H117" s="330">
        <v>492.68</v>
      </c>
      <c r="J117" s="329">
        <v>113</v>
      </c>
      <c r="K117" s="330">
        <v>158.2</v>
      </c>
      <c r="L117" s="328">
        <v>189.84</v>
      </c>
      <c r="M117" s="330">
        <v>251.99</v>
      </c>
      <c r="N117" s="328">
        <v>352.56</v>
      </c>
      <c r="O117" s="330">
        <v>566.13</v>
      </c>
      <c r="P117" s="328">
        <v>628.28</v>
      </c>
      <c r="Q117" s="330">
        <v>661.05</v>
      </c>
      <c r="S117" s="329">
        <v>113</v>
      </c>
      <c r="T117" s="330">
        <v>185.32</v>
      </c>
      <c r="U117" s="328">
        <v>221.48</v>
      </c>
      <c r="V117" s="330">
        <v>289.28</v>
      </c>
      <c r="W117" s="328">
        <v>419.23</v>
      </c>
      <c r="X117" s="330">
        <v>683.65</v>
      </c>
      <c r="Y117" s="328">
        <v>717.55</v>
      </c>
      <c r="Z117" s="330">
        <v>760.49</v>
      </c>
      <c r="AB117" s="329">
        <v>113</v>
      </c>
      <c r="AC117" s="330">
        <v>241.82</v>
      </c>
      <c r="AD117" s="328">
        <v>357.08</v>
      </c>
      <c r="AE117" s="330">
        <v>652.01</v>
      </c>
      <c r="AF117" s="328">
        <v>705.12</v>
      </c>
      <c r="AG117" s="330">
        <v>713.03</v>
      </c>
      <c r="AH117" s="328">
        <v>819.25</v>
      </c>
      <c r="AI117" s="330">
        <v>856.54</v>
      </c>
      <c r="AK117" s="329">
        <v>113</v>
      </c>
      <c r="AL117" s="330">
        <v>264.42</v>
      </c>
      <c r="AM117" s="328">
        <v>368.38</v>
      </c>
      <c r="AN117" s="330">
        <v>662.18</v>
      </c>
      <c r="AO117" s="328">
        <v>715.29</v>
      </c>
      <c r="AP117" s="330">
        <v>723.2</v>
      </c>
      <c r="AQ117" s="328">
        <v>838.46</v>
      </c>
      <c r="AR117" s="330">
        <v>871.23</v>
      </c>
      <c r="BQ117" s="329">
        <v>113</v>
      </c>
      <c r="BR117" s="352">
        <v>60.68</v>
      </c>
      <c r="BS117" s="352">
        <v>61.18</v>
      </c>
      <c r="BT117" s="352">
        <v>64.98</v>
      </c>
      <c r="BU117" s="352">
        <v>67.83</v>
      </c>
      <c r="BV117" s="352">
        <v>76.52</v>
      </c>
      <c r="BW117" s="352">
        <v>84</v>
      </c>
      <c r="BX117" s="352">
        <v>94.04</v>
      </c>
    </row>
    <row r="118" spans="1:76">
      <c r="A118" s="329">
        <v>114</v>
      </c>
      <c r="B118" s="330">
        <v>143.64</v>
      </c>
      <c r="C118" s="328">
        <v>176.7</v>
      </c>
      <c r="D118" s="330">
        <v>232.56</v>
      </c>
      <c r="E118" s="328">
        <v>282.72</v>
      </c>
      <c r="F118" s="330">
        <v>394.44</v>
      </c>
      <c r="G118" s="328">
        <v>435.48</v>
      </c>
      <c r="H118" s="330">
        <v>497.04</v>
      </c>
      <c r="J118" s="329">
        <v>114</v>
      </c>
      <c r="K118" s="330">
        <v>159.6</v>
      </c>
      <c r="L118" s="328">
        <v>191.52</v>
      </c>
      <c r="M118" s="330">
        <v>254.22</v>
      </c>
      <c r="N118" s="328">
        <v>355.68</v>
      </c>
      <c r="O118" s="330">
        <v>571.14</v>
      </c>
      <c r="P118" s="328">
        <v>633.84</v>
      </c>
      <c r="Q118" s="330">
        <v>666.9</v>
      </c>
      <c r="S118" s="329">
        <v>114</v>
      </c>
      <c r="T118" s="330">
        <v>186.96</v>
      </c>
      <c r="U118" s="328">
        <v>223.44</v>
      </c>
      <c r="V118" s="330">
        <v>291.84</v>
      </c>
      <c r="W118" s="328">
        <v>422.94</v>
      </c>
      <c r="X118" s="330">
        <v>689.7</v>
      </c>
      <c r="Y118" s="328">
        <v>723.9</v>
      </c>
      <c r="Z118" s="330">
        <v>767.22</v>
      </c>
      <c r="AB118" s="329">
        <v>114</v>
      </c>
      <c r="AC118" s="330">
        <v>243.96</v>
      </c>
      <c r="AD118" s="328">
        <v>360.24</v>
      </c>
      <c r="AE118" s="330">
        <v>657.78</v>
      </c>
      <c r="AF118" s="328">
        <v>711.36</v>
      </c>
      <c r="AG118" s="330">
        <v>719.34</v>
      </c>
      <c r="AH118" s="328">
        <v>826.5</v>
      </c>
      <c r="AI118" s="330">
        <v>864.12</v>
      </c>
      <c r="AK118" s="329">
        <v>114</v>
      </c>
      <c r="AL118" s="330">
        <v>266.76</v>
      </c>
      <c r="AM118" s="328">
        <v>371.64</v>
      </c>
      <c r="AN118" s="330">
        <v>668.04</v>
      </c>
      <c r="AO118" s="328">
        <v>721.62</v>
      </c>
      <c r="AP118" s="330">
        <v>729.6</v>
      </c>
      <c r="AQ118" s="328">
        <v>845.88</v>
      </c>
      <c r="AR118" s="330">
        <v>878.94</v>
      </c>
      <c r="BQ118" s="329">
        <v>114</v>
      </c>
      <c r="BR118" s="352">
        <v>61.32</v>
      </c>
      <c r="BS118" s="352">
        <v>62.45</v>
      </c>
      <c r="BT118" s="352">
        <v>66.33</v>
      </c>
      <c r="BU118" s="352">
        <v>69.15</v>
      </c>
      <c r="BV118" s="352">
        <v>77.81</v>
      </c>
      <c r="BW118" s="352">
        <v>85.41</v>
      </c>
      <c r="BX118" s="352">
        <v>94.65</v>
      </c>
    </row>
    <row r="119" spans="1:76">
      <c r="A119" s="331">
        <v>115</v>
      </c>
      <c r="B119" s="330">
        <v>144.9</v>
      </c>
      <c r="C119" s="328">
        <v>178.25</v>
      </c>
      <c r="D119" s="330">
        <v>234.6</v>
      </c>
      <c r="E119" s="328">
        <v>285.2</v>
      </c>
      <c r="F119" s="330">
        <v>397.9</v>
      </c>
      <c r="G119" s="328">
        <v>439.3</v>
      </c>
      <c r="H119" s="330">
        <v>501.4</v>
      </c>
      <c r="J119" s="331">
        <v>115</v>
      </c>
      <c r="K119" s="330">
        <v>161</v>
      </c>
      <c r="L119" s="328">
        <v>193.2</v>
      </c>
      <c r="M119" s="330">
        <v>256.45</v>
      </c>
      <c r="N119" s="328">
        <v>358.8</v>
      </c>
      <c r="O119" s="330">
        <v>576.15</v>
      </c>
      <c r="P119" s="328">
        <v>639.4</v>
      </c>
      <c r="Q119" s="330">
        <v>672.75</v>
      </c>
      <c r="S119" s="331">
        <v>115</v>
      </c>
      <c r="T119" s="330">
        <v>188.6</v>
      </c>
      <c r="U119" s="328">
        <v>225.4</v>
      </c>
      <c r="V119" s="330">
        <v>294.4</v>
      </c>
      <c r="W119" s="328">
        <v>426.65</v>
      </c>
      <c r="X119" s="330">
        <v>695.75</v>
      </c>
      <c r="Y119" s="328">
        <v>730.25</v>
      </c>
      <c r="Z119" s="330">
        <v>773.95</v>
      </c>
      <c r="AB119" s="331">
        <v>115</v>
      </c>
      <c r="AC119" s="330">
        <v>246.1</v>
      </c>
      <c r="AD119" s="328">
        <v>363.4</v>
      </c>
      <c r="AE119" s="330">
        <v>663.55</v>
      </c>
      <c r="AF119" s="328">
        <v>717.6</v>
      </c>
      <c r="AG119" s="330">
        <v>725.65</v>
      </c>
      <c r="AH119" s="328">
        <v>833.75</v>
      </c>
      <c r="AI119" s="330">
        <v>871.7</v>
      </c>
      <c r="AK119" s="331">
        <v>115</v>
      </c>
      <c r="AL119" s="330">
        <v>269.1</v>
      </c>
      <c r="AM119" s="328">
        <v>374.9</v>
      </c>
      <c r="AN119" s="330">
        <v>673.9</v>
      </c>
      <c r="AO119" s="328">
        <v>727.95</v>
      </c>
      <c r="AP119" s="330">
        <v>736</v>
      </c>
      <c r="AQ119" s="328">
        <v>853.3</v>
      </c>
      <c r="AR119" s="330">
        <v>886.65</v>
      </c>
      <c r="BQ119" s="331">
        <v>115</v>
      </c>
      <c r="BR119" s="352">
        <v>61.99</v>
      </c>
      <c r="BS119" s="352">
        <v>63.16</v>
      </c>
      <c r="BT119" s="352">
        <v>66.34</v>
      </c>
      <c r="BU119" s="352">
        <v>69.33</v>
      </c>
      <c r="BV119" s="352">
        <v>77.82</v>
      </c>
      <c r="BW119" s="352">
        <v>85.42</v>
      </c>
      <c r="BX119" s="352">
        <v>94.66</v>
      </c>
    </row>
    <row r="120" spans="1:76">
      <c r="A120" s="329">
        <v>116</v>
      </c>
      <c r="B120" s="327">
        <v>146.16</v>
      </c>
      <c r="C120" s="332">
        <v>179.8</v>
      </c>
      <c r="D120" s="327">
        <v>236.64</v>
      </c>
      <c r="E120" s="332">
        <v>287.68</v>
      </c>
      <c r="F120" s="327">
        <v>401.36</v>
      </c>
      <c r="G120" s="332">
        <v>443.12</v>
      </c>
      <c r="H120" s="327">
        <v>505.76</v>
      </c>
      <c r="J120" s="329">
        <v>116</v>
      </c>
      <c r="K120" s="327">
        <v>162.4</v>
      </c>
      <c r="L120" s="332">
        <v>194.88</v>
      </c>
      <c r="M120" s="327">
        <v>258.68</v>
      </c>
      <c r="N120" s="332">
        <v>361.92</v>
      </c>
      <c r="O120" s="327">
        <v>581.16</v>
      </c>
      <c r="P120" s="332">
        <v>644.96</v>
      </c>
      <c r="Q120" s="327">
        <v>678.6</v>
      </c>
      <c r="S120" s="329">
        <v>116</v>
      </c>
      <c r="T120" s="327">
        <v>190.24</v>
      </c>
      <c r="U120" s="332">
        <v>227.36</v>
      </c>
      <c r="V120" s="327">
        <v>296.96</v>
      </c>
      <c r="W120" s="332">
        <v>430.36</v>
      </c>
      <c r="X120" s="327">
        <v>701.8</v>
      </c>
      <c r="Y120" s="332">
        <v>736.6</v>
      </c>
      <c r="Z120" s="327">
        <v>780.68</v>
      </c>
      <c r="AB120" s="329">
        <v>116</v>
      </c>
      <c r="AC120" s="327">
        <v>248.24</v>
      </c>
      <c r="AD120" s="332">
        <v>366.56</v>
      </c>
      <c r="AE120" s="327">
        <v>669.32</v>
      </c>
      <c r="AF120" s="332">
        <v>723.84</v>
      </c>
      <c r="AG120" s="327">
        <v>731.96</v>
      </c>
      <c r="AH120" s="332">
        <v>841</v>
      </c>
      <c r="AI120" s="327">
        <v>879.28</v>
      </c>
      <c r="AK120" s="329">
        <v>116</v>
      </c>
      <c r="AL120" s="327">
        <v>271.44</v>
      </c>
      <c r="AM120" s="332">
        <v>378.16</v>
      </c>
      <c r="AN120" s="327">
        <v>679.76</v>
      </c>
      <c r="AO120" s="332">
        <v>734.28</v>
      </c>
      <c r="AP120" s="327">
        <v>742.4</v>
      </c>
      <c r="AQ120" s="332">
        <v>860.72</v>
      </c>
      <c r="AR120" s="327">
        <v>894.36</v>
      </c>
      <c r="BQ120" s="329">
        <v>116</v>
      </c>
      <c r="BR120" s="352">
        <v>62.63</v>
      </c>
      <c r="BS120" s="352">
        <v>63.4</v>
      </c>
      <c r="BT120" s="352">
        <v>67.77</v>
      </c>
      <c r="BU120" s="352">
        <v>69.65</v>
      </c>
      <c r="BV120" s="352">
        <v>78.34</v>
      </c>
      <c r="BW120" s="352">
        <v>85.93</v>
      </c>
      <c r="BX120" s="352">
        <v>95.25</v>
      </c>
    </row>
    <row r="121" spans="1:76">
      <c r="A121" s="329">
        <v>117</v>
      </c>
      <c r="B121" s="330">
        <v>147.42</v>
      </c>
      <c r="C121" s="328">
        <v>181.35</v>
      </c>
      <c r="D121" s="330">
        <v>238.68</v>
      </c>
      <c r="E121" s="328">
        <v>290.16</v>
      </c>
      <c r="F121" s="330">
        <v>404.82</v>
      </c>
      <c r="G121" s="328">
        <v>446.94</v>
      </c>
      <c r="H121" s="330">
        <v>510.12</v>
      </c>
      <c r="J121" s="329">
        <v>117</v>
      </c>
      <c r="K121" s="330">
        <v>163.8</v>
      </c>
      <c r="L121" s="328">
        <v>196.56</v>
      </c>
      <c r="M121" s="330">
        <v>260.91</v>
      </c>
      <c r="N121" s="328">
        <v>365.04</v>
      </c>
      <c r="O121" s="330">
        <v>586.17</v>
      </c>
      <c r="P121" s="328">
        <v>650.52</v>
      </c>
      <c r="Q121" s="330">
        <v>684.45</v>
      </c>
      <c r="S121" s="329">
        <v>117</v>
      </c>
      <c r="T121" s="330">
        <v>191.88</v>
      </c>
      <c r="U121" s="328">
        <v>229.32</v>
      </c>
      <c r="V121" s="330">
        <v>299.52</v>
      </c>
      <c r="W121" s="328">
        <v>434.07</v>
      </c>
      <c r="X121" s="330">
        <v>707.85</v>
      </c>
      <c r="Y121" s="328">
        <v>742.95</v>
      </c>
      <c r="Z121" s="330">
        <v>787.41</v>
      </c>
      <c r="AB121" s="329">
        <v>117</v>
      </c>
      <c r="AC121" s="330">
        <v>250.38</v>
      </c>
      <c r="AD121" s="328">
        <v>369.72</v>
      </c>
      <c r="AE121" s="330">
        <v>675.09</v>
      </c>
      <c r="AF121" s="328">
        <v>730.08</v>
      </c>
      <c r="AG121" s="330">
        <v>738.27</v>
      </c>
      <c r="AH121" s="328">
        <v>848.25</v>
      </c>
      <c r="AI121" s="330">
        <v>886.86</v>
      </c>
      <c r="AK121" s="329">
        <v>117</v>
      </c>
      <c r="AL121" s="330">
        <v>273.78</v>
      </c>
      <c r="AM121" s="328">
        <v>381.42</v>
      </c>
      <c r="AN121" s="330">
        <v>685.62</v>
      </c>
      <c r="AO121" s="328">
        <v>740.61</v>
      </c>
      <c r="AP121" s="330">
        <v>748.8</v>
      </c>
      <c r="AQ121" s="328">
        <v>868.14</v>
      </c>
      <c r="AR121" s="330">
        <v>902.07</v>
      </c>
      <c r="BQ121" s="329">
        <v>117</v>
      </c>
      <c r="BR121" s="352">
        <v>63.26</v>
      </c>
      <c r="BS121" s="352">
        <v>64.07</v>
      </c>
      <c r="BT121" s="352">
        <v>67.81</v>
      </c>
      <c r="BU121" s="352">
        <v>70.93</v>
      </c>
      <c r="BV121" s="352">
        <v>78.98</v>
      </c>
      <c r="BW121" s="352">
        <v>87.3</v>
      </c>
      <c r="BX121" s="352">
        <v>96.78</v>
      </c>
    </row>
    <row r="122" spans="1:76">
      <c r="A122" s="329">
        <v>118</v>
      </c>
      <c r="B122" s="330">
        <v>148.68</v>
      </c>
      <c r="C122" s="328">
        <v>182.9</v>
      </c>
      <c r="D122" s="330">
        <v>240.72</v>
      </c>
      <c r="E122" s="328">
        <v>292.64</v>
      </c>
      <c r="F122" s="330">
        <v>408.28</v>
      </c>
      <c r="G122" s="328">
        <v>450.76</v>
      </c>
      <c r="H122" s="330">
        <v>514.48</v>
      </c>
      <c r="J122" s="329">
        <v>118</v>
      </c>
      <c r="K122" s="330">
        <v>165.2</v>
      </c>
      <c r="L122" s="328">
        <v>198.24</v>
      </c>
      <c r="M122" s="330">
        <v>263.14</v>
      </c>
      <c r="N122" s="328">
        <v>368.16</v>
      </c>
      <c r="O122" s="330">
        <v>591.18</v>
      </c>
      <c r="P122" s="328">
        <v>656.08</v>
      </c>
      <c r="Q122" s="330">
        <v>690.3</v>
      </c>
      <c r="S122" s="329">
        <v>118</v>
      </c>
      <c r="T122" s="330">
        <v>193.52</v>
      </c>
      <c r="U122" s="328">
        <v>231.28</v>
      </c>
      <c r="V122" s="330">
        <v>302.08</v>
      </c>
      <c r="W122" s="328">
        <v>437.78</v>
      </c>
      <c r="X122" s="330">
        <v>713.9</v>
      </c>
      <c r="Y122" s="328">
        <v>749.3</v>
      </c>
      <c r="Z122" s="330">
        <v>794.14</v>
      </c>
      <c r="AB122" s="329">
        <v>118</v>
      </c>
      <c r="AC122" s="330">
        <v>252.52</v>
      </c>
      <c r="AD122" s="328">
        <v>372.88</v>
      </c>
      <c r="AE122" s="330">
        <v>680.86</v>
      </c>
      <c r="AF122" s="328">
        <v>736.32</v>
      </c>
      <c r="AG122" s="330">
        <v>744.58</v>
      </c>
      <c r="AH122" s="328">
        <v>855.5</v>
      </c>
      <c r="AI122" s="330">
        <v>894.44</v>
      </c>
      <c r="AK122" s="329">
        <v>118</v>
      </c>
      <c r="AL122" s="330">
        <v>276.12</v>
      </c>
      <c r="AM122" s="328">
        <v>384.68</v>
      </c>
      <c r="AN122" s="330">
        <v>691.48</v>
      </c>
      <c r="AO122" s="328">
        <v>746.94</v>
      </c>
      <c r="AP122" s="330">
        <v>755.2</v>
      </c>
      <c r="AQ122" s="328">
        <v>875.56</v>
      </c>
      <c r="AR122" s="330">
        <v>909.78</v>
      </c>
      <c r="BQ122" s="329">
        <v>118</v>
      </c>
      <c r="BR122" s="352">
        <v>63.92</v>
      </c>
      <c r="BS122" s="352">
        <v>65.38</v>
      </c>
      <c r="BT122" s="352">
        <v>67.88</v>
      </c>
      <c r="BU122" s="352">
        <v>71.14</v>
      </c>
      <c r="BV122" s="352">
        <v>79.62</v>
      </c>
      <c r="BW122" s="352">
        <v>87.31</v>
      </c>
      <c r="BX122" s="352">
        <v>97.65</v>
      </c>
    </row>
    <row r="123" spans="1:76">
      <c r="A123" s="329">
        <v>119</v>
      </c>
      <c r="B123" s="330">
        <v>149.94</v>
      </c>
      <c r="C123" s="328">
        <v>184.45</v>
      </c>
      <c r="D123" s="330">
        <v>242.76</v>
      </c>
      <c r="E123" s="328">
        <v>295.12</v>
      </c>
      <c r="F123" s="330">
        <v>411.74</v>
      </c>
      <c r="G123" s="328">
        <v>454.58</v>
      </c>
      <c r="H123" s="330">
        <v>518.84</v>
      </c>
      <c r="J123" s="329">
        <v>119</v>
      </c>
      <c r="K123" s="330">
        <v>166.6</v>
      </c>
      <c r="L123" s="328">
        <v>199.92</v>
      </c>
      <c r="M123" s="330">
        <v>265.37</v>
      </c>
      <c r="N123" s="328">
        <v>371.28</v>
      </c>
      <c r="O123" s="330">
        <v>596.19</v>
      </c>
      <c r="P123" s="328">
        <v>661.64</v>
      </c>
      <c r="Q123" s="330">
        <v>696.15</v>
      </c>
      <c r="S123" s="329">
        <v>119</v>
      </c>
      <c r="T123" s="330">
        <v>195.16</v>
      </c>
      <c r="U123" s="328">
        <v>233.24</v>
      </c>
      <c r="V123" s="330">
        <v>304.64</v>
      </c>
      <c r="W123" s="328">
        <v>441.49</v>
      </c>
      <c r="X123" s="330">
        <v>719.95</v>
      </c>
      <c r="Y123" s="328">
        <v>755.65</v>
      </c>
      <c r="Z123" s="330">
        <v>800.87</v>
      </c>
      <c r="AB123" s="329">
        <v>119</v>
      </c>
      <c r="AC123" s="330">
        <v>254.66</v>
      </c>
      <c r="AD123" s="328">
        <v>376.04</v>
      </c>
      <c r="AE123" s="330">
        <v>686.63</v>
      </c>
      <c r="AF123" s="328">
        <v>742.56</v>
      </c>
      <c r="AG123" s="330">
        <v>750.89</v>
      </c>
      <c r="AH123" s="328">
        <v>862.75</v>
      </c>
      <c r="AI123" s="330">
        <v>902.02</v>
      </c>
      <c r="AK123" s="329">
        <v>119</v>
      </c>
      <c r="AL123" s="330">
        <v>278.46</v>
      </c>
      <c r="AM123" s="328">
        <v>387.94</v>
      </c>
      <c r="AN123" s="330">
        <v>697.34</v>
      </c>
      <c r="AO123" s="328">
        <v>753.27</v>
      </c>
      <c r="AP123" s="330">
        <v>761.6</v>
      </c>
      <c r="AQ123" s="328">
        <v>882.98</v>
      </c>
      <c r="AR123" s="330">
        <v>917.49</v>
      </c>
      <c r="BQ123" s="329">
        <v>119</v>
      </c>
      <c r="BR123" s="352">
        <v>64.59</v>
      </c>
      <c r="BS123" s="352">
        <v>65.45</v>
      </c>
      <c r="BT123" s="352">
        <v>68.57</v>
      </c>
      <c r="BU123" s="352">
        <v>71.55</v>
      </c>
      <c r="BV123" s="352">
        <v>80.3</v>
      </c>
      <c r="BW123" s="352">
        <v>88</v>
      </c>
      <c r="BX123" s="352">
        <v>98.8</v>
      </c>
    </row>
    <row r="124" spans="1:76">
      <c r="A124" s="329">
        <v>120</v>
      </c>
      <c r="B124" s="333">
        <v>151.2</v>
      </c>
      <c r="C124" s="334">
        <v>186</v>
      </c>
      <c r="D124" s="333">
        <v>244.8</v>
      </c>
      <c r="E124" s="334">
        <v>297.6</v>
      </c>
      <c r="F124" s="333">
        <v>415.2</v>
      </c>
      <c r="G124" s="334">
        <v>458.4</v>
      </c>
      <c r="H124" s="333">
        <v>523.2</v>
      </c>
      <c r="J124" s="329">
        <v>120</v>
      </c>
      <c r="K124" s="333">
        <v>168</v>
      </c>
      <c r="L124" s="334">
        <v>201.6</v>
      </c>
      <c r="M124" s="333">
        <v>267.6</v>
      </c>
      <c r="N124" s="334">
        <v>374.4</v>
      </c>
      <c r="O124" s="333">
        <v>601.2</v>
      </c>
      <c r="P124" s="334">
        <v>667.2</v>
      </c>
      <c r="Q124" s="333">
        <v>702</v>
      </c>
      <c r="S124" s="329">
        <v>120</v>
      </c>
      <c r="T124" s="333">
        <v>196.8</v>
      </c>
      <c r="U124" s="334">
        <v>235.2</v>
      </c>
      <c r="V124" s="333">
        <v>307.2</v>
      </c>
      <c r="W124" s="334">
        <v>445.2</v>
      </c>
      <c r="X124" s="333">
        <v>726</v>
      </c>
      <c r="Y124" s="334">
        <v>762</v>
      </c>
      <c r="Z124" s="333">
        <v>807.6</v>
      </c>
      <c r="AB124" s="329">
        <v>120</v>
      </c>
      <c r="AC124" s="333">
        <v>256.8</v>
      </c>
      <c r="AD124" s="334">
        <v>379.2</v>
      </c>
      <c r="AE124" s="333">
        <v>692.4</v>
      </c>
      <c r="AF124" s="334">
        <v>748.8</v>
      </c>
      <c r="AG124" s="333">
        <v>757.2</v>
      </c>
      <c r="AH124" s="334">
        <v>870</v>
      </c>
      <c r="AI124" s="333">
        <v>909.6</v>
      </c>
      <c r="AK124" s="329">
        <v>120</v>
      </c>
      <c r="AL124" s="333">
        <v>280.8</v>
      </c>
      <c r="AM124" s="334">
        <v>391.2</v>
      </c>
      <c r="AN124" s="333">
        <v>703.2</v>
      </c>
      <c r="AO124" s="334">
        <v>759.6</v>
      </c>
      <c r="AP124" s="333">
        <v>768</v>
      </c>
      <c r="AQ124" s="334">
        <v>890.4</v>
      </c>
      <c r="AR124" s="333">
        <v>925.2</v>
      </c>
      <c r="BQ124" s="329">
        <v>120</v>
      </c>
      <c r="BR124" s="352">
        <v>66.34</v>
      </c>
      <c r="BS124" s="352">
        <v>67.03</v>
      </c>
      <c r="BT124" s="352">
        <v>69.94</v>
      </c>
      <c r="BU124" s="352">
        <v>72.22</v>
      </c>
      <c r="BV124" s="352">
        <v>80.95</v>
      </c>
      <c r="BW124" s="352">
        <v>88.69</v>
      </c>
      <c r="BX124" s="352">
        <v>98.93</v>
      </c>
    </row>
    <row r="125" spans="1:76">
      <c r="A125" s="323">
        <v>121</v>
      </c>
      <c r="B125" s="330">
        <v>152.46</v>
      </c>
      <c r="C125" s="328">
        <v>187.55</v>
      </c>
      <c r="D125" s="330">
        <v>246.84</v>
      </c>
      <c r="E125" s="328">
        <v>300.08</v>
      </c>
      <c r="F125" s="330">
        <v>418.66</v>
      </c>
      <c r="G125" s="328">
        <v>462.22</v>
      </c>
      <c r="H125" s="330">
        <v>527.56</v>
      </c>
      <c r="J125" s="323">
        <v>121</v>
      </c>
      <c r="K125" s="330">
        <v>169.4</v>
      </c>
      <c r="L125" s="328">
        <v>203.28</v>
      </c>
      <c r="M125" s="330">
        <v>269.83</v>
      </c>
      <c r="N125" s="328">
        <v>377.52</v>
      </c>
      <c r="O125" s="330">
        <v>606.21</v>
      </c>
      <c r="P125" s="328">
        <v>672.76</v>
      </c>
      <c r="Q125" s="330">
        <v>707.85</v>
      </c>
      <c r="S125" s="323">
        <v>121</v>
      </c>
      <c r="T125" s="330">
        <v>198.44</v>
      </c>
      <c r="U125" s="328">
        <v>237.16</v>
      </c>
      <c r="V125" s="330">
        <v>309.76</v>
      </c>
      <c r="W125" s="328">
        <v>448.91</v>
      </c>
      <c r="X125" s="330">
        <v>732.05</v>
      </c>
      <c r="Y125" s="328">
        <v>768.35</v>
      </c>
      <c r="Z125" s="330">
        <v>814.33</v>
      </c>
      <c r="AB125" s="323">
        <v>121</v>
      </c>
      <c r="AC125" s="330">
        <v>258.94</v>
      </c>
      <c r="AD125" s="328">
        <v>382.36</v>
      </c>
      <c r="AE125" s="330">
        <v>698.17</v>
      </c>
      <c r="AF125" s="328">
        <v>755.04</v>
      </c>
      <c r="AG125" s="330">
        <v>763.51</v>
      </c>
      <c r="AH125" s="328">
        <v>877.25</v>
      </c>
      <c r="AI125" s="330">
        <v>917.18</v>
      </c>
      <c r="AK125" s="323">
        <v>121</v>
      </c>
      <c r="AL125" s="330">
        <v>283.14</v>
      </c>
      <c r="AM125" s="328">
        <v>394.46</v>
      </c>
      <c r="AN125" s="330">
        <v>709.06</v>
      </c>
      <c r="AO125" s="328">
        <v>765.93</v>
      </c>
      <c r="AP125" s="330">
        <v>774.4</v>
      </c>
      <c r="AQ125" s="328">
        <v>897.82</v>
      </c>
      <c r="AR125" s="330">
        <v>932.91</v>
      </c>
      <c r="BQ125" s="323">
        <v>121</v>
      </c>
      <c r="BR125" s="352">
        <v>66.43</v>
      </c>
      <c r="BS125" s="352">
        <v>67.04</v>
      </c>
      <c r="BT125" s="352">
        <v>70</v>
      </c>
      <c r="BU125" s="352">
        <v>72.73</v>
      </c>
      <c r="BV125" s="352">
        <v>81.46</v>
      </c>
      <c r="BW125" s="352">
        <v>89.18</v>
      </c>
      <c r="BX125" s="352">
        <v>99.38</v>
      </c>
    </row>
    <row r="126" spans="1:76">
      <c r="A126" s="329">
        <v>122</v>
      </c>
      <c r="B126" s="330">
        <v>153.72</v>
      </c>
      <c r="C126" s="328">
        <v>189.1</v>
      </c>
      <c r="D126" s="330">
        <v>248.88</v>
      </c>
      <c r="E126" s="328">
        <v>302.56</v>
      </c>
      <c r="F126" s="330">
        <v>422.12</v>
      </c>
      <c r="G126" s="328">
        <v>466.04</v>
      </c>
      <c r="H126" s="330">
        <v>531.92</v>
      </c>
      <c r="J126" s="329">
        <v>122</v>
      </c>
      <c r="K126" s="330">
        <v>170.8</v>
      </c>
      <c r="L126" s="328">
        <v>204.96</v>
      </c>
      <c r="M126" s="330">
        <v>272.06</v>
      </c>
      <c r="N126" s="328">
        <v>380.64</v>
      </c>
      <c r="O126" s="330">
        <v>611.22</v>
      </c>
      <c r="P126" s="328">
        <v>678.32</v>
      </c>
      <c r="Q126" s="330">
        <v>713.7</v>
      </c>
      <c r="S126" s="329">
        <v>122</v>
      </c>
      <c r="T126" s="330">
        <v>200.08</v>
      </c>
      <c r="U126" s="328">
        <v>239.12</v>
      </c>
      <c r="V126" s="330">
        <v>312.32</v>
      </c>
      <c r="W126" s="328">
        <v>452.62</v>
      </c>
      <c r="X126" s="330">
        <v>738.1</v>
      </c>
      <c r="Y126" s="328">
        <v>774.7</v>
      </c>
      <c r="Z126" s="330">
        <v>821.06</v>
      </c>
      <c r="AB126" s="329">
        <v>122</v>
      </c>
      <c r="AC126" s="330">
        <v>261.08</v>
      </c>
      <c r="AD126" s="328">
        <v>385.52</v>
      </c>
      <c r="AE126" s="330">
        <v>703.94</v>
      </c>
      <c r="AF126" s="328">
        <v>761.28</v>
      </c>
      <c r="AG126" s="330">
        <v>769.82</v>
      </c>
      <c r="AH126" s="328">
        <v>884.5</v>
      </c>
      <c r="AI126" s="330">
        <v>924.76</v>
      </c>
      <c r="AK126" s="329">
        <v>122</v>
      </c>
      <c r="AL126" s="330">
        <v>285.48</v>
      </c>
      <c r="AM126" s="328">
        <v>397.72</v>
      </c>
      <c r="AN126" s="330">
        <v>714.92</v>
      </c>
      <c r="AO126" s="328">
        <v>772.26</v>
      </c>
      <c r="AP126" s="330">
        <v>780.8</v>
      </c>
      <c r="AQ126" s="328">
        <v>905.24</v>
      </c>
      <c r="AR126" s="330">
        <v>940.62</v>
      </c>
      <c r="BQ126" s="329">
        <v>122</v>
      </c>
      <c r="BR126" s="352">
        <v>66.89</v>
      </c>
      <c r="BS126" s="352">
        <v>67.68</v>
      </c>
      <c r="BT126" s="352">
        <v>70.68</v>
      </c>
      <c r="BU126" s="352">
        <v>73.38</v>
      </c>
      <c r="BV126" s="352">
        <v>82.1</v>
      </c>
      <c r="BW126" s="352">
        <v>90.57</v>
      </c>
      <c r="BX126" s="352">
        <v>100.19</v>
      </c>
    </row>
    <row r="127" spans="1:76">
      <c r="A127" s="329">
        <v>123</v>
      </c>
      <c r="B127" s="330">
        <v>154.98</v>
      </c>
      <c r="C127" s="328">
        <v>190.65</v>
      </c>
      <c r="D127" s="330">
        <v>250.92</v>
      </c>
      <c r="E127" s="328">
        <v>305.04</v>
      </c>
      <c r="F127" s="330">
        <v>425.58</v>
      </c>
      <c r="G127" s="328">
        <v>469.86</v>
      </c>
      <c r="H127" s="330">
        <v>536.28</v>
      </c>
      <c r="J127" s="329">
        <v>123</v>
      </c>
      <c r="K127" s="330">
        <v>172.2</v>
      </c>
      <c r="L127" s="328">
        <v>206.64</v>
      </c>
      <c r="M127" s="330">
        <v>274.29</v>
      </c>
      <c r="N127" s="328">
        <v>383.76</v>
      </c>
      <c r="O127" s="330">
        <v>616.23</v>
      </c>
      <c r="P127" s="328">
        <v>683.88</v>
      </c>
      <c r="Q127" s="330">
        <v>719.55</v>
      </c>
      <c r="S127" s="329">
        <v>123</v>
      </c>
      <c r="T127" s="330">
        <v>201.72</v>
      </c>
      <c r="U127" s="328">
        <v>241.08</v>
      </c>
      <c r="V127" s="330">
        <v>314.88</v>
      </c>
      <c r="W127" s="328">
        <v>456.33</v>
      </c>
      <c r="X127" s="330">
        <v>744.15</v>
      </c>
      <c r="Y127" s="328">
        <v>781.05</v>
      </c>
      <c r="Z127" s="330">
        <v>827.79</v>
      </c>
      <c r="AB127" s="329">
        <v>123</v>
      </c>
      <c r="AC127" s="330">
        <v>263.22</v>
      </c>
      <c r="AD127" s="328">
        <v>388.68</v>
      </c>
      <c r="AE127" s="330">
        <v>709.71</v>
      </c>
      <c r="AF127" s="328">
        <v>767.52</v>
      </c>
      <c r="AG127" s="330">
        <v>776.13</v>
      </c>
      <c r="AH127" s="328">
        <v>891.75</v>
      </c>
      <c r="AI127" s="330">
        <v>932.34</v>
      </c>
      <c r="AK127" s="329">
        <v>123</v>
      </c>
      <c r="AL127" s="330">
        <v>287.82</v>
      </c>
      <c r="AM127" s="328">
        <v>400.98</v>
      </c>
      <c r="AN127" s="330">
        <v>720.78</v>
      </c>
      <c r="AO127" s="328">
        <v>778.59</v>
      </c>
      <c r="AP127" s="330">
        <v>787.2</v>
      </c>
      <c r="AQ127" s="328">
        <v>912.66</v>
      </c>
      <c r="AR127" s="330">
        <v>948.33</v>
      </c>
      <c r="BQ127" s="329">
        <v>123</v>
      </c>
      <c r="BR127" s="352">
        <v>67.57</v>
      </c>
      <c r="BS127" s="352">
        <v>67.75</v>
      </c>
      <c r="BT127" s="352">
        <v>72.11</v>
      </c>
      <c r="BU127" s="352">
        <v>74</v>
      </c>
      <c r="BV127" s="352">
        <v>82.75</v>
      </c>
      <c r="BW127" s="352">
        <v>90.8</v>
      </c>
      <c r="BX127" s="352">
        <v>100.97</v>
      </c>
    </row>
    <row r="128" spans="1:76">
      <c r="A128" s="329">
        <v>124</v>
      </c>
      <c r="B128" s="330">
        <v>156.24</v>
      </c>
      <c r="C128" s="328">
        <v>192.2</v>
      </c>
      <c r="D128" s="330">
        <v>252.96</v>
      </c>
      <c r="E128" s="328">
        <v>307.52</v>
      </c>
      <c r="F128" s="330">
        <v>429.04</v>
      </c>
      <c r="G128" s="328">
        <v>473.68</v>
      </c>
      <c r="H128" s="330">
        <v>540.64</v>
      </c>
      <c r="J128" s="329">
        <v>124</v>
      </c>
      <c r="K128" s="330">
        <v>173.6</v>
      </c>
      <c r="L128" s="328">
        <v>208.32</v>
      </c>
      <c r="M128" s="330">
        <v>276.52</v>
      </c>
      <c r="N128" s="328">
        <v>386.88</v>
      </c>
      <c r="O128" s="330">
        <v>621.24</v>
      </c>
      <c r="P128" s="328">
        <v>689.44</v>
      </c>
      <c r="Q128" s="330">
        <v>725.4</v>
      </c>
      <c r="S128" s="329">
        <v>124</v>
      </c>
      <c r="T128" s="330">
        <v>203.36</v>
      </c>
      <c r="U128" s="328">
        <v>243.04</v>
      </c>
      <c r="V128" s="330">
        <v>317.44</v>
      </c>
      <c r="W128" s="328">
        <v>460.04</v>
      </c>
      <c r="X128" s="330">
        <v>750.2</v>
      </c>
      <c r="Y128" s="328">
        <v>787.4</v>
      </c>
      <c r="Z128" s="330">
        <v>834.52</v>
      </c>
      <c r="AB128" s="329">
        <v>124</v>
      </c>
      <c r="AC128" s="330">
        <v>265.36</v>
      </c>
      <c r="AD128" s="328">
        <v>391.84</v>
      </c>
      <c r="AE128" s="330">
        <v>715.48</v>
      </c>
      <c r="AF128" s="328">
        <v>773.76</v>
      </c>
      <c r="AG128" s="330">
        <v>782.44</v>
      </c>
      <c r="AH128" s="328">
        <v>899</v>
      </c>
      <c r="AI128" s="330">
        <v>939.92</v>
      </c>
      <c r="AK128" s="329">
        <v>124</v>
      </c>
      <c r="AL128" s="330">
        <v>290.16</v>
      </c>
      <c r="AM128" s="328">
        <v>404.24</v>
      </c>
      <c r="AN128" s="330">
        <v>726.64</v>
      </c>
      <c r="AO128" s="328">
        <v>784.92</v>
      </c>
      <c r="AP128" s="330">
        <v>793.6</v>
      </c>
      <c r="AQ128" s="328">
        <v>920.08</v>
      </c>
      <c r="AR128" s="330">
        <v>956.04</v>
      </c>
      <c r="BQ128" s="329">
        <v>124</v>
      </c>
      <c r="BR128" s="352">
        <v>68.21</v>
      </c>
      <c r="BS128" s="352">
        <v>69.07</v>
      </c>
      <c r="BT128" s="352">
        <v>72.85</v>
      </c>
      <c r="BU128" s="352">
        <v>74.68</v>
      </c>
      <c r="BV128" s="352">
        <v>83.43</v>
      </c>
      <c r="BW128" s="352">
        <v>91.24</v>
      </c>
      <c r="BX128" s="352">
        <v>101.73</v>
      </c>
    </row>
    <row r="129" spans="1:76">
      <c r="A129" s="331">
        <v>125</v>
      </c>
      <c r="B129" s="330">
        <v>157.5</v>
      </c>
      <c r="C129" s="328">
        <v>193.75</v>
      </c>
      <c r="D129" s="330">
        <v>255</v>
      </c>
      <c r="E129" s="328">
        <v>310</v>
      </c>
      <c r="F129" s="330">
        <v>432.5</v>
      </c>
      <c r="G129" s="328">
        <v>477.5</v>
      </c>
      <c r="H129" s="330">
        <v>545</v>
      </c>
      <c r="J129" s="331">
        <v>125</v>
      </c>
      <c r="K129" s="330">
        <v>175</v>
      </c>
      <c r="L129" s="328">
        <v>210</v>
      </c>
      <c r="M129" s="330">
        <v>278.75</v>
      </c>
      <c r="N129" s="328">
        <v>390</v>
      </c>
      <c r="O129" s="330">
        <v>626.25</v>
      </c>
      <c r="P129" s="328">
        <v>695</v>
      </c>
      <c r="Q129" s="330">
        <v>731.25</v>
      </c>
      <c r="S129" s="331">
        <v>125</v>
      </c>
      <c r="T129" s="330">
        <v>205</v>
      </c>
      <c r="U129" s="328">
        <v>245</v>
      </c>
      <c r="V129" s="330">
        <v>320</v>
      </c>
      <c r="W129" s="328">
        <v>463.75</v>
      </c>
      <c r="X129" s="330">
        <v>756.25</v>
      </c>
      <c r="Y129" s="328">
        <v>793.75</v>
      </c>
      <c r="Z129" s="330">
        <v>841.25</v>
      </c>
      <c r="AB129" s="331">
        <v>125</v>
      </c>
      <c r="AC129" s="330">
        <v>267.5</v>
      </c>
      <c r="AD129" s="328">
        <v>395</v>
      </c>
      <c r="AE129" s="330">
        <v>721.25</v>
      </c>
      <c r="AF129" s="328">
        <v>780</v>
      </c>
      <c r="AG129" s="330">
        <v>788.75</v>
      </c>
      <c r="AH129" s="328">
        <v>906.25</v>
      </c>
      <c r="AI129" s="330">
        <v>947.5</v>
      </c>
      <c r="AK129" s="331">
        <v>125</v>
      </c>
      <c r="AL129" s="330">
        <v>292.5</v>
      </c>
      <c r="AM129" s="328">
        <v>407.5</v>
      </c>
      <c r="AN129" s="330">
        <v>732.5</v>
      </c>
      <c r="AO129" s="328">
        <v>791.25</v>
      </c>
      <c r="AP129" s="330">
        <v>800</v>
      </c>
      <c r="AQ129" s="328">
        <v>927.5</v>
      </c>
      <c r="AR129" s="330">
        <v>963.75</v>
      </c>
      <c r="BQ129" s="331">
        <v>125</v>
      </c>
      <c r="BR129" s="352">
        <v>68.9</v>
      </c>
      <c r="BS129" s="352">
        <v>69.08</v>
      </c>
      <c r="BT129" s="352">
        <v>72.88</v>
      </c>
      <c r="BU129" s="352">
        <v>75.33</v>
      </c>
      <c r="BV129" s="352">
        <v>84.07</v>
      </c>
      <c r="BW129" s="352">
        <v>91.94</v>
      </c>
      <c r="BX129" s="352">
        <v>102.51</v>
      </c>
    </row>
    <row r="130" spans="1:76">
      <c r="A130" s="329">
        <v>126</v>
      </c>
      <c r="B130" s="327">
        <v>158.76</v>
      </c>
      <c r="C130" s="332">
        <v>195.3</v>
      </c>
      <c r="D130" s="327">
        <v>257.04</v>
      </c>
      <c r="E130" s="332">
        <v>312.48</v>
      </c>
      <c r="F130" s="327">
        <v>435.96</v>
      </c>
      <c r="G130" s="332">
        <v>481.32</v>
      </c>
      <c r="H130" s="327">
        <v>549.36</v>
      </c>
      <c r="J130" s="329">
        <v>126</v>
      </c>
      <c r="K130" s="327">
        <v>176.4</v>
      </c>
      <c r="L130" s="332">
        <v>211.68</v>
      </c>
      <c r="M130" s="327">
        <v>280.98</v>
      </c>
      <c r="N130" s="332">
        <v>393.12</v>
      </c>
      <c r="O130" s="327">
        <v>631.26</v>
      </c>
      <c r="P130" s="332">
        <v>700.56</v>
      </c>
      <c r="Q130" s="327">
        <v>737.1</v>
      </c>
      <c r="S130" s="329">
        <v>126</v>
      </c>
      <c r="T130" s="327">
        <v>206.64</v>
      </c>
      <c r="U130" s="332">
        <v>246.96</v>
      </c>
      <c r="V130" s="327">
        <v>322.56</v>
      </c>
      <c r="W130" s="332">
        <v>467.46</v>
      </c>
      <c r="X130" s="327">
        <v>762.3</v>
      </c>
      <c r="Y130" s="332">
        <v>800.1</v>
      </c>
      <c r="Z130" s="327">
        <v>847.98</v>
      </c>
      <c r="AB130" s="329">
        <v>126</v>
      </c>
      <c r="AC130" s="327">
        <v>269.64</v>
      </c>
      <c r="AD130" s="332">
        <v>398.16</v>
      </c>
      <c r="AE130" s="327">
        <v>727.02</v>
      </c>
      <c r="AF130" s="332">
        <v>786.24</v>
      </c>
      <c r="AG130" s="327">
        <v>795.06</v>
      </c>
      <c r="AH130" s="332">
        <v>913.5</v>
      </c>
      <c r="AI130" s="327">
        <v>955.08</v>
      </c>
      <c r="AK130" s="329">
        <v>126</v>
      </c>
      <c r="AL130" s="327">
        <v>294.84</v>
      </c>
      <c r="AM130" s="332">
        <v>410.76</v>
      </c>
      <c r="AN130" s="327">
        <v>738.36</v>
      </c>
      <c r="AO130" s="332">
        <v>797.58</v>
      </c>
      <c r="AP130" s="327">
        <v>806.4</v>
      </c>
      <c r="AQ130" s="332">
        <v>934.92</v>
      </c>
      <c r="AR130" s="327">
        <v>971.46</v>
      </c>
      <c r="BQ130" s="329">
        <v>126</v>
      </c>
      <c r="BR130" s="352">
        <v>70.21</v>
      </c>
      <c r="BS130" s="352">
        <v>70.42</v>
      </c>
      <c r="BT130" s="352">
        <v>75.02</v>
      </c>
      <c r="BU130" s="352">
        <v>75.82</v>
      </c>
      <c r="BV130" s="352">
        <v>84.56</v>
      </c>
      <c r="BW130" s="352">
        <v>93.12</v>
      </c>
      <c r="BX130" s="352">
        <v>105.13</v>
      </c>
    </row>
    <row r="131" spans="1:76">
      <c r="A131" s="329">
        <v>127</v>
      </c>
      <c r="B131" s="330">
        <v>160.02</v>
      </c>
      <c r="C131" s="328">
        <v>196.85</v>
      </c>
      <c r="D131" s="330">
        <v>259.08</v>
      </c>
      <c r="E131" s="328">
        <v>314.96</v>
      </c>
      <c r="F131" s="330">
        <v>439.42</v>
      </c>
      <c r="G131" s="328">
        <v>485.14</v>
      </c>
      <c r="H131" s="330">
        <v>553.72</v>
      </c>
      <c r="J131" s="329">
        <v>127</v>
      </c>
      <c r="K131" s="330">
        <v>177.8</v>
      </c>
      <c r="L131" s="328">
        <v>213.36</v>
      </c>
      <c r="M131" s="330">
        <v>283.21</v>
      </c>
      <c r="N131" s="328">
        <v>396.24</v>
      </c>
      <c r="O131" s="330">
        <v>636.27</v>
      </c>
      <c r="P131" s="328">
        <v>706.12</v>
      </c>
      <c r="Q131" s="330">
        <v>742.95</v>
      </c>
      <c r="S131" s="329">
        <v>127</v>
      </c>
      <c r="T131" s="330">
        <v>208.28</v>
      </c>
      <c r="U131" s="328">
        <v>248.92</v>
      </c>
      <c r="V131" s="330">
        <v>325.12</v>
      </c>
      <c r="W131" s="328">
        <v>471.17</v>
      </c>
      <c r="X131" s="330">
        <v>768.35</v>
      </c>
      <c r="Y131" s="328">
        <v>806.45</v>
      </c>
      <c r="Z131" s="330">
        <v>854.71</v>
      </c>
      <c r="AB131" s="329">
        <v>127</v>
      </c>
      <c r="AC131" s="330">
        <v>271.78</v>
      </c>
      <c r="AD131" s="328">
        <v>401.32</v>
      </c>
      <c r="AE131" s="330">
        <v>732.79</v>
      </c>
      <c r="AF131" s="328">
        <v>792.48</v>
      </c>
      <c r="AG131" s="330">
        <v>801.37</v>
      </c>
      <c r="AH131" s="328">
        <v>920.75</v>
      </c>
      <c r="AI131" s="330">
        <v>962.66</v>
      </c>
      <c r="AK131" s="329">
        <v>127</v>
      </c>
      <c r="AL131" s="330">
        <v>297.18</v>
      </c>
      <c r="AM131" s="328">
        <v>414.02</v>
      </c>
      <c r="AN131" s="330">
        <v>744.22</v>
      </c>
      <c r="AO131" s="328">
        <v>803.91</v>
      </c>
      <c r="AP131" s="330">
        <v>812.8</v>
      </c>
      <c r="AQ131" s="328">
        <v>942.34</v>
      </c>
      <c r="AR131" s="330">
        <v>979.17</v>
      </c>
      <c r="BQ131" s="329">
        <v>127</v>
      </c>
      <c r="BR131" s="352">
        <v>70.29</v>
      </c>
      <c r="BS131" s="352">
        <v>70.45</v>
      </c>
      <c r="BT131" s="352">
        <v>75.04</v>
      </c>
      <c r="BU131" s="352">
        <v>76.46</v>
      </c>
      <c r="BV131" s="352">
        <v>85.2</v>
      </c>
      <c r="BW131" s="352">
        <v>93.13</v>
      </c>
      <c r="BX131" s="352">
        <v>105.14</v>
      </c>
    </row>
    <row r="132" spans="1:76">
      <c r="A132" s="329">
        <v>128</v>
      </c>
      <c r="B132" s="330">
        <v>161.28</v>
      </c>
      <c r="C132" s="328">
        <v>198.4</v>
      </c>
      <c r="D132" s="330">
        <v>261.12</v>
      </c>
      <c r="E132" s="328">
        <v>317.44</v>
      </c>
      <c r="F132" s="330">
        <v>442.88</v>
      </c>
      <c r="G132" s="328">
        <v>488.96</v>
      </c>
      <c r="H132" s="330">
        <v>558.08</v>
      </c>
      <c r="J132" s="329">
        <v>128</v>
      </c>
      <c r="K132" s="330">
        <v>179.2</v>
      </c>
      <c r="L132" s="328">
        <v>215.04</v>
      </c>
      <c r="M132" s="330">
        <v>285.44</v>
      </c>
      <c r="N132" s="328">
        <v>399.36</v>
      </c>
      <c r="O132" s="330">
        <v>641.28</v>
      </c>
      <c r="P132" s="328">
        <v>711.68</v>
      </c>
      <c r="Q132" s="330">
        <v>748.8</v>
      </c>
      <c r="S132" s="329">
        <v>128</v>
      </c>
      <c r="T132" s="330">
        <v>209.92</v>
      </c>
      <c r="U132" s="328">
        <v>250.88</v>
      </c>
      <c r="V132" s="330">
        <v>327.68</v>
      </c>
      <c r="W132" s="328">
        <v>474.88</v>
      </c>
      <c r="X132" s="330">
        <v>774.4</v>
      </c>
      <c r="Y132" s="328">
        <v>812.8</v>
      </c>
      <c r="Z132" s="330">
        <v>861.44</v>
      </c>
      <c r="AB132" s="329">
        <v>128</v>
      </c>
      <c r="AC132" s="330">
        <v>273.92</v>
      </c>
      <c r="AD132" s="328">
        <v>404.48</v>
      </c>
      <c r="AE132" s="330">
        <v>738.56</v>
      </c>
      <c r="AF132" s="328">
        <v>798.72</v>
      </c>
      <c r="AG132" s="330">
        <v>807.68</v>
      </c>
      <c r="AH132" s="328">
        <v>928</v>
      </c>
      <c r="AI132" s="330">
        <v>970.24</v>
      </c>
      <c r="AK132" s="329">
        <v>128</v>
      </c>
      <c r="AL132" s="330">
        <v>299.52</v>
      </c>
      <c r="AM132" s="328">
        <v>417.28</v>
      </c>
      <c r="AN132" s="330">
        <v>750.08</v>
      </c>
      <c r="AO132" s="328">
        <v>810.24</v>
      </c>
      <c r="AP132" s="330">
        <v>819.2</v>
      </c>
      <c r="AQ132" s="328">
        <v>949.76</v>
      </c>
      <c r="AR132" s="330">
        <v>986.88</v>
      </c>
      <c r="BQ132" s="329">
        <v>128</v>
      </c>
      <c r="BR132" s="352">
        <v>70.94</v>
      </c>
      <c r="BS132" s="352">
        <v>70.97</v>
      </c>
      <c r="BT132" s="352">
        <v>75.78</v>
      </c>
      <c r="BU132" s="352">
        <v>77.13</v>
      </c>
      <c r="BV132" s="352">
        <v>86.5</v>
      </c>
      <c r="BW132" s="352">
        <v>94.8</v>
      </c>
      <c r="BX132" s="352">
        <v>106.71</v>
      </c>
    </row>
    <row r="133" spans="1:76">
      <c r="A133" s="329">
        <v>129</v>
      </c>
      <c r="B133" s="330">
        <v>162.54</v>
      </c>
      <c r="C133" s="328">
        <v>199.95</v>
      </c>
      <c r="D133" s="330">
        <v>263.16</v>
      </c>
      <c r="E133" s="328">
        <v>319.92</v>
      </c>
      <c r="F133" s="330">
        <v>446.34</v>
      </c>
      <c r="G133" s="328">
        <v>492.78</v>
      </c>
      <c r="H133" s="330">
        <v>562.44</v>
      </c>
      <c r="J133" s="329">
        <v>129</v>
      </c>
      <c r="K133" s="330">
        <v>180.6</v>
      </c>
      <c r="L133" s="328">
        <v>216.72</v>
      </c>
      <c r="M133" s="330">
        <v>287.67</v>
      </c>
      <c r="N133" s="328">
        <v>402.48</v>
      </c>
      <c r="O133" s="330">
        <v>646.29</v>
      </c>
      <c r="P133" s="328">
        <v>717.24</v>
      </c>
      <c r="Q133" s="330">
        <v>754.65</v>
      </c>
      <c r="S133" s="329">
        <v>129</v>
      </c>
      <c r="T133" s="330">
        <v>211.56</v>
      </c>
      <c r="U133" s="328">
        <v>252.84</v>
      </c>
      <c r="V133" s="330">
        <v>330.24</v>
      </c>
      <c r="W133" s="328">
        <v>478.59</v>
      </c>
      <c r="X133" s="330">
        <v>780.45</v>
      </c>
      <c r="Y133" s="328">
        <v>819.15</v>
      </c>
      <c r="Z133" s="330">
        <v>868.17</v>
      </c>
      <c r="AB133" s="329">
        <v>129</v>
      </c>
      <c r="AC133" s="330">
        <v>276.06</v>
      </c>
      <c r="AD133" s="328">
        <v>407.64</v>
      </c>
      <c r="AE133" s="330">
        <v>744.33</v>
      </c>
      <c r="AF133" s="328">
        <v>804.96</v>
      </c>
      <c r="AG133" s="330">
        <v>813.99</v>
      </c>
      <c r="AH133" s="328">
        <v>935.25</v>
      </c>
      <c r="AI133" s="330">
        <v>977.82</v>
      </c>
      <c r="AK133" s="329">
        <v>129</v>
      </c>
      <c r="AL133" s="330">
        <v>301.86</v>
      </c>
      <c r="AM133" s="328">
        <v>420.54</v>
      </c>
      <c r="AN133" s="330">
        <v>755.94</v>
      </c>
      <c r="AO133" s="328">
        <v>816.57</v>
      </c>
      <c r="AP133" s="330">
        <v>825.6</v>
      </c>
      <c r="AQ133" s="328">
        <v>957.18</v>
      </c>
      <c r="AR133" s="330">
        <v>994.59</v>
      </c>
      <c r="BQ133" s="329">
        <v>129</v>
      </c>
      <c r="BR133" s="352">
        <v>72.29</v>
      </c>
      <c r="BS133" s="352">
        <v>72.56</v>
      </c>
      <c r="BT133" s="352">
        <v>76.51</v>
      </c>
      <c r="BU133" s="352">
        <v>77.8</v>
      </c>
      <c r="BV133" s="352">
        <v>86.51</v>
      </c>
      <c r="BW133" s="352">
        <v>94.81</v>
      </c>
      <c r="BX133" s="352">
        <v>106.72</v>
      </c>
    </row>
    <row r="134" spans="1:76">
      <c r="A134" s="329">
        <v>130</v>
      </c>
      <c r="B134" s="333">
        <v>163.8</v>
      </c>
      <c r="C134" s="334">
        <v>201.5</v>
      </c>
      <c r="D134" s="333">
        <v>265.2</v>
      </c>
      <c r="E134" s="334">
        <v>322.4</v>
      </c>
      <c r="F134" s="333">
        <v>449.8</v>
      </c>
      <c r="G134" s="334">
        <v>496.6</v>
      </c>
      <c r="H134" s="333">
        <v>566.8</v>
      </c>
      <c r="J134" s="329">
        <v>130</v>
      </c>
      <c r="K134" s="333">
        <v>182</v>
      </c>
      <c r="L134" s="334">
        <v>218.4</v>
      </c>
      <c r="M134" s="333">
        <v>289.9</v>
      </c>
      <c r="N134" s="334">
        <v>405.6</v>
      </c>
      <c r="O134" s="333">
        <v>651.3</v>
      </c>
      <c r="P134" s="334">
        <v>722.8</v>
      </c>
      <c r="Q134" s="333">
        <v>760.5</v>
      </c>
      <c r="S134" s="329">
        <v>130</v>
      </c>
      <c r="T134" s="333">
        <v>213.2</v>
      </c>
      <c r="U134" s="334">
        <v>254.8</v>
      </c>
      <c r="V134" s="333">
        <v>332.8</v>
      </c>
      <c r="W134" s="334">
        <v>482.3</v>
      </c>
      <c r="X134" s="333">
        <v>786.5</v>
      </c>
      <c r="Y134" s="334">
        <v>825.5</v>
      </c>
      <c r="Z134" s="333">
        <v>874.9</v>
      </c>
      <c r="AB134" s="329">
        <v>130</v>
      </c>
      <c r="AC134" s="333">
        <v>278.2</v>
      </c>
      <c r="AD134" s="334">
        <v>410.8</v>
      </c>
      <c r="AE134" s="333">
        <v>750.1</v>
      </c>
      <c r="AF134" s="334">
        <v>811.2</v>
      </c>
      <c r="AG134" s="333">
        <v>820.3</v>
      </c>
      <c r="AH134" s="334">
        <v>942.5</v>
      </c>
      <c r="AI134" s="333">
        <v>985.4</v>
      </c>
      <c r="AK134" s="329">
        <v>130</v>
      </c>
      <c r="AL134" s="333">
        <v>304.2</v>
      </c>
      <c r="AM134" s="334">
        <v>423.8</v>
      </c>
      <c r="AN134" s="333">
        <v>761.8</v>
      </c>
      <c r="AO134" s="334">
        <v>822.9</v>
      </c>
      <c r="AP134" s="333">
        <v>832</v>
      </c>
      <c r="AQ134" s="334">
        <v>964.6</v>
      </c>
      <c r="AR134" s="333">
        <v>1002.3</v>
      </c>
      <c r="BQ134" s="329">
        <v>130</v>
      </c>
      <c r="BR134" s="352">
        <v>72.32</v>
      </c>
      <c r="BS134" s="352">
        <v>72.57</v>
      </c>
      <c r="BT134" s="352">
        <v>77.21</v>
      </c>
      <c r="BU134" s="352">
        <v>78.39</v>
      </c>
      <c r="BV134" s="352">
        <v>87.13</v>
      </c>
      <c r="BW134" s="352">
        <v>95.14</v>
      </c>
      <c r="BX134" s="352">
        <v>107.28</v>
      </c>
    </row>
    <row r="135" spans="1:76">
      <c r="A135" s="323">
        <v>131</v>
      </c>
      <c r="B135" s="330">
        <v>165.06</v>
      </c>
      <c r="C135" s="328">
        <v>203.05</v>
      </c>
      <c r="D135" s="330">
        <v>267.24</v>
      </c>
      <c r="E135" s="328">
        <v>324.88</v>
      </c>
      <c r="F135" s="330">
        <v>453.26</v>
      </c>
      <c r="G135" s="328">
        <v>500.42</v>
      </c>
      <c r="H135" s="330">
        <v>571.16</v>
      </c>
      <c r="J135" s="323">
        <v>131</v>
      </c>
      <c r="K135" s="330">
        <v>183.4</v>
      </c>
      <c r="L135" s="328">
        <v>220.08</v>
      </c>
      <c r="M135" s="330">
        <v>292.13</v>
      </c>
      <c r="N135" s="328">
        <v>408.72</v>
      </c>
      <c r="O135" s="330">
        <v>656.31</v>
      </c>
      <c r="P135" s="328">
        <v>728.36</v>
      </c>
      <c r="Q135" s="330">
        <v>766.35</v>
      </c>
      <c r="S135" s="323">
        <v>131</v>
      </c>
      <c r="T135" s="330">
        <v>214.84</v>
      </c>
      <c r="U135" s="328">
        <v>256.76</v>
      </c>
      <c r="V135" s="330">
        <v>335.36</v>
      </c>
      <c r="W135" s="328">
        <v>486.01</v>
      </c>
      <c r="X135" s="330">
        <v>792.55</v>
      </c>
      <c r="Y135" s="328">
        <v>831.85</v>
      </c>
      <c r="Z135" s="330">
        <v>881.63</v>
      </c>
      <c r="AB135" s="323">
        <v>131</v>
      </c>
      <c r="AC135" s="330">
        <v>280.34</v>
      </c>
      <c r="AD135" s="328">
        <v>413.96</v>
      </c>
      <c r="AE135" s="330">
        <v>755.87</v>
      </c>
      <c r="AF135" s="328">
        <v>817.44</v>
      </c>
      <c r="AG135" s="330">
        <v>826.61</v>
      </c>
      <c r="AH135" s="328">
        <v>949.75</v>
      </c>
      <c r="AI135" s="330">
        <v>992.98</v>
      </c>
      <c r="AK135" s="323">
        <v>131</v>
      </c>
      <c r="AL135" s="330">
        <v>306.54</v>
      </c>
      <c r="AM135" s="328">
        <v>427.06</v>
      </c>
      <c r="AN135" s="330">
        <v>767.66</v>
      </c>
      <c r="AO135" s="328">
        <v>829.23</v>
      </c>
      <c r="AP135" s="330">
        <v>838.4</v>
      </c>
      <c r="AQ135" s="328">
        <v>972.02</v>
      </c>
      <c r="AR135" s="330">
        <v>1010.01</v>
      </c>
      <c r="BQ135" s="323">
        <v>131</v>
      </c>
      <c r="BR135" s="352">
        <v>72.98</v>
      </c>
      <c r="BS135" s="352">
        <v>73.03</v>
      </c>
      <c r="BT135" s="352">
        <v>78.17</v>
      </c>
      <c r="BU135" s="352">
        <v>78.93</v>
      </c>
      <c r="BV135" s="352">
        <v>87.6</v>
      </c>
      <c r="BW135" s="352">
        <v>96.3</v>
      </c>
      <c r="BX135" s="352">
        <v>108.34</v>
      </c>
    </row>
    <row r="136" spans="1:76">
      <c r="A136" s="329">
        <v>132</v>
      </c>
      <c r="B136" s="330">
        <v>166.32</v>
      </c>
      <c r="C136" s="328">
        <v>204.6</v>
      </c>
      <c r="D136" s="330">
        <v>269.28</v>
      </c>
      <c r="E136" s="328">
        <v>327.36</v>
      </c>
      <c r="F136" s="330">
        <v>456.72</v>
      </c>
      <c r="G136" s="328">
        <v>504.24</v>
      </c>
      <c r="H136" s="330">
        <v>575.52</v>
      </c>
      <c r="J136" s="329">
        <v>132</v>
      </c>
      <c r="K136" s="330">
        <v>184.8</v>
      </c>
      <c r="L136" s="328">
        <v>221.76</v>
      </c>
      <c r="M136" s="330">
        <v>294.36</v>
      </c>
      <c r="N136" s="328">
        <v>411.84</v>
      </c>
      <c r="O136" s="330">
        <v>661.32</v>
      </c>
      <c r="P136" s="328">
        <v>733.92</v>
      </c>
      <c r="Q136" s="330">
        <v>772.2</v>
      </c>
      <c r="S136" s="329">
        <v>132</v>
      </c>
      <c r="T136" s="330">
        <v>216.48</v>
      </c>
      <c r="U136" s="328">
        <v>258.72</v>
      </c>
      <c r="V136" s="330">
        <v>337.92</v>
      </c>
      <c r="W136" s="328">
        <v>489.72</v>
      </c>
      <c r="X136" s="330">
        <v>798.6</v>
      </c>
      <c r="Y136" s="328">
        <v>838.2</v>
      </c>
      <c r="Z136" s="330">
        <v>888.36</v>
      </c>
      <c r="AB136" s="329">
        <v>132</v>
      </c>
      <c r="AC136" s="330">
        <v>282.48</v>
      </c>
      <c r="AD136" s="328">
        <v>417.12</v>
      </c>
      <c r="AE136" s="330">
        <v>761.64</v>
      </c>
      <c r="AF136" s="328">
        <v>823.68</v>
      </c>
      <c r="AG136" s="330">
        <v>832.92</v>
      </c>
      <c r="AH136" s="328">
        <v>957</v>
      </c>
      <c r="AI136" s="330">
        <v>1000.56</v>
      </c>
      <c r="AK136" s="329">
        <v>132</v>
      </c>
      <c r="AL136" s="330">
        <v>308.88</v>
      </c>
      <c r="AM136" s="328">
        <v>430.32</v>
      </c>
      <c r="AN136" s="330">
        <v>773.52</v>
      </c>
      <c r="AO136" s="328">
        <v>835.56</v>
      </c>
      <c r="AP136" s="330">
        <v>844.8</v>
      </c>
      <c r="AQ136" s="328">
        <v>979.44</v>
      </c>
      <c r="AR136" s="330">
        <v>1017.72</v>
      </c>
      <c r="BQ136" s="329">
        <v>132</v>
      </c>
      <c r="BR136" s="352">
        <v>73.68</v>
      </c>
      <c r="BS136" s="352">
        <v>74.45</v>
      </c>
      <c r="BT136" s="352">
        <v>78.18</v>
      </c>
      <c r="BU136" s="352">
        <v>79.57</v>
      </c>
      <c r="BV136" s="352">
        <v>88.26</v>
      </c>
      <c r="BW136" s="352">
        <v>96.31</v>
      </c>
      <c r="BX136" s="352">
        <v>108.87</v>
      </c>
    </row>
    <row r="137" spans="1:76">
      <c r="A137" s="329">
        <v>133</v>
      </c>
      <c r="B137" s="330">
        <v>167.58</v>
      </c>
      <c r="C137" s="328">
        <v>206.15</v>
      </c>
      <c r="D137" s="330">
        <v>271.32</v>
      </c>
      <c r="E137" s="328">
        <v>329.84</v>
      </c>
      <c r="F137" s="330">
        <v>460.18</v>
      </c>
      <c r="G137" s="328">
        <v>508.06</v>
      </c>
      <c r="H137" s="330">
        <v>579.88</v>
      </c>
      <c r="J137" s="329">
        <v>133</v>
      </c>
      <c r="K137" s="330">
        <v>186.2</v>
      </c>
      <c r="L137" s="328">
        <v>223.44</v>
      </c>
      <c r="M137" s="330">
        <v>296.59</v>
      </c>
      <c r="N137" s="328">
        <v>414.96</v>
      </c>
      <c r="O137" s="330">
        <v>666.33</v>
      </c>
      <c r="P137" s="328">
        <v>739.48</v>
      </c>
      <c r="Q137" s="330">
        <v>778.05</v>
      </c>
      <c r="S137" s="329">
        <v>133</v>
      </c>
      <c r="T137" s="330">
        <v>218.12</v>
      </c>
      <c r="U137" s="328">
        <v>260.68</v>
      </c>
      <c r="V137" s="330">
        <v>340.48</v>
      </c>
      <c r="W137" s="328">
        <v>493.43</v>
      </c>
      <c r="X137" s="330">
        <v>804.65</v>
      </c>
      <c r="Y137" s="328">
        <v>844.55</v>
      </c>
      <c r="Z137" s="330">
        <v>895.09</v>
      </c>
      <c r="AB137" s="329">
        <v>133</v>
      </c>
      <c r="AC137" s="330">
        <v>284.62</v>
      </c>
      <c r="AD137" s="328">
        <v>420.28</v>
      </c>
      <c r="AE137" s="330">
        <v>767.41</v>
      </c>
      <c r="AF137" s="328">
        <v>829.92</v>
      </c>
      <c r="AG137" s="330">
        <v>839.23</v>
      </c>
      <c r="AH137" s="328">
        <v>964.25</v>
      </c>
      <c r="AI137" s="330">
        <v>1008.14</v>
      </c>
      <c r="AK137" s="329">
        <v>133</v>
      </c>
      <c r="AL137" s="330">
        <v>311.22</v>
      </c>
      <c r="AM137" s="328">
        <v>433.58</v>
      </c>
      <c r="AN137" s="330">
        <v>779.38</v>
      </c>
      <c r="AO137" s="328">
        <v>841.89</v>
      </c>
      <c r="AP137" s="330">
        <v>851.2</v>
      </c>
      <c r="AQ137" s="328">
        <v>986.86</v>
      </c>
      <c r="AR137" s="330">
        <v>1025.43</v>
      </c>
      <c r="BQ137" s="329">
        <v>133</v>
      </c>
      <c r="BR137" s="352">
        <v>74.36</v>
      </c>
      <c r="BS137" s="352">
        <v>74.56</v>
      </c>
      <c r="BT137" s="352">
        <v>78.69</v>
      </c>
      <c r="BU137" s="352">
        <v>80.21</v>
      </c>
      <c r="BV137" s="352">
        <v>88.88</v>
      </c>
      <c r="BW137" s="352">
        <v>96.98</v>
      </c>
      <c r="BX137" s="352">
        <v>109.22</v>
      </c>
    </row>
    <row r="138" spans="1:76">
      <c r="A138" s="329">
        <v>134</v>
      </c>
      <c r="B138" s="330">
        <v>168.84</v>
      </c>
      <c r="C138" s="328">
        <v>207.7</v>
      </c>
      <c r="D138" s="330">
        <v>273.36</v>
      </c>
      <c r="E138" s="328">
        <v>332.32</v>
      </c>
      <c r="F138" s="330">
        <v>463.64</v>
      </c>
      <c r="G138" s="328">
        <v>511.88</v>
      </c>
      <c r="H138" s="330">
        <v>584.24</v>
      </c>
      <c r="J138" s="329">
        <v>134</v>
      </c>
      <c r="K138" s="330">
        <v>187.6</v>
      </c>
      <c r="L138" s="328">
        <v>225.12</v>
      </c>
      <c r="M138" s="330">
        <v>298.82</v>
      </c>
      <c r="N138" s="328">
        <v>418.08</v>
      </c>
      <c r="O138" s="330">
        <v>671.34</v>
      </c>
      <c r="P138" s="328">
        <v>745.04</v>
      </c>
      <c r="Q138" s="330">
        <v>783.9</v>
      </c>
      <c r="S138" s="329">
        <v>134</v>
      </c>
      <c r="T138" s="330">
        <v>219.76</v>
      </c>
      <c r="U138" s="328">
        <v>262.64</v>
      </c>
      <c r="V138" s="330">
        <v>343.04</v>
      </c>
      <c r="W138" s="328">
        <v>497.14</v>
      </c>
      <c r="X138" s="330">
        <v>810.7</v>
      </c>
      <c r="Y138" s="328">
        <v>850.9</v>
      </c>
      <c r="Z138" s="330">
        <v>901.82</v>
      </c>
      <c r="AB138" s="329">
        <v>134</v>
      </c>
      <c r="AC138" s="330">
        <v>286.76</v>
      </c>
      <c r="AD138" s="328">
        <v>423.44</v>
      </c>
      <c r="AE138" s="330">
        <v>773.18</v>
      </c>
      <c r="AF138" s="328">
        <v>836.16</v>
      </c>
      <c r="AG138" s="330">
        <v>845.54</v>
      </c>
      <c r="AH138" s="328">
        <v>971.5</v>
      </c>
      <c r="AI138" s="330">
        <v>1015.72</v>
      </c>
      <c r="AK138" s="329">
        <v>134</v>
      </c>
      <c r="AL138" s="330">
        <v>313.56</v>
      </c>
      <c r="AM138" s="328">
        <v>436.84</v>
      </c>
      <c r="AN138" s="330">
        <v>785.24</v>
      </c>
      <c r="AO138" s="328">
        <v>848.22</v>
      </c>
      <c r="AP138" s="330">
        <v>857.6</v>
      </c>
      <c r="AQ138" s="328">
        <v>994.28</v>
      </c>
      <c r="AR138" s="330">
        <v>1033.14</v>
      </c>
      <c r="BQ138" s="329">
        <v>134</v>
      </c>
      <c r="BR138" s="352">
        <v>75.03</v>
      </c>
      <c r="BS138" s="352">
        <v>75.14</v>
      </c>
      <c r="BT138" s="352">
        <v>79.48</v>
      </c>
      <c r="BU138" s="352">
        <v>80.9</v>
      </c>
      <c r="BV138" s="352">
        <v>89.56</v>
      </c>
      <c r="BW138" s="352">
        <v>97.65</v>
      </c>
      <c r="BX138" s="352">
        <v>109.69</v>
      </c>
    </row>
    <row r="139" spans="1:76">
      <c r="A139" s="331">
        <v>135</v>
      </c>
      <c r="B139" s="330">
        <v>170.1</v>
      </c>
      <c r="C139" s="328">
        <v>209.25</v>
      </c>
      <c r="D139" s="330">
        <v>275.4</v>
      </c>
      <c r="E139" s="328">
        <v>334.8</v>
      </c>
      <c r="F139" s="330">
        <v>467.1</v>
      </c>
      <c r="G139" s="328">
        <v>515.7</v>
      </c>
      <c r="H139" s="330">
        <v>588.6</v>
      </c>
      <c r="J139" s="331">
        <v>135</v>
      </c>
      <c r="K139" s="330">
        <v>189</v>
      </c>
      <c r="L139" s="328">
        <v>226.8</v>
      </c>
      <c r="M139" s="330">
        <v>301.05</v>
      </c>
      <c r="N139" s="328">
        <v>421.2</v>
      </c>
      <c r="O139" s="330">
        <v>676.35</v>
      </c>
      <c r="P139" s="328">
        <v>750.6</v>
      </c>
      <c r="Q139" s="330">
        <v>789.75</v>
      </c>
      <c r="S139" s="331">
        <v>135</v>
      </c>
      <c r="T139" s="330">
        <v>221.4</v>
      </c>
      <c r="U139" s="328">
        <v>264.6</v>
      </c>
      <c r="V139" s="330">
        <v>345.6</v>
      </c>
      <c r="W139" s="328">
        <v>500.85</v>
      </c>
      <c r="X139" s="330">
        <v>816.75</v>
      </c>
      <c r="Y139" s="328">
        <v>857.25</v>
      </c>
      <c r="Z139" s="330">
        <v>908.55</v>
      </c>
      <c r="AB139" s="331">
        <v>135</v>
      </c>
      <c r="AC139" s="330">
        <v>288.9</v>
      </c>
      <c r="AD139" s="328">
        <v>426.6</v>
      </c>
      <c r="AE139" s="330">
        <v>778.95</v>
      </c>
      <c r="AF139" s="328">
        <v>842.4</v>
      </c>
      <c r="AG139" s="330">
        <v>851.85</v>
      </c>
      <c r="AH139" s="328">
        <v>978.75</v>
      </c>
      <c r="AI139" s="330">
        <v>1023.3</v>
      </c>
      <c r="AK139" s="331">
        <v>135</v>
      </c>
      <c r="AL139" s="330">
        <v>315.9</v>
      </c>
      <c r="AM139" s="328">
        <v>440.1</v>
      </c>
      <c r="AN139" s="330">
        <v>791.1</v>
      </c>
      <c r="AO139" s="328">
        <v>854.55</v>
      </c>
      <c r="AP139" s="330">
        <v>864</v>
      </c>
      <c r="AQ139" s="328">
        <v>1001.7</v>
      </c>
      <c r="AR139" s="330">
        <v>1040.85</v>
      </c>
      <c r="BQ139" s="331">
        <v>135</v>
      </c>
      <c r="BR139" s="352">
        <v>75.61</v>
      </c>
      <c r="BS139" s="352">
        <v>76.62</v>
      </c>
      <c r="BT139" s="352">
        <v>80.18</v>
      </c>
      <c r="BU139" s="352">
        <v>81.56</v>
      </c>
      <c r="BV139" s="352">
        <v>90.29</v>
      </c>
      <c r="BW139" s="352">
        <v>98.37</v>
      </c>
      <c r="BX139" s="352">
        <v>111.27</v>
      </c>
    </row>
    <row r="140" spans="1:76">
      <c r="A140" s="329">
        <v>136</v>
      </c>
      <c r="B140" s="327">
        <v>171.36</v>
      </c>
      <c r="C140" s="332">
        <v>210.8</v>
      </c>
      <c r="D140" s="327">
        <v>277.44</v>
      </c>
      <c r="E140" s="332">
        <v>337.28</v>
      </c>
      <c r="F140" s="327">
        <v>470.56</v>
      </c>
      <c r="G140" s="332">
        <v>519.52</v>
      </c>
      <c r="H140" s="327">
        <v>592.96</v>
      </c>
      <c r="J140" s="329">
        <v>136</v>
      </c>
      <c r="K140" s="327">
        <v>190.4</v>
      </c>
      <c r="L140" s="332">
        <v>228.48</v>
      </c>
      <c r="M140" s="327">
        <v>303.28</v>
      </c>
      <c r="N140" s="332">
        <v>424.32</v>
      </c>
      <c r="O140" s="327">
        <v>681.36</v>
      </c>
      <c r="P140" s="332">
        <v>756.16</v>
      </c>
      <c r="Q140" s="327">
        <v>795.6</v>
      </c>
      <c r="S140" s="329">
        <v>136</v>
      </c>
      <c r="T140" s="327">
        <v>223.04</v>
      </c>
      <c r="U140" s="332">
        <v>266.56</v>
      </c>
      <c r="V140" s="327">
        <v>348.16</v>
      </c>
      <c r="W140" s="332">
        <v>504.56</v>
      </c>
      <c r="X140" s="327">
        <v>822.8</v>
      </c>
      <c r="Y140" s="332">
        <v>863.6</v>
      </c>
      <c r="Z140" s="327">
        <v>915.28</v>
      </c>
      <c r="AB140" s="329">
        <v>136</v>
      </c>
      <c r="AC140" s="327">
        <v>291.04</v>
      </c>
      <c r="AD140" s="332">
        <v>429.76</v>
      </c>
      <c r="AE140" s="327">
        <v>784.72</v>
      </c>
      <c r="AF140" s="332">
        <v>848.64</v>
      </c>
      <c r="AG140" s="327">
        <v>858.16</v>
      </c>
      <c r="AH140" s="332">
        <v>986</v>
      </c>
      <c r="AI140" s="327">
        <v>1030.88</v>
      </c>
      <c r="AK140" s="329">
        <v>136</v>
      </c>
      <c r="AL140" s="327">
        <v>318.24</v>
      </c>
      <c r="AM140" s="332">
        <v>443.36</v>
      </c>
      <c r="AN140" s="327">
        <v>796.96</v>
      </c>
      <c r="AO140" s="332">
        <v>860.88</v>
      </c>
      <c r="AP140" s="327">
        <v>870.4</v>
      </c>
      <c r="AQ140" s="332">
        <v>1009.12</v>
      </c>
      <c r="AR140" s="327">
        <v>1048.56</v>
      </c>
      <c r="BQ140" s="329">
        <v>136</v>
      </c>
      <c r="BR140" s="352">
        <v>76.24</v>
      </c>
      <c r="BS140" s="352">
        <v>77.53</v>
      </c>
      <c r="BT140" s="352">
        <v>82.25</v>
      </c>
      <c r="BU140" s="352">
        <v>82.26</v>
      </c>
      <c r="BV140" s="352">
        <v>91.01</v>
      </c>
      <c r="BW140" s="352">
        <v>99.09</v>
      </c>
      <c r="BX140" s="352">
        <v>111.3</v>
      </c>
    </row>
    <row r="141" spans="1:76">
      <c r="A141" s="329">
        <v>137</v>
      </c>
      <c r="B141" s="330">
        <v>172.62</v>
      </c>
      <c r="C141" s="328">
        <v>212.35</v>
      </c>
      <c r="D141" s="330">
        <v>279.48</v>
      </c>
      <c r="E141" s="328">
        <v>339.76</v>
      </c>
      <c r="F141" s="330">
        <v>474.02</v>
      </c>
      <c r="G141" s="328">
        <v>523.34</v>
      </c>
      <c r="H141" s="330">
        <v>597.32</v>
      </c>
      <c r="J141" s="329">
        <v>137</v>
      </c>
      <c r="K141" s="330">
        <v>191.8</v>
      </c>
      <c r="L141" s="328">
        <v>230.16</v>
      </c>
      <c r="M141" s="330">
        <v>305.51</v>
      </c>
      <c r="N141" s="328">
        <v>427.44</v>
      </c>
      <c r="O141" s="330">
        <v>686.37</v>
      </c>
      <c r="P141" s="328">
        <v>761.72</v>
      </c>
      <c r="Q141" s="330">
        <v>801.45</v>
      </c>
      <c r="S141" s="329">
        <v>137</v>
      </c>
      <c r="T141" s="330">
        <v>224.68</v>
      </c>
      <c r="U141" s="328">
        <v>268.52</v>
      </c>
      <c r="V141" s="330">
        <v>350.72</v>
      </c>
      <c r="W141" s="328">
        <v>508.27</v>
      </c>
      <c r="X141" s="330">
        <v>828.85</v>
      </c>
      <c r="Y141" s="328">
        <v>869.95</v>
      </c>
      <c r="Z141" s="330">
        <v>922.01</v>
      </c>
      <c r="AB141" s="329">
        <v>137</v>
      </c>
      <c r="AC141" s="330">
        <v>293.18</v>
      </c>
      <c r="AD141" s="328">
        <v>432.92</v>
      </c>
      <c r="AE141" s="330">
        <v>790.49</v>
      </c>
      <c r="AF141" s="328">
        <v>854.88</v>
      </c>
      <c r="AG141" s="330">
        <v>864.47</v>
      </c>
      <c r="AH141" s="328">
        <v>993.25</v>
      </c>
      <c r="AI141" s="330">
        <v>1038.46</v>
      </c>
      <c r="AK141" s="329">
        <v>137</v>
      </c>
      <c r="AL141" s="330">
        <v>320.58</v>
      </c>
      <c r="AM141" s="328">
        <v>446.62</v>
      </c>
      <c r="AN141" s="330">
        <v>802.82</v>
      </c>
      <c r="AO141" s="328">
        <v>867.21</v>
      </c>
      <c r="AP141" s="330">
        <v>876.8</v>
      </c>
      <c r="AQ141" s="328">
        <v>1016.54</v>
      </c>
      <c r="AR141" s="330">
        <v>1056.27</v>
      </c>
      <c r="BQ141" s="329">
        <v>137</v>
      </c>
      <c r="BR141" s="352">
        <v>76.9</v>
      </c>
      <c r="BS141" s="352">
        <v>77.54</v>
      </c>
      <c r="BT141" s="352">
        <v>82.85</v>
      </c>
      <c r="BU141" s="352">
        <v>82.86</v>
      </c>
      <c r="BV141" s="352">
        <v>91.54</v>
      </c>
      <c r="BW141" s="352">
        <v>99.7</v>
      </c>
      <c r="BX141" s="352">
        <v>112.04</v>
      </c>
    </row>
    <row r="142" spans="1:76">
      <c r="A142" s="329">
        <v>138</v>
      </c>
      <c r="B142" s="330">
        <v>173.88</v>
      </c>
      <c r="C142" s="328">
        <v>213.9</v>
      </c>
      <c r="D142" s="330">
        <v>281.52</v>
      </c>
      <c r="E142" s="328">
        <v>342.24</v>
      </c>
      <c r="F142" s="330">
        <v>477.48</v>
      </c>
      <c r="G142" s="328">
        <v>527.16</v>
      </c>
      <c r="H142" s="330">
        <v>601.68</v>
      </c>
      <c r="J142" s="329">
        <v>138</v>
      </c>
      <c r="K142" s="330">
        <v>193.2</v>
      </c>
      <c r="L142" s="328">
        <v>231.84</v>
      </c>
      <c r="M142" s="330">
        <v>307.74</v>
      </c>
      <c r="N142" s="328">
        <v>430.56</v>
      </c>
      <c r="O142" s="330">
        <v>691.38</v>
      </c>
      <c r="P142" s="328">
        <v>767.28</v>
      </c>
      <c r="Q142" s="330">
        <v>807.3</v>
      </c>
      <c r="S142" s="329">
        <v>138</v>
      </c>
      <c r="T142" s="330">
        <v>226.32</v>
      </c>
      <c r="U142" s="328">
        <v>270.48</v>
      </c>
      <c r="V142" s="330">
        <v>353.28</v>
      </c>
      <c r="W142" s="328">
        <v>511.98</v>
      </c>
      <c r="X142" s="330">
        <v>834.9</v>
      </c>
      <c r="Y142" s="328">
        <v>876.3</v>
      </c>
      <c r="Z142" s="330">
        <v>928.74</v>
      </c>
      <c r="AB142" s="329">
        <v>138</v>
      </c>
      <c r="AC142" s="330">
        <v>295.32</v>
      </c>
      <c r="AD142" s="328">
        <v>436.08</v>
      </c>
      <c r="AE142" s="330">
        <v>796.26</v>
      </c>
      <c r="AF142" s="328">
        <v>861.12</v>
      </c>
      <c r="AG142" s="330">
        <v>870.78</v>
      </c>
      <c r="AH142" s="328">
        <v>1000.5</v>
      </c>
      <c r="AI142" s="330">
        <v>1046.04</v>
      </c>
      <c r="AK142" s="329">
        <v>138</v>
      </c>
      <c r="AL142" s="330">
        <v>322.92</v>
      </c>
      <c r="AM142" s="328">
        <v>449.88</v>
      </c>
      <c r="AN142" s="330">
        <v>808.68</v>
      </c>
      <c r="AO142" s="328">
        <v>873.54</v>
      </c>
      <c r="AP142" s="330">
        <v>883.2</v>
      </c>
      <c r="AQ142" s="328">
        <v>1023.96</v>
      </c>
      <c r="AR142" s="330">
        <v>1063.98</v>
      </c>
      <c r="BQ142" s="329">
        <v>138</v>
      </c>
      <c r="BR142" s="352">
        <v>77.6</v>
      </c>
      <c r="BS142" s="352">
        <v>78.77</v>
      </c>
      <c r="BT142" s="352">
        <v>84.06</v>
      </c>
      <c r="BU142" s="352">
        <v>84.33</v>
      </c>
      <c r="BV142" s="352">
        <v>93.16</v>
      </c>
      <c r="BW142" s="352">
        <v>101.48</v>
      </c>
      <c r="BX142" s="352">
        <v>114.07</v>
      </c>
    </row>
    <row r="143" spans="1:76">
      <c r="A143" s="329">
        <v>139</v>
      </c>
      <c r="B143" s="330">
        <v>175.14</v>
      </c>
      <c r="C143" s="328">
        <v>215.45</v>
      </c>
      <c r="D143" s="330">
        <v>283.56</v>
      </c>
      <c r="E143" s="328">
        <v>344.72</v>
      </c>
      <c r="F143" s="330">
        <v>480.94</v>
      </c>
      <c r="G143" s="328">
        <v>530.98</v>
      </c>
      <c r="H143" s="330">
        <v>606.04</v>
      </c>
      <c r="J143" s="329">
        <v>139</v>
      </c>
      <c r="K143" s="330">
        <v>194.6</v>
      </c>
      <c r="L143" s="328">
        <v>233.52</v>
      </c>
      <c r="M143" s="330">
        <v>309.97</v>
      </c>
      <c r="N143" s="328">
        <v>433.68</v>
      </c>
      <c r="O143" s="330">
        <v>696.39</v>
      </c>
      <c r="P143" s="328">
        <v>772.84</v>
      </c>
      <c r="Q143" s="330">
        <v>813.15</v>
      </c>
      <c r="S143" s="329">
        <v>139</v>
      </c>
      <c r="T143" s="330">
        <v>227.96</v>
      </c>
      <c r="U143" s="328">
        <v>272.44</v>
      </c>
      <c r="V143" s="330">
        <v>355.84</v>
      </c>
      <c r="W143" s="328">
        <v>515.69</v>
      </c>
      <c r="X143" s="330">
        <v>840.95</v>
      </c>
      <c r="Y143" s="328">
        <v>882.65</v>
      </c>
      <c r="Z143" s="330">
        <v>935.47</v>
      </c>
      <c r="AB143" s="329">
        <v>139</v>
      </c>
      <c r="AC143" s="330">
        <v>297.46</v>
      </c>
      <c r="AD143" s="328">
        <v>439.24</v>
      </c>
      <c r="AE143" s="330">
        <v>802.03</v>
      </c>
      <c r="AF143" s="328">
        <v>867.36</v>
      </c>
      <c r="AG143" s="330">
        <v>877.09</v>
      </c>
      <c r="AH143" s="328">
        <v>1007.75</v>
      </c>
      <c r="AI143" s="330">
        <v>1053.62</v>
      </c>
      <c r="AK143" s="329">
        <v>139</v>
      </c>
      <c r="AL143" s="330">
        <v>325.26</v>
      </c>
      <c r="AM143" s="328">
        <v>453.14</v>
      </c>
      <c r="AN143" s="330">
        <v>814.54</v>
      </c>
      <c r="AO143" s="328">
        <v>879.87</v>
      </c>
      <c r="AP143" s="330">
        <v>889.6</v>
      </c>
      <c r="AQ143" s="328">
        <v>1031.38</v>
      </c>
      <c r="AR143" s="330">
        <v>1071.69</v>
      </c>
      <c r="BQ143" s="329">
        <v>139</v>
      </c>
      <c r="BR143" s="352">
        <v>78.31</v>
      </c>
      <c r="BS143" s="352">
        <v>79.56</v>
      </c>
      <c r="BT143" s="352">
        <v>84.07</v>
      </c>
      <c r="BU143" s="352">
        <v>84.34</v>
      </c>
      <c r="BV143" s="352">
        <v>93.44</v>
      </c>
      <c r="BW143" s="352">
        <v>101.49</v>
      </c>
      <c r="BX143" s="352">
        <v>114.08</v>
      </c>
    </row>
    <row r="144" spans="1:76">
      <c r="A144" s="329">
        <v>140</v>
      </c>
      <c r="B144" s="333">
        <v>176.4</v>
      </c>
      <c r="C144" s="334">
        <v>217</v>
      </c>
      <c r="D144" s="333">
        <v>285.6</v>
      </c>
      <c r="E144" s="334">
        <v>347.2</v>
      </c>
      <c r="F144" s="333">
        <v>484.4</v>
      </c>
      <c r="G144" s="334">
        <v>534.8</v>
      </c>
      <c r="H144" s="333">
        <v>610.4</v>
      </c>
      <c r="J144" s="329">
        <v>140</v>
      </c>
      <c r="K144" s="333">
        <v>196</v>
      </c>
      <c r="L144" s="334">
        <v>235.2</v>
      </c>
      <c r="M144" s="333">
        <v>312.2</v>
      </c>
      <c r="N144" s="334">
        <v>436.8</v>
      </c>
      <c r="O144" s="333">
        <v>701.4</v>
      </c>
      <c r="P144" s="334">
        <v>778.4</v>
      </c>
      <c r="Q144" s="333">
        <v>819</v>
      </c>
      <c r="S144" s="329">
        <v>140</v>
      </c>
      <c r="T144" s="333">
        <v>229.6</v>
      </c>
      <c r="U144" s="334">
        <v>274.4</v>
      </c>
      <c r="V144" s="333">
        <v>358.4</v>
      </c>
      <c r="W144" s="334">
        <v>519.4</v>
      </c>
      <c r="X144" s="333">
        <v>847</v>
      </c>
      <c r="Y144" s="334">
        <v>889</v>
      </c>
      <c r="Z144" s="333">
        <v>942.2</v>
      </c>
      <c r="AB144" s="329">
        <v>140</v>
      </c>
      <c r="AC144" s="333">
        <v>299.6</v>
      </c>
      <c r="AD144" s="334">
        <v>442.4</v>
      </c>
      <c r="AE144" s="333">
        <v>807.8</v>
      </c>
      <c r="AF144" s="334">
        <v>873.6</v>
      </c>
      <c r="AG144" s="333">
        <v>883.4</v>
      </c>
      <c r="AH144" s="334">
        <v>1015</v>
      </c>
      <c r="AI144" s="333">
        <v>1061.2</v>
      </c>
      <c r="AK144" s="329">
        <v>140</v>
      </c>
      <c r="AL144" s="333">
        <v>327.6</v>
      </c>
      <c r="AM144" s="334">
        <v>456.4</v>
      </c>
      <c r="AN144" s="333">
        <v>820.4</v>
      </c>
      <c r="AO144" s="334">
        <v>886.2</v>
      </c>
      <c r="AP144" s="333">
        <v>896</v>
      </c>
      <c r="AQ144" s="334">
        <v>1038.8</v>
      </c>
      <c r="AR144" s="333">
        <v>1079.4</v>
      </c>
      <c r="BQ144" s="329">
        <v>140</v>
      </c>
      <c r="BR144" s="352">
        <v>79</v>
      </c>
      <c r="BS144" s="352">
        <v>79.79</v>
      </c>
      <c r="BT144" s="352">
        <v>84.09</v>
      </c>
      <c r="BU144" s="352">
        <v>85</v>
      </c>
      <c r="BV144" s="352">
        <v>93.91</v>
      </c>
      <c r="BW144" s="352">
        <v>101.92</v>
      </c>
      <c r="BX144" s="352">
        <v>114.41</v>
      </c>
    </row>
    <row r="145" spans="1:76">
      <c r="A145" s="323">
        <v>141</v>
      </c>
      <c r="B145" s="330">
        <v>177.66</v>
      </c>
      <c r="C145" s="328">
        <v>218.55</v>
      </c>
      <c r="D145" s="330">
        <v>287.64</v>
      </c>
      <c r="E145" s="328">
        <v>349.68</v>
      </c>
      <c r="F145" s="330">
        <v>487.86</v>
      </c>
      <c r="G145" s="328">
        <v>538.62</v>
      </c>
      <c r="H145" s="330">
        <v>614.76</v>
      </c>
      <c r="J145" s="323">
        <v>141</v>
      </c>
      <c r="K145" s="330">
        <v>197.4</v>
      </c>
      <c r="L145" s="328">
        <v>236.88</v>
      </c>
      <c r="M145" s="330">
        <v>314.43</v>
      </c>
      <c r="N145" s="328">
        <v>439.92</v>
      </c>
      <c r="O145" s="330">
        <v>706.41</v>
      </c>
      <c r="P145" s="328">
        <v>783.96</v>
      </c>
      <c r="Q145" s="330">
        <v>824.85</v>
      </c>
      <c r="S145" s="323">
        <v>141</v>
      </c>
      <c r="T145" s="330">
        <v>231.24</v>
      </c>
      <c r="U145" s="328">
        <v>276.36</v>
      </c>
      <c r="V145" s="330">
        <v>360.96</v>
      </c>
      <c r="W145" s="328">
        <v>523.11</v>
      </c>
      <c r="X145" s="330">
        <v>853.05</v>
      </c>
      <c r="Y145" s="328">
        <v>895.35</v>
      </c>
      <c r="Z145" s="330">
        <v>948.93</v>
      </c>
      <c r="AB145" s="323">
        <v>141</v>
      </c>
      <c r="AC145" s="330">
        <v>301.74</v>
      </c>
      <c r="AD145" s="328">
        <v>445.56</v>
      </c>
      <c r="AE145" s="330">
        <v>813.57</v>
      </c>
      <c r="AF145" s="328">
        <v>879.84</v>
      </c>
      <c r="AG145" s="330">
        <v>889.71</v>
      </c>
      <c r="AH145" s="328">
        <v>1022.25</v>
      </c>
      <c r="AI145" s="330">
        <v>1068.78</v>
      </c>
      <c r="AK145" s="323">
        <v>141</v>
      </c>
      <c r="AL145" s="330">
        <v>329.94</v>
      </c>
      <c r="AM145" s="328">
        <v>459.66</v>
      </c>
      <c r="AN145" s="330">
        <v>826.26</v>
      </c>
      <c r="AO145" s="328">
        <v>892.53</v>
      </c>
      <c r="AP145" s="330">
        <v>902.4</v>
      </c>
      <c r="AQ145" s="328">
        <v>1046.22</v>
      </c>
      <c r="AR145" s="330">
        <v>1087.11</v>
      </c>
      <c r="BQ145" s="323">
        <v>141</v>
      </c>
      <c r="BR145" s="352">
        <v>79.7</v>
      </c>
      <c r="BS145" s="352">
        <v>80.31</v>
      </c>
      <c r="BT145" s="352">
        <v>85.64</v>
      </c>
      <c r="BU145" s="352">
        <v>85.68</v>
      </c>
      <c r="BV145" s="352">
        <v>94.43</v>
      </c>
      <c r="BW145" s="352">
        <v>102.43</v>
      </c>
      <c r="BX145" s="352">
        <v>114.98</v>
      </c>
    </row>
    <row r="146" spans="1:76">
      <c r="A146" s="329">
        <v>142</v>
      </c>
      <c r="B146" s="330">
        <v>178.92</v>
      </c>
      <c r="C146" s="328">
        <v>220.1</v>
      </c>
      <c r="D146" s="330">
        <v>289.68</v>
      </c>
      <c r="E146" s="328">
        <v>352.16</v>
      </c>
      <c r="F146" s="330">
        <v>491.32</v>
      </c>
      <c r="G146" s="328">
        <v>542.44</v>
      </c>
      <c r="H146" s="330">
        <v>619.12</v>
      </c>
      <c r="J146" s="329">
        <v>142</v>
      </c>
      <c r="K146" s="330">
        <v>198.8</v>
      </c>
      <c r="L146" s="328">
        <v>238.56</v>
      </c>
      <c r="M146" s="330">
        <v>316.66</v>
      </c>
      <c r="N146" s="328">
        <v>443.04</v>
      </c>
      <c r="O146" s="330">
        <v>711.42</v>
      </c>
      <c r="P146" s="328">
        <v>789.52</v>
      </c>
      <c r="Q146" s="330">
        <v>830.7</v>
      </c>
      <c r="S146" s="329">
        <v>142</v>
      </c>
      <c r="T146" s="330">
        <v>232.88</v>
      </c>
      <c r="U146" s="328">
        <v>278.32</v>
      </c>
      <c r="V146" s="330">
        <v>363.52</v>
      </c>
      <c r="W146" s="328">
        <v>526.82</v>
      </c>
      <c r="X146" s="330">
        <v>859.1</v>
      </c>
      <c r="Y146" s="328">
        <v>901.7</v>
      </c>
      <c r="Z146" s="330">
        <v>955.66</v>
      </c>
      <c r="AB146" s="329">
        <v>142</v>
      </c>
      <c r="AC146" s="330">
        <v>303.88</v>
      </c>
      <c r="AD146" s="328">
        <v>448.72</v>
      </c>
      <c r="AE146" s="330">
        <v>819.34</v>
      </c>
      <c r="AF146" s="328">
        <v>886.08</v>
      </c>
      <c r="AG146" s="330">
        <v>896.02</v>
      </c>
      <c r="AH146" s="328">
        <v>1029.5</v>
      </c>
      <c r="AI146" s="330">
        <v>1076.36</v>
      </c>
      <c r="AK146" s="329">
        <v>142</v>
      </c>
      <c r="AL146" s="330">
        <v>332.28</v>
      </c>
      <c r="AM146" s="328">
        <v>462.92</v>
      </c>
      <c r="AN146" s="330">
        <v>832.12</v>
      </c>
      <c r="AO146" s="328">
        <v>898.86</v>
      </c>
      <c r="AP146" s="330">
        <v>908.8</v>
      </c>
      <c r="AQ146" s="328">
        <v>1053.64</v>
      </c>
      <c r="AR146" s="330">
        <v>1094.82</v>
      </c>
      <c r="BQ146" s="329">
        <v>142</v>
      </c>
      <c r="BR146" s="352">
        <v>80.02</v>
      </c>
      <c r="BS146" s="352">
        <v>81.06</v>
      </c>
      <c r="BT146" s="352">
        <v>85.65</v>
      </c>
      <c r="BU146" s="352">
        <v>86.37</v>
      </c>
      <c r="BV146" s="352">
        <v>95.14</v>
      </c>
      <c r="BW146" s="352">
        <v>103.14</v>
      </c>
      <c r="BX146" s="352">
        <v>115.73</v>
      </c>
    </row>
    <row r="147" spans="1:76">
      <c r="A147" s="329">
        <v>143</v>
      </c>
      <c r="B147" s="330">
        <v>180.18</v>
      </c>
      <c r="C147" s="328">
        <v>221.65</v>
      </c>
      <c r="D147" s="330">
        <v>291.72</v>
      </c>
      <c r="E147" s="328">
        <v>354.64</v>
      </c>
      <c r="F147" s="330">
        <v>494.78</v>
      </c>
      <c r="G147" s="328">
        <v>546.26</v>
      </c>
      <c r="H147" s="330">
        <v>623.48</v>
      </c>
      <c r="J147" s="329">
        <v>143</v>
      </c>
      <c r="K147" s="330">
        <v>200.2</v>
      </c>
      <c r="L147" s="328">
        <v>240.24</v>
      </c>
      <c r="M147" s="330">
        <v>318.89</v>
      </c>
      <c r="N147" s="328">
        <v>446.16</v>
      </c>
      <c r="O147" s="330">
        <v>716.43</v>
      </c>
      <c r="P147" s="328">
        <v>795.08</v>
      </c>
      <c r="Q147" s="330">
        <v>836.55</v>
      </c>
      <c r="S147" s="329">
        <v>143</v>
      </c>
      <c r="T147" s="330">
        <v>234.52</v>
      </c>
      <c r="U147" s="328">
        <v>280.28</v>
      </c>
      <c r="V147" s="330">
        <v>366.08</v>
      </c>
      <c r="W147" s="328">
        <v>530.53</v>
      </c>
      <c r="X147" s="330">
        <v>865.15</v>
      </c>
      <c r="Y147" s="328">
        <v>908.05</v>
      </c>
      <c r="Z147" s="330">
        <v>962.39</v>
      </c>
      <c r="AB147" s="329">
        <v>143</v>
      </c>
      <c r="AC147" s="330">
        <v>306.02</v>
      </c>
      <c r="AD147" s="328">
        <v>451.88</v>
      </c>
      <c r="AE147" s="330">
        <v>825.11</v>
      </c>
      <c r="AF147" s="328">
        <v>892.32</v>
      </c>
      <c r="AG147" s="330">
        <v>902.33</v>
      </c>
      <c r="AH147" s="328">
        <v>1036.75</v>
      </c>
      <c r="AI147" s="330">
        <v>1083.94</v>
      </c>
      <c r="AK147" s="329">
        <v>143</v>
      </c>
      <c r="AL147" s="330">
        <v>334.62</v>
      </c>
      <c r="AM147" s="328">
        <v>466.18</v>
      </c>
      <c r="AN147" s="330">
        <v>837.98</v>
      </c>
      <c r="AO147" s="328">
        <v>905.19</v>
      </c>
      <c r="AP147" s="330">
        <v>915.2</v>
      </c>
      <c r="AQ147" s="328">
        <v>1061.06</v>
      </c>
      <c r="AR147" s="330">
        <v>1102.53</v>
      </c>
      <c r="BQ147" s="329">
        <v>143</v>
      </c>
      <c r="BR147" s="352">
        <v>80.73</v>
      </c>
      <c r="BS147" s="352">
        <v>81.8</v>
      </c>
      <c r="BT147" s="352">
        <v>86.41</v>
      </c>
      <c r="BU147" s="352">
        <v>87.07</v>
      </c>
      <c r="BV147" s="352">
        <v>95.86</v>
      </c>
      <c r="BW147" s="352">
        <v>103.87</v>
      </c>
      <c r="BX147" s="352">
        <v>116.52</v>
      </c>
    </row>
    <row r="148" spans="1:76">
      <c r="A148" s="329">
        <v>144</v>
      </c>
      <c r="B148" s="330">
        <v>181.44</v>
      </c>
      <c r="C148" s="328">
        <v>223.2</v>
      </c>
      <c r="D148" s="330">
        <v>293.76</v>
      </c>
      <c r="E148" s="328">
        <v>357.12</v>
      </c>
      <c r="F148" s="330">
        <v>498.24</v>
      </c>
      <c r="G148" s="328">
        <v>550.08</v>
      </c>
      <c r="H148" s="330">
        <v>627.84</v>
      </c>
      <c r="J148" s="329">
        <v>144</v>
      </c>
      <c r="K148" s="330">
        <v>201.6</v>
      </c>
      <c r="L148" s="328">
        <v>241.92</v>
      </c>
      <c r="M148" s="330">
        <v>321.12</v>
      </c>
      <c r="N148" s="328">
        <v>449.28</v>
      </c>
      <c r="O148" s="330">
        <v>721.44</v>
      </c>
      <c r="P148" s="328">
        <v>800.64</v>
      </c>
      <c r="Q148" s="330">
        <v>842.4</v>
      </c>
      <c r="S148" s="329">
        <v>144</v>
      </c>
      <c r="T148" s="330">
        <v>236.16</v>
      </c>
      <c r="U148" s="328">
        <v>282.24</v>
      </c>
      <c r="V148" s="330">
        <v>368.64</v>
      </c>
      <c r="W148" s="328">
        <v>534.24</v>
      </c>
      <c r="X148" s="330">
        <v>871.2</v>
      </c>
      <c r="Y148" s="328">
        <v>914.4</v>
      </c>
      <c r="Z148" s="330">
        <v>969.12</v>
      </c>
      <c r="AB148" s="329">
        <v>144</v>
      </c>
      <c r="AC148" s="330">
        <v>308.16</v>
      </c>
      <c r="AD148" s="328">
        <v>455.04</v>
      </c>
      <c r="AE148" s="330">
        <v>830.88</v>
      </c>
      <c r="AF148" s="328">
        <v>898.56</v>
      </c>
      <c r="AG148" s="330">
        <v>908.64</v>
      </c>
      <c r="AH148" s="328">
        <v>1044</v>
      </c>
      <c r="AI148" s="330">
        <v>1091.52</v>
      </c>
      <c r="AK148" s="329">
        <v>144</v>
      </c>
      <c r="AL148" s="330">
        <v>336.96</v>
      </c>
      <c r="AM148" s="328">
        <v>469.44</v>
      </c>
      <c r="AN148" s="330">
        <v>843.84</v>
      </c>
      <c r="AO148" s="328">
        <v>911.52</v>
      </c>
      <c r="AP148" s="330">
        <v>921.6</v>
      </c>
      <c r="AQ148" s="328">
        <v>1068.48</v>
      </c>
      <c r="AR148" s="330">
        <v>1110.24</v>
      </c>
      <c r="BQ148" s="329">
        <v>144</v>
      </c>
      <c r="BR148" s="352">
        <v>82.22</v>
      </c>
      <c r="BS148" s="352">
        <v>83.34</v>
      </c>
      <c r="BT148" s="352">
        <v>88.93</v>
      </c>
      <c r="BU148" s="352">
        <v>88.95</v>
      </c>
      <c r="BV148" s="352">
        <v>96.59</v>
      </c>
      <c r="BW148" s="352">
        <v>105.57</v>
      </c>
      <c r="BX148" s="352">
        <v>118.09</v>
      </c>
    </row>
    <row r="149" spans="1:76">
      <c r="A149" s="331">
        <v>145</v>
      </c>
      <c r="B149" s="330">
        <v>182.7</v>
      </c>
      <c r="C149" s="328">
        <v>224.75</v>
      </c>
      <c r="D149" s="330">
        <v>295.8</v>
      </c>
      <c r="E149" s="328">
        <v>359.6</v>
      </c>
      <c r="F149" s="330">
        <v>501.7</v>
      </c>
      <c r="G149" s="328">
        <v>553.9</v>
      </c>
      <c r="H149" s="330">
        <v>632.2</v>
      </c>
      <c r="J149" s="331">
        <v>145</v>
      </c>
      <c r="K149" s="330">
        <v>203</v>
      </c>
      <c r="L149" s="328">
        <v>243.6</v>
      </c>
      <c r="M149" s="330">
        <v>323.35</v>
      </c>
      <c r="N149" s="328">
        <v>452.4</v>
      </c>
      <c r="O149" s="330">
        <v>726.45</v>
      </c>
      <c r="P149" s="328">
        <v>806.2</v>
      </c>
      <c r="Q149" s="330">
        <v>848.25</v>
      </c>
      <c r="S149" s="331">
        <v>145</v>
      </c>
      <c r="T149" s="330">
        <v>237.8</v>
      </c>
      <c r="U149" s="328">
        <v>284.2</v>
      </c>
      <c r="V149" s="330">
        <v>371.2</v>
      </c>
      <c r="W149" s="328">
        <v>537.95</v>
      </c>
      <c r="X149" s="330">
        <v>877.25</v>
      </c>
      <c r="Y149" s="328">
        <v>920.75</v>
      </c>
      <c r="Z149" s="330">
        <v>975.85</v>
      </c>
      <c r="AB149" s="331">
        <v>145</v>
      </c>
      <c r="AC149" s="330">
        <v>310.3</v>
      </c>
      <c r="AD149" s="328">
        <v>458.2</v>
      </c>
      <c r="AE149" s="330">
        <v>836.65</v>
      </c>
      <c r="AF149" s="328">
        <v>904.8</v>
      </c>
      <c r="AG149" s="330">
        <v>914.95</v>
      </c>
      <c r="AH149" s="328">
        <v>1051.25</v>
      </c>
      <c r="AI149" s="330">
        <v>1099.1</v>
      </c>
      <c r="AK149" s="331">
        <v>145</v>
      </c>
      <c r="AL149" s="330">
        <v>339.3</v>
      </c>
      <c r="AM149" s="328">
        <v>472.7</v>
      </c>
      <c r="AN149" s="330">
        <v>849.7</v>
      </c>
      <c r="AO149" s="328">
        <v>917.85</v>
      </c>
      <c r="AP149" s="330">
        <v>928</v>
      </c>
      <c r="AQ149" s="328">
        <v>1075.9</v>
      </c>
      <c r="AR149" s="330">
        <v>1117.95</v>
      </c>
      <c r="BQ149" s="331">
        <v>145</v>
      </c>
      <c r="BR149" s="352">
        <v>82.5</v>
      </c>
      <c r="BS149" s="352">
        <v>84.97</v>
      </c>
      <c r="BT149" s="352">
        <v>88.94</v>
      </c>
      <c r="BU149" s="352">
        <v>88.96</v>
      </c>
      <c r="BV149" s="352">
        <v>97.32</v>
      </c>
      <c r="BW149" s="352">
        <v>105.58</v>
      </c>
      <c r="BX149" s="352">
        <v>118.1</v>
      </c>
    </row>
    <row r="150" spans="1:76">
      <c r="A150" s="329">
        <v>146</v>
      </c>
      <c r="B150" s="327">
        <v>183.96</v>
      </c>
      <c r="C150" s="332">
        <v>226.3</v>
      </c>
      <c r="D150" s="327">
        <v>297.84</v>
      </c>
      <c r="E150" s="332">
        <v>362.08</v>
      </c>
      <c r="F150" s="327">
        <v>505.16</v>
      </c>
      <c r="G150" s="332">
        <v>557.72</v>
      </c>
      <c r="H150" s="327">
        <v>636.56</v>
      </c>
      <c r="J150" s="329">
        <v>146</v>
      </c>
      <c r="K150" s="327">
        <v>204.4</v>
      </c>
      <c r="L150" s="332">
        <v>245.28</v>
      </c>
      <c r="M150" s="327">
        <v>325.58</v>
      </c>
      <c r="N150" s="332">
        <v>455.52</v>
      </c>
      <c r="O150" s="327">
        <v>731.46</v>
      </c>
      <c r="P150" s="332">
        <v>811.76</v>
      </c>
      <c r="Q150" s="327">
        <v>854.1</v>
      </c>
      <c r="S150" s="329">
        <v>146</v>
      </c>
      <c r="T150" s="327">
        <v>239.44</v>
      </c>
      <c r="U150" s="332">
        <v>286.16</v>
      </c>
      <c r="V150" s="327">
        <v>373.76</v>
      </c>
      <c r="W150" s="332">
        <v>541.66</v>
      </c>
      <c r="X150" s="327">
        <v>883.3</v>
      </c>
      <c r="Y150" s="332">
        <v>927.1</v>
      </c>
      <c r="Z150" s="327">
        <v>982.58</v>
      </c>
      <c r="AB150" s="329">
        <v>146</v>
      </c>
      <c r="AC150" s="327">
        <v>312.44</v>
      </c>
      <c r="AD150" s="332">
        <v>461.36</v>
      </c>
      <c r="AE150" s="327">
        <v>842.42</v>
      </c>
      <c r="AF150" s="332">
        <v>911.04</v>
      </c>
      <c r="AG150" s="327">
        <v>921.26</v>
      </c>
      <c r="AH150" s="332">
        <v>1058.5</v>
      </c>
      <c r="AI150" s="327">
        <v>1106.68</v>
      </c>
      <c r="AK150" s="329">
        <v>146</v>
      </c>
      <c r="AL150" s="327">
        <v>341.64</v>
      </c>
      <c r="AM150" s="332">
        <v>475.96</v>
      </c>
      <c r="AN150" s="327">
        <v>855.56</v>
      </c>
      <c r="AO150" s="332">
        <v>924.18</v>
      </c>
      <c r="AP150" s="327">
        <v>934.4</v>
      </c>
      <c r="AQ150" s="332">
        <v>1083.32</v>
      </c>
      <c r="AR150" s="327">
        <v>1125.66</v>
      </c>
      <c r="BQ150" s="329">
        <v>146</v>
      </c>
      <c r="BR150" s="352">
        <v>82.51</v>
      </c>
      <c r="BS150" s="352">
        <v>84.98</v>
      </c>
      <c r="BT150" s="352">
        <v>88.95</v>
      </c>
      <c r="BU150" s="352">
        <v>89.15</v>
      </c>
      <c r="BV150" s="352">
        <v>98.04</v>
      </c>
      <c r="BW150" s="352">
        <v>105.96</v>
      </c>
      <c r="BX150" s="352">
        <v>118.85</v>
      </c>
    </row>
    <row r="151" spans="1:76">
      <c r="A151" s="329">
        <v>147</v>
      </c>
      <c r="B151" s="330">
        <v>185.22</v>
      </c>
      <c r="C151" s="328">
        <v>227.85</v>
      </c>
      <c r="D151" s="330">
        <v>299.88</v>
      </c>
      <c r="E151" s="328">
        <v>364.56</v>
      </c>
      <c r="F151" s="330">
        <v>508.62</v>
      </c>
      <c r="G151" s="328">
        <v>561.54</v>
      </c>
      <c r="H151" s="330">
        <v>640.92</v>
      </c>
      <c r="J151" s="329">
        <v>147</v>
      </c>
      <c r="K151" s="330">
        <v>205.8</v>
      </c>
      <c r="L151" s="328">
        <v>246.96</v>
      </c>
      <c r="M151" s="330">
        <v>327.81</v>
      </c>
      <c r="N151" s="328">
        <v>458.64</v>
      </c>
      <c r="O151" s="330">
        <v>736.47</v>
      </c>
      <c r="P151" s="328">
        <v>817.32</v>
      </c>
      <c r="Q151" s="330">
        <v>859.95</v>
      </c>
      <c r="S151" s="329">
        <v>147</v>
      </c>
      <c r="T151" s="330">
        <v>241.08</v>
      </c>
      <c r="U151" s="328">
        <v>288.12</v>
      </c>
      <c r="V151" s="330">
        <v>376.32</v>
      </c>
      <c r="W151" s="328">
        <v>545.37</v>
      </c>
      <c r="X151" s="330">
        <v>889.35</v>
      </c>
      <c r="Y151" s="328">
        <v>933.45</v>
      </c>
      <c r="Z151" s="330">
        <v>989.31</v>
      </c>
      <c r="AB151" s="329">
        <v>147</v>
      </c>
      <c r="AC151" s="330">
        <v>314.58</v>
      </c>
      <c r="AD151" s="328">
        <v>464.52</v>
      </c>
      <c r="AE151" s="330">
        <v>848.19</v>
      </c>
      <c r="AF151" s="328">
        <v>917.28</v>
      </c>
      <c r="AG151" s="330">
        <v>927.57</v>
      </c>
      <c r="AH151" s="328">
        <v>1065.75</v>
      </c>
      <c r="AI151" s="330">
        <v>1114.26</v>
      </c>
      <c r="AK151" s="329">
        <v>147</v>
      </c>
      <c r="AL151" s="330">
        <v>343.98</v>
      </c>
      <c r="AM151" s="328">
        <v>479.22</v>
      </c>
      <c r="AN151" s="330">
        <v>861.42</v>
      </c>
      <c r="AO151" s="328">
        <v>930.51</v>
      </c>
      <c r="AP151" s="330">
        <v>940.8</v>
      </c>
      <c r="AQ151" s="328">
        <v>1090.74</v>
      </c>
      <c r="AR151" s="330">
        <v>1133.37</v>
      </c>
      <c r="BQ151" s="329">
        <v>147</v>
      </c>
      <c r="BR151" s="352">
        <v>83.66</v>
      </c>
      <c r="BS151" s="352">
        <v>85</v>
      </c>
      <c r="BT151" s="352">
        <v>89.66</v>
      </c>
      <c r="BU151" s="352">
        <v>89.86</v>
      </c>
      <c r="BV151" s="352">
        <v>98.74</v>
      </c>
      <c r="BW151" s="352">
        <v>106.69</v>
      </c>
      <c r="BX151" s="352">
        <v>119.66</v>
      </c>
    </row>
    <row r="152" spans="1:76">
      <c r="A152" s="329">
        <v>148</v>
      </c>
      <c r="B152" s="330">
        <v>186.48</v>
      </c>
      <c r="C152" s="328">
        <v>229.4</v>
      </c>
      <c r="D152" s="330">
        <v>301.92</v>
      </c>
      <c r="E152" s="328">
        <v>367.04</v>
      </c>
      <c r="F152" s="330">
        <v>512.08</v>
      </c>
      <c r="G152" s="328">
        <v>565.36</v>
      </c>
      <c r="H152" s="330">
        <v>645.28</v>
      </c>
      <c r="J152" s="329">
        <v>148</v>
      </c>
      <c r="K152" s="330">
        <v>207.2</v>
      </c>
      <c r="L152" s="328">
        <v>248.64</v>
      </c>
      <c r="M152" s="330">
        <v>330.04</v>
      </c>
      <c r="N152" s="328">
        <v>461.76</v>
      </c>
      <c r="O152" s="330">
        <v>741.48</v>
      </c>
      <c r="P152" s="328">
        <v>822.88</v>
      </c>
      <c r="Q152" s="330">
        <v>865.8</v>
      </c>
      <c r="S152" s="329">
        <v>148</v>
      </c>
      <c r="T152" s="330">
        <v>242.72</v>
      </c>
      <c r="U152" s="328">
        <v>290.08</v>
      </c>
      <c r="V152" s="330">
        <v>378.88</v>
      </c>
      <c r="W152" s="328">
        <v>549.08</v>
      </c>
      <c r="X152" s="330">
        <v>895.4</v>
      </c>
      <c r="Y152" s="328">
        <v>939.8</v>
      </c>
      <c r="Z152" s="330">
        <v>996.04</v>
      </c>
      <c r="AB152" s="329">
        <v>148</v>
      </c>
      <c r="AC152" s="330">
        <v>316.72</v>
      </c>
      <c r="AD152" s="328">
        <v>467.68</v>
      </c>
      <c r="AE152" s="330">
        <v>853.96</v>
      </c>
      <c r="AF152" s="328">
        <v>923.52</v>
      </c>
      <c r="AG152" s="330">
        <v>933.88</v>
      </c>
      <c r="AH152" s="328">
        <v>1073</v>
      </c>
      <c r="AI152" s="330">
        <v>1121.84</v>
      </c>
      <c r="AK152" s="329">
        <v>148</v>
      </c>
      <c r="AL152" s="330">
        <v>346.32</v>
      </c>
      <c r="AM152" s="328">
        <v>482.48</v>
      </c>
      <c r="AN152" s="330">
        <v>867.28</v>
      </c>
      <c r="AO152" s="328">
        <v>936.84</v>
      </c>
      <c r="AP152" s="330">
        <v>947.2</v>
      </c>
      <c r="AQ152" s="328">
        <v>1098.16</v>
      </c>
      <c r="AR152" s="330">
        <v>1141.08</v>
      </c>
      <c r="BQ152" s="329">
        <v>148</v>
      </c>
      <c r="BR152" s="352">
        <v>84.68</v>
      </c>
      <c r="BS152" s="352">
        <v>85.63</v>
      </c>
      <c r="BT152" s="352">
        <v>90.61</v>
      </c>
      <c r="BU152" s="352">
        <v>90.62</v>
      </c>
      <c r="BV152" s="352">
        <v>100.2</v>
      </c>
      <c r="BW152" s="352">
        <v>107.4</v>
      </c>
      <c r="BX152" s="352">
        <v>120.46</v>
      </c>
    </row>
    <row r="153" spans="1:76">
      <c r="A153" s="329">
        <v>149</v>
      </c>
      <c r="B153" s="330">
        <v>187.74</v>
      </c>
      <c r="C153" s="328">
        <v>230.95</v>
      </c>
      <c r="D153" s="330">
        <v>303.96</v>
      </c>
      <c r="E153" s="328">
        <v>369.52</v>
      </c>
      <c r="F153" s="330">
        <v>515.54</v>
      </c>
      <c r="G153" s="328">
        <v>569.18</v>
      </c>
      <c r="H153" s="330">
        <v>649.64</v>
      </c>
      <c r="J153" s="329">
        <v>149</v>
      </c>
      <c r="K153" s="330">
        <v>208.6</v>
      </c>
      <c r="L153" s="328">
        <v>250.32</v>
      </c>
      <c r="M153" s="330">
        <v>332.27</v>
      </c>
      <c r="N153" s="328">
        <v>464.88</v>
      </c>
      <c r="O153" s="330">
        <v>746.49</v>
      </c>
      <c r="P153" s="328">
        <v>828.44</v>
      </c>
      <c r="Q153" s="330">
        <v>871.65</v>
      </c>
      <c r="S153" s="329">
        <v>149</v>
      </c>
      <c r="T153" s="330">
        <v>244.36</v>
      </c>
      <c r="U153" s="328">
        <v>292.04</v>
      </c>
      <c r="V153" s="330">
        <v>381.44</v>
      </c>
      <c r="W153" s="328">
        <v>552.79</v>
      </c>
      <c r="X153" s="330">
        <v>901.45</v>
      </c>
      <c r="Y153" s="328">
        <v>946.15</v>
      </c>
      <c r="Z153" s="330">
        <v>1002.77</v>
      </c>
      <c r="AB153" s="329">
        <v>149</v>
      </c>
      <c r="AC153" s="330">
        <v>318.86</v>
      </c>
      <c r="AD153" s="328">
        <v>470.84</v>
      </c>
      <c r="AE153" s="330">
        <v>859.73</v>
      </c>
      <c r="AF153" s="328">
        <v>929.76</v>
      </c>
      <c r="AG153" s="330">
        <v>940.19</v>
      </c>
      <c r="AH153" s="328">
        <v>1080.25</v>
      </c>
      <c r="AI153" s="330">
        <v>1129.42</v>
      </c>
      <c r="AK153" s="329">
        <v>149</v>
      </c>
      <c r="AL153" s="330">
        <v>348.66</v>
      </c>
      <c r="AM153" s="328">
        <v>485.74</v>
      </c>
      <c r="AN153" s="330">
        <v>873.14</v>
      </c>
      <c r="AO153" s="328">
        <v>943.17</v>
      </c>
      <c r="AP153" s="330">
        <v>953.6</v>
      </c>
      <c r="AQ153" s="328">
        <v>1105.58</v>
      </c>
      <c r="AR153" s="330">
        <v>1148.79</v>
      </c>
      <c r="BQ153" s="329">
        <v>149</v>
      </c>
      <c r="BR153" s="352">
        <v>84.84</v>
      </c>
      <c r="BS153" s="352">
        <v>86.38</v>
      </c>
      <c r="BT153" s="352">
        <v>91.26</v>
      </c>
      <c r="BU153" s="352">
        <v>91.28</v>
      </c>
      <c r="BV153" s="352">
        <v>100.42</v>
      </c>
      <c r="BW153" s="352">
        <v>108.08</v>
      </c>
      <c r="BX153" s="352">
        <v>121.81</v>
      </c>
    </row>
    <row r="154" spans="1:76">
      <c r="A154" s="331">
        <v>150</v>
      </c>
      <c r="B154" s="333">
        <v>189</v>
      </c>
      <c r="C154" s="334">
        <v>232.5</v>
      </c>
      <c r="D154" s="333">
        <v>306</v>
      </c>
      <c r="E154" s="334">
        <v>372</v>
      </c>
      <c r="F154" s="333">
        <v>519</v>
      </c>
      <c r="G154" s="334">
        <v>573</v>
      </c>
      <c r="H154" s="333">
        <v>654</v>
      </c>
      <c r="J154" s="331">
        <v>150</v>
      </c>
      <c r="K154" s="333">
        <v>210</v>
      </c>
      <c r="L154" s="334">
        <v>252</v>
      </c>
      <c r="M154" s="333">
        <v>334.5</v>
      </c>
      <c r="N154" s="334">
        <v>468</v>
      </c>
      <c r="O154" s="333">
        <v>751.5</v>
      </c>
      <c r="P154" s="334">
        <v>834</v>
      </c>
      <c r="Q154" s="333">
        <v>877.5</v>
      </c>
      <c r="S154" s="331">
        <v>150</v>
      </c>
      <c r="T154" s="333">
        <v>246</v>
      </c>
      <c r="U154" s="334">
        <v>294</v>
      </c>
      <c r="V154" s="333">
        <v>384</v>
      </c>
      <c r="W154" s="334">
        <v>556.5</v>
      </c>
      <c r="X154" s="333">
        <v>907.5</v>
      </c>
      <c r="Y154" s="334">
        <v>952.5</v>
      </c>
      <c r="Z154" s="333">
        <v>1009.5</v>
      </c>
      <c r="AB154" s="331">
        <v>150</v>
      </c>
      <c r="AC154" s="333">
        <v>321</v>
      </c>
      <c r="AD154" s="334">
        <v>474</v>
      </c>
      <c r="AE154" s="333">
        <v>865.5</v>
      </c>
      <c r="AF154" s="334">
        <v>936</v>
      </c>
      <c r="AG154" s="333">
        <v>946.5</v>
      </c>
      <c r="AH154" s="334">
        <v>1087.5</v>
      </c>
      <c r="AI154" s="333">
        <v>1137</v>
      </c>
      <c r="AK154" s="331">
        <v>150</v>
      </c>
      <c r="AL154" s="333">
        <v>351</v>
      </c>
      <c r="AM154" s="334">
        <v>489</v>
      </c>
      <c r="AN154" s="333">
        <v>879</v>
      </c>
      <c r="AO154" s="334">
        <v>949.5</v>
      </c>
      <c r="AP154" s="333">
        <v>960</v>
      </c>
      <c r="AQ154" s="334">
        <v>1113</v>
      </c>
      <c r="AR154" s="333">
        <v>1156.5</v>
      </c>
      <c r="BQ154" s="331">
        <v>150</v>
      </c>
      <c r="BR154" s="352">
        <v>84.85</v>
      </c>
      <c r="BS154" s="352">
        <v>87.16</v>
      </c>
      <c r="BT154" s="352">
        <v>92.76</v>
      </c>
      <c r="BU154" s="352">
        <v>94.33</v>
      </c>
      <c r="BV154" s="352">
        <v>100.95</v>
      </c>
      <c r="BW154" s="352">
        <v>108.83</v>
      </c>
      <c r="BX154" s="352">
        <v>122.6</v>
      </c>
    </row>
  </sheetData>
  <mergeCells count="6">
    <mergeCell ref="AY2:BA2"/>
    <mergeCell ref="BB2:BD2"/>
    <mergeCell ref="BJ2:BL2"/>
    <mergeCell ref="BM2:BN2"/>
    <mergeCell ref="AW1:AX2"/>
    <mergeCell ref="BH1:BI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154"/>
  <sheetViews>
    <sheetView topLeftCell="A136" workbookViewId="0">
      <selection activeCell="A153" sqref="$A153:$XFD153"/>
    </sheetView>
  </sheetViews>
  <sheetFormatPr defaultColWidth="9" defaultRowHeight="14.25"/>
  <cols>
    <col min="71" max="76" width="10"/>
  </cols>
  <sheetData>
    <row r="1" spans="2:68">
      <c r="B1" t="s">
        <v>136</v>
      </c>
      <c r="M1" s="310"/>
      <c r="N1" s="318" t="s">
        <v>137</v>
      </c>
      <c r="O1" s="310"/>
      <c r="P1" s="310"/>
      <c r="Q1" s="310"/>
      <c r="R1" s="310"/>
      <c r="S1" s="310"/>
      <c r="T1" s="310"/>
      <c r="U1" s="310"/>
      <c r="V1" s="310"/>
      <c r="W1" s="310"/>
      <c r="AA1" t="s">
        <v>138</v>
      </c>
      <c r="AK1" t="s">
        <v>139</v>
      </c>
      <c r="AU1" t="s">
        <v>140</v>
      </c>
      <c r="BG1" t="s">
        <v>141</v>
      </c>
      <c r="BP1" t="s">
        <v>142</v>
      </c>
    </row>
    <row r="2" spans="1:76">
      <c r="A2" s="310"/>
      <c r="B2" s="311" t="s">
        <v>143</v>
      </c>
      <c r="C2" s="311" t="s">
        <v>144</v>
      </c>
      <c r="D2" s="311" t="s">
        <v>145</v>
      </c>
      <c r="E2" s="311" t="s">
        <v>146</v>
      </c>
      <c r="F2" s="311" t="s">
        <v>147</v>
      </c>
      <c r="G2" s="311" t="s">
        <v>148</v>
      </c>
      <c r="H2" s="311" t="s">
        <v>149</v>
      </c>
      <c r="I2" s="311" t="s">
        <v>150</v>
      </c>
      <c r="J2" s="311" t="s">
        <v>151</v>
      </c>
      <c r="K2" s="311" t="s">
        <v>152</v>
      </c>
      <c r="M2" s="310"/>
      <c r="N2" s="311" t="s">
        <v>153</v>
      </c>
      <c r="O2" s="311" t="s">
        <v>154</v>
      </c>
      <c r="P2" s="311" t="s">
        <v>155</v>
      </c>
      <c r="Q2" s="311" t="s">
        <v>156</v>
      </c>
      <c r="R2" s="311" t="s">
        <v>157</v>
      </c>
      <c r="S2" s="311" t="s">
        <v>158</v>
      </c>
      <c r="T2" s="311" t="s">
        <v>159</v>
      </c>
      <c r="U2" s="311" t="s">
        <v>160</v>
      </c>
      <c r="V2" s="311" t="s">
        <v>161</v>
      </c>
      <c r="W2" s="311" t="s">
        <v>162</v>
      </c>
      <c r="Z2" s="310"/>
      <c r="AA2" s="311" t="s">
        <v>163</v>
      </c>
      <c r="AB2" s="311" t="s">
        <v>164</v>
      </c>
      <c r="AC2" s="311" t="s">
        <v>165</v>
      </c>
      <c r="AD2" s="311" t="s">
        <v>166</v>
      </c>
      <c r="AE2" s="311" t="s">
        <v>167</v>
      </c>
      <c r="AF2" s="311" t="s">
        <v>168</v>
      </c>
      <c r="AG2" s="311" t="s">
        <v>169</v>
      </c>
      <c r="AJ2" s="310"/>
      <c r="AK2" s="311" t="s">
        <v>170</v>
      </c>
      <c r="AL2" s="311" t="s">
        <v>171</v>
      </c>
      <c r="AM2" s="311" t="s">
        <v>172</v>
      </c>
      <c r="AN2" s="311" t="s">
        <v>173</v>
      </c>
      <c r="AO2" s="311" t="s">
        <v>174</v>
      </c>
      <c r="AP2" s="311" t="s">
        <v>175</v>
      </c>
      <c r="AQ2" s="311" t="s">
        <v>176</v>
      </c>
      <c r="AT2" s="310"/>
      <c r="AU2" s="311" t="s">
        <v>177</v>
      </c>
      <c r="AV2" s="311" t="s">
        <v>178</v>
      </c>
      <c r="AW2" s="311" t="s">
        <v>179</v>
      </c>
      <c r="AX2" s="311" t="s">
        <v>180</v>
      </c>
      <c r="AY2" s="311" t="s">
        <v>181</v>
      </c>
      <c r="AZ2" s="311" t="s">
        <v>182</v>
      </c>
      <c r="BA2" s="311" t="s">
        <v>183</v>
      </c>
      <c r="BB2" s="311" t="s">
        <v>184</v>
      </c>
      <c r="BC2" s="311" t="s">
        <v>185</v>
      </c>
      <c r="BD2" s="311" t="s">
        <v>186</v>
      </c>
      <c r="BF2" s="310"/>
      <c r="BG2" s="311" t="s">
        <v>187</v>
      </c>
      <c r="BH2" s="311" t="s">
        <v>188</v>
      </c>
      <c r="BI2" s="311" t="s">
        <v>189</v>
      </c>
      <c r="BJ2" s="311" t="s">
        <v>190</v>
      </c>
      <c r="BK2" s="311" t="s">
        <v>191</v>
      </c>
      <c r="BL2" s="311" t="s">
        <v>192</v>
      </c>
      <c r="BM2" s="311" t="s">
        <v>193</v>
      </c>
      <c r="BP2" s="311" t="s">
        <v>194</v>
      </c>
      <c r="BQ2" s="311"/>
      <c r="BR2" s="311"/>
      <c r="BS2" s="311" t="s">
        <v>195</v>
      </c>
      <c r="BT2" s="311"/>
      <c r="BU2" s="311"/>
      <c r="BV2" s="311" t="s">
        <v>196</v>
      </c>
      <c r="BW2" s="319"/>
      <c r="BX2" s="320"/>
    </row>
    <row r="3" spans="1:76">
      <c r="A3" s="312" t="s">
        <v>197</v>
      </c>
      <c r="B3" s="313"/>
      <c r="C3" s="314"/>
      <c r="D3" s="313"/>
      <c r="E3" s="314"/>
      <c r="F3" s="313"/>
      <c r="G3" s="314"/>
      <c r="H3" s="313"/>
      <c r="I3" s="314"/>
      <c r="J3" s="313"/>
      <c r="K3" s="314"/>
      <c r="M3" s="312" t="s">
        <v>197</v>
      </c>
      <c r="N3" s="313">
        <v>25.6</v>
      </c>
      <c r="O3" s="314">
        <v>30.79</v>
      </c>
      <c r="P3" s="313">
        <v>39.28</v>
      </c>
      <c r="Q3" s="314">
        <v>42.02</v>
      </c>
      <c r="R3" s="313">
        <v>42.87</v>
      </c>
      <c r="S3" s="314">
        <v>47.17</v>
      </c>
      <c r="T3" s="313">
        <v>49.32</v>
      </c>
      <c r="U3" s="314">
        <v>57.59</v>
      </c>
      <c r="V3" s="313">
        <v>43.03</v>
      </c>
      <c r="W3" s="314">
        <v>62.1</v>
      </c>
      <c r="Z3" s="312" t="s">
        <v>197</v>
      </c>
      <c r="AA3" s="313">
        <v>25.02</v>
      </c>
      <c r="AB3" s="314">
        <v>30.08</v>
      </c>
      <c r="AC3" s="313">
        <v>37.59</v>
      </c>
      <c r="AD3" s="314">
        <v>40.38</v>
      </c>
      <c r="AE3" s="313">
        <v>41.18</v>
      </c>
      <c r="AF3" s="314">
        <v>44.71</v>
      </c>
      <c r="AG3" s="313">
        <v>46.75</v>
      </c>
      <c r="AJ3" s="312" t="s">
        <v>197</v>
      </c>
      <c r="AK3" s="313">
        <v>19.6</v>
      </c>
      <c r="AL3" s="314">
        <v>20.39</v>
      </c>
      <c r="AM3" s="313">
        <v>21.28</v>
      </c>
      <c r="AN3" s="314">
        <v>24.41</v>
      </c>
      <c r="AO3" s="313">
        <v>29.99</v>
      </c>
      <c r="AP3" s="314">
        <v>33.15</v>
      </c>
      <c r="AQ3" s="313">
        <v>33.84</v>
      </c>
      <c r="AT3" s="312" t="s">
        <v>197</v>
      </c>
      <c r="AU3" s="313">
        <v>19.19</v>
      </c>
      <c r="AV3" s="314">
        <v>20.01</v>
      </c>
      <c r="AW3" s="313">
        <v>20.87</v>
      </c>
      <c r="AX3" s="314">
        <v>23.76</v>
      </c>
      <c r="AY3" s="313">
        <v>28.93</v>
      </c>
      <c r="AZ3" s="314">
        <v>30.85</v>
      </c>
      <c r="BA3" s="313">
        <v>31.49</v>
      </c>
      <c r="BB3" s="314">
        <v>45.59</v>
      </c>
      <c r="BC3" s="313">
        <v>39.84</v>
      </c>
      <c r="BD3" s="314">
        <v>54.73</v>
      </c>
      <c r="BF3" s="312" t="s">
        <v>197</v>
      </c>
      <c r="BG3" s="313"/>
      <c r="BH3" s="314"/>
      <c r="BI3" s="313"/>
      <c r="BJ3" s="314"/>
      <c r="BK3" s="313"/>
      <c r="BL3" s="314"/>
      <c r="BM3" s="313"/>
      <c r="BP3" s="313" t="s">
        <v>56</v>
      </c>
      <c r="BQ3" s="314" t="s">
        <v>108</v>
      </c>
      <c r="BR3" s="313" t="s">
        <v>109</v>
      </c>
      <c r="BS3" s="314" t="s">
        <v>56</v>
      </c>
      <c r="BT3" s="313" t="s">
        <v>108</v>
      </c>
      <c r="BU3" s="314" t="s">
        <v>109</v>
      </c>
      <c r="BV3" s="313" t="s">
        <v>56</v>
      </c>
      <c r="BW3" s="314" t="s">
        <v>108</v>
      </c>
      <c r="BX3" s="313" t="s">
        <v>109</v>
      </c>
    </row>
    <row r="4" spans="1:76">
      <c r="A4" s="315">
        <v>1</v>
      </c>
      <c r="B4" s="316">
        <v>8.23</v>
      </c>
      <c r="C4" s="317">
        <v>8.65</v>
      </c>
      <c r="D4" s="316">
        <v>9.35</v>
      </c>
      <c r="E4" s="317">
        <v>9.76</v>
      </c>
      <c r="F4" s="316">
        <v>10.1</v>
      </c>
      <c r="G4" s="317">
        <v>10.22</v>
      </c>
      <c r="H4" s="316">
        <v>10.39</v>
      </c>
      <c r="I4" s="317">
        <v>31.45</v>
      </c>
      <c r="J4" s="316">
        <v>31.4</v>
      </c>
      <c r="K4" s="317">
        <v>41.43</v>
      </c>
      <c r="M4" s="315">
        <v>1</v>
      </c>
      <c r="N4" s="313">
        <v>30.62</v>
      </c>
      <c r="O4" s="314">
        <v>45.33</v>
      </c>
      <c r="P4" s="313">
        <v>59.28</v>
      </c>
      <c r="Q4" s="314">
        <v>66.41</v>
      </c>
      <c r="R4" s="313">
        <v>69.92</v>
      </c>
      <c r="S4" s="314">
        <v>78.59</v>
      </c>
      <c r="T4" s="313">
        <v>80.73</v>
      </c>
      <c r="U4" s="314">
        <v>88.03</v>
      </c>
      <c r="V4" s="313">
        <v>69.08</v>
      </c>
      <c r="W4" s="314">
        <v>90.86</v>
      </c>
      <c r="Z4" s="315">
        <v>1</v>
      </c>
      <c r="AA4" s="313">
        <v>28.39</v>
      </c>
      <c r="AB4" s="314">
        <v>40.22</v>
      </c>
      <c r="AC4" s="313">
        <v>53.37</v>
      </c>
      <c r="AD4" s="314">
        <v>59.3</v>
      </c>
      <c r="AE4" s="313">
        <v>64.1</v>
      </c>
      <c r="AF4" s="314">
        <v>70.16</v>
      </c>
      <c r="AG4" s="313">
        <v>73.28</v>
      </c>
      <c r="AJ4" s="315">
        <v>1</v>
      </c>
      <c r="AK4" s="313">
        <v>20.68</v>
      </c>
      <c r="AL4" s="314">
        <v>21.54</v>
      </c>
      <c r="AM4" s="313">
        <v>23.38</v>
      </c>
      <c r="AN4" s="314">
        <v>27.78</v>
      </c>
      <c r="AO4" s="313">
        <v>34.13</v>
      </c>
      <c r="AP4" s="314">
        <v>36.1</v>
      </c>
      <c r="AQ4" s="313">
        <v>36.88</v>
      </c>
      <c r="AT4" s="315">
        <v>1</v>
      </c>
      <c r="AU4" s="313">
        <v>19.3</v>
      </c>
      <c r="AV4" s="314">
        <v>20.12</v>
      </c>
      <c r="AW4" s="313">
        <v>20.98</v>
      </c>
      <c r="AX4" s="314">
        <v>24</v>
      </c>
      <c r="AY4" s="313">
        <v>29.22</v>
      </c>
      <c r="AZ4" s="314">
        <v>31.16</v>
      </c>
      <c r="BA4" s="313">
        <v>31.8</v>
      </c>
      <c r="BB4" s="314">
        <v>46.05</v>
      </c>
      <c r="BC4" s="313">
        <v>40.82</v>
      </c>
      <c r="BD4" s="314">
        <v>55.99</v>
      </c>
      <c r="BF4" s="315">
        <v>1</v>
      </c>
      <c r="BG4" s="313">
        <v>11.67</v>
      </c>
      <c r="BH4" s="314">
        <v>13.52</v>
      </c>
      <c r="BI4" s="313">
        <v>14.48</v>
      </c>
      <c r="BJ4" s="314">
        <v>17.19</v>
      </c>
      <c r="BK4" s="313">
        <v>21.28</v>
      </c>
      <c r="BL4" s="314">
        <v>23.18</v>
      </c>
      <c r="BM4" s="313">
        <v>25.13</v>
      </c>
      <c r="BO4">
        <v>1</v>
      </c>
      <c r="BP4" s="313">
        <v>91.56</v>
      </c>
      <c r="BQ4" s="314">
        <v>103.75</v>
      </c>
      <c r="BR4" s="313">
        <v>105.42</v>
      </c>
      <c r="BS4" s="314">
        <v>97.57</v>
      </c>
      <c r="BT4" s="313">
        <v>110.07</v>
      </c>
      <c r="BU4" s="314">
        <v>113.07</v>
      </c>
      <c r="BV4" s="313">
        <v>99.72</v>
      </c>
      <c r="BW4" s="314">
        <v>112.06</v>
      </c>
      <c r="BX4" s="313">
        <v>115.56</v>
      </c>
    </row>
    <row r="5" spans="1:76">
      <c r="A5" s="315">
        <v>2</v>
      </c>
      <c r="B5" s="316">
        <v>8.89</v>
      </c>
      <c r="C5" s="317">
        <v>9.89</v>
      </c>
      <c r="D5" s="316">
        <v>10.59</v>
      </c>
      <c r="E5" s="317">
        <v>10.82</v>
      </c>
      <c r="F5" s="316">
        <v>11.29</v>
      </c>
      <c r="G5" s="317">
        <v>11.72</v>
      </c>
      <c r="H5" s="316">
        <v>11.92</v>
      </c>
      <c r="I5" s="317">
        <v>34.99</v>
      </c>
      <c r="J5" s="316">
        <v>35.15</v>
      </c>
      <c r="K5" s="317">
        <v>44.96</v>
      </c>
      <c r="M5" s="315">
        <v>2</v>
      </c>
      <c r="N5" s="313">
        <v>31.03</v>
      </c>
      <c r="O5" s="314">
        <v>45.92</v>
      </c>
      <c r="P5" s="313">
        <v>64.74</v>
      </c>
      <c r="Q5" s="314">
        <v>71.3</v>
      </c>
      <c r="R5" s="313">
        <v>76.91</v>
      </c>
      <c r="S5" s="314">
        <v>81.83</v>
      </c>
      <c r="T5" s="313">
        <v>90.21</v>
      </c>
      <c r="U5" s="314">
        <v>96.53</v>
      </c>
      <c r="V5" s="313">
        <v>75.4</v>
      </c>
      <c r="W5" s="314">
        <v>99.42</v>
      </c>
      <c r="Z5" s="315">
        <v>2</v>
      </c>
      <c r="AA5" s="313">
        <v>29.98</v>
      </c>
      <c r="AB5" s="314">
        <v>41.1</v>
      </c>
      <c r="AC5" s="313">
        <v>60.19</v>
      </c>
      <c r="AD5" s="314">
        <v>65.63</v>
      </c>
      <c r="AE5" s="313">
        <v>72.4</v>
      </c>
      <c r="AF5" s="314">
        <v>76.8</v>
      </c>
      <c r="AG5" s="313">
        <v>81.77</v>
      </c>
      <c r="AJ5" s="315">
        <v>2</v>
      </c>
      <c r="AK5" s="313">
        <v>21.04</v>
      </c>
      <c r="AL5" s="314">
        <v>21.97</v>
      </c>
      <c r="AM5" s="313">
        <v>23.59</v>
      </c>
      <c r="AN5" s="314">
        <v>29.6</v>
      </c>
      <c r="AO5" s="313">
        <v>37.77</v>
      </c>
      <c r="AP5" s="314">
        <v>41.59</v>
      </c>
      <c r="AQ5" s="313">
        <v>43.76</v>
      </c>
      <c r="AT5" s="315">
        <v>2</v>
      </c>
      <c r="AU5" s="313">
        <v>19.89</v>
      </c>
      <c r="AV5" s="314">
        <v>21</v>
      </c>
      <c r="AW5" s="313">
        <v>21.81</v>
      </c>
      <c r="AX5" s="314">
        <v>25.86</v>
      </c>
      <c r="AY5" s="313">
        <v>32.88</v>
      </c>
      <c r="AZ5" s="314">
        <v>36.48</v>
      </c>
      <c r="BA5" s="313">
        <v>38.37</v>
      </c>
      <c r="BB5" s="314">
        <v>51.41</v>
      </c>
      <c r="BC5" s="313">
        <v>45.7</v>
      </c>
      <c r="BD5" s="314">
        <v>68.47</v>
      </c>
      <c r="BF5" s="315">
        <v>2</v>
      </c>
      <c r="BG5" s="313">
        <v>11.8</v>
      </c>
      <c r="BH5" s="314">
        <v>14.33</v>
      </c>
      <c r="BI5" s="313">
        <v>15.74</v>
      </c>
      <c r="BJ5" s="314">
        <v>18.99</v>
      </c>
      <c r="BK5" s="313">
        <v>23.54</v>
      </c>
      <c r="BL5" s="314">
        <v>25.98</v>
      </c>
      <c r="BM5" s="313">
        <v>29.53</v>
      </c>
      <c r="BO5">
        <v>2</v>
      </c>
      <c r="BP5" s="313">
        <v>103.87</v>
      </c>
      <c r="BQ5" s="314">
        <v>121.88</v>
      </c>
      <c r="BR5" s="313">
        <v>122.37</v>
      </c>
      <c r="BS5" s="314">
        <v>110.94</v>
      </c>
      <c r="BT5" s="313">
        <v>127.01</v>
      </c>
      <c r="BU5" s="314">
        <v>130.27</v>
      </c>
      <c r="BV5" s="313">
        <v>113.61</v>
      </c>
      <c r="BW5" s="314">
        <v>129.93</v>
      </c>
      <c r="BX5" s="313">
        <v>133.14</v>
      </c>
    </row>
    <row r="6" spans="1:76">
      <c r="A6" s="315">
        <v>3</v>
      </c>
      <c r="B6" s="316">
        <v>9.25</v>
      </c>
      <c r="C6" s="317">
        <v>10.32</v>
      </c>
      <c r="D6" s="316">
        <v>11.16</v>
      </c>
      <c r="E6" s="317">
        <v>11.62</v>
      </c>
      <c r="F6" s="316">
        <v>12.09</v>
      </c>
      <c r="G6" s="317">
        <v>12.5</v>
      </c>
      <c r="H6" s="316">
        <v>13.11</v>
      </c>
      <c r="I6" s="317">
        <v>38.02</v>
      </c>
      <c r="J6" s="316">
        <v>40.07</v>
      </c>
      <c r="K6" s="317">
        <v>47.88</v>
      </c>
      <c r="M6" s="315">
        <v>3</v>
      </c>
      <c r="N6" s="313">
        <v>34.73</v>
      </c>
      <c r="O6" s="314">
        <v>50.57</v>
      </c>
      <c r="P6" s="313">
        <v>71.69</v>
      </c>
      <c r="Q6" s="314">
        <v>81.5</v>
      </c>
      <c r="R6" s="313">
        <v>87.63</v>
      </c>
      <c r="S6" s="314">
        <v>95.23</v>
      </c>
      <c r="T6" s="313">
        <v>98.61</v>
      </c>
      <c r="U6" s="314">
        <v>105.77</v>
      </c>
      <c r="V6" s="313">
        <v>84.04</v>
      </c>
      <c r="W6" s="314">
        <v>122.63</v>
      </c>
      <c r="Z6" s="315">
        <v>3</v>
      </c>
      <c r="AA6" s="313">
        <v>32.59</v>
      </c>
      <c r="AB6" s="314">
        <v>45.08</v>
      </c>
      <c r="AC6" s="313">
        <v>66.75</v>
      </c>
      <c r="AD6" s="314">
        <v>72.77</v>
      </c>
      <c r="AE6" s="313">
        <v>78.25</v>
      </c>
      <c r="AF6" s="314">
        <v>85.03</v>
      </c>
      <c r="AG6" s="313">
        <v>89.39</v>
      </c>
      <c r="AJ6" s="315">
        <v>3</v>
      </c>
      <c r="AK6" s="313">
        <v>21.39</v>
      </c>
      <c r="AL6" s="314">
        <v>22.68</v>
      </c>
      <c r="AM6" s="313">
        <v>24.98</v>
      </c>
      <c r="AN6" s="314">
        <v>32.61</v>
      </c>
      <c r="AO6" s="313">
        <v>43.39</v>
      </c>
      <c r="AP6" s="314">
        <v>48.17</v>
      </c>
      <c r="AQ6" s="313">
        <v>50.18</v>
      </c>
      <c r="AT6" s="315">
        <v>3</v>
      </c>
      <c r="AU6" s="313">
        <v>20.21</v>
      </c>
      <c r="AV6" s="314">
        <v>21.64</v>
      </c>
      <c r="AW6" s="313">
        <v>23.08</v>
      </c>
      <c r="AX6" s="314">
        <v>28.53</v>
      </c>
      <c r="AY6" s="313">
        <v>37.79</v>
      </c>
      <c r="AZ6" s="314">
        <v>42.28</v>
      </c>
      <c r="BA6" s="313">
        <v>44.02</v>
      </c>
      <c r="BB6" s="314">
        <v>58.66</v>
      </c>
      <c r="BC6" s="313">
        <v>52.09</v>
      </c>
      <c r="BD6" s="314">
        <v>71.54</v>
      </c>
      <c r="BF6" s="315">
        <v>3</v>
      </c>
      <c r="BG6" s="313">
        <v>13.2</v>
      </c>
      <c r="BH6" s="314">
        <v>15.06</v>
      </c>
      <c r="BI6" s="313">
        <v>17.21</v>
      </c>
      <c r="BJ6" s="314">
        <v>21.13</v>
      </c>
      <c r="BK6" s="313">
        <v>27.42</v>
      </c>
      <c r="BL6" s="314">
        <v>29.06</v>
      </c>
      <c r="BM6" s="313">
        <v>33.68</v>
      </c>
      <c r="BO6">
        <v>3</v>
      </c>
      <c r="BP6" s="313">
        <v>124.21</v>
      </c>
      <c r="BQ6" s="314">
        <v>136.85</v>
      </c>
      <c r="BR6" s="313">
        <v>138.35</v>
      </c>
      <c r="BS6" s="314">
        <v>132.55</v>
      </c>
      <c r="BT6" s="313">
        <v>148.13</v>
      </c>
      <c r="BU6" s="314">
        <v>146.73</v>
      </c>
      <c r="BV6" s="313">
        <v>135.74</v>
      </c>
      <c r="BW6" s="314">
        <v>151.54</v>
      </c>
      <c r="BX6" s="313">
        <v>149.96</v>
      </c>
    </row>
    <row r="7" spans="1:76">
      <c r="A7" s="315">
        <v>4</v>
      </c>
      <c r="B7" s="316">
        <v>9.52</v>
      </c>
      <c r="C7" s="317">
        <v>10.48</v>
      </c>
      <c r="D7" s="316">
        <v>11.51</v>
      </c>
      <c r="E7" s="317">
        <v>12.26</v>
      </c>
      <c r="F7" s="316">
        <v>12.6</v>
      </c>
      <c r="G7" s="317">
        <v>13.42</v>
      </c>
      <c r="H7" s="316">
        <v>14.05</v>
      </c>
      <c r="I7" s="317">
        <v>41.75</v>
      </c>
      <c r="J7" s="316">
        <v>42.7</v>
      </c>
      <c r="K7" s="317">
        <v>51.93</v>
      </c>
      <c r="M7" s="315">
        <v>4</v>
      </c>
      <c r="N7" s="313">
        <v>37.44</v>
      </c>
      <c r="O7" s="314">
        <v>52.98</v>
      </c>
      <c r="P7" s="313">
        <v>80.19</v>
      </c>
      <c r="Q7" s="314">
        <v>89.23</v>
      </c>
      <c r="R7" s="313">
        <v>92.48</v>
      </c>
      <c r="S7" s="314">
        <v>103.43</v>
      </c>
      <c r="T7" s="313">
        <v>107.31</v>
      </c>
      <c r="U7" s="314">
        <v>117.66</v>
      </c>
      <c r="V7" s="313">
        <v>91.82</v>
      </c>
      <c r="W7" s="314">
        <v>133.54</v>
      </c>
      <c r="Z7" s="315">
        <v>4</v>
      </c>
      <c r="AA7" s="313">
        <v>35.14</v>
      </c>
      <c r="AB7" s="314">
        <v>47.31</v>
      </c>
      <c r="AC7" s="313">
        <v>72.31</v>
      </c>
      <c r="AD7" s="314">
        <v>79.68</v>
      </c>
      <c r="AE7" s="313">
        <v>87.67</v>
      </c>
      <c r="AF7" s="314">
        <v>92.35</v>
      </c>
      <c r="AG7" s="313">
        <v>97.88</v>
      </c>
      <c r="AJ7" s="315">
        <v>4</v>
      </c>
      <c r="AK7" s="313">
        <v>22.04</v>
      </c>
      <c r="AL7" s="314">
        <v>23.46</v>
      </c>
      <c r="AM7" s="313">
        <v>27.06</v>
      </c>
      <c r="AN7" s="314">
        <v>37.96</v>
      </c>
      <c r="AO7" s="313">
        <v>49.96</v>
      </c>
      <c r="AP7" s="314">
        <v>54.98</v>
      </c>
      <c r="AQ7" s="313">
        <v>56.88</v>
      </c>
      <c r="AT7" s="315">
        <v>4</v>
      </c>
      <c r="AU7" s="313">
        <v>20.82</v>
      </c>
      <c r="AV7" s="314">
        <v>22.39</v>
      </c>
      <c r="AW7" s="313">
        <v>24.98</v>
      </c>
      <c r="AX7" s="314">
        <v>33.25</v>
      </c>
      <c r="AY7" s="313">
        <v>43.58</v>
      </c>
      <c r="AZ7" s="314">
        <v>48.17</v>
      </c>
      <c r="BA7" s="313">
        <v>50</v>
      </c>
      <c r="BB7" s="314">
        <v>62.49</v>
      </c>
      <c r="BC7" s="313">
        <v>55.51</v>
      </c>
      <c r="BD7" s="314">
        <v>74.76</v>
      </c>
      <c r="BF7" s="315">
        <v>4</v>
      </c>
      <c r="BG7" s="313">
        <v>14.51</v>
      </c>
      <c r="BH7" s="314">
        <v>16.63</v>
      </c>
      <c r="BI7" s="313">
        <v>17.94</v>
      </c>
      <c r="BJ7" s="314">
        <v>23.68</v>
      </c>
      <c r="BK7" s="313">
        <v>28.99</v>
      </c>
      <c r="BL7" s="314">
        <v>32.92</v>
      </c>
      <c r="BM7" s="313">
        <v>37.29</v>
      </c>
      <c r="BO7">
        <v>4</v>
      </c>
      <c r="BP7" s="313">
        <v>139.26</v>
      </c>
      <c r="BQ7" s="314">
        <v>154.04</v>
      </c>
      <c r="BR7" s="313">
        <v>152.25</v>
      </c>
      <c r="BS7" s="314">
        <v>153.67</v>
      </c>
      <c r="BT7" s="313">
        <v>168.66</v>
      </c>
      <c r="BU7" s="314">
        <v>165.52</v>
      </c>
      <c r="BV7" s="313">
        <v>157.36</v>
      </c>
      <c r="BW7" s="314">
        <v>172.72</v>
      </c>
      <c r="BX7" s="313">
        <v>169.17</v>
      </c>
    </row>
    <row r="8" spans="1:76">
      <c r="A8" s="315">
        <v>5</v>
      </c>
      <c r="B8" s="316">
        <v>9.87</v>
      </c>
      <c r="C8" s="317">
        <v>10.96</v>
      </c>
      <c r="D8" s="316">
        <v>12.03</v>
      </c>
      <c r="E8" s="317">
        <v>12.92</v>
      </c>
      <c r="F8" s="316">
        <v>13.48</v>
      </c>
      <c r="G8" s="317">
        <v>14.17</v>
      </c>
      <c r="H8" s="316">
        <v>14.97</v>
      </c>
      <c r="I8" s="317">
        <v>45.26</v>
      </c>
      <c r="J8" s="316">
        <v>46.35</v>
      </c>
      <c r="K8" s="317">
        <v>55.24</v>
      </c>
      <c r="M8" s="315">
        <v>5</v>
      </c>
      <c r="N8" s="313">
        <v>38.25</v>
      </c>
      <c r="O8" s="314">
        <v>53.23</v>
      </c>
      <c r="P8" s="313">
        <v>81.86</v>
      </c>
      <c r="Q8" s="314">
        <v>90.03</v>
      </c>
      <c r="R8" s="313">
        <v>93.86</v>
      </c>
      <c r="S8" s="314">
        <v>104.75</v>
      </c>
      <c r="T8" s="313">
        <v>108.38</v>
      </c>
      <c r="U8" s="314">
        <v>127.11</v>
      </c>
      <c r="V8" s="313">
        <v>99.44</v>
      </c>
      <c r="W8" s="314">
        <v>143.1</v>
      </c>
      <c r="Z8" s="315">
        <v>5</v>
      </c>
      <c r="AA8" s="313">
        <v>35.78</v>
      </c>
      <c r="AB8" s="314">
        <v>47.53</v>
      </c>
      <c r="AC8" s="313">
        <v>76.92</v>
      </c>
      <c r="AD8" s="314">
        <v>86.63</v>
      </c>
      <c r="AE8" s="313">
        <v>91.53</v>
      </c>
      <c r="AF8" s="314">
        <v>96.03</v>
      </c>
      <c r="AG8" s="313">
        <v>101.43</v>
      </c>
      <c r="AJ8" s="315">
        <v>5</v>
      </c>
      <c r="AK8" s="313">
        <v>22.68</v>
      </c>
      <c r="AL8" s="314">
        <v>24.25</v>
      </c>
      <c r="AM8" s="313">
        <v>30.07</v>
      </c>
      <c r="AN8" s="314">
        <v>41.99</v>
      </c>
      <c r="AO8" s="313">
        <v>55.6</v>
      </c>
      <c r="AP8" s="314">
        <v>60.93</v>
      </c>
      <c r="AQ8" s="313">
        <v>64.56</v>
      </c>
      <c r="AT8" s="315">
        <v>5</v>
      </c>
      <c r="AU8" s="313">
        <v>21.45</v>
      </c>
      <c r="AV8" s="314">
        <v>23.12</v>
      </c>
      <c r="AW8" s="313">
        <v>27.16</v>
      </c>
      <c r="AX8" s="314">
        <v>36.86</v>
      </c>
      <c r="AY8" s="313">
        <v>48.67</v>
      </c>
      <c r="AZ8" s="314">
        <v>53.57</v>
      </c>
      <c r="BA8" s="313">
        <v>56.77</v>
      </c>
      <c r="BB8" s="314">
        <v>67.79</v>
      </c>
      <c r="BC8" s="313">
        <v>60.25</v>
      </c>
      <c r="BD8" s="314">
        <v>77.66</v>
      </c>
      <c r="BF8" s="315">
        <v>5</v>
      </c>
      <c r="BG8" s="313">
        <v>15.4</v>
      </c>
      <c r="BH8" s="314">
        <v>17.84</v>
      </c>
      <c r="BI8" s="313">
        <v>19.6</v>
      </c>
      <c r="BJ8" s="314">
        <v>25.88</v>
      </c>
      <c r="BK8" s="313">
        <v>32.34</v>
      </c>
      <c r="BL8" s="314">
        <v>36.37</v>
      </c>
      <c r="BM8" s="313">
        <v>41.17</v>
      </c>
      <c r="BO8">
        <v>5</v>
      </c>
      <c r="BP8" s="313">
        <v>167.67</v>
      </c>
      <c r="BQ8" s="314">
        <v>177.43</v>
      </c>
      <c r="BR8" s="313">
        <v>171.67</v>
      </c>
      <c r="BS8" s="314">
        <v>186.46</v>
      </c>
      <c r="BT8" s="313">
        <v>200.48</v>
      </c>
      <c r="BU8" s="314">
        <v>200.92</v>
      </c>
      <c r="BV8" s="313">
        <v>190.94</v>
      </c>
      <c r="BW8" s="314">
        <v>205.29</v>
      </c>
      <c r="BX8" s="313">
        <v>205.35</v>
      </c>
    </row>
    <row r="9" spans="1:76">
      <c r="A9" s="315">
        <v>6</v>
      </c>
      <c r="B9" s="316">
        <v>10.19</v>
      </c>
      <c r="C9" s="317">
        <v>11.26</v>
      </c>
      <c r="D9" s="316">
        <v>12.32</v>
      </c>
      <c r="E9" s="317">
        <v>13.3</v>
      </c>
      <c r="F9" s="316">
        <v>13.79</v>
      </c>
      <c r="G9" s="317">
        <v>14.54</v>
      </c>
      <c r="H9" s="316">
        <v>15.25</v>
      </c>
      <c r="I9" s="317">
        <v>48.84</v>
      </c>
      <c r="J9" s="316">
        <v>49.32</v>
      </c>
      <c r="K9" s="317">
        <v>57.37</v>
      </c>
      <c r="M9" s="315">
        <v>6</v>
      </c>
      <c r="N9" s="313">
        <v>43.33</v>
      </c>
      <c r="O9" s="314">
        <v>57.34</v>
      </c>
      <c r="P9" s="313">
        <v>92.06</v>
      </c>
      <c r="Q9" s="314">
        <v>105.3</v>
      </c>
      <c r="R9" s="313">
        <v>110.14</v>
      </c>
      <c r="S9" s="314">
        <v>120.26</v>
      </c>
      <c r="T9" s="313">
        <v>125.45</v>
      </c>
      <c r="U9" s="314">
        <v>136.3</v>
      </c>
      <c r="V9" s="313">
        <v>106.61</v>
      </c>
      <c r="W9" s="314">
        <v>153.29</v>
      </c>
      <c r="Z9" s="315">
        <v>6</v>
      </c>
      <c r="AA9" s="313">
        <v>38.69</v>
      </c>
      <c r="AB9" s="314">
        <v>53.07</v>
      </c>
      <c r="AC9" s="313">
        <v>85.57</v>
      </c>
      <c r="AD9" s="314">
        <v>94.03</v>
      </c>
      <c r="AE9" s="313">
        <v>101.33</v>
      </c>
      <c r="AF9" s="314">
        <v>107.38</v>
      </c>
      <c r="AG9" s="313">
        <v>112.01</v>
      </c>
      <c r="AJ9" s="315">
        <v>6</v>
      </c>
      <c r="AK9" s="313">
        <v>23.67</v>
      </c>
      <c r="AL9" s="314">
        <v>25.15</v>
      </c>
      <c r="AM9" s="313">
        <v>32.77</v>
      </c>
      <c r="AN9" s="314">
        <v>45.86</v>
      </c>
      <c r="AO9" s="313">
        <v>61.45</v>
      </c>
      <c r="AP9" s="314">
        <v>67.72</v>
      </c>
      <c r="AQ9" s="313">
        <v>70.71</v>
      </c>
      <c r="AT9" s="315">
        <v>6</v>
      </c>
      <c r="AU9" s="313">
        <v>22.39</v>
      </c>
      <c r="AV9" s="314">
        <v>24.05</v>
      </c>
      <c r="AW9" s="313">
        <v>29.59</v>
      </c>
      <c r="AX9" s="314">
        <v>40.25</v>
      </c>
      <c r="AY9" s="313">
        <v>54</v>
      </c>
      <c r="AZ9" s="314">
        <v>59.52</v>
      </c>
      <c r="BA9" s="313">
        <v>62.16</v>
      </c>
      <c r="BB9" s="314">
        <v>76.22</v>
      </c>
      <c r="BC9" s="313">
        <v>64.12</v>
      </c>
      <c r="BD9" s="314">
        <v>82.21</v>
      </c>
      <c r="BF9" s="315">
        <v>6</v>
      </c>
      <c r="BG9" s="313">
        <v>16.25</v>
      </c>
      <c r="BH9" s="314">
        <v>19.25</v>
      </c>
      <c r="BI9" s="313">
        <v>21.57</v>
      </c>
      <c r="BJ9" s="314">
        <v>28.26</v>
      </c>
      <c r="BK9" s="313">
        <v>37.13</v>
      </c>
      <c r="BL9" s="314">
        <v>40.38</v>
      </c>
      <c r="BM9" s="313">
        <v>44.58</v>
      </c>
      <c r="BO9">
        <v>6</v>
      </c>
      <c r="BP9" s="313">
        <v>180.84</v>
      </c>
      <c r="BQ9" s="314">
        <v>194.11</v>
      </c>
      <c r="BR9" s="313">
        <v>187.04</v>
      </c>
      <c r="BS9" s="314">
        <v>198.56</v>
      </c>
      <c r="BT9" s="313">
        <v>211.12</v>
      </c>
      <c r="BU9" s="314">
        <v>219.6</v>
      </c>
      <c r="BV9" s="313">
        <v>202.93</v>
      </c>
      <c r="BW9" s="314">
        <v>216.19</v>
      </c>
      <c r="BX9" s="313">
        <v>224.44</v>
      </c>
    </row>
    <row r="10" spans="1:76">
      <c r="A10" s="315">
        <v>7</v>
      </c>
      <c r="B10" s="316">
        <v>10.77</v>
      </c>
      <c r="C10" s="317">
        <v>11.53</v>
      </c>
      <c r="D10" s="316">
        <v>12.64</v>
      </c>
      <c r="E10" s="317">
        <v>13.72</v>
      </c>
      <c r="F10" s="316">
        <v>14.05</v>
      </c>
      <c r="G10" s="317">
        <v>14.93</v>
      </c>
      <c r="H10" s="316">
        <v>15.98</v>
      </c>
      <c r="I10" s="317">
        <v>52.14</v>
      </c>
      <c r="J10" s="316">
        <v>53.15</v>
      </c>
      <c r="K10" s="317">
        <v>60.29</v>
      </c>
      <c r="M10" s="315">
        <v>7</v>
      </c>
      <c r="N10" s="313">
        <v>43.86</v>
      </c>
      <c r="O10" s="314">
        <v>60.57</v>
      </c>
      <c r="P10" s="313">
        <v>96.18</v>
      </c>
      <c r="Q10" s="314">
        <v>110.47</v>
      </c>
      <c r="R10" s="313">
        <v>114.67</v>
      </c>
      <c r="S10" s="314">
        <v>125.52</v>
      </c>
      <c r="T10" s="313">
        <v>134.01</v>
      </c>
      <c r="U10" s="314">
        <v>146.25</v>
      </c>
      <c r="V10" s="313">
        <v>114.23</v>
      </c>
      <c r="W10" s="314">
        <v>163.42</v>
      </c>
      <c r="Z10" s="315">
        <v>7</v>
      </c>
      <c r="AA10" s="313">
        <v>39.16</v>
      </c>
      <c r="AB10" s="314">
        <v>55.37</v>
      </c>
      <c r="AC10" s="313">
        <v>91.58</v>
      </c>
      <c r="AD10" s="314">
        <v>100.37</v>
      </c>
      <c r="AE10" s="313">
        <v>108.82</v>
      </c>
      <c r="AF10" s="314">
        <v>112.93</v>
      </c>
      <c r="AG10" s="313">
        <v>119.66</v>
      </c>
      <c r="AJ10" s="315">
        <v>7</v>
      </c>
      <c r="AK10" s="313">
        <v>24.68</v>
      </c>
      <c r="AL10" s="314">
        <v>28.44</v>
      </c>
      <c r="AM10" s="313">
        <v>35.55</v>
      </c>
      <c r="AN10" s="314">
        <v>49.8</v>
      </c>
      <c r="AO10" s="313">
        <v>69.1</v>
      </c>
      <c r="AP10" s="314">
        <v>75.14</v>
      </c>
      <c r="AQ10" s="313">
        <v>77.53</v>
      </c>
      <c r="AT10" s="315">
        <v>7</v>
      </c>
      <c r="AU10" s="313">
        <v>23.33</v>
      </c>
      <c r="AV10" s="314">
        <v>26.26</v>
      </c>
      <c r="AW10" s="313">
        <v>32.08</v>
      </c>
      <c r="AX10" s="314">
        <v>43.98</v>
      </c>
      <c r="AY10" s="313">
        <v>60.74</v>
      </c>
      <c r="AZ10" s="314">
        <v>65.81</v>
      </c>
      <c r="BA10" s="313">
        <v>68.35</v>
      </c>
      <c r="BB10" s="314">
        <v>77.55</v>
      </c>
      <c r="BC10" s="313">
        <v>69.1</v>
      </c>
      <c r="BD10" s="314">
        <v>86.19</v>
      </c>
      <c r="BF10" s="315">
        <v>7</v>
      </c>
      <c r="BG10" s="313">
        <v>16.86</v>
      </c>
      <c r="BH10" s="314">
        <v>20.81</v>
      </c>
      <c r="BI10" s="313">
        <v>23.39</v>
      </c>
      <c r="BJ10" s="314">
        <v>30.1</v>
      </c>
      <c r="BK10" s="313">
        <v>40.21</v>
      </c>
      <c r="BL10" s="314">
        <v>45.61</v>
      </c>
      <c r="BM10" s="313">
        <v>49.05</v>
      </c>
      <c r="BO10">
        <v>7</v>
      </c>
      <c r="BP10" s="313">
        <v>194.11</v>
      </c>
      <c r="BQ10" s="314">
        <v>211.18</v>
      </c>
      <c r="BR10" s="313">
        <v>209.59</v>
      </c>
      <c r="BS10" s="314">
        <v>210.63</v>
      </c>
      <c r="BT10" s="313">
        <v>229.81</v>
      </c>
      <c r="BU10" s="314">
        <v>242.83</v>
      </c>
      <c r="BV10" s="313">
        <v>215.27</v>
      </c>
      <c r="BW10" s="314">
        <v>235.32</v>
      </c>
      <c r="BX10" s="313">
        <v>248.18</v>
      </c>
    </row>
    <row r="11" spans="1:76">
      <c r="A11" s="315">
        <v>8</v>
      </c>
      <c r="B11" s="316">
        <v>10.98</v>
      </c>
      <c r="C11" s="317">
        <v>11.84</v>
      </c>
      <c r="D11" s="316">
        <v>12.97</v>
      </c>
      <c r="E11" s="317">
        <v>13.98</v>
      </c>
      <c r="F11" s="316">
        <v>14.47</v>
      </c>
      <c r="G11" s="317">
        <v>15.38</v>
      </c>
      <c r="H11" s="316">
        <v>16.52</v>
      </c>
      <c r="I11" s="317">
        <v>53.62</v>
      </c>
      <c r="J11" s="316">
        <v>55.91</v>
      </c>
      <c r="K11" s="317">
        <v>62.94</v>
      </c>
      <c r="M11" s="315">
        <v>8</v>
      </c>
      <c r="N11" s="313">
        <v>44.24</v>
      </c>
      <c r="O11" s="314">
        <v>62.3</v>
      </c>
      <c r="P11" s="313">
        <v>99.84</v>
      </c>
      <c r="Q11" s="314">
        <v>117.68</v>
      </c>
      <c r="R11" s="313">
        <v>123.11</v>
      </c>
      <c r="S11" s="314">
        <v>132.94</v>
      </c>
      <c r="T11" s="313">
        <v>138.19</v>
      </c>
      <c r="U11" s="314">
        <v>154.4</v>
      </c>
      <c r="V11" s="313">
        <v>120.45</v>
      </c>
      <c r="W11" s="314">
        <v>171.47</v>
      </c>
      <c r="Z11" s="315">
        <v>8</v>
      </c>
      <c r="AA11" s="313">
        <v>41.01</v>
      </c>
      <c r="AB11" s="314">
        <v>56.85</v>
      </c>
      <c r="AC11" s="313">
        <v>97.57</v>
      </c>
      <c r="AD11" s="314">
        <v>106.86</v>
      </c>
      <c r="AE11" s="313">
        <v>115.83</v>
      </c>
      <c r="AF11" s="314">
        <v>120.93</v>
      </c>
      <c r="AG11" s="313">
        <v>126.57</v>
      </c>
      <c r="AJ11" s="315">
        <v>8</v>
      </c>
      <c r="AK11" s="313">
        <v>25.66</v>
      </c>
      <c r="AL11" s="314">
        <v>30.77</v>
      </c>
      <c r="AM11" s="313">
        <v>38.02</v>
      </c>
      <c r="AN11" s="314">
        <v>54.33</v>
      </c>
      <c r="AO11" s="313">
        <v>76.46</v>
      </c>
      <c r="AP11" s="314">
        <v>82.8</v>
      </c>
      <c r="AQ11" s="313">
        <v>85.71</v>
      </c>
      <c r="AT11" s="315">
        <v>8</v>
      </c>
      <c r="AU11" s="313">
        <v>24.26</v>
      </c>
      <c r="AV11" s="314">
        <v>28.63</v>
      </c>
      <c r="AW11" s="313">
        <v>34.31</v>
      </c>
      <c r="AX11" s="314">
        <v>47.98</v>
      </c>
      <c r="AY11" s="313">
        <v>67.08</v>
      </c>
      <c r="AZ11" s="314">
        <v>72.5</v>
      </c>
      <c r="BA11" s="313">
        <v>75.21</v>
      </c>
      <c r="BB11" s="314">
        <v>86.41</v>
      </c>
      <c r="BC11" s="313">
        <v>72.68</v>
      </c>
      <c r="BD11" s="314">
        <v>90.75</v>
      </c>
      <c r="BF11" s="315">
        <v>8</v>
      </c>
      <c r="BG11" s="313">
        <v>17.69</v>
      </c>
      <c r="BH11" s="314">
        <v>22.46</v>
      </c>
      <c r="BI11" s="313">
        <v>25.27</v>
      </c>
      <c r="BJ11" s="314">
        <v>32.26</v>
      </c>
      <c r="BK11" s="313">
        <v>43.2</v>
      </c>
      <c r="BL11" s="314">
        <v>48.98</v>
      </c>
      <c r="BM11" s="313">
        <v>53.41</v>
      </c>
      <c r="BO11">
        <v>8</v>
      </c>
      <c r="BP11" s="313">
        <v>202.12</v>
      </c>
      <c r="BQ11" s="314">
        <v>227.43</v>
      </c>
      <c r="BR11" s="313">
        <v>218.84</v>
      </c>
      <c r="BS11" s="314">
        <v>220.1</v>
      </c>
      <c r="BT11" s="313">
        <v>257.19</v>
      </c>
      <c r="BU11" s="314">
        <v>256.66</v>
      </c>
      <c r="BV11" s="313">
        <v>224.95</v>
      </c>
      <c r="BW11" s="314">
        <v>263.36</v>
      </c>
      <c r="BX11" s="313">
        <v>262.31</v>
      </c>
    </row>
    <row r="12" spans="1:76">
      <c r="A12" s="315">
        <v>9</v>
      </c>
      <c r="B12" s="316">
        <v>11.15</v>
      </c>
      <c r="C12" s="317">
        <v>12</v>
      </c>
      <c r="D12" s="316">
        <v>13.14</v>
      </c>
      <c r="E12" s="317">
        <v>14.1</v>
      </c>
      <c r="F12" s="316">
        <v>14.78</v>
      </c>
      <c r="G12" s="317">
        <v>16.02</v>
      </c>
      <c r="H12" s="316">
        <v>17.4</v>
      </c>
      <c r="I12" s="317">
        <v>57.4</v>
      </c>
      <c r="J12" s="316">
        <v>59.78</v>
      </c>
      <c r="K12" s="317">
        <v>66.7</v>
      </c>
      <c r="M12" s="315">
        <v>9</v>
      </c>
      <c r="N12" s="313">
        <v>44.8</v>
      </c>
      <c r="O12" s="314">
        <v>62.73</v>
      </c>
      <c r="P12" s="313">
        <v>106.78</v>
      </c>
      <c r="Q12" s="314">
        <v>118.41</v>
      </c>
      <c r="R12" s="313">
        <v>123.97</v>
      </c>
      <c r="S12" s="314">
        <v>134.49</v>
      </c>
      <c r="T12" s="313">
        <v>141.18</v>
      </c>
      <c r="U12" s="314">
        <v>164.06</v>
      </c>
      <c r="V12" s="313">
        <v>128.17</v>
      </c>
      <c r="W12" s="314">
        <v>181.92</v>
      </c>
      <c r="Z12" s="315">
        <v>9</v>
      </c>
      <c r="AA12" s="313">
        <v>42.42</v>
      </c>
      <c r="AB12" s="314">
        <v>59.3</v>
      </c>
      <c r="AC12" s="313">
        <v>103.07</v>
      </c>
      <c r="AD12" s="314">
        <v>113.7</v>
      </c>
      <c r="AE12" s="313">
        <v>120.4</v>
      </c>
      <c r="AF12" s="314">
        <v>128.92</v>
      </c>
      <c r="AG12" s="313">
        <v>134.75</v>
      </c>
      <c r="AJ12" s="315">
        <v>9</v>
      </c>
      <c r="AK12" s="313">
        <v>27.03</v>
      </c>
      <c r="AL12" s="314">
        <v>33.15</v>
      </c>
      <c r="AM12" s="313">
        <v>41.08</v>
      </c>
      <c r="AN12" s="314">
        <v>58.32</v>
      </c>
      <c r="AO12" s="313">
        <v>83.17</v>
      </c>
      <c r="AP12" s="314">
        <v>90.35</v>
      </c>
      <c r="AQ12" s="313">
        <v>93.63</v>
      </c>
      <c r="AT12" s="315">
        <v>9</v>
      </c>
      <c r="AU12" s="313">
        <v>25.5</v>
      </c>
      <c r="AV12" s="314">
        <v>29.9</v>
      </c>
      <c r="AW12" s="313">
        <v>37.08</v>
      </c>
      <c r="AX12" s="314">
        <v>51.51</v>
      </c>
      <c r="AY12" s="313">
        <v>72.84</v>
      </c>
      <c r="AZ12" s="314">
        <v>79.49</v>
      </c>
      <c r="BA12" s="313">
        <v>82.46</v>
      </c>
      <c r="BB12" s="314">
        <v>87.83</v>
      </c>
      <c r="BC12" s="313">
        <v>77.72</v>
      </c>
      <c r="BD12" s="314">
        <v>96.02</v>
      </c>
      <c r="BF12" s="315">
        <v>9</v>
      </c>
      <c r="BG12" s="313">
        <v>18.76</v>
      </c>
      <c r="BH12" s="314">
        <v>23.49</v>
      </c>
      <c r="BI12" s="313">
        <v>26.85</v>
      </c>
      <c r="BJ12" s="314">
        <v>34.13</v>
      </c>
      <c r="BK12" s="313">
        <v>46.37</v>
      </c>
      <c r="BL12" s="314">
        <v>52.12</v>
      </c>
      <c r="BM12" s="313">
        <v>57.47</v>
      </c>
      <c r="BO12">
        <v>9</v>
      </c>
      <c r="BP12" s="313">
        <v>205.52</v>
      </c>
      <c r="BQ12" s="314">
        <v>242.42</v>
      </c>
      <c r="BR12" s="313">
        <v>227.43</v>
      </c>
      <c r="BS12" s="314">
        <v>221.07</v>
      </c>
      <c r="BT12" s="313">
        <v>261.22</v>
      </c>
      <c r="BU12" s="314">
        <v>259.02</v>
      </c>
      <c r="BV12" s="313">
        <v>225.94</v>
      </c>
      <c r="BW12" s="314">
        <v>267.48</v>
      </c>
      <c r="BX12" s="313">
        <v>264.72</v>
      </c>
    </row>
    <row r="13" spans="1:76">
      <c r="A13" s="315">
        <v>10</v>
      </c>
      <c r="B13" s="316">
        <v>11.41</v>
      </c>
      <c r="C13" s="317">
        <v>12.12</v>
      </c>
      <c r="D13" s="316">
        <v>13.27</v>
      </c>
      <c r="E13" s="317">
        <v>14.49</v>
      </c>
      <c r="F13" s="316">
        <v>15.09</v>
      </c>
      <c r="G13" s="317">
        <v>16.95</v>
      </c>
      <c r="H13" s="316">
        <v>18.55</v>
      </c>
      <c r="I13" s="317">
        <v>60.98</v>
      </c>
      <c r="J13" s="316">
        <v>64.92</v>
      </c>
      <c r="K13" s="317">
        <v>70.28</v>
      </c>
      <c r="M13" s="315">
        <v>10</v>
      </c>
      <c r="N13" s="313">
        <v>45.2</v>
      </c>
      <c r="O13" s="314">
        <v>63.2</v>
      </c>
      <c r="P13" s="313">
        <v>107.86</v>
      </c>
      <c r="Q13" s="314">
        <v>120.42</v>
      </c>
      <c r="R13" s="313">
        <v>126.19</v>
      </c>
      <c r="S13" s="314">
        <v>136.67</v>
      </c>
      <c r="T13" s="313">
        <v>143.09</v>
      </c>
      <c r="U13" s="314">
        <v>174.48</v>
      </c>
      <c r="V13" s="313">
        <v>136.45</v>
      </c>
      <c r="W13" s="314">
        <v>182.58</v>
      </c>
      <c r="Z13" s="315">
        <v>10</v>
      </c>
      <c r="AA13" s="313">
        <v>42.62</v>
      </c>
      <c r="AB13" s="314">
        <v>61.78</v>
      </c>
      <c r="AC13" s="313">
        <v>105.87</v>
      </c>
      <c r="AD13" s="314">
        <v>117.65</v>
      </c>
      <c r="AE13" s="313">
        <v>123.17</v>
      </c>
      <c r="AF13" s="314">
        <v>133.38</v>
      </c>
      <c r="AG13" s="313">
        <v>139.64</v>
      </c>
      <c r="AJ13" s="315">
        <v>10</v>
      </c>
      <c r="AK13" s="313">
        <v>28.31</v>
      </c>
      <c r="AL13" s="314">
        <v>34.27</v>
      </c>
      <c r="AM13" s="313">
        <v>44.1</v>
      </c>
      <c r="AN13" s="314">
        <v>62.3</v>
      </c>
      <c r="AO13" s="313">
        <v>88.38</v>
      </c>
      <c r="AP13" s="314">
        <v>98.27</v>
      </c>
      <c r="AQ13" s="313">
        <v>101.25</v>
      </c>
      <c r="AT13" s="315">
        <v>10</v>
      </c>
      <c r="AU13" s="313">
        <v>25.71</v>
      </c>
      <c r="AV13" s="314">
        <v>31.88</v>
      </c>
      <c r="AW13" s="313">
        <v>39.92</v>
      </c>
      <c r="AX13" s="314">
        <v>55.03</v>
      </c>
      <c r="AY13" s="313">
        <v>78.05</v>
      </c>
      <c r="AZ13" s="314">
        <v>86.47</v>
      </c>
      <c r="BA13" s="313">
        <v>89.28</v>
      </c>
      <c r="BB13" s="314">
        <v>100.31</v>
      </c>
      <c r="BC13" s="313">
        <v>84.39</v>
      </c>
      <c r="BD13" s="314">
        <v>102.45</v>
      </c>
      <c r="BF13" s="315">
        <v>10</v>
      </c>
      <c r="BG13" s="313">
        <v>19.61</v>
      </c>
      <c r="BH13" s="314">
        <v>24.24</v>
      </c>
      <c r="BI13" s="313">
        <v>28.17</v>
      </c>
      <c r="BJ13" s="314">
        <v>36.25</v>
      </c>
      <c r="BK13" s="313">
        <v>48.77</v>
      </c>
      <c r="BL13" s="314">
        <v>56.09</v>
      </c>
      <c r="BM13" s="313">
        <v>61.6</v>
      </c>
      <c r="BO13">
        <v>10</v>
      </c>
      <c r="BP13" s="313">
        <v>207.2</v>
      </c>
      <c r="BQ13" s="314">
        <v>245.22</v>
      </c>
      <c r="BR13" s="313">
        <v>245.75</v>
      </c>
      <c r="BS13" s="314">
        <v>222.08</v>
      </c>
      <c r="BT13" s="313">
        <v>262.23</v>
      </c>
      <c r="BU13" s="314">
        <v>260.04</v>
      </c>
      <c r="BV13" s="313">
        <v>226.97</v>
      </c>
      <c r="BW13" s="314">
        <v>268.01</v>
      </c>
      <c r="BX13" s="313">
        <v>265.77</v>
      </c>
    </row>
    <row r="14" spans="1:76">
      <c r="A14" s="315">
        <v>11</v>
      </c>
      <c r="B14" s="316">
        <v>11.89</v>
      </c>
      <c r="C14" s="317">
        <v>12.38</v>
      </c>
      <c r="D14" s="316">
        <v>13.56</v>
      </c>
      <c r="E14" s="317">
        <v>14.58</v>
      </c>
      <c r="F14" s="316">
        <v>15.61</v>
      </c>
      <c r="G14" s="317">
        <v>18.37</v>
      </c>
      <c r="H14" s="316">
        <v>19.78</v>
      </c>
      <c r="I14" s="317">
        <v>64.1</v>
      </c>
      <c r="J14" s="316">
        <v>68.73</v>
      </c>
      <c r="K14" s="317">
        <v>73.43</v>
      </c>
      <c r="M14" s="315">
        <v>11</v>
      </c>
      <c r="N14" s="313">
        <v>51.68</v>
      </c>
      <c r="O14" s="314">
        <v>72.81</v>
      </c>
      <c r="P14" s="313">
        <v>128.14</v>
      </c>
      <c r="Q14" s="314">
        <v>147.52</v>
      </c>
      <c r="R14" s="313">
        <v>155.07</v>
      </c>
      <c r="S14" s="314">
        <v>162.48</v>
      </c>
      <c r="T14" s="313">
        <v>164.12</v>
      </c>
      <c r="U14" s="314">
        <v>184.87</v>
      </c>
      <c r="V14" s="313">
        <v>144.13</v>
      </c>
      <c r="W14" s="314">
        <v>205.21</v>
      </c>
      <c r="Z14" s="315">
        <v>11</v>
      </c>
      <c r="AA14" s="313">
        <v>46.15</v>
      </c>
      <c r="AB14" s="314">
        <v>65.02</v>
      </c>
      <c r="AC14" s="313">
        <v>115.05</v>
      </c>
      <c r="AD14" s="314">
        <v>131.72</v>
      </c>
      <c r="AE14" s="313">
        <v>138.91</v>
      </c>
      <c r="AF14" s="314">
        <v>145.85</v>
      </c>
      <c r="AG14" s="313">
        <v>150.65</v>
      </c>
      <c r="AJ14" s="315">
        <v>11</v>
      </c>
      <c r="AK14" s="313">
        <v>29.58</v>
      </c>
      <c r="AL14" s="314">
        <v>35.26</v>
      </c>
      <c r="AM14" s="313">
        <v>44.87</v>
      </c>
      <c r="AN14" s="314">
        <v>63.54</v>
      </c>
      <c r="AO14" s="313">
        <v>91.47</v>
      </c>
      <c r="AP14" s="314">
        <v>103.6</v>
      </c>
      <c r="AQ14" s="313">
        <v>104.63</v>
      </c>
      <c r="AT14" s="315">
        <v>11</v>
      </c>
      <c r="AU14" s="313">
        <v>27.97</v>
      </c>
      <c r="AV14" s="314">
        <v>33.62</v>
      </c>
      <c r="AW14" s="313">
        <v>41.76</v>
      </c>
      <c r="AX14" s="314">
        <v>58.83</v>
      </c>
      <c r="AY14" s="313">
        <v>84.08</v>
      </c>
      <c r="AZ14" s="314">
        <v>92.83</v>
      </c>
      <c r="BA14" s="313">
        <v>96.66</v>
      </c>
      <c r="BB14" s="314">
        <v>102.18</v>
      </c>
      <c r="BC14" s="313">
        <v>89.35</v>
      </c>
      <c r="BD14" s="314">
        <v>107.25</v>
      </c>
      <c r="BF14" s="315">
        <v>11</v>
      </c>
      <c r="BG14" s="313">
        <v>20.75</v>
      </c>
      <c r="BH14" s="314">
        <v>25.54</v>
      </c>
      <c r="BI14" s="313">
        <v>29.86</v>
      </c>
      <c r="BJ14" s="314">
        <v>37.96</v>
      </c>
      <c r="BK14" s="313">
        <v>51.83</v>
      </c>
      <c r="BL14" s="314">
        <v>59.08</v>
      </c>
      <c r="BM14" s="313">
        <v>65.31</v>
      </c>
      <c r="BO14">
        <v>11</v>
      </c>
      <c r="BP14" s="313">
        <v>212</v>
      </c>
      <c r="BQ14" s="314">
        <v>257.31</v>
      </c>
      <c r="BR14" s="313">
        <v>248.91</v>
      </c>
      <c r="BS14" s="314">
        <v>224.89</v>
      </c>
      <c r="BT14" s="313">
        <v>268.58</v>
      </c>
      <c r="BU14" s="314">
        <v>263.1</v>
      </c>
      <c r="BV14" s="313">
        <v>229.84</v>
      </c>
      <c r="BW14" s="314">
        <v>271.81</v>
      </c>
      <c r="BX14" s="313">
        <v>268.89</v>
      </c>
    </row>
    <row r="15" spans="1:76">
      <c r="A15" s="315">
        <v>12</v>
      </c>
      <c r="B15" s="316">
        <v>12.09</v>
      </c>
      <c r="C15" s="317">
        <v>12.91</v>
      </c>
      <c r="D15" s="316">
        <v>13.69</v>
      </c>
      <c r="E15" s="317">
        <v>14.79</v>
      </c>
      <c r="F15" s="316">
        <v>16.16</v>
      </c>
      <c r="G15" s="317">
        <v>19.11</v>
      </c>
      <c r="H15" s="316">
        <v>20.7</v>
      </c>
      <c r="I15" s="317">
        <v>66.85</v>
      </c>
      <c r="J15" s="316">
        <v>71.26</v>
      </c>
      <c r="K15" s="317">
        <v>76.15</v>
      </c>
      <c r="M15" s="315">
        <v>12</v>
      </c>
      <c r="N15" s="313">
        <v>53.8</v>
      </c>
      <c r="O15" s="314">
        <v>75.23</v>
      </c>
      <c r="P15" s="313">
        <v>131.04</v>
      </c>
      <c r="Q15" s="314">
        <v>154.42</v>
      </c>
      <c r="R15" s="313">
        <v>162.08</v>
      </c>
      <c r="S15" s="314">
        <v>172.86</v>
      </c>
      <c r="T15" s="313">
        <v>174.6</v>
      </c>
      <c r="U15" s="314">
        <v>193.87</v>
      </c>
      <c r="V15" s="313">
        <v>151.15</v>
      </c>
      <c r="W15" s="314">
        <v>209.7</v>
      </c>
      <c r="Z15" s="315">
        <v>12</v>
      </c>
      <c r="AA15" s="313">
        <v>48.04</v>
      </c>
      <c r="AB15" s="314">
        <v>67.74</v>
      </c>
      <c r="AC15" s="313">
        <v>121.38</v>
      </c>
      <c r="AD15" s="314">
        <v>137.89</v>
      </c>
      <c r="AE15" s="313">
        <v>146.11</v>
      </c>
      <c r="AF15" s="314">
        <v>154.35</v>
      </c>
      <c r="AG15" s="313">
        <v>158.69</v>
      </c>
      <c r="AJ15" s="315">
        <v>12</v>
      </c>
      <c r="AK15" s="313">
        <v>32.12</v>
      </c>
      <c r="AL15" s="314">
        <v>39.24</v>
      </c>
      <c r="AM15" s="313">
        <v>48.66</v>
      </c>
      <c r="AN15" s="314">
        <v>70.35</v>
      </c>
      <c r="AO15" s="313">
        <v>102.79</v>
      </c>
      <c r="AP15" s="314">
        <v>112.97</v>
      </c>
      <c r="AQ15" s="313">
        <v>117.27</v>
      </c>
      <c r="AT15" s="315">
        <v>12</v>
      </c>
      <c r="AU15" s="313">
        <v>29.45</v>
      </c>
      <c r="AV15" s="314">
        <v>35.59</v>
      </c>
      <c r="AW15" s="313">
        <v>44.07</v>
      </c>
      <c r="AX15" s="314">
        <v>62.15</v>
      </c>
      <c r="AY15" s="313">
        <v>90.59</v>
      </c>
      <c r="AZ15" s="314">
        <v>99.56</v>
      </c>
      <c r="BA15" s="313">
        <v>103.32</v>
      </c>
      <c r="BB15" s="314">
        <v>105.46</v>
      </c>
      <c r="BC15" s="313">
        <v>92.64</v>
      </c>
      <c r="BD15" s="314">
        <v>110.1</v>
      </c>
      <c r="BF15" s="315">
        <v>12</v>
      </c>
      <c r="BG15" s="313">
        <v>21.81</v>
      </c>
      <c r="BH15" s="314">
        <v>27.42</v>
      </c>
      <c r="BI15" s="313">
        <v>31.12</v>
      </c>
      <c r="BJ15" s="314">
        <v>40.27</v>
      </c>
      <c r="BK15" s="313">
        <v>55.18</v>
      </c>
      <c r="BL15" s="314">
        <v>61.98</v>
      </c>
      <c r="BM15" s="313">
        <v>69.27</v>
      </c>
      <c r="BO15">
        <v>12</v>
      </c>
      <c r="BP15" s="313">
        <v>212.77</v>
      </c>
      <c r="BQ15" s="314">
        <v>258.47</v>
      </c>
      <c r="BR15" s="313">
        <v>250.29</v>
      </c>
      <c r="BS15" s="314">
        <v>229.01</v>
      </c>
      <c r="BT15" s="313">
        <v>273.79</v>
      </c>
      <c r="BU15" s="314">
        <v>268.19</v>
      </c>
      <c r="BV15" s="313">
        <v>234.05</v>
      </c>
      <c r="BW15" s="314">
        <v>277.08</v>
      </c>
      <c r="BX15" s="313">
        <v>274.1</v>
      </c>
    </row>
    <row r="16" spans="1:76">
      <c r="A16" s="315">
        <v>13</v>
      </c>
      <c r="B16" s="316">
        <v>12.26</v>
      </c>
      <c r="C16" s="317">
        <v>13.09</v>
      </c>
      <c r="D16" s="316">
        <v>13.99</v>
      </c>
      <c r="E16" s="317">
        <v>15.22</v>
      </c>
      <c r="F16" s="316">
        <v>16.66</v>
      </c>
      <c r="G16" s="317">
        <v>20.46</v>
      </c>
      <c r="H16" s="316">
        <v>22.05</v>
      </c>
      <c r="I16" s="317">
        <v>69.62</v>
      </c>
      <c r="J16" s="316">
        <v>73.83</v>
      </c>
      <c r="K16" s="317">
        <v>78.87</v>
      </c>
      <c r="M16" s="315">
        <v>13</v>
      </c>
      <c r="N16" s="313">
        <v>54.54</v>
      </c>
      <c r="O16" s="314">
        <v>78.04</v>
      </c>
      <c r="P16" s="313">
        <v>133.6</v>
      </c>
      <c r="Q16" s="314">
        <v>160.05</v>
      </c>
      <c r="R16" s="313">
        <v>162.77</v>
      </c>
      <c r="S16" s="314">
        <v>181.19</v>
      </c>
      <c r="T16" s="313">
        <v>183.02</v>
      </c>
      <c r="U16" s="314">
        <v>203.55</v>
      </c>
      <c r="V16" s="313">
        <v>157.91</v>
      </c>
      <c r="W16" s="314">
        <v>215.41</v>
      </c>
      <c r="Z16" s="315">
        <v>13</v>
      </c>
      <c r="AA16" s="313">
        <v>48.7</v>
      </c>
      <c r="AB16" s="314">
        <v>71.13</v>
      </c>
      <c r="AC16" s="313">
        <v>127.16</v>
      </c>
      <c r="AD16" s="314">
        <v>142.91</v>
      </c>
      <c r="AE16" s="313">
        <v>152.03</v>
      </c>
      <c r="AF16" s="314">
        <v>161.92</v>
      </c>
      <c r="AG16" s="313">
        <v>166.34</v>
      </c>
      <c r="AJ16" s="315">
        <v>13</v>
      </c>
      <c r="AK16" s="313">
        <v>33.35</v>
      </c>
      <c r="AL16" s="314">
        <v>40.48</v>
      </c>
      <c r="AM16" s="313">
        <v>49.56</v>
      </c>
      <c r="AN16" s="314">
        <v>74.23</v>
      </c>
      <c r="AO16" s="313">
        <v>109.48</v>
      </c>
      <c r="AP16" s="314">
        <v>118.18</v>
      </c>
      <c r="AQ16" s="313">
        <v>123.65</v>
      </c>
      <c r="AT16" s="315">
        <v>13</v>
      </c>
      <c r="AU16" s="313">
        <v>31.52</v>
      </c>
      <c r="AV16" s="314">
        <v>37.43</v>
      </c>
      <c r="AW16" s="313">
        <v>45.77</v>
      </c>
      <c r="AX16" s="314">
        <v>65.88</v>
      </c>
      <c r="AY16" s="313">
        <v>96.5</v>
      </c>
      <c r="AZ16" s="314">
        <v>104.4</v>
      </c>
      <c r="BA16" s="313">
        <v>109.39</v>
      </c>
      <c r="BB16" s="314">
        <v>114.09</v>
      </c>
      <c r="BC16" s="313">
        <v>95.98</v>
      </c>
      <c r="BD16" s="314">
        <v>116.23</v>
      </c>
      <c r="BF16" s="315">
        <v>13</v>
      </c>
      <c r="BG16" s="313">
        <v>23.05</v>
      </c>
      <c r="BH16" s="314">
        <v>28.66</v>
      </c>
      <c r="BI16" s="313">
        <v>32.54</v>
      </c>
      <c r="BJ16" s="314">
        <v>42.19</v>
      </c>
      <c r="BK16" s="313">
        <v>58.22</v>
      </c>
      <c r="BL16" s="314">
        <v>65.56</v>
      </c>
      <c r="BM16" s="313">
        <v>73.61</v>
      </c>
      <c r="BO16">
        <v>13</v>
      </c>
      <c r="BP16" s="313">
        <v>245.61</v>
      </c>
      <c r="BQ16" s="314">
        <v>287.79</v>
      </c>
      <c r="BR16" s="313">
        <v>296.23</v>
      </c>
      <c r="BS16" s="314">
        <v>286.6</v>
      </c>
      <c r="BT16" s="313">
        <v>324.3</v>
      </c>
      <c r="BU16" s="314">
        <v>336.1</v>
      </c>
      <c r="BV16" s="313">
        <v>294.06</v>
      </c>
      <c r="BW16" s="314">
        <v>330.14</v>
      </c>
      <c r="BX16" s="313">
        <v>343.5</v>
      </c>
    </row>
    <row r="17" spans="1:76">
      <c r="A17" s="315">
        <v>14</v>
      </c>
      <c r="B17" s="316">
        <v>12.58</v>
      </c>
      <c r="C17" s="317">
        <v>13.31</v>
      </c>
      <c r="D17" s="316">
        <v>14</v>
      </c>
      <c r="E17" s="317">
        <v>15.44</v>
      </c>
      <c r="F17" s="316">
        <v>17.63</v>
      </c>
      <c r="G17" s="317">
        <v>21.73</v>
      </c>
      <c r="H17" s="316">
        <v>23.49</v>
      </c>
      <c r="I17" s="317">
        <v>72.5</v>
      </c>
      <c r="J17" s="316">
        <v>76.72</v>
      </c>
      <c r="K17" s="317">
        <v>81.72</v>
      </c>
      <c r="M17" s="315">
        <v>14</v>
      </c>
      <c r="N17" s="313">
        <v>55.45</v>
      </c>
      <c r="O17" s="314">
        <v>78.47</v>
      </c>
      <c r="P17" s="313">
        <v>139.45</v>
      </c>
      <c r="Q17" s="314">
        <v>160.57</v>
      </c>
      <c r="R17" s="313">
        <v>162.98</v>
      </c>
      <c r="S17" s="314">
        <v>182.03</v>
      </c>
      <c r="T17" s="313">
        <v>183.84</v>
      </c>
      <c r="U17" s="314">
        <v>211.03</v>
      </c>
      <c r="V17" s="313">
        <v>165.04</v>
      </c>
      <c r="W17" s="314">
        <v>218.02</v>
      </c>
      <c r="Z17" s="315">
        <v>14</v>
      </c>
      <c r="AA17" s="313">
        <v>49.6</v>
      </c>
      <c r="AB17" s="314">
        <v>73.76</v>
      </c>
      <c r="AC17" s="313">
        <v>133.64</v>
      </c>
      <c r="AD17" s="314">
        <v>146.05</v>
      </c>
      <c r="AE17" s="313">
        <v>157.49</v>
      </c>
      <c r="AF17" s="314">
        <v>168.6</v>
      </c>
      <c r="AG17" s="313">
        <v>174.59</v>
      </c>
      <c r="AJ17" s="315">
        <v>14</v>
      </c>
      <c r="AK17" s="313">
        <v>34.99</v>
      </c>
      <c r="AL17" s="314">
        <v>42.26</v>
      </c>
      <c r="AM17" s="313">
        <v>53.81</v>
      </c>
      <c r="AN17" s="314">
        <v>78.87</v>
      </c>
      <c r="AO17" s="313">
        <v>116.16</v>
      </c>
      <c r="AP17" s="314">
        <v>124.66</v>
      </c>
      <c r="AQ17" s="313">
        <v>127.25</v>
      </c>
      <c r="AT17" s="315">
        <v>14</v>
      </c>
      <c r="AU17" s="313">
        <v>33.09</v>
      </c>
      <c r="AV17" s="314">
        <v>39.38</v>
      </c>
      <c r="AW17" s="313">
        <v>48.74</v>
      </c>
      <c r="AX17" s="314">
        <v>69.67</v>
      </c>
      <c r="AY17" s="313">
        <v>102.39</v>
      </c>
      <c r="AZ17" s="314">
        <v>109.69</v>
      </c>
      <c r="BA17" s="313">
        <v>114.24</v>
      </c>
      <c r="BB17" s="314">
        <v>118.56</v>
      </c>
      <c r="BC17" s="313">
        <v>99.73</v>
      </c>
      <c r="BD17" s="314">
        <v>120.69</v>
      </c>
      <c r="BF17" s="315">
        <v>14</v>
      </c>
      <c r="BG17" s="313">
        <v>23.61</v>
      </c>
      <c r="BH17" s="314">
        <v>30.4</v>
      </c>
      <c r="BI17" s="313">
        <v>33.83</v>
      </c>
      <c r="BJ17" s="314">
        <v>44.06</v>
      </c>
      <c r="BK17" s="313">
        <v>61.07</v>
      </c>
      <c r="BL17" s="314">
        <v>68.98</v>
      </c>
      <c r="BM17" s="313">
        <v>77.38</v>
      </c>
      <c r="BO17">
        <v>14</v>
      </c>
      <c r="BP17" s="313">
        <v>250.53</v>
      </c>
      <c r="BQ17" s="314">
        <v>320.07</v>
      </c>
      <c r="BR17" s="313">
        <v>319.24</v>
      </c>
      <c r="BS17" s="314">
        <v>303.85</v>
      </c>
      <c r="BT17" s="313">
        <v>372.3</v>
      </c>
      <c r="BU17" s="314">
        <v>367.28</v>
      </c>
      <c r="BV17" s="313">
        <v>311.76</v>
      </c>
      <c r="BW17" s="314">
        <v>379.01</v>
      </c>
      <c r="BX17" s="313">
        <v>376.47</v>
      </c>
    </row>
    <row r="18" spans="1:76">
      <c r="A18" s="315">
        <v>15</v>
      </c>
      <c r="B18" s="316">
        <v>12.65</v>
      </c>
      <c r="C18" s="317">
        <v>13.73</v>
      </c>
      <c r="D18" s="316">
        <v>14.33</v>
      </c>
      <c r="E18" s="317">
        <v>16.14</v>
      </c>
      <c r="F18" s="316">
        <v>18.61</v>
      </c>
      <c r="G18" s="317">
        <v>22.42</v>
      </c>
      <c r="H18" s="316">
        <v>24.97</v>
      </c>
      <c r="I18" s="317">
        <v>75.17</v>
      </c>
      <c r="J18" s="316">
        <v>80.17</v>
      </c>
      <c r="K18" s="317">
        <v>84.35</v>
      </c>
      <c r="M18" s="315">
        <v>15</v>
      </c>
      <c r="N18" s="313">
        <v>55.86</v>
      </c>
      <c r="O18" s="314">
        <v>78.88</v>
      </c>
      <c r="P18" s="313">
        <v>141.47</v>
      </c>
      <c r="Q18" s="314">
        <v>161.82</v>
      </c>
      <c r="R18" s="313">
        <v>164.04</v>
      </c>
      <c r="S18" s="314">
        <v>182.95</v>
      </c>
      <c r="T18" s="313">
        <v>184.79</v>
      </c>
      <c r="U18" s="314">
        <v>219.24</v>
      </c>
      <c r="V18" s="313">
        <v>170.89</v>
      </c>
      <c r="W18" s="314">
        <v>226.59</v>
      </c>
      <c r="Z18" s="315">
        <v>15</v>
      </c>
      <c r="AA18" s="313">
        <v>51.51</v>
      </c>
      <c r="AB18" s="314">
        <v>76.11</v>
      </c>
      <c r="AC18" s="313">
        <v>138.33</v>
      </c>
      <c r="AD18" s="314">
        <v>151.93</v>
      </c>
      <c r="AE18" s="313">
        <v>162.64</v>
      </c>
      <c r="AF18" s="314">
        <v>174.19</v>
      </c>
      <c r="AG18" s="313">
        <v>181.13</v>
      </c>
      <c r="AJ18" s="315">
        <v>15</v>
      </c>
      <c r="AK18" s="313">
        <v>37.44</v>
      </c>
      <c r="AL18" s="314">
        <v>44.47</v>
      </c>
      <c r="AM18" s="313">
        <v>56.43</v>
      </c>
      <c r="AN18" s="314">
        <v>81.92</v>
      </c>
      <c r="AO18" s="313">
        <v>122.07</v>
      </c>
      <c r="AP18" s="314">
        <v>129.85</v>
      </c>
      <c r="AQ18" s="313">
        <v>135.58</v>
      </c>
      <c r="AT18" s="315">
        <v>15</v>
      </c>
      <c r="AU18" s="313">
        <v>34.34</v>
      </c>
      <c r="AV18" s="314">
        <v>40.28</v>
      </c>
      <c r="AW18" s="313">
        <v>51.11</v>
      </c>
      <c r="AX18" s="314">
        <v>72.36</v>
      </c>
      <c r="AY18" s="313">
        <v>107.81</v>
      </c>
      <c r="AZ18" s="314">
        <v>114.55</v>
      </c>
      <c r="BA18" s="313">
        <v>119.43</v>
      </c>
      <c r="BB18" s="314">
        <v>124.03</v>
      </c>
      <c r="BC18" s="313">
        <v>104.22</v>
      </c>
      <c r="BD18" s="314">
        <v>126.15</v>
      </c>
      <c r="BF18" s="315">
        <v>15</v>
      </c>
      <c r="BG18" s="313">
        <v>24.67</v>
      </c>
      <c r="BH18" s="314">
        <v>30.56</v>
      </c>
      <c r="BI18" s="313">
        <v>35.11</v>
      </c>
      <c r="BJ18" s="314">
        <v>44.96</v>
      </c>
      <c r="BK18" s="313">
        <v>64.42</v>
      </c>
      <c r="BL18" s="314">
        <v>72.11</v>
      </c>
      <c r="BM18" s="313">
        <v>81.79</v>
      </c>
      <c r="BO18">
        <v>15</v>
      </c>
      <c r="BP18" s="313">
        <v>266.9</v>
      </c>
      <c r="BQ18" s="314">
        <v>333.42</v>
      </c>
      <c r="BR18" s="313">
        <v>330.73</v>
      </c>
      <c r="BS18" s="314">
        <v>314.86</v>
      </c>
      <c r="BT18" s="313">
        <v>405.94</v>
      </c>
      <c r="BU18" s="314">
        <v>385.31</v>
      </c>
      <c r="BV18" s="313">
        <v>323.05</v>
      </c>
      <c r="BW18" s="314">
        <v>413.25</v>
      </c>
      <c r="BX18" s="313">
        <v>394.95</v>
      </c>
    </row>
    <row r="19" spans="1:76">
      <c r="A19" s="315">
        <v>16</v>
      </c>
      <c r="B19" s="316">
        <v>12.91</v>
      </c>
      <c r="C19" s="317">
        <v>13.99</v>
      </c>
      <c r="D19" s="316">
        <v>14.45</v>
      </c>
      <c r="E19" s="317">
        <v>16.26</v>
      </c>
      <c r="F19" s="316">
        <v>19.21</v>
      </c>
      <c r="G19" s="317">
        <v>23.35</v>
      </c>
      <c r="H19" s="316">
        <v>25.66</v>
      </c>
      <c r="I19" s="317">
        <v>78.53</v>
      </c>
      <c r="J19" s="316">
        <v>83.51</v>
      </c>
      <c r="K19" s="317">
        <v>87.71</v>
      </c>
      <c r="M19" s="315">
        <v>16</v>
      </c>
      <c r="N19" s="313">
        <v>57.89</v>
      </c>
      <c r="O19" s="314">
        <v>87.03</v>
      </c>
      <c r="P19" s="313">
        <v>151.85</v>
      </c>
      <c r="Q19" s="314">
        <v>179.7</v>
      </c>
      <c r="R19" s="313">
        <v>184.92</v>
      </c>
      <c r="S19" s="314">
        <v>200.26</v>
      </c>
      <c r="T19" s="313">
        <v>203.46</v>
      </c>
      <c r="U19" s="314">
        <v>227.92</v>
      </c>
      <c r="V19" s="313">
        <v>177.56</v>
      </c>
      <c r="W19" s="314">
        <v>236.18</v>
      </c>
      <c r="Z19" s="315">
        <v>16</v>
      </c>
      <c r="AA19" s="313">
        <v>52.59</v>
      </c>
      <c r="AB19" s="314">
        <v>77.71</v>
      </c>
      <c r="AC19" s="313">
        <v>144.91</v>
      </c>
      <c r="AD19" s="314">
        <v>160.46</v>
      </c>
      <c r="AE19" s="313">
        <v>169.2</v>
      </c>
      <c r="AF19" s="314">
        <v>179.13</v>
      </c>
      <c r="AG19" s="313">
        <v>185.74</v>
      </c>
      <c r="AJ19" s="315">
        <v>16</v>
      </c>
      <c r="AK19" s="313">
        <v>38.9</v>
      </c>
      <c r="AL19" s="314">
        <v>45.96</v>
      </c>
      <c r="AM19" s="313">
        <v>58.9</v>
      </c>
      <c r="AN19" s="314">
        <v>84.58</v>
      </c>
      <c r="AO19" s="313">
        <v>127.44</v>
      </c>
      <c r="AP19" s="314">
        <v>136.52</v>
      </c>
      <c r="AQ19" s="313">
        <v>141.32</v>
      </c>
      <c r="AT19" s="315">
        <v>16</v>
      </c>
      <c r="AU19" s="313">
        <v>35.15</v>
      </c>
      <c r="AV19" s="314">
        <v>41.61</v>
      </c>
      <c r="AW19" s="313">
        <v>53.23</v>
      </c>
      <c r="AX19" s="314">
        <v>74.72</v>
      </c>
      <c r="AY19" s="313">
        <v>112.34</v>
      </c>
      <c r="AZ19" s="314">
        <v>120.42</v>
      </c>
      <c r="BA19" s="313">
        <v>124.49</v>
      </c>
      <c r="BB19" s="314">
        <v>129.12</v>
      </c>
      <c r="BC19" s="313">
        <v>108.56</v>
      </c>
      <c r="BD19" s="314">
        <v>131.25</v>
      </c>
      <c r="BF19" s="315">
        <v>16</v>
      </c>
      <c r="BG19" s="313">
        <v>25.15</v>
      </c>
      <c r="BH19" s="314">
        <v>31.61</v>
      </c>
      <c r="BI19" s="313">
        <v>36.42</v>
      </c>
      <c r="BJ19" s="314">
        <v>46.42</v>
      </c>
      <c r="BK19" s="313">
        <v>67.15</v>
      </c>
      <c r="BL19" s="314">
        <v>75.82</v>
      </c>
      <c r="BM19" s="313">
        <v>85.18</v>
      </c>
      <c r="BO19">
        <v>16</v>
      </c>
      <c r="BP19" s="313">
        <v>268.88</v>
      </c>
      <c r="BQ19" s="314">
        <v>361.19</v>
      </c>
      <c r="BR19" s="313">
        <v>339.71</v>
      </c>
      <c r="BS19" s="314">
        <v>327.47</v>
      </c>
      <c r="BT19" s="313">
        <v>422.18</v>
      </c>
      <c r="BU19" s="314">
        <v>405.35</v>
      </c>
      <c r="BV19" s="313">
        <v>335.99</v>
      </c>
      <c r="BW19" s="314">
        <v>427.25</v>
      </c>
      <c r="BX19" s="313">
        <v>415.49</v>
      </c>
    </row>
    <row r="20" spans="1:76">
      <c r="A20" s="315">
        <v>17</v>
      </c>
      <c r="B20" s="316">
        <v>13.13</v>
      </c>
      <c r="C20" s="317">
        <v>14.41</v>
      </c>
      <c r="D20" s="316">
        <v>14.76</v>
      </c>
      <c r="E20" s="317">
        <v>16.87</v>
      </c>
      <c r="F20" s="316">
        <v>20.02</v>
      </c>
      <c r="G20" s="317">
        <v>24.78</v>
      </c>
      <c r="H20" s="316">
        <v>26.44</v>
      </c>
      <c r="I20" s="317">
        <v>81.88</v>
      </c>
      <c r="J20" s="316">
        <v>87.51</v>
      </c>
      <c r="K20" s="317">
        <v>90.48</v>
      </c>
      <c r="M20" s="315">
        <v>17</v>
      </c>
      <c r="N20" s="313">
        <v>62.78</v>
      </c>
      <c r="O20" s="314">
        <v>89.94</v>
      </c>
      <c r="P20" s="313">
        <v>160.33</v>
      </c>
      <c r="Q20" s="314">
        <v>182.32</v>
      </c>
      <c r="R20" s="313">
        <v>187.84</v>
      </c>
      <c r="S20" s="314">
        <v>201.92</v>
      </c>
      <c r="T20" s="313">
        <v>205.33</v>
      </c>
      <c r="U20" s="314">
        <v>232.96</v>
      </c>
      <c r="V20" s="313">
        <v>181.5</v>
      </c>
      <c r="W20" s="314">
        <v>242.69</v>
      </c>
      <c r="Z20" s="315">
        <v>17</v>
      </c>
      <c r="AA20" s="313">
        <v>56.06</v>
      </c>
      <c r="AB20" s="314">
        <v>80.31</v>
      </c>
      <c r="AC20" s="313">
        <v>149.02</v>
      </c>
      <c r="AD20" s="314">
        <v>162.8</v>
      </c>
      <c r="AE20" s="313">
        <v>172.66</v>
      </c>
      <c r="AF20" s="314">
        <v>183.2</v>
      </c>
      <c r="AG20" s="313">
        <v>189.71</v>
      </c>
      <c r="AJ20" s="315">
        <v>17</v>
      </c>
      <c r="AK20" s="313">
        <v>39.5</v>
      </c>
      <c r="AL20" s="314">
        <v>47.32</v>
      </c>
      <c r="AM20" s="313">
        <v>61.44</v>
      </c>
      <c r="AN20" s="314">
        <v>88.64</v>
      </c>
      <c r="AO20" s="313">
        <v>133.2</v>
      </c>
      <c r="AP20" s="314">
        <v>143.81</v>
      </c>
      <c r="AQ20" s="313">
        <v>147.56</v>
      </c>
      <c r="AT20" s="315">
        <v>17</v>
      </c>
      <c r="AU20" s="313">
        <v>36.23</v>
      </c>
      <c r="AV20" s="314">
        <v>42.85</v>
      </c>
      <c r="AW20" s="313">
        <v>55.39</v>
      </c>
      <c r="AX20" s="314">
        <v>78.3</v>
      </c>
      <c r="AY20" s="313">
        <v>117.4</v>
      </c>
      <c r="AZ20" s="314">
        <v>126.85</v>
      </c>
      <c r="BA20" s="313">
        <v>130.28</v>
      </c>
      <c r="BB20" s="314">
        <v>135.28</v>
      </c>
      <c r="BC20" s="313">
        <v>113.76</v>
      </c>
      <c r="BD20" s="314">
        <v>137.41</v>
      </c>
      <c r="BF20" s="315">
        <v>17</v>
      </c>
      <c r="BG20" s="313">
        <v>25.53</v>
      </c>
      <c r="BH20" s="314">
        <v>31.71</v>
      </c>
      <c r="BI20" s="313">
        <v>37.85</v>
      </c>
      <c r="BJ20" s="314">
        <v>48.73</v>
      </c>
      <c r="BK20" s="313">
        <v>69.6</v>
      </c>
      <c r="BL20" s="314">
        <v>78.66</v>
      </c>
      <c r="BM20" s="313">
        <v>89.13</v>
      </c>
      <c r="BO20">
        <v>17</v>
      </c>
      <c r="BP20" s="313">
        <v>283.46</v>
      </c>
      <c r="BQ20" s="314">
        <v>366.05</v>
      </c>
      <c r="BR20" s="313">
        <v>352.69</v>
      </c>
      <c r="BS20" s="314">
        <v>338.49</v>
      </c>
      <c r="BT20" s="313">
        <v>423.82</v>
      </c>
      <c r="BU20" s="314">
        <v>416.38</v>
      </c>
      <c r="BV20" s="313">
        <v>347.3</v>
      </c>
      <c r="BW20" s="314">
        <v>428.91</v>
      </c>
      <c r="BX20" s="313">
        <v>425.55</v>
      </c>
    </row>
    <row r="21" spans="1:76">
      <c r="A21" s="315">
        <v>18</v>
      </c>
      <c r="B21" s="316">
        <v>13.14</v>
      </c>
      <c r="C21" s="317">
        <v>14.49</v>
      </c>
      <c r="D21" s="316">
        <v>14.77</v>
      </c>
      <c r="E21" s="317">
        <v>17.52</v>
      </c>
      <c r="F21" s="316">
        <v>20.87</v>
      </c>
      <c r="G21" s="317">
        <v>25.28</v>
      </c>
      <c r="H21" s="316">
        <v>27.99</v>
      </c>
      <c r="I21" s="317">
        <v>85.27</v>
      </c>
      <c r="J21" s="316">
        <v>92.73</v>
      </c>
      <c r="K21" s="317">
        <v>93.83</v>
      </c>
      <c r="M21" s="315">
        <v>18</v>
      </c>
      <c r="N21" s="313">
        <v>63.28</v>
      </c>
      <c r="O21" s="314">
        <v>90.23</v>
      </c>
      <c r="P21" s="313">
        <v>161.29</v>
      </c>
      <c r="Q21" s="314">
        <v>182.51</v>
      </c>
      <c r="R21" s="313">
        <v>188.13</v>
      </c>
      <c r="S21" s="314">
        <v>202.78</v>
      </c>
      <c r="T21" s="313">
        <v>205.64</v>
      </c>
      <c r="U21" s="314">
        <v>238.73</v>
      </c>
      <c r="V21" s="313">
        <v>186.15</v>
      </c>
      <c r="W21" s="314">
        <v>252.06</v>
      </c>
      <c r="Z21" s="315">
        <v>18</v>
      </c>
      <c r="AA21" s="313">
        <v>56.91</v>
      </c>
      <c r="AB21" s="314">
        <v>80.57</v>
      </c>
      <c r="AC21" s="313">
        <v>153.51</v>
      </c>
      <c r="AD21" s="314">
        <v>165.99</v>
      </c>
      <c r="AE21" s="313">
        <v>176.46</v>
      </c>
      <c r="AF21" s="314">
        <v>187.11</v>
      </c>
      <c r="AG21" s="313">
        <v>194.78</v>
      </c>
      <c r="AJ21" s="315">
        <v>18</v>
      </c>
      <c r="AK21" s="313">
        <v>41.64</v>
      </c>
      <c r="AL21" s="314">
        <v>49.97</v>
      </c>
      <c r="AM21" s="313">
        <v>63.66</v>
      </c>
      <c r="AN21" s="314">
        <v>91.7</v>
      </c>
      <c r="AO21" s="313">
        <v>138.69</v>
      </c>
      <c r="AP21" s="314">
        <v>150.14</v>
      </c>
      <c r="AQ21" s="313">
        <v>153.43</v>
      </c>
      <c r="AT21" s="315">
        <v>18</v>
      </c>
      <c r="AU21" s="313">
        <v>37.45</v>
      </c>
      <c r="AV21" s="314">
        <v>44.27</v>
      </c>
      <c r="AW21" s="313">
        <v>57.56</v>
      </c>
      <c r="AX21" s="314">
        <v>81.01</v>
      </c>
      <c r="AY21" s="313">
        <v>122.26</v>
      </c>
      <c r="AZ21" s="314">
        <v>132.45</v>
      </c>
      <c r="BA21" s="313">
        <v>137.73</v>
      </c>
      <c r="BB21" s="314">
        <v>139.87</v>
      </c>
      <c r="BC21" s="313">
        <v>120.55</v>
      </c>
      <c r="BD21" s="314">
        <v>143.93</v>
      </c>
      <c r="BF21" s="315">
        <v>18</v>
      </c>
      <c r="BG21" s="313">
        <v>26.19</v>
      </c>
      <c r="BH21" s="314">
        <v>32.23</v>
      </c>
      <c r="BI21" s="313">
        <v>39.21</v>
      </c>
      <c r="BJ21" s="314">
        <v>50.9</v>
      </c>
      <c r="BK21" s="313">
        <v>72.26</v>
      </c>
      <c r="BL21" s="314">
        <v>82.52</v>
      </c>
      <c r="BM21" s="313">
        <v>92.13</v>
      </c>
      <c r="BO21">
        <v>18</v>
      </c>
      <c r="BP21" s="313">
        <v>285.32</v>
      </c>
      <c r="BQ21" s="314">
        <v>376.25</v>
      </c>
      <c r="BR21" s="313">
        <v>357.86</v>
      </c>
      <c r="BS21" s="314">
        <v>341.25</v>
      </c>
      <c r="BT21" s="313">
        <v>435.35</v>
      </c>
      <c r="BU21" s="314">
        <v>417.41</v>
      </c>
      <c r="BV21" s="313">
        <v>348.76</v>
      </c>
      <c r="BW21" s="314">
        <v>440.58</v>
      </c>
      <c r="BX21" s="313">
        <v>426.6</v>
      </c>
    </row>
    <row r="22" spans="1:76">
      <c r="A22" s="315">
        <v>19</v>
      </c>
      <c r="B22" s="316">
        <v>13.45</v>
      </c>
      <c r="C22" s="317">
        <v>15.11</v>
      </c>
      <c r="D22" s="316">
        <v>15.48</v>
      </c>
      <c r="E22" s="317">
        <v>18.25</v>
      </c>
      <c r="F22" s="316">
        <v>21.57</v>
      </c>
      <c r="G22" s="317">
        <v>26.17</v>
      </c>
      <c r="H22" s="316">
        <v>28.89</v>
      </c>
      <c r="I22" s="317">
        <v>88.62</v>
      </c>
      <c r="J22" s="316">
        <v>95.73</v>
      </c>
      <c r="K22" s="317">
        <v>97.16</v>
      </c>
      <c r="M22" s="315">
        <v>19</v>
      </c>
      <c r="N22" s="313">
        <v>63.69</v>
      </c>
      <c r="O22" s="314">
        <v>90.62</v>
      </c>
      <c r="P22" s="313">
        <v>165.56</v>
      </c>
      <c r="Q22" s="314">
        <v>182.67</v>
      </c>
      <c r="R22" s="313">
        <v>188.34</v>
      </c>
      <c r="S22" s="314">
        <v>203.04</v>
      </c>
      <c r="T22" s="313">
        <v>207.28</v>
      </c>
      <c r="U22" s="314">
        <v>246.67</v>
      </c>
      <c r="V22" s="313">
        <v>192.31</v>
      </c>
      <c r="W22" s="314">
        <v>258.66</v>
      </c>
      <c r="Z22" s="315">
        <v>19</v>
      </c>
      <c r="AA22" s="313">
        <v>58.44</v>
      </c>
      <c r="AB22" s="314">
        <v>84.04</v>
      </c>
      <c r="AC22" s="313">
        <v>157.17</v>
      </c>
      <c r="AD22" s="314">
        <v>169.48</v>
      </c>
      <c r="AE22" s="313">
        <v>180.43</v>
      </c>
      <c r="AF22" s="314">
        <v>190.89</v>
      </c>
      <c r="AG22" s="313">
        <v>199.8</v>
      </c>
      <c r="AJ22" s="315">
        <v>19</v>
      </c>
      <c r="AK22" s="313">
        <v>42.41</v>
      </c>
      <c r="AL22" s="314">
        <v>50.24</v>
      </c>
      <c r="AM22" s="313">
        <v>65.24</v>
      </c>
      <c r="AN22" s="314">
        <v>95.45</v>
      </c>
      <c r="AO22" s="313">
        <v>143.78</v>
      </c>
      <c r="AP22" s="314">
        <v>157.05</v>
      </c>
      <c r="AQ22" s="313">
        <v>161.35</v>
      </c>
      <c r="AT22" s="315">
        <v>19</v>
      </c>
      <c r="AU22" s="313">
        <v>38.93</v>
      </c>
      <c r="AV22" s="314">
        <v>45.48</v>
      </c>
      <c r="AW22" s="313">
        <v>59.11</v>
      </c>
      <c r="AX22" s="314">
        <v>84.32</v>
      </c>
      <c r="AY22" s="313">
        <v>126.65</v>
      </c>
      <c r="AZ22" s="314">
        <v>138.54</v>
      </c>
      <c r="BA22" s="313">
        <v>142.48</v>
      </c>
      <c r="BB22" s="314">
        <v>148.01</v>
      </c>
      <c r="BC22" s="313">
        <v>124.45</v>
      </c>
      <c r="BD22" s="314">
        <v>150.14</v>
      </c>
      <c r="BF22" s="315">
        <v>19</v>
      </c>
      <c r="BG22" s="313">
        <v>26.8</v>
      </c>
      <c r="BH22" s="314">
        <v>33.22</v>
      </c>
      <c r="BI22" s="313">
        <v>40.53</v>
      </c>
      <c r="BJ22" s="314">
        <v>52.76</v>
      </c>
      <c r="BK22" s="313">
        <v>74.58</v>
      </c>
      <c r="BL22" s="314">
        <v>85.54</v>
      </c>
      <c r="BM22" s="313">
        <v>95.37</v>
      </c>
      <c r="BO22">
        <v>19</v>
      </c>
      <c r="BP22" s="313">
        <v>300.39</v>
      </c>
      <c r="BQ22" s="314">
        <v>397.21</v>
      </c>
      <c r="BR22" s="313">
        <v>376.63</v>
      </c>
      <c r="BS22" s="314">
        <v>342.28</v>
      </c>
      <c r="BT22" s="313">
        <v>436.32</v>
      </c>
      <c r="BU22" s="314">
        <v>418.43</v>
      </c>
      <c r="BV22" s="313">
        <v>349.82</v>
      </c>
      <c r="BW22" s="314">
        <v>441.56</v>
      </c>
      <c r="BX22" s="313">
        <v>427.64</v>
      </c>
    </row>
    <row r="23" spans="1:76">
      <c r="A23" s="315">
        <v>20</v>
      </c>
      <c r="B23" s="316">
        <v>13.64</v>
      </c>
      <c r="C23" s="317">
        <v>15.38</v>
      </c>
      <c r="D23" s="316">
        <v>15.71</v>
      </c>
      <c r="E23" s="317">
        <v>19.15</v>
      </c>
      <c r="F23" s="316">
        <v>22.3</v>
      </c>
      <c r="G23" s="317">
        <v>27.14</v>
      </c>
      <c r="H23" s="316">
        <v>30.51</v>
      </c>
      <c r="I23" s="317">
        <v>91.59</v>
      </c>
      <c r="J23" s="316">
        <v>99.2</v>
      </c>
      <c r="K23" s="317">
        <v>100.09</v>
      </c>
      <c r="M23" s="315">
        <v>20</v>
      </c>
      <c r="N23" s="313">
        <v>64.01</v>
      </c>
      <c r="O23" s="314">
        <v>91.02</v>
      </c>
      <c r="P23" s="313">
        <v>166.07</v>
      </c>
      <c r="Q23" s="314">
        <v>182.97</v>
      </c>
      <c r="R23" s="313">
        <v>189.62</v>
      </c>
      <c r="S23" s="314">
        <v>204.29</v>
      </c>
      <c r="T23" s="313">
        <v>208.53</v>
      </c>
      <c r="U23" s="314">
        <v>251.51</v>
      </c>
      <c r="V23" s="313">
        <v>196.09</v>
      </c>
      <c r="W23" s="314">
        <v>275.08</v>
      </c>
      <c r="Z23" s="315">
        <v>20</v>
      </c>
      <c r="AA23" s="313">
        <v>59.53</v>
      </c>
      <c r="AB23" s="314">
        <v>86.13</v>
      </c>
      <c r="AC23" s="313">
        <v>162.74</v>
      </c>
      <c r="AD23" s="314">
        <v>179.08</v>
      </c>
      <c r="AE23" s="313">
        <v>185.46</v>
      </c>
      <c r="AF23" s="314">
        <v>199.8</v>
      </c>
      <c r="AG23" s="313">
        <v>204.3</v>
      </c>
      <c r="AJ23" s="315">
        <v>20</v>
      </c>
      <c r="AK23" s="313">
        <v>42.63</v>
      </c>
      <c r="AL23" s="314">
        <v>52.38</v>
      </c>
      <c r="AM23" s="313">
        <v>67.75</v>
      </c>
      <c r="AN23" s="314">
        <v>99.43</v>
      </c>
      <c r="AO23" s="313">
        <v>148.88</v>
      </c>
      <c r="AP23" s="314">
        <v>162.45</v>
      </c>
      <c r="AQ23" s="313">
        <v>167.38</v>
      </c>
      <c r="AT23" s="315">
        <v>20</v>
      </c>
      <c r="AU23" s="313">
        <v>40.27</v>
      </c>
      <c r="AV23" s="314">
        <v>47.44</v>
      </c>
      <c r="AW23" s="313">
        <v>61.39</v>
      </c>
      <c r="AX23" s="314">
        <v>88.25</v>
      </c>
      <c r="AY23" s="313">
        <v>131.17</v>
      </c>
      <c r="AZ23" s="314">
        <v>143.3</v>
      </c>
      <c r="BA23" s="313">
        <v>147.8</v>
      </c>
      <c r="BB23" s="314">
        <v>153.25</v>
      </c>
      <c r="BC23" s="313">
        <v>128.96</v>
      </c>
      <c r="BD23" s="314">
        <v>155.38</v>
      </c>
      <c r="BF23" s="315">
        <v>20</v>
      </c>
      <c r="BG23" s="313">
        <v>27.61</v>
      </c>
      <c r="BH23" s="314">
        <v>34.64</v>
      </c>
      <c r="BI23" s="313">
        <v>42.26</v>
      </c>
      <c r="BJ23" s="314">
        <v>54.84</v>
      </c>
      <c r="BK23" s="313">
        <v>77.24</v>
      </c>
      <c r="BL23" s="314">
        <v>88.73</v>
      </c>
      <c r="BM23" s="313">
        <v>98.8</v>
      </c>
      <c r="BO23">
        <v>20</v>
      </c>
      <c r="BP23" s="313">
        <v>310.93</v>
      </c>
      <c r="BQ23" s="314">
        <v>404.2</v>
      </c>
      <c r="BR23" s="313">
        <v>397.32</v>
      </c>
      <c r="BS23" s="314">
        <v>343.31</v>
      </c>
      <c r="BT23" s="313">
        <v>437.29</v>
      </c>
      <c r="BU23" s="314">
        <v>419.44</v>
      </c>
      <c r="BV23" s="313">
        <v>350.87</v>
      </c>
      <c r="BW23" s="314">
        <v>442.54</v>
      </c>
      <c r="BX23" s="313">
        <v>428.67</v>
      </c>
    </row>
    <row r="24" spans="1:76">
      <c r="A24" s="315">
        <v>21</v>
      </c>
      <c r="B24" s="316">
        <v>14.04</v>
      </c>
      <c r="C24" s="317">
        <v>15.83</v>
      </c>
      <c r="D24" s="316">
        <v>16.39</v>
      </c>
      <c r="E24" s="317">
        <v>19.18</v>
      </c>
      <c r="F24" s="316">
        <v>23.22</v>
      </c>
      <c r="G24" s="317">
        <v>28.17</v>
      </c>
      <c r="H24" s="316">
        <v>31.45</v>
      </c>
      <c r="I24" s="317">
        <v>93.69</v>
      </c>
      <c r="J24" s="316">
        <v>103.74</v>
      </c>
      <c r="K24" s="317">
        <v>102.19</v>
      </c>
      <c r="M24" s="315">
        <v>21</v>
      </c>
      <c r="N24" s="313">
        <v>66.83</v>
      </c>
      <c r="O24" s="314">
        <v>95.18</v>
      </c>
      <c r="P24" s="313">
        <v>175.8</v>
      </c>
      <c r="Q24" s="314">
        <v>188.98</v>
      </c>
      <c r="R24" s="313">
        <v>200.55</v>
      </c>
      <c r="S24" s="314">
        <v>213.39</v>
      </c>
      <c r="T24" s="313">
        <v>226.14</v>
      </c>
      <c r="U24" s="314">
        <v>257.3</v>
      </c>
      <c r="V24" s="313">
        <v>200.54</v>
      </c>
      <c r="W24" s="314">
        <v>282.33</v>
      </c>
      <c r="Z24" s="315">
        <v>21</v>
      </c>
      <c r="AA24" s="313">
        <v>61.12</v>
      </c>
      <c r="AB24" s="314">
        <v>87.8</v>
      </c>
      <c r="AC24" s="313">
        <v>172.44</v>
      </c>
      <c r="AD24" s="314">
        <v>185.03</v>
      </c>
      <c r="AE24" s="313">
        <v>196.52</v>
      </c>
      <c r="AF24" s="314">
        <v>209.13</v>
      </c>
      <c r="AG24" s="313">
        <v>220.64</v>
      </c>
      <c r="AJ24" s="315">
        <v>21</v>
      </c>
      <c r="AK24" s="313">
        <v>45.95</v>
      </c>
      <c r="AL24" s="314">
        <v>54.15</v>
      </c>
      <c r="AM24" s="313">
        <v>70.3</v>
      </c>
      <c r="AN24" s="314">
        <v>102.79</v>
      </c>
      <c r="AO24" s="313">
        <v>154.17</v>
      </c>
      <c r="AP24" s="314">
        <v>168.02</v>
      </c>
      <c r="AQ24" s="313">
        <v>175.08</v>
      </c>
      <c r="AT24" s="315">
        <v>21</v>
      </c>
      <c r="AU24" s="313">
        <v>42.15</v>
      </c>
      <c r="AV24" s="314">
        <v>49.28</v>
      </c>
      <c r="AW24" s="313">
        <v>63.7</v>
      </c>
      <c r="AX24" s="314">
        <v>91.22</v>
      </c>
      <c r="AY24" s="313">
        <v>131.69</v>
      </c>
      <c r="AZ24" s="314">
        <v>148.22</v>
      </c>
      <c r="BA24" s="313">
        <v>154.09</v>
      </c>
      <c r="BB24" s="314">
        <v>156.22</v>
      </c>
      <c r="BC24" s="313">
        <v>134.86</v>
      </c>
      <c r="BD24" s="314">
        <v>159.72</v>
      </c>
      <c r="BF24" s="315">
        <v>21</v>
      </c>
      <c r="BG24" s="313">
        <v>28.7</v>
      </c>
      <c r="BH24" s="314">
        <v>36.59</v>
      </c>
      <c r="BI24" s="313">
        <v>42.63</v>
      </c>
      <c r="BJ24" s="314">
        <v>56.85</v>
      </c>
      <c r="BK24" s="313">
        <v>78.88</v>
      </c>
      <c r="BL24" s="314">
        <v>92.04</v>
      </c>
      <c r="BM24" s="313">
        <v>102.22</v>
      </c>
      <c r="BO24">
        <v>21</v>
      </c>
      <c r="BP24" s="313">
        <v>324.05</v>
      </c>
      <c r="BQ24" s="314">
        <v>404.98</v>
      </c>
      <c r="BR24" s="313">
        <v>398.14</v>
      </c>
      <c r="BS24" s="314">
        <v>344.28</v>
      </c>
      <c r="BT24" s="313">
        <v>438.26</v>
      </c>
      <c r="BU24" s="314">
        <v>420.45</v>
      </c>
      <c r="BV24" s="313">
        <v>351.86</v>
      </c>
      <c r="BW24" s="314">
        <v>443.52</v>
      </c>
      <c r="BX24" s="313">
        <v>429.7</v>
      </c>
    </row>
    <row r="25" spans="1:76">
      <c r="A25" s="315">
        <v>22</v>
      </c>
      <c r="B25" s="316">
        <v>14.21</v>
      </c>
      <c r="C25" s="317">
        <v>16.14</v>
      </c>
      <c r="D25" s="316">
        <v>16.99</v>
      </c>
      <c r="E25" s="317">
        <v>20.08</v>
      </c>
      <c r="F25" s="316">
        <v>24.16</v>
      </c>
      <c r="G25" s="317">
        <v>29.2</v>
      </c>
      <c r="H25" s="316">
        <v>32.83</v>
      </c>
      <c r="I25" s="317">
        <v>96.62</v>
      </c>
      <c r="J25" s="316">
        <v>107.7</v>
      </c>
      <c r="K25" s="317">
        <v>105.11</v>
      </c>
      <c r="M25" s="315">
        <v>22</v>
      </c>
      <c r="N25" s="313">
        <v>69.87</v>
      </c>
      <c r="O25" s="314">
        <v>100.46</v>
      </c>
      <c r="P25" s="313">
        <v>181.06</v>
      </c>
      <c r="Q25" s="314">
        <v>204.47</v>
      </c>
      <c r="R25" s="313">
        <v>207.85</v>
      </c>
      <c r="S25" s="314">
        <v>232.41</v>
      </c>
      <c r="T25" s="313">
        <v>234.74</v>
      </c>
      <c r="U25" s="314">
        <v>263.08</v>
      </c>
      <c r="V25" s="313">
        <v>205.13</v>
      </c>
      <c r="W25" s="314">
        <v>288.6</v>
      </c>
      <c r="Z25" s="315">
        <v>22</v>
      </c>
      <c r="AA25" s="313">
        <v>63.27</v>
      </c>
      <c r="AB25" s="314">
        <v>89.7</v>
      </c>
      <c r="AC25" s="313">
        <v>177.79</v>
      </c>
      <c r="AD25" s="314">
        <v>193.05</v>
      </c>
      <c r="AE25" s="313">
        <v>203.32</v>
      </c>
      <c r="AF25" s="314">
        <v>218.9</v>
      </c>
      <c r="AG25" s="313">
        <v>227.93</v>
      </c>
      <c r="AJ25" s="315">
        <v>22</v>
      </c>
      <c r="AK25" s="313">
        <v>47.36</v>
      </c>
      <c r="AL25" s="314">
        <v>55.49</v>
      </c>
      <c r="AM25" s="313">
        <v>74.66</v>
      </c>
      <c r="AN25" s="314">
        <v>105.66</v>
      </c>
      <c r="AO25" s="313">
        <v>159.21</v>
      </c>
      <c r="AP25" s="314">
        <v>173.78</v>
      </c>
      <c r="AQ25" s="313">
        <v>180.89</v>
      </c>
      <c r="AT25" s="315">
        <v>22</v>
      </c>
      <c r="AU25" s="313">
        <v>43.45</v>
      </c>
      <c r="AV25" s="314">
        <v>51.65</v>
      </c>
      <c r="AW25" s="313">
        <v>65.45</v>
      </c>
      <c r="AX25" s="314">
        <v>93.79</v>
      </c>
      <c r="AY25" s="313">
        <v>140.25</v>
      </c>
      <c r="AZ25" s="314">
        <v>153.88</v>
      </c>
      <c r="BA25" s="313">
        <v>159.82</v>
      </c>
      <c r="BB25" s="314">
        <v>161.95</v>
      </c>
      <c r="BC25" s="313">
        <v>140.01</v>
      </c>
      <c r="BD25" s="314">
        <v>168.01</v>
      </c>
      <c r="BF25" s="315">
        <v>22</v>
      </c>
      <c r="BG25" s="313">
        <v>29.56</v>
      </c>
      <c r="BH25" s="314">
        <v>38.08</v>
      </c>
      <c r="BI25" s="313">
        <v>44.91</v>
      </c>
      <c r="BJ25" s="314">
        <v>58.41</v>
      </c>
      <c r="BK25" s="313">
        <v>82.47</v>
      </c>
      <c r="BL25" s="314">
        <v>95.22</v>
      </c>
      <c r="BM25" s="313">
        <v>105.97</v>
      </c>
      <c r="BO25">
        <v>22</v>
      </c>
      <c r="BP25" s="313">
        <v>324.82</v>
      </c>
      <c r="BQ25" s="314">
        <v>405.77</v>
      </c>
      <c r="BR25" s="313">
        <v>398.91</v>
      </c>
      <c r="BS25" s="314">
        <v>345.25</v>
      </c>
      <c r="BT25" s="313">
        <v>439.23</v>
      </c>
      <c r="BU25" s="314">
        <v>421.46</v>
      </c>
      <c r="BV25" s="313">
        <v>352.85</v>
      </c>
      <c r="BW25" s="314">
        <v>444.51</v>
      </c>
      <c r="BX25" s="313">
        <v>430.74</v>
      </c>
    </row>
    <row r="26" spans="1:76">
      <c r="A26" s="315">
        <v>23</v>
      </c>
      <c r="B26" s="316">
        <v>14.27</v>
      </c>
      <c r="C26" s="317">
        <v>16.45</v>
      </c>
      <c r="D26" s="316">
        <v>17.54</v>
      </c>
      <c r="E26" s="317">
        <v>20.66</v>
      </c>
      <c r="F26" s="316">
        <v>25.32</v>
      </c>
      <c r="G26" s="317">
        <v>30.18</v>
      </c>
      <c r="H26" s="316">
        <v>34.12</v>
      </c>
      <c r="I26" s="317">
        <v>99.54</v>
      </c>
      <c r="J26" s="316">
        <v>111.65</v>
      </c>
      <c r="K26" s="317">
        <v>108.02</v>
      </c>
      <c r="M26" s="315">
        <v>23</v>
      </c>
      <c r="N26" s="313">
        <v>70.27</v>
      </c>
      <c r="O26" s="314">
        <v>100.99</v>
      </c>
      <c r="P26" s="313">
        <v>186.44</v>
      </c>
      <c r="Q26" s="314">
        <v>209.98</v>
      </c>
      <c r="R26" s="313">
        <v>220.15</v>
      </c>
      <c r="S26" s="314">
        <v>238.99</v>
      </c>
      <c r="T26" s="313">
        <v>241.4</v>
      </c>
      <c r="U26" s="314">
        <v>270.22</v>
      </c>
      <c r="V26" s="313">
        <v>210.69</v>
      </c>
      <c r="W26" s="314">
        <v>293.28</v>
      </c>
      <c r="Z26" s="315">
        <v>23</v>
      </c>
      <c r="AA26" s="313">
        <v>64.36</v>
      </c>
      <c r="AB26" s="314">
        <v>91.62</v>
      </c>
      <c r="AC26" s="313">
        <v>182.73</v>
      </c>
      <c r="AD26" s="314">
        <v>197.92</v>
      </c>
      <c r="AE26" s="313">
        <v>204.52</v>
      </c>
      <c r="AF26" s="314">
        <v>223.56</v>
      </c>
      <c r="AG26" s="313">
        <v>229.05</v>
      </c>
      <c r="AJ26" s="315">
        <v>23</v>
      </c>
      <c r="AK26" s="313">
        <v>49.24</v>
      </c>
      <c r="AL26" s="314">
        <v>59.97</v>
      </c>
      <c r="AM26" s="313">
        <v>77.35</v>
      </c>
      <c r="AN26" s="314">
        <v>108.68</v>
      </c>
      <c r="AO26" s="313">
        <v>164.95</v>
      </c>
      <c r="AP26" s="314">
        <v>180.16</v>
      </c>
      <c r="AQ26" s="313">
        <v>188.32</v>
      </c>
      <c r="AT26" s="315">
        <v>23</v>
      </c>
      <c r="AU26" s="313">
        <v>44.51</v>
      </c>
      <c r="AV26" s="314">
        <v>52.8</v>
      </c>
      <c r="AW26" s="313">
        <v>67.81</v>
      </c>
      <c r="AX26" s="314">
        <v>96.46</v>
      </c>
      <c r="AY26" s="313">
        <v>145.32</v>
      </c>
      <c r="AZ26" s="314">
        <v>158.94</v>
      </c>
      <c r="BA26" s="313">
        <v>165.76</v>
      </c>
      <c r="BB26" s="314">
        <v>167.9</v>
      </c>
      <c r="BC26" s="313">
        <v>145.15</v>
      </c>
      <c r="BD26" s="314">
        <v>171.6</v>
      </c>
      <c r="BF26" s="315">
        <v>23</v>
      </c>
      <c r="BG26" s="313">
        <v>30.48</v>
      </c>
      <c r="BH26" s="314">
        <v>39.05</v>
      </c>
      <c r="BI26" s="313">
        <v>46.56</v>
      </c>
      <c r="BJ26" s="314">
        <v>59.87</v>
      </c>
      <c r="BK26" s="313">
        <v>84.87</v>
      </c>
      <c r="BL26" s="314">
        <v>98.28</v>
      </c>
      <c r="BM26" s="313">
        <v>109.5</v>
      </c>
      <c r="BO26">
        <v>23</v>
      </c>
      <c r="BP26" s="313">
        <v>325.59</v>
      </c>
      <c r="BQ26" s="314">
        <v>407.22</v>
      </c>
      <c r="BR26" s="313">
        <v>399.68</v>
      </c>
      <c r="BS26" s="314">
        <v>346.22</v>
      </c>
      <c r="BT26" s="313">
        <v>440.2</v>
      </c>
      <c r="BU26" s="314">
        <v>422.47</v>
      </c>
      <c r="BV26" s="313">
        <v>353.84</v>
      </c>
      <c r="BW26" s="314">
        <v>445.49</v>
      </c>
      <c r="BX26" s="313">
        <v>431.77</v>
      </c>
    </row>
    <row r="27" spans="1:76">
      <c r="A27" s="315">
        <v>24</v>
      </c>
      <c r="B27" s="316">
        <v>14.65</v>
      </c>
      <c r="C27" s="317">
        <v>17.12</v>
      </c>
      <c r="D27" s="316">
        <v>18.1</v>
      </c>
      <c r="E27" s="317">
        <v>21.32</v>
      </c>
      <c r="F27" s="316">
        <v>26.28</v>
      </c>
      <c r="G27" s="317">
        <v>30.91</v>
      </c>
      <c r="H27" s="316">
        <v>36.08</v>
      </c>
      <c r="I27" s="317">
        <v>102.8</v>
      </c>
      <c r="J27" s="316">
        <v>115.74</v>
      </c>
      <c r="K27" s="317">
        <v>111.27</v>
      </c>
      <c r="M27" s="315">
        <v>24</v>
      </c>
      <c r="N27" s="313">
        <v>72.13</v>
      </c>
      <c r="O27" s="314">
        <v>101.42</v>
      </c>
      <c r="P27" s="313">
        <v>189.11</v>
      </c>
      <c r="Q27" s="314">
        <v>213.23</v>
      </c>
      <c r="R27" s="313">
        <v>221.38</v>
      </c>
      <c r="S27" s="314">
        <v>241.12</v>
      </c>
      <c r="T27" s="313">
        <v>246.28</v>
      </c>
      <c r="U27" s="314">
        <v>275.33</v>
      </c>
      <c r="V27" s="313">
        <v>214.63</v>
      </c>
      <c r="W27" s="314">
        <v>298.71</v>
      </c>
      <c r="Z27" s="315">
        <v>24</v>
      </c>
      <c r="AA27" s="313">
        <v>65.96</v>
      </c>
      <c r="AB27" s="314">
        <v>93.15</v>
      </c>
      <c r="AC27" s="313">
        <v>183.22</v>
      </c>
      <c r="AD27" s="314">
        <v>202.85</v>
      </c>
      <c r="AE27" s="313">
        <v>211.19</v>
      </c>
      <c r="AF27" s="314">
        <v>224.14</v>
      </c>
      <c r="AG27" s="313">
        <v>230.67</v>
      </c>
      <c r="AJ27" s="315">
        <v>24</v>
      </c>
      <c r="AK27" s="313">
        <v>50.35</v>
      </c>
      <c r="AL27" s="314">
        <v>60.77</v>
      </c>
      <c r="AM27" s="313">
        <v>77.97</v>
      </c>
      <c r="AN27" s="314">
        <v>112.9</v>
      </c>
      <c r="AO27" s="313">
        <v>170.93</v>
      </c>
      <c r="AP27" s="314">
        <v>187.23</v>
      </c>
      <c r="AQ27" s="313">
        <v>195.05</v>
      </c>
      <c r="AT27" s="315">
        <v>24</v>
      </c>
      <c r="AU27" s="313">
        <v>45.53</v>
      </c>
      <c r="AV27" s="314">
        <v>54.89</v>
      </c>
      <c r="AW27" s="313">
        <v>69.97</v>
      </c>
      <c r="AX27" s="314">
        <v>100.21</v>
      </c>
      <c r="AY27" s="313">
        <v>150.61</v>
      </c>
      <c r="AZ27" s="314">
        <v>164.78</v>
      </c>
      <c r="BA27" s="313">
        <v>167.61</v>
      </c>
      <c r="BB27" s="314">
        <v>169.75</v>
      </c>
      <c r="BC27" s="313">
        <v>150.46</v>
      </c>
      <c r="BD27" s="314">
        <v>177.66</v>
      </c>
      <c r="BF27" s="315">
        <v>24</v>
      </c>
      <c r="BG27" s="313">
        <v>31.27</v>
      </c>
      <c r="BH27" s="314">
        <v>39.18</v>
      </c>
      <c r="BI27" s="313">
        <v>47.67</v>
      </c>
      <c r="BJ27" s="314">
        <v>62.01</v>
      </c>
      <c r="BK27" s="313">
        <v>87.78</v>
      </c>
      <c r="BL27" s="314">
        <v>101.65</v>
      </c>
      <c r="BM27" s="313">
        <v>112.94</v>
      </c>
      <c r="BO27">
        <v>24</v>
      </c>
      <c r="BP27" s="313">
        <v>326.36</v>
      </c>
      <c r="BQ27" s="314">
        <v>425.99</v>
      </c>
      <c r="BR27" s="313">
        <v>404.37</v>
      </c>
      <c r="BS27" s="314">
        <v>347.19</v>
      </c>
      <c r="BT27" s="313">
        <v>444.68</v>
      </c>
      <c r="BU27" s="314">
        <v>425.16</v>
      </c>
      <c r="BV27" s="313">
        <v>354.83</v>
      </c>
      <c r="BW27" s="314">
        <v>450.02</v>
      </c>
      <c r="BX27" s="313">
        <v>434.52</v>
      </c>
    </row>
    <row r="28" spans="1:76">
      <c r="A28" s="315">
        <v>25</v>
      </c>
      <c r="B28" s="316">
        <v>14.82</v>
      </c>
      <c r="C28" s="317">
        <v>17.31</v>
      </c>
      <c r="D28" s="316">
        <v>18.31</v>
      </c>
      <c r="E28" s="317">
        <v>21.94</v>
      </c>
      <c r="F28" s="316">
        <v>26.76</v>
      </c>
      <c r="G28" s="317">
        <v>32.25</v>
      </c>
      <c r="H28" s="316">
        <v>36.79</v>
      </c>
      <c r="I28" s="317">
        <v>105.99</v>
      </c>
      <c r="J28" s="316">
        <v>119.74</v>
      </c>
      <c r="K28" s="317">
        <v>114.48</v>
      </c>
      <c r="M28" s="315">
        <v>25</v>
      </c>
      <c r="N28" s="313">
        <v>72.51</v>
      </c>
      <c r="O28" s="314">
        <v>101.82</v>
      </c>
      <c r="P28" s="313">
        <v>195.58</v>
      </c>
      <c r="Q28" s="314">
        <v>213.98</v>
      </c>
      <c r="R28" s="313">
        <v>222.37</v>
      </c>
      <c r="S28" s="314">
        <v>242.1</v>
      </c>
      <c r="T28" s="313">
        <v>246.9</v>
      </c>
      <c r="U28" s="314">
        <v>284</v>
      </c>
      <c r="V28" s="313">
        <v>221.35</v>
      </c>
      <c r="W28" s="314">
        <v>300.46</v>
      </c>
      <c r="Z28" s="315">
        <v>25</v>
      </c>
      <c r="AA28" s="313">
        <v>67.49</v>
      </c>
      <c r="AB28" s="314">
        <v>95.26</v>
      </c>
      <c r="AC28" s="313">
        <v>186.12</v>
      </c>
      <c r="AD28" s="314">
        <v>206.95</v>
      </c>
      <c r="AE28" s="313">
        <v>216.03</v>
      </c>
      <c r="AF28" s="314">
        <v>235.72</v>
      </c>
      <c r="AG28" s="313">
        <v>240.01</v>
      </c>
      <c r="AJ28" s="315">
        <v>25</v>
      </c>
      <c r="AK28" s="313">
        <v>50.83</v>
      </c>
      <c r="AL28" s="314">
        <v>62.04</v>
      </c>
      <c r="AM28" s="313">
        <v>78.69</v>
      </c>
      <c r="AN28" s="314">
        <v>116.79</v>
      </c>
      <c r="AO28" s="313">
        <v>176.52</v>
      </c>
      <c r="AP28" s="314">
        <v>193.79</v>
      </c>
      <c r="AQ28" s="313">
        <v>201.71</v>
      </c>
      <c r="AT28" s="315">
        <v>25</v>
      </c>
      <c r="AU28" s="313">
        <v>47.01</v>
      </c>
      <c r="AV28" s="314">
        <v>56.46</v>
      </c>
      <c r="AW28" s="313">
        <v>71.3</v>
      </c>
      <c r="AX28" s="314">
        <v>103.65</v>
      </c>
      <c r="AY28" s="313">
        <v>155.52</v>
      </c>
      <c r="AZ28" s="314">
        <v>170.97</v>
      </c>
      <c r="BA28" s="313">
        <v>178.12</v>
      </c>
      <c r="BB28" s="314">
        <v>185.13</v>
      </c>
      <c r="BC28" s="313">
        <v>155.66</v>
      </c>
      <c r="BD28" s="314">
        <v>187.26</v>
      </c>
      <c r="BF28" s="315">
        <v>25</v>
      </c>
      <c r="BG28" s="313">
        <v>32.51</v>
      </c>
      <c r="BH28" s="314">
        <v>40.78</v>
      </c>
      <c r="BI28" s="313">
        <v>49.38</v>
      </c>
      <c r="BJ28" s="314">
        <v>64.17</v>
      </c>
      <c r="BK28" s="313">
        <v>90.11</v>
      </c>
      <c r="BL28" s="314">
        <v>105.16</v>
      </c>
      <c r="BM28" s="313">
        <v>116.69</v>
      </c>
      <c r="BO28">
        <v>25</v>
      </c>
      <c r="BP28" s="313">
        <v>327.13</v>
      </c>
      <c r="BQ28" s="314">
        <v>427.2</v>
      </c>
      <c r="BR28" s="313">
        <v>405.71</v>
      </c>
      <c r="BS28" s="314">
        <v>351.15</v>
      </c>
      <c r="BT28" s="313">
        <v>453.09</v>
      </c>
      <c r="BU28" s="314">
        <v>432.03</v>
      </c>
      <c r="BV28" s="313">
        <v>358.88</v>
      </c>
      <c r="BW28" s="314">
        <v>458.53</v>
      </c>
      <c r="BX28" s="313">
        <v>441.54</v>
      </c>
    </row>
    <row r="29" spans="1:76">
      <c r="A29" s="315">
        <v>26</v>
      </c>
      <c r="B29" s="316">
        <v>15.53</v>
      </c>
      <c r="C29" s="317">
        <v>17.9</v>
      </c>
      <c r="D29" s="316">
        <v>19.08</v>
      </c>
      <c r="E29" s="317">
        <v>22.62</v>
      </c>
      <c r="F29" s="316">
        <v>27.74</v>
      </c>
      <c r="G29" s="317">
        <v>33.58</v>
      </c>
      <c r="H29" s="316">
        <v>38.3</v>
      </c>
      <c r="I29" s="317">
        <v>109.34</v>
      </c>
      <c r="J29" s="316">
        <v>122.84</v>
      </c>
      <c r="K29" s="317">
        <v>118.08</v>
      </c>
      <c r="M29" s="315">
        <v>26</v>
      </c>
      <c r="N29" s="313">
        <v>76.95</v>
      </c>
      <c r="O29" s="314">
        <v>109.9</v>
      </c>
      <c r="P29" s="313">
        <v>206.9</v>
      </c>
      <c r="Q29" s="314">
        <v>228.76</v>
      </c>
      <c r="R29" s="313">
        <v>241.05</v>
      </c>
      <c r="S29" s="314">
        <v>248.12</v>
      </c>
      <c r="T29" s="313">
        <v>259.18</v>
      </c>
      <c r="U29" s="314">
        <v>288.31</v>
      </c>
      <c r="V29" s="313">
        <v>224.73</v>
      </c>
      <c r="W29" s="314">
        <v>309.7</v>
      </c>
      <c r="Z29" s="315">
        <v>26</v>
      </c>
      <c r="AA29" s="313">
        <v>68.95</v>
      </c>
      <c r="AB29" s="314">
        <v>98.14</v>
      </c>
      <c r="AC29" s="313">
        <v>196.4</v>
      </c>
      <c r="AD29" s="314">
        <v>213.75</v>
      </c>
      <c r="AE29" s="313">
        <v>227.01</v>
      </c>
      <c r="AF29" s="314">
        <v>241.32</v>
      </c>
      <c r="AG29" s="313">
        <v>251.28</v>
      </c>
      <c r="AJ29" s="315">
        <v>26</v>
      </c>
      <c r="AK29" s="313">
        <v>52.37</v>
      </c>
      <c r="AL29" s="314">
        <v>63.74</v>
      </c>
      <c r="AM29" s="313">
        <v>84.35</v>
      </c>
      <c r="AN29" s="314">
        <v>120.6</v>
      </c>
      <c r="AO29" s="313">
        <v>182.52</v>
      </c>
      <c r="AP29" s="314">
        <v>199.7</v>
      </c>
      <c r="AQ29" s="313">
        <v>206.48</v>
      </c>
      <c r="AT29" s="315">
        <v>26</v>
      </c>
      <c r="AU29" s="313">
        <v>48.41</v>
      </c>
      <c r="AV29" s="314">
        <v>58.01</v>
      </c>
      <c r="AW29" s="313">
        <v>73.94</v>
      </c>
      <c r="AX29" s="314">
        <v>107.05</v>
      </c>
      <c r="AY29" s="313">
        <v>160.8</v>
      </c>
      <c r="AZ29" s="314">
        <v>176.84</v>
      </c>
      <c r="BA29" s="313">
        <v>183.03</v>
      </c>
      <c r="BB29" s="314">
        <v>189.96</v>
      </c>
      <c r="BC29" s="313">
        <v>159.69</v>
      </c>
      <c r="BD29" s="314">
        <v>192.58</v>
      </c>
      <c r="BF29" s="315">
        <v>26</v>
      </c>
      <c r="BG29" s="313">
        <v>33.74</v>
      </c>
      <c r="BH29" s="314">
        <v>41.88</v>
      </c>
      <c r="BI29" s="313">
        <v>50.93</v>
      </c>
      <c r="BJ29" s="314">
        <v>66.07</v>
      </c>
      <c r="BK29" s="313">
        <v>92.82</v>
      </c>
      <c r="BL29" s="314">
        <v>108.78</v>
      </c>
      <c r="BM29" s="313">
        <v>120.19</v>
      </c>
      <c r="BO29">
        <v>26</v>
      </c>
      <c r="BP29" s="313">
        <v>401.93</v>
      </c>
      <c r="BQ29" s="314">
        <v>489.02</v>
      </c>
      <c r="BR29" s="313">
        <v>490.78</v>
      </c>
      <c r="BS29" s="314">
        <v>448.94</v>
      </c>
      <c r="BT29" s="313">
        <v>568.17</v>
      </c>
      <c r="BU29" s="314">
        <v>545.27</v>
      </c>
      <c r="BV29" s="313">
        <v>460.62</v>
      </c>
      <c r="BW29" s="314">
        <v>574.99</v>
      </c>
      <c r="BX29" s="313">
        <v>563.27</v>
      </c>
    </row>
    <row r="30" spans="1:76">
      <c r="A30" s="315">
        <v>27</v>
      </c>
      <c r="B30" s="316">
        <v>15.91</v>
      </c>
      <c r="C30" s="317">
        <v>18.32</v>
      </c>
      <c r="D30" s="316">
        <v>19.28</v>
      </c>
      <c r="E30" s="317">
        <v>22.99</v>
      </c>
      <c r="F30" s="316">
        <v>28.83</v>
      </c>
      <c r="G30" s="317">
        <v>34.19</v>
      </c>
      <c r="H30" s="316">
        <v>38.95</v>
      </c>
      <c r="I30" s="317">
        <v>112.36</v>
      </c>
      <c r="J30" s="316">
        <v>126.89</v>
      </c>
      <c r="K30" s="317">
        <v>121.16</v>
      </c>
      <c r="M30" s="315">
        <v>27</v>
      </c>
      <c r="N30" s="313">
        <v>77.25</v>
      </c>
      <c r="O30" s="314">
        <v>110.72</v>
      </c>
      <c r="P30" s="313">
        <v>211.62</v>
      </c>
      <c r="Q30" s="314">
        <v>229.79</v>
      </c>
      <c r="R30" s="313">
        <v>245.29</v>
      </c>
      <c r="S30" s="314">
        <v>254.17</v>
      </c>
      <c r="T30" s="313">
        <v>270.79</v>
      </c>
      <c r="U30" s="314">
        <v>294.3</v>
      </c>
      <c r="V30" s="313">
        <v>229.52</v>
      </c>
      <c r="W30" s="314">
        <v>314.73</v>
      </c>
      <c r="Z30" s="315">
        <v>27</v>
      </c>
      <c r="AA30" s="313">
        <v>70.1</v>
      </c>
      <c r="AB30" s="314">
        <v>100.48</v>
      </c>
      <c r="AC30" s="313">
        <v>201.42</v>
      </c>
      <c r="AD30" s="314">
        <v>219.18</v>
      </c>
      <c r="AE30" s="313">
        <v>231.83</v>
      </c>
      <c r="AF30" s="314">
        <v>247.37</v>
      </c>
      <c r="AG30" s="313">
        <v>257.74</v>
      </c>
      <c r="AJ30" s="315">
        <v>27</v>
      </c>
      <c r="AK30" s="313">
        <v>54.23</v>
      </c>
      <c r="AL30" s="314">
        <v>65.6</v>
      </c>
      <c r="AM30" s="313">
        <v>86.5</v>
      </c>
      <c r="AN30" s="314">
        <v>124.88</v>
      </c>
      <c r="AO30" s="313">
        <v>188.72</v>
      </c>
      <c r="AP30" s="314">
        <v>207.21</v>
      </c>
      <c r="AQ30" s="313">
        <v>213.79</v>
      </c>
      <c r="AT30" s="315">
        <v>27</v>
      </c>
      <c r="AU30" s="313">
        <v>49.96</v>
      </c>
      <c r="AV30" s="314">
        <v>59.71</v>
      </c>
      <c r="AW30" s="313">
        <v>75.83</v>
      </c>
      <c r="AX30" s="314">
        <v>110.83</v>
      </c>
      <c r="AY30" s="313">
        <v>166.25</v>
      </c>
      <c r="AZ30" s="314">
        <v>182.79</v>
      </c>
      <c r="BA30" s="313">
        <v>188.77</v>
      </c>
      <c r="BB30" s="314">
        <v>196.11</v>
      </c>
      <c r="BC30" s="313">
        <v>164.96</v>
      </c>
      <c r="BD30" s="314">
        <v>198.27</v>
      </c>
      <c r="BF30" s="315">
        <v>27</v>
      </c>
      <c r="BG30" s="313">
        <v>34.78</v>
      </c>
      <c r="BH30" s="314">
        <v>42.87</v>
      </c>
      <c r="BI30" s="313">
        <v>52.77</v>
      </c>
      <c r="BJ30" s="314">
        <v>68.48</v>
      </c>
      <c r="BK30" s="313">
        <v>96.49</v>
      </c>
      <c r="BL30" s="314">
        <v>112.6</v>
      </c>
      <c r="BM30" s="313">
        <v>124.3</v>
      </c>
      <c r="BO30">
        <v>27</v>
      </c>
      <c r="BP30" s="313">
        <v>430.12</v>
      </c>
      <c r="BQ30" s="314">
        <v>498.04</v>
      </c>
      <c r="BR30" s="313">
        <v>517.9</v>
      </c>
      <c r="BS30" s="314">
        <v>473.93</v>
      </c>
      <c r="BT30" s="313">
        <v>597.66</v>
      </c>
      <c r="BU30" s="314">
        <v>577.75</v>
      </c>
      <c r="BV30" s="313">
        <v>486.26</v>
      </c>
      <c r="BW30" s="314">
        <v>604.84</v>
      </c>
      <c r="BX30" s="313">
        <v>596.82</v>
      </c>
    </row>
    <row r="31" spans="1:76">
      <c r="A31" s="315">
        <v>28</v>
      </c>
      <c r="B31" s="316">
        <v>16.19</v>
      </c>
      <c r="C31" s="317">
        <v>18.76</v>
      </c>
      <c r="D31" s="316">
        <v>20.36</v>
      </c>
      <c r="E31" s="317">
        <v>24.48</v>
      </c>
      <c r="F31" s="316">
        <v>30.26</v>
      </c>
      <c r="G31" s="317">
        <v>35.72</v>
      </c>
      <c r="H31" s="316">
        <v>40.82</v>
      </c>
      <c r="I31" s="317">
        <v>115.4</v>
      </c>
      <c r="J31" s="316">
        <v>131</v>
      </c>
      <c r="K31" s="317">
        <v>124.21</v>
      </c>
      <c r="M31" s="315">
        <v>28</v>
      </c>
      <c r="N31" s="313">
        <v>78.87</v>
      </c>
      <c r="O31" s="314">
        <v>111.11</v>
      </c>
      <c r="P31" s="313">
        <v>217.3</v>
      </c>
      <c r="Q31" s="314">
        <v>236.54</v>
      </c>
      <c r="R31" s="313">
        <v>246.19</v>
      </c>
      <c r="S31" s="314">
        <v>259.83</v>
      </c>
      <c r="T31" s="313">
        <v>277.5</v>
      </c>
      <c r="U31" s="314">
        <v>299.82</v>
      </c>
      <c r="V31" s="313">
        <v>233.77</v>
      </c>
      <c r="W31" s="314">
        <v>321.24</v>
      </c>
      <c r="Z31" s="315">
        <v>28</v>
      </c>
      <c r="AA31" s="313">
        <v>72.27</v>
      </c>
      <c r="AB31" s="314">
        <v>103.1</v>
      </c>
      <c r="AC31" s="313">
        <v>207.01</v>
      </c>
      <c r="AD31" s="314">
        <v>223.64</v>
      </c>
      <c r="AE31" s="313">
        <v>237.05</v>
      </c>
      <c r="AF31" s="314">
        <v>253.03</v>
      </c>
      <c r="AG31" s="313">
        <v>265.07</v>
      </c>
      <c r="AJ31" s="315">
        <v>28</v>
      </c>
      <c r="AK31" s="313">
        <v>54.53</v>
      </c>
      <c r="AL31" s="314">
        <v>66.26</v>
      </c>
      <c r="AM31" s="313">
        <v>87.97</v>
      </c>
      <c r="AN31" s="314">
        <v>127.82</v>
      </c>
      <c r="AO31" s="313">
        <v>193.55</v>
      </c>
      <c r="AP31" s="314">
        <v>212.54</v>
      </c>
      <c r="AQ31" s="313">
        <v>218.95</v>
      </c>
      <c r="AT31" s="315">
        <v>28</v>
      </c>
      <c r="AU31" s="313">
        <v>51.57</v>
      </c>
      <c r="AV31" s="314">
        <v>61.66</v>
      </c>
      <c r="AW31" s="313">
        <v>77.57</v>
      </c>
      <c r="AX31" s="314">
        <v>113.47</v>
      </c>
      <c r="AY31" s="313">
        <v>170.51</v>
      </c>
      <c r="AZ31" s="314">
        <v>187.49</v>
      </c>
      <c r="BA31" s="313">
        <v>193.34</v>
      </c>
      <c r="BB31" s="314">
        <v>202.4</v>
      </c>
      <c r="BC31" s="313">
        <v>170.3</v>
      </c>
      <c r="BD31" s="314">
        <v>205.59</v>
      </c>
      <c r="BF31" s="315">
        <v>28</v>
      </c>
      <c r="BG31" s="313">
        <v>35.88</v>
      </c>
      <c r="BH31" s="314">
        <v>44.48</v>
      </c>
      <c r="BI31" s="313">
        <v>54.06</v>
      </c>
      <c r="BJ31" s="314">
        <v>69.98</v>
      </c>
      <c r="BK31" s="313">
        <v>99.69</v>
      </c>
      <c r="BL31" s="314">
        <v>115.99</v>
      </c>
      <c r="BM31" s="313">
        <v>127.9</v>
      </c>
      <c r="BO31">
        <v>28</v>
      </c>
      <c r="BP31" s="313">
        <v>434.1</v>
      </c>
      <c r="BQ31" s="314">
        <v>546.47</v>
      </c>
      <c r="BR31" s="313">
        <v>521.2</v>
      </c>
      <c r="BS31" s="314">
        <v>487.84</v>
      </c>
      <c r="BT31" s="313">
        <v>613.22</v>
      </c>
      <c r="BU31" s="314">
        <v>588.2</v>
      </c>
      <c r="BV31" s="313">
        <v>500.53</v>
      </c>
      <c r="BW31" s="314">
        <v>620.58</v>
      </c>
      <c r="BX31" s="313">
        <v>607.62</v>
      </c>
    </row>
    <row r="32" spans="1:76">
      <c r="A32" s="315">
        <v>29</v>
      </c>
      <c r="B32" s="316">
        <v>16.38</v>
      </c>
      <c r="C32" s="317">
        <v>19.13</v>
      </c>
      <c r="D32" s="316">
        <v>20.94</v>
      </c>
      <c r="E32" s="317">
        <v>24.81</v>
      </c>
      <c r="F32" s="316">
        <v>31.13</v>
      </c>
      <c r="G32" s="317">
        <v>36.88</v>
      </c>
      <c r="H32" s="316">
        <v>41.52</v>
      </c>
      <c r="I32" s="317">
        <v>118.22</v>
      </c>
      <c r="J32" s="316">
        <v>134.22</v>
      </c>
      <c r="K32" s="317">
        <v>126.71</v>
      </c>
      <c r="M32" s="315">
        <v>29</v>
      </c>
      <c r="N32" s="313">
        <v>79.27</v>
      </c>
      <c r="O32" s="314">
        <v>111.51</v>
      </c>
      <c r="P32" s="313">
        <v>222.4</v>
      </c>
      <c r="Q32" s="314">
        <v>237.23</v>
      </c>
      <c r="R32" s="313">
        <v>246.69</v>
      </c>
      <c r="S32" s="314">
        <v>266.42</v>
      </c>
      <c r="T32" s="313">
        <v>278.96</v>
      </c>
      <c r="U32" s="314">
        <v>304.57</v>
      </c>
      <c r="V32" s="313">
        <v>237.4</v>
      </c>
      <c r="W32" s="314">
        <v>328.3</v>
      </c>
      <c r="Z32" s="315">
        <v>29</v>
      </c>
      <c r="AA32" s="313">
        <v>73.79</v>
      </c>
      <c r="AB32" s="314">
        <v>104.72</v>
      </c>
      <c r="AC32" s="313">
        <v>212.04</v>
      </c>
      <c r="AD32" s="314">
        <v>228.08</v>
      </c>
      <c r="AE32" s="313">
        <v>240.03</v>
      </c>
      <c r="AF32" s="314">
        <v>257.7</v>
      </c>
      <c r="AG32" s="313">
        <v>271.5</v>
      </c>
      <c r="AJ32" s="315">
        <v>29</v>
      </c>
      <c r="AK32" s="313">
        <v>57.31</v>
      </c>
      <c r="AL32" s="314">
        <v>67.49</v>
      </c>
      <c r="AM32" s="313">
        <v>88.14</v>
      </c>
      <c r="AN32" s="314">
        <v>130.88</v>
      </c>
      <c r="AO32" s="313">
        <v>198.75</v>
      </c>
      <c r="AP32" s="314">
        <v>217.06</v>
      </c>
      <c r="AQ32" s="313">
        <v>223.97</v>
      </c>
      <c r="AT32" s="315">
        <v>29</v>
      </c>
      <c r="AU32" s="313">
        <v>52.89</v>
      </c>
      <c r="AV32" s="314">
        <v>62.81</v>
      </c>
      <c r="AW32" s="313">
        <v>79.87</v>
      </c>
      <c r="AX32" s="314">
        <v>116.16</v>
      </c>
      <c r="AY32" s="313">
        <v>175.08</v>
      </c>
      <c r="AZ32" s="314">
        <v>192.2</v>
      </c>
      <c r="BA32" s="313">
        <v>199.09</v>
      </c>
      <c r="BB32" s="314">
        <v>207.5</v>
      </c>
      <c r="BC32" s="313">
        <v>174.49</v>
      </c>
      <c r="BD32" s="314">
        <v>211.59</v>
      </c>
      <c r="BF32" s="315">
        <v>29</v>
      </c>
      <c r="BG32" s="313">
        <v>36.68</v>
      </c>
      <c r="BH32" s="314">
        <v>44.65</v>
      </c>
      <c r="BI32" s="313">
        <v>55.57</v>
      </c>
      <c r="BJ32" s="314">
        <v>71.76</v>
      </c>
      <c r="BK32" s="313">
        <v>102.54</v>
      </c>
      <c r="BL32" s="314">
        <v>119.48</v>
      </c>
      <c r="BM32" s="313">
        <v>132.4</v>
      </c>
      <c r="BO32">
        <v>29</v>
      </c>
      <c r="BP32" s="313">
        <v>449.23</v>
      </c>
      <c r="BQ32" s="314">
        <v>565.81</v>
      </c>
      <c r="BR32" s="313">
        <v>581.35</v>
      </c>
      <c r="BS32" s="314">
        <v>488.98</v>
      </c>
      <c r="BT32" s="313">
        <v>628.68</v>
      </c>
      <c r="BU32" s="314">
        <v>616.56</v>
      </c>
      <c r="BV32" s="313">
        <v>501.7</v>
      </c>
      <c r="BW32" s="314">
        <v>636.23</v>
      </c>
      <c r="BX32" s="313">
        <v>636.91</v>
      </c>
    </row>
    <row r="33" spans="1:76">
      <c r="A33" s="315">
        <v>30</v>
      </c>
      <c r="B33" s="316">
        <v>16.7</v>
      </c>
      <c r="C33" s="317">
        <v>19.59</v>
      </c>
      <c r="D33" s="316">
        <v>21.74</v>
      </c>
      <c r="E33" s="317">
        <v>25.79</v>
      </c>
      <c r="F33" s="316">
        <v>31.6</v>
      </c>
      <c r="G33" s="317">
        <v>37.06</v>
      </c>
      <c r="H33" s="316">
        <v>43.25</v>
      </c>
      <c r="I33" s="317">
        <v>121.05</v>
      </c>
      <c r="J33" s="316">
        <v>138.47</v>
      </c>
      <c r="K33" s="317">
        <v>129.59</v>
      </c>
      <c r="M33" s="315">
        <v>30</v>
      </c>
      <c r="N33" s="313">
        <v>79.61</v>
      </c>
      <c r="O33" s="314">
        <v>111.88</v>
      </c>
      <c r="P33" s="313">
        <v>222.92</v>
      </c>
      <c r="Q33" s="314">
        <v>239.31</v>
      </c>
      <c r="R33" s="313">
        <v>247.52</v>
      </c>
      <c r="S33" s="314">
        <v>267.6</v>
      </c>
      <c r="T33" s="313">
        <v>281.16</v>
      </c>
      <c r="U33" s="314">
        <v>310.24</v>
      </c>
      <c r="V33" s="313">
        <v>241.69</v>
      </c>
      <c r="W33" s="314">
        <v>329.53</v>
      </c>
      <c r="Z33" s="315">
        <v>30</v>
      </c>
      <c r="AA33" s="313">
        <v>75.01</v>
      </c>
      <c r="AB33" s="314">
        <v>106.17</v>
      </c>
      <c r="AC33" s="313">
        <v>212.54</v>
      </c>
      <c r="AD33" s="314">
        <v>232.68</v>
      </c>
      <c r="AE33" s="313">
        <v>241.41</v>
      </c>
      <c r="AF33" s="314">
        <v>261.66</v>
      </c>
      <c r="AG33" s="313">
        <v>275.27</v>
      </c>
      <c r="AJ33" s="315">
        <v>30</v>
      </c>
      <c r="AK33" s="313">
        <v>59.65</v>
      </c>
      <c r="AL33" s="314">
        <v>70.88</v>
      </c>
      <c r="AM33" s="313">
        <v>91.2</v>
      </c>
      <c r="AN33" s="314">
        <v>134.91</v>
      </c>
      <c r="AO33" s="313">
        <v>204.18</v>
      </c>
      <c r="AP33" s="314">
        <v>223.73</v>
      </c>
      <c r="AQ33" s="313">
        <v>227.11</v>
      </c>
      <c r="AT33" s="315">
        <v>30</v>
      </c>
      <c r="AU33" s="313">
        <v>53.1</v>
      </c>
      <c r="AV33" s="314">
        <v>64.51</v>
      </c>
      <c r="AW33" s="313">
        <v>82.63</v>
      </c>
      <c r="AX33" s="314">
        <v>119.96</v>
      </c>
      <c r="AY33" s="313">
        <v>179.88</v>
      </c>
      <c r="AZ33" s="314">
        <v>197.38</v>
      </c>
      <c r="BA33" s="313">
        <v>204.14</v>
      </c>
      <c r="BB33" s="314">
        <v>214.09</v>
      </c>
      <c r="BC33" s="313">
        <v>180.01</v>
      </c>
      <c r="BD33" s="314">
        <v>217.22</v>
      </c>
      <c r="BF33" s="315">
        <v>30</v>
      </c>
      <c r="BG33" s="313">
        <v>37.54</v>
      </c>
      <c r="BH33" s="314">
        <v>45.33</v>
      </c>
      <c r="BI33" s="313">
        <v>57.28</v>
      </c>
      <c r="BJ33" s="314">
        <v>74.03</v>
      </c>
      <c r="BK33" s="313">
        <v>105.95</v>
      </c>
      <c r="BL33" s="314">
        <v>122.33</v>
      </c>
      <c r="BM33" s="313">
        <v>135.74</v>
      </c>
      <c r="BO33">
        <v>30</v>
      </c>
      <c r="BP33" s="313">
        <v>458.61</v>
      </c>
      <c r="BQ33" s="314">
        <v>567.36</v>
      </c>
      <c r="BR33" s="313">
        <v>582.34</v>
      </c>
      <c r="BS33" s="314">
        <v>493.12</v>
      </c>
      <c r="BT33" s="313">
        <v>644.13</v>
      </c>
      <c r="BU33" s="314">
        <v>619.93</v>
      </c>
      <c r="BV33" s="313">
        <v>505.95</v>
      </c>
      <c r="BW33" s="314">
        <v>651.86</v>
      </c>
      <c r="BX33" s="313">
        <v>640.39</v>
      </c>
    </row>
    <row r="34" spans="1:76">
      <c r="A34" s="315">
        <v>31</v>
      </c>
      <c r="B34" s="316">
        <v>17.08</v>
      </c>
      <c r="C34" s="317">
        <v>20.02</v>
      </c>
      <c r="D34" s="316">
        <v>21.83</v>
      </c>
      <c r="E34" s="317">
        <v>25.87</v>
      </c>
      <c r="F34" s="316">
        <v>32.22</v>
      </c>
      <c r="G34" s="317">
        <v>38.06</v>
      </c>
      <c r="H34" s="316">
        <v>44.63</v>
      </c>
      <c r="I34" s="317">
        <v>121.07</v>
      </c>
      <c r="J34" s="316">
        <v>141.9</v>
      </c>
      <c r="K34" s="317">
        <v>129.66</v>
      </c>
      <c r="M34" s="315">
        <v>31</v>
      </c>
      <c r="N34" s="313">
        <v>82.8</v>
      </c>
      <c r="O34" s="314">
        <v>115.03</v>
      </c>
      <c r="P34" s="313">
        <v>232.23</v>
      </c>
      <c r="Q34" s="314">
        <v>250</v>
      </c>
      <c r="R34" s="313">
        <v>268.05</v>
      </c>
      <c r="S34" s="314">
        <v>277.63</v>
      </c>
      <c r="T34" s="313">
        <v>289.83</v>
      </c>
      <c r="U34" s="314">
        <v>315.67</v>
      </c>
      <c r="V34" s="313">
        <v>246.04</v>
      </c>
      <c r="W34" s="314">
        <v>339.99</v>
      </c>
      <c r="Z34" s="315">
        <v>31</v>
      </c>
      <c r="AA34" s="313">
        <v>76.41</v>
      </c>
      <c r="AB34" s="314">
        <v>107.08</v>
      </c>
      <c r="AC34" s="313">
        <v>221.68</v>
      </c>
      <c r="AD34" s="314">
        <v>239.09</v>
      </c>
      <c r="AE34" s="313">
        <v>252.64</v>
      </c>
      <c r="AF34" s="314">
        <v>267.01</v>
      </c>
      <c r="AG34" s="313">
        <v>282.37</v>
      </c>
      <c r="AJ34" s="315">
        <v>31</v>
      </c>
      <c r="AK34" s="313">
        <v>60.56</v>
      </c>
      <c r="AL34" s="314">
        <v>71.86</v>
      </c>
      <c r="AM34" s="313">
        <v>93.64</v>
      </c>
      <c r="AN34" s="314">
        <v>137.92</v>
      </c>
      <c r="AO34" s="313">
        <v>208.86</v>
      </c>
      <c r="AP34" s="314">
        <v>228.6</v>
      </c>
      <c r="AQ34" s="313">
        <v>236.48</v>
      </c>
      <c r="AT34" s="315">
        <v>31</v>
      </c>
      <c r="AU34" s="313">
        <v>53.31</v>
      </c>
      <c r="AV34" s="314">
        <v>66.68</v>
      </c>
      <c r="AW34" s="313">
        <v>84.86</v>
      </c>
      <c r="AX34" s="314">
        <v>122.65</v>
      </c>
      <c r="AY34" s="313">
        <v>183.99</v>
      </c>
      <c r="AZ34" s="314">
        <v>201.67</v>
      </c>
      <c r="BA34" s="313">
        <v>209.61</v>
      </c>
      <c r="BB34" s="314">
        <v>219.34</v>
      </c>
      <c r="BC34" s="313">
        <v>184.47</v>
      </c>
      <c r="BD34" s="314">
        <v>224.03</v>
      </c>
      <c r="BF34" s="315">
        <v>31</v>
      </c>
      <c r="BG34" s="313">
        <v>38.4</v>
      </c>
      <c r="BH34" s="314">
        <v>47.9</v>
      </c>
      <c r="BI34" s="313">
        <v>58.57</v>
      </c>
      <c r="BJ34" s="314">
        <v>75.81</v>
      </c>
      <c r="BK34" s="313">
        <v>109.05</v>
      </c>
      <c r="BL34" s="314">
        <v>126.24</v>
      </c>
      <c r="BM34" s="313">
        <v>139.49</v>
      </c>
      <c r="BO34">
        <v>31</v>
      </c>
      <c r="BP34" s="313">
        <v>467.76</v>
      </c>
      <c r="BQ34" s="314">
        <v>581.49</v>
      </c>
      <c r="BR34" s="313">
        <v>594.2</v>
      </c>
      <c r="BS34" s="314">
        <v>509.86</v>
      </c>
      <c r="BT34" s="313">
        <v>684.28</v>
      </c>
      <c r="BU34" s="314">
        <v>640.18</v>
      </c>
      <c r="BV34" s="313">
        <v>523.12</v>
      </c>
      <c r="BW34" s="314">
        <v>692.5</v>
      </c>
      <c r="BX34" s="313">
        <v>664.8</v>
      </c>
    </row>
    <row r="35" spans="1:76">
      <c r="A35" s="315">
        <v>32</v>
      </c>
      <c r="B35" s="316">
        <v>17.09</v>
      </c>
      <c r="C35" s="317">
        <v>20.03</v>
      </c>
      <c r="D35" s="316">
        <v>21.98</v>
      </c>
      <c r="E35" s="317">
        <v>25.88</v>
      </c>
      <c r="F35" s="316">
        <v>32.53</v>
      </c>
      <c r="G35" s="317">
        <v>38.09</v>
      </c>
      <c r="H35" s="316">
        <v>45.54</v>
      </c>
      <c r="I35" s="317">
        <v>123.25</v>
      </c>
      <c r="J35" s="316">
        <v>146.44</v>
      </c>
      <c r="K35" s="317">
        <v>131.83</v>
      </c>
      <c r="M35" s="315">
        <v>32</v>
      </c>
      <c r="N35" s="313">
        <v>85.01</v>
      </c>
      <c r="O35" s="314">
        <v>117.76</v>
      </c>
      <c r="P35" s="313">
        <v>237.15</v>
      </c>
      <c r="Q35" s="314">
        <v>251.48</v>
      </c>
      <c r="R35" s="313">
        <v>270.69</v>
      </c>
      <c r="S35" s="314">
        <v>278.97</v>
      </c>
      <c r="T35" s="313">
        <v>293.03</v>
      </c>
      <c r="U35" s="314">
        <v>321.66</v>
      </c>
      <c r="V35" s="313">
        <v>250.63</v>
      </c>
      <c r="W35" s="314">
        <v>347.05</v>
      </c>
      <c r="Z35" s="315">
        <v>32</v>
      </c>
      <c r="AA35" s="313">
        <v>77.99</v>
      </c>
      <c r="AB35" s="314">
        <v>108.93</v>
      </c>
      <c r="AC35" s="313">
        <v>226.51</v>
      </c>
      <c r="AD35" s="314">
        <v>244.23</v>
      </c>
      <c r="AE35" s="313">
        <v>257.8</v>
      </c>
      <c r="AF35" s="314">
        <v>271.66</v>
      </c>
      <c r="AG35" s="313">
        <v>287.04</v>
      </c>
      <c r="AJ35" s="315">
        <v>32</v>
      </c>
      <c r="AK35" s="313">
        <v>60.76</v>
      </c>
      <c r="AL35" s="314">
        <v>77.41</v>
      </c>
      <c r="AM35" s="313">
        <v>96.31</v>
      </c>
      <c r="AN35" s="314">
        <v>141.26</v>
      </c>
      <c r="AO35" s="313">
        <v>214.98</v>
      </c>
      <c r="AP35" s="314">
        <v>234.95</v>
      </c>
      <c r="AQ35" s="313">
        <v>240.5</v>
      </c>
      <c r="AT35" s="315">
        <v>32</v>
      </c>
      <c r="AU35" s="313">
        <v>53.54</v>
      </c>
      <c r="AV35" s="314">
        <v>68.16</v>
      </c>
      <c r="AW35" s="313">
        <v>87.28</v>
      </c>
      <c r="AX35" s="314">
        <v>125.63</v>
      </c>
      <c r="AY35" s="313">
        <v>189.39</v>
      </c>
      <c r="AZ35" s="314">
        <v>207.27</v>
      </c>
      <c r="BA35" s="313">
        <v>214.66</v>
      </c>
      <c r="BB35" s="314">
        <v>226.25</v>
      </c>
      <c r="BC35" s="313">
        <v>190.37</v>
      </c>
      <c r="BD35" s="314">
        <v>229.81</v>
      </c>
      <c r="BF35" s="315">
        <v>32</v>
      </c>
      <c r="BG35" s="313">
        <v>39.13</v>
      </c>
      <c r="BH35" s="314">
        <v>48.81</v>
      </c>
      <c r="BI35" s="313">
        <v>60.52</v>
      </c>
      <c r="BJ35" s="314">
        <v>77.67</v>
      </c>
      <c r="BK35" s="313">
        <v>111.83</v>
      </c>
      <c r="BL35" s="314">
        <v>129.75</v>
      </c>
      <c r="BM35" s="313">
        <v>143.44</v>
      </c>
      <c r="BO35">
        <v>32</v>
      </c>
      <c r="BP35" s="313">
        <v>476.96</v>
      </c>
      <c r="BQ35" s="314">
        <v>587.16</v>
      </c>
      <c r="BR35" s="313">
        <v>595.03</v>
      </c>
      <c r="BS35" s="314">
        <v>538.59</v>
      </c>
      <c r="BT35" s="313">
        <v>688.31</v>
      </c>
      <c r="BU35" s="314">
        <v>653.82</v>
      </c>
      <c r="BV35" s="313">
        <v>552.6</v>
      </c>
      <c r="BW35" s="314">
        <v>696.57</v>
      </c>
      <c r="BX35" s="313">
        <v>675.4</v>
      </c>
    </row>
    <row r="36" spans="1:76">
      <c r="A36" s="315">
        <v>33</v>
      </c>
      <c r="B36" s="316">
        <v>17.2</v>
      </c>
      <c r="C36" s="317">
        <v>20.32</v>
      </c>
      <c r="D36" s="316">
        <v>22.74</v>
      </c>
      <c r="E36" s="317">
        <v>27.1</v>
      </c>
      <c r="F36" s="316">
        <v>34.25</v>
      </c>
      <c r="G36" s="317">
        <v>39.34</v>
      </c>
      <c r="H36" s="316">
        <v>46.33</v>
      </c>
      <c r="I36" s="317">
        <v>125.83</v>
      </c>
      <c r="J36" s="316">
        <v>150.31</v>
      </c>
      <c r="K36" s="317">
        <v>134.46</v>
      </c>
      <c r="M36" s="315">
        <v>33</v>
      </c>
      <c r="N36" s="313">
        <v>87.04</v>
      </c>
      <c r="O36" s="314">
        <v>124.42</v>
      </c>
      <c r="P36" s="313">
        <v>242.31</v>
      </c>
      <c r="Q36" s="314">
        <v>266.6</v>
      </c>
      <c r="R36" s="313">
        <v>275.86</v>
      </c>
      <c r="S36" s="314">
        <v>294.44</v>
      </c>
      <c r="T36" s="313">
        <v>305.81</v>
      </c>
      <c r="U36" s="314">
        <v>328.93</v>
      </c>
      <c r="V36" s="313">
        <v>256.35</v>
      </c>
      <c r="W36" s="314">
        <v>354.31</v>
      </c>
      <c r="Z36" s="315">
        <v>33</v>
      </c>
      <c r="AA36" s="313">
        <v>79.72</v>
      </c>
      <c r="AB36" s="314">
        <v>111.11</v>
      </c>
      <c r="AC36" s="313">
        <v>231.13</v>
      </c>
      <c r="AD36" s="314">
        <v>249.26</v>
      </c>
      <c r="AE36" s="313">
        <v>264.97</v>
      </c>
      <c r="AF36" s="314">
        <v>277.96</v>
      </c>
      <c r="AG36" s="313">
        <v>295.18</v>
      </c>
      <c r="AJ36" s="315">
        <v>33</v>
      </c>
      <c r="AK36" s="313">
        <v>63.19</v>
      </c>
      <c r="AL36" s="314">
        <v>78.04</v>
      </c>
      <c r="AM36" s="313">
        <v>102.32</v>
      </c>
      <c r="AN36" s="314">
        <v>144.28</v>
      </c>
      <c r="AO36" s="313">
        <v>220.72</v>
      </c>
      <c r="AP36" s="314">
        <v>240.35</v>
      </c>
      <c r="AQ36" s="313">
        <v>243.25</v>
      </c>
      <c r="AT36" s="315">
        <v>33</v>
      </c>
      <c r="AU36" s="313">
        <v>57.97</v>
      </c>
      <c r="AV36" s="314">
        <v>69.94</v>
      </c>
      <c r="AW36" s="313">
        <v>89.71</v>
      </c>
      <c r="AX36" s="314">
        <v>128.31</v>
      </c>
      <c r="AY36" s="313">
        <v>194.46</v>
      </c>
      <c r="AZ36" s="314">
        <v>212.04</v>
      </c>
      <c r="BA36" s="313">
        <v>220.12</v>
      </c>
      <c r="BB36" s="314">
        <v>227.55</v>
      </c>
      <c r="BC36" s="313">
        <v>195.4</v>
      </c>
      <c r="BD36" s="314">
        <v>236.22</v>
      </c>
      <c r="BF36" s="315">
        <v>33</v>
      </c>
      <c r="BG36" s="313">
        <v>40.23</v>
      </c>
      <c r="BH36" s="314">
        <v>49.5</v>
      </c>
      <c r="BI36" s="313">
        <v>62.01</v>
      </c>
      <c r="BJ36" s="314">
        <v>79.99</v>
      </c>
      <c r="BK36" s="313">
        <v>115.22</v>
      </c>
      <c r="BL36" s="314">
        <v>131.79</v>
      </c>
      <c r="BM36" s="313">
        <v>146.43</v>
      </c>
      <c r="BO36">
        <v>33</v>
      </c>
      <c r="BP36" s="313">
        <v>486.15</v>
      </c>
      <c r="BQ36" s="314">
        <v>594.18</v>
      </c>
      <c r="BR36" s="313">
        <v>613.1</v>
      </c>
      <c r="BS36" s="314">
        <v>549.17</v>
      </c>
      <c r="BT36" s="313">
        <v>704.09</v>
      </c>
      <c r="BU36" s="314">
        <v>656.43</v>
      </c>
      <c r="BV36" s="313">
        <v>563.45</v>
      </c>
      <c r="BW36" s="314">
        <v>712.54</v>
      </c>
      <c r="BX36" s="313">
        <v>678.1</v>
      </c>
    </row>
    <row r="37" spans="1:76">
      <c r="A37" s="315">
        <v>34</v>
      </c>
      <c r="B37" s="316">
        <v>17.47</v>
      </c>
      <c r="C37" s="317">
        <v>20.78</v>
      </c>
      <c r="D37" s="316">
        <v>23.69</v>
      </c>
      <c r="E37" s="317">
        <v>28.05</v>
      </c>
      <c r="F37" s="316">
        <v>34.65</v>
      </c>
      <c r="G37" s="317">
        <v>40.52</v>
      </c>
      <c r="H37" s="316">
        <v>48.55</v>
      </c>
      <c r="I37" s="317">
        <v>128.64</v>
      </c>
      <c r="J37" s="316">
        <v>154.32</v>
      </c>
      <c r="K37" s="317">
        <v>137.21</v>
      </c>
      <c r="M37" s="315">
        <v>34</v>
      </c>
      <c r="N37" s="313">
        <v>88.92</v>
      </c>
      <c r="O37" s="314">
        <v>125.08</v>
      </c>
      <c r="P37" s="313">
        <v>247.18</v>
      </c>
      <c r="Q37" s="314">
        <v>269.57</v>
      </c>
      <c r="R37" s="313">
        <v>276.36</v>
      </c>
      <c r="S37" s="314">
        <v>304.6</v>
      </c>
      <c r="T37" s="313">
        <v>307.65</v>
      </c>
      <c r="U37" s="314">
        <v>335.24</v>
      </c>
      <c r="V37" s="313">
        <v>261.59</v>
      </c>
      <c r="W37" s="314">
        <v>360.83</v>
      </c>
      <c r="Z37" s="315">
        <v>34</v>
      </c>
      <c r="AA37" s="313">
        <v>81.11</v>
      </c>
      <c r="AB37" s="314">
        <v>113.59</v>
      </c>
      <c r="AC37" s="313">
        <v>236.39</v>
      </c>
      <c r="AD37" s="314">
        <v>253.74</v>
      </c>
      <c r="AE37" s="313">
        <v>269.69</v>
      </c>
      <c r="AF37" s="314">
        <v>283.39</v>
      </c>
      <c r="AG37" s="313">
        <v>300.12</v>
      </c>
      <c r="AJ37" s="315">
        <v>34</v>
      </c>
      <c r="AK37" s="313">
        <v>65.16</v>
      </c>
      <c r="AL37" s="314">
        <v>78.15</v>
      </c>
      <c r="AM37" s="313">
        <v>103.07</v>
      </c>
      <c r="AN37" s="314">
        <v>149.33</v>
      </c>
      <c r="AO37" s="313">
        <v>227.4</v>
      </c>
      <c r="AP37" s="314">
        <v>245.36</v>
      </c>
      <c r="AQ37" s="313">
        <v>255.39</v>
      </c>
      <c r="AT37" s="315">
        <v>34</v>
      </c>
      <c r="AU37" s="313">
        <v>59.78</v>
      </c>
      <c r="AV37" s="314">
        <v>71.23</v>
      </c>
      <c r="AW37" s="313">
        <v>91.59</v>
      </c>
      <c r="AX37" s="314">
        <v>132.8</v>
      </c>
      <c r="AY37" s="313">
        <v>200.34</v>
      </c>
      <c r="AZ37" s="314">
        <v>217.3</v>
      </c>
      <c r="BA37" s="313">
        <v>225.54</v>
      </c>
      <c r="BB37" s="314">
        <v>231.31</v>
      </c>
      <c r="BC37" s="313">
        <v>200.61</v>
      </c>
      <c r="BD37" s="314">
        <v>242.63</v>
      </c>
      <c r="BF37" s="315">
        <v>34</v>
      </c>
      <c r="BG37" s="313">
        <v>40.97</v>
      </c>
      <c r="BH37" s="314">
        <v>50.61</v>
      </c>
      <c r="BI37" s="313">
        <v>63.35</v>
      </c>
      <c r="BJ37" s="314">
        <v>81.65</v>
      </c>
      <c r="BK37" s="313">
        <v>118.01</v>
      </c>
      <c r="BL37" s="314">
        <v>136.18</v>
      </c>
      <c r="BM37" s="313">
        <v>150.82</v>
      </c>
      <c r="BO37">
        <v>34</v>
      </c>
      <c r="BP37" s="313">
        <v>502.37</v>
      </c>
      <c r="BQ37" s="314">
        <v>595.65</v>
      </c>
      <c r="BR37" s="313">
        <v>614.91</v>
      </c>
      <c r="BS37" s="314">
        <v>558.11</v>
      </c>
      <c r="BT37" s="313">
        <v>705.67</v>
      </c>
      <c r="BU37" s="314">
        <v>676.08</v>
      </c>
      <c r="BV37" s="313">
        <v>572.63</v>
      </c>
      <c r="BW37" s="314">
        <v>714.14</v>
      </c>
      <c r="BX37" s="313">
        <v>698.4</v>
      </c>
    </row>
    <row r="38" spans="1:76">
      <c r="A38" s="315">
        <v>35</v>
      </c>
      <c r="B38" s="316">
        <v>17.79</v>
      </c>
      <c r="C38" s="317">
        <v>21.88</v>
      </c>
      <c r="D38" s="316">
        <v>24.24</v>
      </c>
      <c r="E38" s="317">
        <v>28.73</v>
      </c>
      <c r="F38" s="316">
        <v>35.16</v>
      </c>
      <c r="G38" s="317">
        <v>41.56</v>
      </c>
      <c r="H38" s="316">
        <v>49.37</v>
      </c>
      <c r="I38" s="317">
        <v>131.83</v>
      </c>
      <c r="J38" s="316">
        <v>158.44</v>
      </c>
      <c r="K38" s="317">
        <v>140.39</v>
      </c>
      <c r="M38" s="315">
        <v>35</v>
      </c>
      <c r="N38" s="313">
        <v>90.81</v>
      </c>
      <c r="O38" s="314">
        <v>125.46</v>
      </c>
      <c r="P38" s="313">
        <v>248.17</v>
      </c>
      <c r="Q38" s="314">
        <v>269.85</v>
      </c>
      <c r="R38" s="313">
        <v>276.84</v>
      </c>
      <c r="S38" s="314">
        <v>307.01</v>
      </c>
      <c r="T38" s="313">
        <v>310.52</v>
      </c>
      <c r="U38" s="314">
        <v>341.96</v>
      </c>
      <c r="V38" s="313">
        <v>266.9</v>
      </c>
      <c r="W38" s="314">
        <v>367.75</v>
      </c>
      <c r="Z38" s="315">
        <v>35</v>
      </c>
      <c r="AA38" s="313">
        <v>83.42</v>
      </c>
      <c r="AB38" s="314">
        <v>115.83</v>
      </c>
      <c r="AC38" s="313">
        <v>236.92</v>
      </c>
      <c r="AD38" s="314">
        <v>258.89</v>
      </c>
      <c r="AE38" s="313">
        <v>270.5</v>
      </c>
      <c r="AF38" s="314">
        <v>291.1</v>
      </c>
      <c r="AG38" s="313">
        <v>302.39</v>
      </c>
      <c r="AJ38" s="315">
        <v>35</v>
      </c>
      <c r="AK38" s="313">
        <v>66.48</v>
      </c>
      <c r="AL38" s="314">
        <v>79.08</v>
      </c>
      <c r="AM38" s="313">
        <v>103.24</v>
      </c>
      <c r="AN38" s="314">
        <v>151.52</v>
      </c>
      <c r="AO38" s="313">
        <v>234.25</v>
      </c>
      <c r="AP38" s="314">
        <v>251.54</v>
      </c>
      <c r="AQ38" s="313">
        <v>261.66</v>
      </c>
      <c r="AT38" s="315">
        <v>35</v>
      </c>
      <c r="AU38" s="313">
        <v>61</v>
      </c>
      <c r="AV38" s="314">
        <v>73.39</v>
      </c>
      <c r="AW38" s="313">
        <v>93.56</v>
      </c>
      <c r="AX38" s="314">
        <v>135.42</v>
      </c>
      <c r="AY38" s="313">
        <v>206.37</v>
      </c>
      <c r="AZ38" s="314">
        <v>222.75</v>
      </c>
      <c r="BA38" s="313">
        <v>229.64</v>
      </c>
      <c r="BB38" s="314">
        <v>231.78</v>
      </c>
      <c r="BC38" s="313">
        <v>205.97</v>
      </c>
      <c r="BD38" s="314">
        <v>243.14</v>
      </c>
      <c r="BF38" s="315">
        <v>35</v>
      </c>
      <c r="BG38" s="313">
        <v>41.72</v>
      </c>
      <c r="BH38" s="314">
        <v>52.75</v>
      </c>
      <c r="BI38" s="313">
        <v>65.08</v>
      </c>
      <c r="BJ38" s="314">
        <v>83.68</v>
      </c>
      <c r="BK38" s="313">
        <v>120.58</v>
      </c>
      <c r="BL38" s="314">
        <v>137.77</v>
      </c>
      <c r="BM38" s="313">
        <v>154.45</v>
      </c>
      <c r="BO38">
        <v>35</v>
      </c>
      <c r="BP38" s="313">
        <v>511.7</v>
      </c>
      <c r="BQ38" s="314">
        <v>596.63</v>
      </c>
      <c r="BR38" s="313">
        <v>617.01</v>
      </c>
      <c r="BS38" s="314">
        <v>559.26</v>
      </c>
      <c r="BT38" s="313">
        <v>706.7</v>
      </c>
      <c r="BU38" s="314">
        <v>684.12</v>
      </c>
      <c r="BV38" s="313">
        <v>573.81</v>
      </c>
      <c r="BW38" s="314">
        <v>715.19</v>
      </c>
      <c r="BX38" s="313">
        <v>706.7</v>
      </c>
    </row>
    <row r="39" spans="1:76">
      <c r="A39" s="315">
        <v>36</v>
      </c>
      <c r="B39" s="316">
        <v>18.06</v>
      </c>
      <c r="C39" s="317">
        <v>21.89</v>
      </c>
      <c r="D39" s="316">
        <v>24.67</v>
      </c>
      <c r="E39" s="317">
        <v>29.71</v>
      </c>
      <c r="F39" s="316">
        <v>36.64</v>
      </c>
      <c r="G39" s="317">
        <v>42.98</v>
      </c>
      <c r="H39" s="316">
        <v>50.82</v>
      </c>
      <c r="I39" s="317">
        <v>134.65</v>
      </c>
      <c r="J39" s="316">
        <v>162.2</v>
      </c>
      <c r="K39" s="317">
        <v>143.49</v>
      </c>
      <c r="M39" s="315">
        <v>36</v>
      </c>
      <c r="N39" s="313">
        <v>94.59</v>
      </c>
      <c r="O39" s="314">
        <v>127.92</v>
      </c>
      <c r="P39" s="313">
        <v>257.83</v>
      </c>
      <c r="Q39" s="314">
        <v>275.29</v>
      </c>
      <c r="R39" s="313">
        <v>286.53</v>
      </c>
      <c r="S39" s="314">
        <v>308.2</v>
      </c>
      <c r="T39" s="313">
        <v>317.11</v>
      </c>
      <c r="U39" s="314">
        <v>349.09</v>
      </c>
      <c r="V39" s="313">
        <v>272.04</v>
      </c>
      <c r="W39" s="314">
        <v>375.7</v>
      </c>
      <c r="Z39" s="315">
        <v>36</v>
      </c>
      <c r="AA39" s="313">
        <v>84.94</v>
      </c>
      <c r="AB39" s="314">
        <v>118.64</v>
      </c>
      <c r="AC39" s="313">
        <v>246.82</v>
      </c>
      <c r="AD39" s="314">
        <v>264.23</v>
      </c>
      <c r="AE39" s="313">
        <v>280.19</v>
      </c>
      <c r="AF39" s="314">
        <v>295.04</v>
      </c>
      <c r="AG39" s="313">
        <v>308.97</v>
      </c>
      <c r="AJ39" s="315">
        <v>36</v>
      </c>
      <c r="AK39" s="313">
        <v>67.5</v>
      </c>
      <c r="AL39" s="314">
        <v>82.42</v>
      </c>
      <c r="AM39" s="313">
        <v>105.39</v>
      </c>
      <c r="AN39" s="314">
        <v>155.36</v>
      </c>
      <c r="AO39" s="313">
        <v>240.53</v>
      </c>
      <c r="AP39" s="314">
        <v>259.49</v>
      </c>
      <c r="AQ39" s="313">
        <v>268.4</v>
      </c>
      <c r="AT39" s="315">
        <v>36</v>
      </c>
      <c r="AU39" s="313">
        <v>61.94</v>
      </c>
      <c r="AV39" s="314">
        <v>75</v>
      </c>
      <c r="AW39" s="313">
        <v>95.5</v>
      </c>
      <c r="AX39" s="314">
        <v>138.2</v>
      </c>
      <c r="AY39" s="313">
        <v>211.91</v>
      </c>
      <c r="AZ39" s="314">
        <v>229.79</v>
      </c>
      <c r="BA39" s="313">
        <v>235.56</v>
      </c>
      <c r="BB39" s="314">
        <v>237.7</v>
      </c>
      <c r="BC39" s="313">
        <v>210.86</v>
      </c>
      <c r="BD39" s="314">
        <v>248.39</v>
      </c>
      <c r="BF39" s="315">
        <v>36</v>
      </c>
      <c r="BG39" s="313">
        <v>43.3</v>
      </c>
      <c r="BH39" s="314">
        <v>54.1</v>
      </c>
      <c r="BI39" s="313">
        <v>66.67</v>
      </c>
      <c r="BJ39" s="314">
        <v>85.63</v>
      </c>
      <c r="BK39" s="313">
        <v>123.99</v>
      </c>
      <c r="BL39" s="314">
        <v>142.54</v>
      </c>
      <c r="BM39" s="313">
        <v>158.01</v>
      </c>
      <c r="BO39">
        <v>36</v>
      </c>
      <c r="BP39" s="313">
        <v>520.47</v>
      </c>
      <c r="BQ39" s="314">
        <v>597.42</v>
      </c>
      <c r="BR39" s="313">
        <v>658.84</v>
      </c>
      <c r="BS39" s="314">
        <v>560.33</v>
      </c>
      <c r="BT39" s="313">
        <v>722.41</v>
      </c>
      <c r="BU39" s="314">
        <v>729.47</v>
      </c>
      <c r="BV39" s="313">
        <v>574.9</v>
      </c>
      <c r="BW39" s="314">
        <v>731.08</v>
      </c>
      <c r="BX39" s="313">
        <v>753.55</v>
      </c>
    </row>
    <row r="40" spans="1:76">
      <c r="A40" s="315">
        <v>37</v>
      </c>
      <c r="B40" s="316">
        <v>18.32</v>
      </c>
      <c r="C40" s="317">
        <v>22.18</v>
      </c>
      <c r="D40" s="316">
        <v>25.16</v>
      </c>
      <c r="E40" s="317">
        <v>30.36</v>
      </c>
      <c r="F40" s="316">
        <v>36.81</v>
      </c>
      <c r="G40" s="317">
        <v>44.36</v>
      </c>
      <c r="H40" s="316">
        <v>51.31</v>
      </c>
      <c r="I40" s="317">
        <v>137.73</v>
      </c>
      <c r="J40" s="316">
        <v>166.32</v>
      </c>
      <c r="K40" s="317">
        <v>146.63</v>
      </c>
      <c r="M40" s="315">
        <v>37</v>
      </c>
      <c r="N40" s="313">
        <v>95.24</v>
      </c>
      <c r="O40" s="314">
        <v>136.49</v>
      </c>
      <c r="P40" s="313">
        <v>267.73</v>
      </c>
      <c r="Q40" s="314">
        <v>292.39</v>
      </c>
      <c r="R40" s="313">
        <v>303.76</v>
      </c>
      <c r="S40" s="314">
        <v>324.16</v>
      </c>
      <c r="T40" s="313">
        <v>327.88</v>
      </c>
      <c r="U40" s="314">
        <v>356.56</v>
      </c>
      <c r="V40" s="313">
        <v>278.01</v>
      </c>
      <c r="W40" s="314">
        <v>381.6</v>
      </c>
      <c r="Z40" s="315">
        <v>37</v>
      </c>
      <c r="AA40" s="313">
        <v>86.52</v>
      </c>
      <c r="AB40" s="314">
        <v>121.87</v>
      </c>
      <c r="AC40" s="313">
        <v>252.92</v>
      </c>
      <c r="AD40" s="314">
        <v>270.55</v>
      </c>
      <c r="AE40" s="313">
        <v>287.85</v>
      </c>
      <c r="AF40" s="314">
        <v>300.11</v>
      </c>
      <c r="AG40" s="313">
        <v>314.9</v>
      </c>
      <c r="AJ40" s="315">
        <v>37</v>
      </c>
      <c r="AK40" s="313">
        <v>67.73</v>
      </c>
      <c r="AL40" s="314">
        <v>83.39</v>
      </c>
      <c r="AM40" s="313">
        <v>106.51</v>
      </c>
      <c r="AN40" s="314">
        <v>157.69</v>
      </c>
      <c r="AO40" s="313">
        <v>247.05</v>
      </c>
      <c r="AP40" s="314">
        <v>267.38</v>
      </c>
      <c r="AQ40" s="313">
        <v>272.37</v>
      </c>
      <c r="AT40" s="315">
        <v>37</v>
      </c>
      <c r="AU40" s="313">
        <v>63.09</v>
      </c>
      <c r="AV40" s="314">
        <v>76.08</v>
      </c>
      <c r="AW40" s="313">
        <v>97.81</v>
      </c>
      <c r="AX40" s="314">
        <v>141.78</v>
      </c>
      <c r="AY40" s="313">
        <v>217.66</v>
      </c>
      <c r="AZ40" s="314">
        <v>235.9</v>
      </c>
      <c r="BA40" s="313">
        <v>243.25</v>
      </c>
      <c r="BB40" s="314">
        <v>257.09</v>
      </c>
      <c r="BC40" s="313">
        <v>216.22</v>
      </c>
      <c r="BD40" s="314">
        <v>262.47</v>
      </c>
      <c r="BF40" s="315">
        <v>37</v>
      </c>
      <c r="BG40" s="313">
        <v>43.92</v>
      </c>
      <c r="BH40" s="314">
        <v>54.46</v>
      </c>
      <c r="BI40" s="313">
        <v>67.9</v>
      </c>
      <c r="BJ40" s="314">
        <v>87.83</v>
      </c>
      <c r="BK40" s="313">
        <v>126.52</v>
      </c>
      <c r="BL40" s="314">
        <v>145.41</v>
      </c>
      <c r="BM40" s="313">
        <v>161.39</v>
      </c>
      <c r="BO40">
        <v>37</v>
      </c>
      <c r="BP40" s="313">
        <v>521.58</v>
      </c>
      <c r="BQ40" s="314">
        <v>598.2</v>
      </c>
      <c r="BR40" s="313">
        <v>692.77</v>
      </c>
      <c r="BS40" s="314">
        <v>593.79</v>
      </c>
      <c r="BT40" s="313">
        <v>724.01</v>
      </c>
      <c r="BU40" s="314">
        <v>739.9</v>
      </c>
      <c r="BV40" s="313">
        <v>609.23</v>
      </c>
      <c r="BW40" s="314">
        <v>732.7</v>
      </c>
      <c r="BX40" s="313">
        <v>764.32</v>
      </c>
    </row>
    <row r="41" spans="1:76">
      <c r="A41" s="315">
        <v>38</v>
      </c>
      <c r="B41" s="316">
        <v>18.6</v>
      </c>
      <c r="C41" s="317">
        <v>22.52</v>
      </c>
      <c r="D41" s="316">
        <v>25.72</v>
      </c>
      <c r="E41" s="317">
        <v>31.1</v>
      </c>
      <c r="F41" s="316">
        <v>37.65</v>
      </c>
      <c r="G41" s="317">
        <v>44.95</v>
      </c>
      <c r="H41" s="316">
        <v>52.27</v>
      </c>
      <c r="I41" s="317">
        <v>141.03</v>
      </c>
      <c r="J41" s="316">
        <v>170.2</v>
      </c>
      <c r="K41" s="317">
        <v>149.93</v>
      </c>
      <c r="M41" s="315">
        <v>38</v>
      </c>
      <c r="N41" s="313">
        <v>95.56</v>
      </c>
      <c r="O41" s="314">
        <v>137.35</v>
      </c>
      <c r="P41" s="313">
        <v>268.34</v>
      </c>
      <c r="Q41" s="314">
        <v>293.49</v>
      </c>
      <c r="R41" s="313">
        <v>305.58</v>
      </c>
      <c r="S41" s="314">
        <v>325.7</v>
      </c>
      <c r="T41" s="313">
        <v>328.96</v>
      </c>
      <c r="U41" s="314">
        <v>363.15</v>
      </c>
      <c r="V41" s="313">
        <v>283.06</v>
      </c>
      <c r="W41" s="314">
        <v>387.47</v>
      </c>
      <c r="Z41" s="315">
        <v>38</v>
      </c>
      <c r="AA41" s="313">
        <v>88.06</v>
      </c>
      <c r="AB41" s="314">
        <v>122.68</v>
      </c>
      <c r="AC41" s="313">
        <v>257.11</v>
      </c>
      <c r="AD41" s="314">
        <v>277.02</v>
      </c>
      <c r="AE41" s="313">
        <v>292.95</v>
      </c>
      <c r="AF41" s="314">
        <v>304.41</v>
      </c>
      <c r="AG41" s="313">
        <v>320.88</v>
      </c>
      <c r="AJ41" s="315">
        <v>38</v>
      </c>
      <c r="AK41" s="313">
        <v>70.68</v>
      </c>
      <c r="AL41" s="314">
        <v>84.55</v>
      </c>
      <c r="AM41" s="313">
        <v>110.5</v>
      </c>
      <c r="AN41" s="314">
        <v>157.86</v>
      </c>
      <c r="AO41" s="313">
        <v>253.35</v>
      </c>
      <c r="AP41" s="314">
        <v>273.31</v>
      </c>
      <c r="AQ41" s="313">
        <v>277.72</v>
      </c>
      <c r="AT41" s="315">
        <v>38</v>
      </c>
      <c r="AU41" s="313">
        <v>64.15</v>
      </c>
      <c r="AV41" s="314">
        <v>77.24</v>
      </c>
      <c r="AW41" s="313">
        <v>100.29</v>
      </c>
      <c r="AX41" s="314">
        <v>144.64</v>
      </c>
      <c r="AY41" s="313">
        <v>223.22</v>
      </c>
      <c r="AZ41" s="314">
        <v>242.03</v>
      </c>
      <c r="BA41" s="313">
        <v>249.89</v>
      </c>
      <c r="BB41" s="314">
        <v>260.43</v>
      </c>
      <c r="BC41" s="313">
        <v>221.26</v>
      </c>
      <c r="BD41" s="314">
        <v>266.29</v>
      </c>
      <c r="BF41" s="315">
        <v>38</v>
      </c>
      <c r="BG41" s="313">
        <v>44.17</v>
      </c>
      <c r="BH41" s="314">
        <v>54.95</v>
      </c>
      <c r="BI41" s="313">
        <v>69.74</v>
      </c>
      <c r="BJ41" s="314">
        <v>89.99</v>
      </c>
      <c r="BK41" s="313">
        <v>129.18</v>
      </c>
      <c r="BL41" s="314">
        <v>147.52</v>
      </c>
      <c r="BM41" s="313">
        <v>164.63</v>
      </c>
      <c r="BO41">
        <v>38</v>
      </c>
      <c r="BP41" s="313">
        <v>543.21</v>
      </c>
      <c r="BQ41" s="314">
        <v>608.84</v>
      </c>
      <c r="BR41" s="313">
        <v>707.13</v>
      </c>
      <c r="BS41" s="314">
        <v>604.16</v>
      </c>
      <c r="BT41" s="313">
        <v>752.73</v>
      </c>
      <c r="BU41" s="314">
        <v>743.21</v>
      </c>
      <c r="BV41" s="313">
        <v>619.87</v>
      </c>
      <c r="BW41" s="314">
        <v>761.77</v>
      </c>
      <c r="BX41" s="313">
        <v>767.74</v>
      </c>
    </row>
    <row r="42" spans="1:76">
      <c r="A42" s="315">
        <v>39</v>
      </c>
      <c r="B42" s="316">
        <v>19.04</v>
      </c>
      <c r="C42" s="317">
        <v>23.18</v>
      </c>
      <c r="D42" s="316">
        <v>26.31</v>
      </c>
      <c r="E42" s="317">
        <v>31.45</v>
      </c>
      <c r="F42" s="316">
        <v>38.98</v>
      </c>
      <c r="G42" s="317">
        <v>46.29</v>
      </c>
      <c r="H42" s="316">
        <v>53.35</v>
      </c>
      <c r="I42" s="317">
        <v>144.07</v>
      </c>
      <c r="J42" s="316">
        <v>174.2</v>
      </c>
      <c r="K42" s="317">
        <v>152.73</v>
      </c>
      <c r="M42" s="315">
        <v>39</v>
      </c>
      <c r="N42" s="313">
        <v>95.94</v>
      </c>
      <c r="O42" s="314">
        <v>137.72</v>
      </c>
      <c r="P42" s="313">
        <v>273.09</v>
      </c>
      <c r="Q42" s="314">
        <v>293.66</v>
      </c>
      <c r="R42" s="313">
        <v>305.8</v>
      </c>
      <c r="S42" s="314">
        <v>329.29</v>
      </c>
      <c r="T42" s="313">
        <v>334.82</v>
      </c>
      <c r="U42" s="314">
        <v>370.29</v>
      </c>
      <c r="V42" s="313">
        <v>288.56</v>
      </c>
      <c r="W42" s="314">
        <v>388.08</v>
      </c>
      <c r="Z42" s="315">
        <v>39</v>
      </c>
      <c r="AA42" s="313">
        <v>90.29</v>
      </c>
      <c r="AB42" s="314">
        <v>125.56</v>
      </c>
      <c r="AC42" s="313">
        <v>261.84</v>
      </c>
      <c r="AD42" s="314">
        <v>282.85</v>
      </c>
      <c r="AE42" s="313">
        <v>299.16</v>
      </c>
      <c r="AF42" s="314">
        <v>309.8</v>
      </c>
      <c r="AG42" s="313">
        <v>327.22</v>
      </c>
      <c r="AJ42" s="315">
        <v>39</v>
      </c>
      <c r="AK42" s="313">
        <v>72.13</v>
      </c>
      <c r="AL42" s="314">
        <v>85.85</v>
      </c>
      <c r="AM42" s="313">
        <v>110.91</v>
      </c>
      <c r="AN42" s="314">
        <v>161.18</v>
      </c>
      <c r="AO42" s="313">
        <v>259.5</v>
      </c>
      <c r="AP42" s="314">
        <v>277.89</v>
      </c>
      <c r="AQ42" s="313">
        <v>289.25</v>
      </c>
      <c r="AT42" s="315">
        <v>39</v>
      </c>
      <c r="AU42" s="313">
        <v>66.18</v>
      </c>
      <c r="AV42" s="314">
        <v>79.27</v>
      </c>
      <c r="AW42" s="313">
        <v>101.97</v>
      </c>
      <c r="AX42" s="314">
        <v>147.52</v>
      </c>
      <c r="AY42" s="313">
        <v>228.61</v>
      </c>
      <c r="AZ42" s="314">
        <v>248.48</v>
      </c>
      <c r="BA42" s="313">
        <v>256.39</v>
      </c>
      <c r="BB42" s="314">
        <v>269.33</v>
      </c>
      <c r="BC42" s="313">
        <v>226.46</v>
      </c>
      <c r="BD42" s="314">
        <v>274.72</v>
      </c>
      <c r="BF42" s="315">
        <v>39</v>
      </c>
      <c r="BG42" s="313">
        <v>45.51</v>
      </c>
      <c r="BH42" s="314">
        <v>55.38</v>
      </c>
      <c r="BI42" s="313">
        <v>71.02</v>
      </c>
      <c r="BJ42" s="314">
        <v>91.74</v>
      </c>
      <c r="BK42" s="313">
        <v>132.14</v>
      </c>
      <c r="BL42" s="314">
        <v>150.25</v>
      </c>
      <c r="BM42" s="313">
        <v>167.82</v>
      </c>
      <c r="BO42">
        <v>39</v>
      </c>
      <c r="BP42" s="313">
        <v>545.39</v>
      </c>
      <c r="BQ42" s="314">
        <v>652.6</v>
      </c>
      <c r="BR42" s="313">
        <v>708.59</v>
      </c>
      <c r="BS42" s="314">
        <v>615.5</v>
      </c>
      <c r="BT42" s="313">
        <v>766.27</v>
      </c>
      <c r="BU42" s="314">
        <v>774.4</v>
      </c>
      <c r="BV42" s="313">
        <v>631.51</v>
      </c>
      <c r="BW42" s="314">
        <v>775.47</v>
      </c>
      <c r="BX42" s="313">
        <v>799.96</v>
      </c>
    </row>
    <row r="43" spans="1:76">
      <c r="A43" s="315">
        <v>40</v>
      </c>
      <c r="B43" s="316">
        <v>19.06</v>
      </c>
      <c r="C43" s="317">
        <v>23.27</v>
      </c>
      <c r="D43" s="316">
        <v>26.39</v>
      </c>
      <c r="E43" s="317">
        <v>31.81</v>
      </c>
      <c r="F43" s="316">
        <v>39.4</v>
      </c>
      <c r="G43" s="317">
        <v>46.3</v>
      </c>
      <c r="H43" s="316">
        <v>53.72</v>
      </c>
      <c r="I43" s="317">
        <v>147.16</v>
      </c>
      <c r="J43" s="316">
        <v>177.71</v>
      </c>
      <c r="K43" s="317">
        <v>155.73</v>
      </c>
      <c r="M43" s="315">
        <v>40</v>
      </c>
      <c r="N43" s="313">
        <v>96.18</v>
      </c>
      <c r="O43" s="314">
        <v>138.09</v>
      </c>
      <c r="P43" s="313">
        <v>273.57</v>
      </c>
      <c r="Q43" s="314">
        <v>294.59</v>
      </c>
      <c r="R43" s="313">
        <v>306.77</v>
      </c>
      <c r="S43" s="314">
        <v>329.96</v>
      </c>
      <c r="T43" s="313">
        <v>335.55</v>
      </c>
      <c r="U43" s="314">
        <v>377.69</v>
      </c>
      <c r="V43" s="313">
        <v>294.42</v>
      </c>
      <c r="W43" s="314">
        <v>389.13</v>
      </c>
      <c r="Z43" s="315">
        <v>40</v>
      </c>
      <c r="AA43" s="313">
        <v>91.76</v>
      </c>
      <c r="AB43" s="314">
        <v>128.22</v>
      </c>
      <c r="AC43" s="313">
        <v>262.33</v>
      </c>
      <c r="AD43" s="314">
        <v>287.43</v>
      </c>
      <c r="AE43" s="313">
        <v>300.11</v>
      </c>
      <c r="AF43" s="314">
        <v>316.46</v>
      </c>
      <c r="AG43" s="313">
        <v>327.94</v>
      </c>
      <c r="AJ43" s="315">
        <v>40</v>
      </c>
      <c r="AK43" s="313">
        <v>73.82</v>
      </c>
      <c r="AL43" s="314">
        <v>88.1</v>
      </c>
      <c r="AM43" s="313">
        <v>115.2</v>
      </c>
      <c r="AN43" s="314">
        <v>169.62</v>
      </c>
      <c r="AO43" s="313">
        <v>265.39</v>
      </c>
      <c r="AP43" s="314">
        <v>287.45</v>
      </c>
      <c r="AQ43" s="313">
        <v>295.66</v>
      </c>
      <c r="AT43" s="315">
        <v>40</v>
      </c>
      <c r="AU43" s="313">
        <v>66.39</v>
      </c>
      <c r="AV43" s="314">
        <v>81.37</v>
      </c>
      <c r="AW43" s="313">
        <v>104.41</v>
      </c>
      <c r="AX43" s="314">
        <v>150.84</v>
      </c>
      <c r="AY43" s="313">
        <v>233.8</v>
      </c>
      <c r="AZ43" s="314">
        <v>254.56</v>
      </c>
      <c r="BA43" s="313">
        <v>262.05</v>
      </c>
      <c r="BB43" s="314">
        <v>274.71</v>
      </c>
      <c r="BC43" s="313">
        <v>231.02</v>
      </c>
      <c r="BD43" s="314">
        <v>281.47</v>
      </c>
      <c r="BF43" s="315">
        <v>40</v>
      </c>
      <c r="BG43" s="313">
        <v>45.81</v>
      </c>
      <c r="BH43" s="314">
        <v>55.48</v>
      </c>
      <c r="BI43" s="313">
        <v>71.82</v>
      </c>
      <c r="BJ43" s="314">
        <v>92.51</v>
      </c>
      <c r="BK43" s="313">
        <v>135.1</v>
      </c>
      <c r="BL43" s="314">
        <v>153.13</v>
      </c>
      <c r="BM43" s="313">
        <v>170.74</v>
      </c>
      <c r="BO43">
        <v>40</v>
      </c>
      <c r="BP43" s="313">
        <v>546.22</v>
      </c>
      <c r="BQ43" s="314">
        <v>688.72</v>
      </c>
      <c r="BR43" s="313">
        <v>710.92</v>
      </c>
      <c r="BS43" s="314">
        <v>618.96</v>
      </c>
      <c r="BT43" s="313">
        <v>767.64</v>
      </c>
      <c r="BU43" s="314">
        <v>775.61</v>
      </c>
      <c r="BV43" s="313">
        <v>632.58</v>
      </c>
      <c r="BW43" s="314">
        <v>776.86</v>
      </c>
      <c r="BX43" s="313">
        <v>801.21</v>
      </c>
    </row>
    <row r="44" spans="1:76">
      <c r="A44" s="315">
        <v>41</v>
      </c>
      <c r="B44" s="316">
        <v>19.31</v>
      </c>
      <c r="C44" s="317">
        <v>24.04</v>
      </c>
      <c r="D44" s="316">
        <v>27.09</v>
      </c>
      <c r="E44" s="317">
        <v>32.59</v>
      </c>
      <c r="F44" s="316">
        <v>40.66</v>
      </c>
      <c r="G44" s="317">
        <v>47.73</v>
      </c>
      <c r="H44" s="316">
        <v>55.38</v>
      </c>
      <c r="I44" s="317">
        <v>149.68</v>
      </c>
      <c r="J44" s="316">
        <v>181.55</v>
      </c>
      <c r="K44" s="317">
        <v>158.56</v>
      </c>
      <c r="M44" s="315">
        <v>41</v>
      </c>
      <c r="N44" s="313">
        <v>100.43</v>
      </c>
      <c r="O44" s="314">
        <v>144.66</v>
      </c>
      <c r="P44" s="313">
        <v>283.36</v>
      </c>
      <c r="Q44" s="314">
        <v>303.08</v>
      </c>
      <c r="R44" s="313">
        <v>323.63</v>
      </c>
      <c r="S44" s="314">
        <v>333.63</v>
      </c>
      <c r="T44" s="313">
        <v>350.11</v>
      </c>
      <c r="U44" s="314">
        <v>385.14</v>
      </c>
      <c r="V44" s="313">
        <v>300.18</v>
      </c>
      <c r="W44" s="314">
        <v>411.9</v>
      </c>
      <c r="Z44" s="315">
        <v>41</v>
      </c>
      <c r="AA44" s="313">
        <v>93.34</v>
      </c>
      <c r="AB44" s="314">
        <v>129.87</v>
      </c>
      <c r="AC44" s="313">
        <v>271.97</v>
      </c>
      <c r="AD44" s="314">
        <v>294.98</v>
      </c>
      <c r="AE44" s="313">
        <v>312.59</v>
      </c>
      <c r="AF44" s="314">
        <v>322.32</v>
      </c>
      <c r="AG44" s="313">
        <v>342.07</v>
      </c>
      <c r="AJ44" s="315">
        <v>41</v>
      </c>
      <c r="AK44" s="313">
        <v>75.84</v>
      </c>
      <c r="AL44" s="314">
        <v>91.22</v>
      </c>
      <c r="AM44" s="313">
        <v>116.54</v>
      </c>
      <c r="AN44" s="314">
        <v>172.74</v>
      </c>
      <c r="AO44" s="313">
        <v>271.39</v>
      </c>
      <c r="AP44" s="314">
        <v>294.96</v>
      </c>
      <c r="AQ44" s="313">
        <v>303.62</v>
      </c>
      <c r="AT44" s="315">
        <v>41</v>
      </c>
      <c r="AU44" s="313">
        <v>69.61</v>
      </c>
      <c r="AV44" s="314">
        <v>83.34</v>
      </c>
      <c r="AW44" s="313">
        <v>105.62</v>
      </c>
      <c r="AX44" s="314">
        <v>153.61</v>
      </c>
      <c r="AY44" s="313">
        <v>239.08</v>
      </c>
      <c r="AZ44" s="314">
        <v>261.2</v>
      </c>
      <c r="BA44" s="313">
        <v>269.13</v>
      </c>
      <c r="BB44" s="314">
        <v>280.72</v>
      </c>
      <c r="BC44" s="313">
        <v>236.01</v>
      </c>
      <c r="BD44" s="314">
        <v>284.07</v>
      </c>
      <c r="BF44" s="315">
        <v>41</v>
      </c>
      <c r="BG44" s="313">
        <v>47.04</v>
      </c>
      <c r="BH44" s="314">
        <v>59.8</v>
      </c>
      <c r="BI44" s="313">
        <v>73.67</v>
      </c>
      <c r="BJ44" s="314">
        <v>95.66</v>
      </c>
      <c r="BK44" s="313">
        <v>137.43</v>
      </c>
      <c r="BL44" s="314">
        <v>156.3</v>
      </c>
      <c r="BM44" s="313">
        <v>174.37</v>
      </c>
      <c r="BO44">
        <v>41</v>
      </c>
      <c r="BP44" s="313">
        <v>560.38</v>
      </c>
      <c r="BQ44" s="314">
        <v>695.46</v>
      </c>
      <c r="BR44" s="313">
        <v>730.25</v>
      </c>
      <c r="BS44" s="314">
        <v>635.41</v>
      </c>
      <c r="BT44" s="313">
        <v>794.65</v>
      </c>
      <c r="BU44" s="314">
        <v>778.02</v>
      </c>
      <c r="BV44" s="313">
        <v>651.94</v>
      </c>
      <c r="BW44" s="314">
        <v>804.19</v>
      </c>
      <c r="BX44" s="313">
        <v>803.7</v>
      </c>
    </row>
    <row r="45" spans="1:76">
      <c r="A45" s="315">
        <v>42</v>
      </c>
      <c r="B45" s="316">
        <v>19.42</v>
      </c>
      <c r="C45" s="317">
        <v>24.35</v>
      </c>
      <c r="D45" s="316">
        <v>28.14</v>
      </c>
      <c r="E45" s="317">
        <v>33.01</v>
      </c>
      <c r="F45" s="316">
        <v>41.23</v>
      </c>
      <c r="G45" s="317">
        <v>48.53</v>
      </c>
      <c r="H45" s="316">
        <v>55.66</v>
      </c>
      <c r="I45" s="317">
        <v>152.5</v>
      </c>
      <c r="J45" s="316">
        <v>185.68</v>
      </c>
      <c r="K45" s="317">
        <v>161.38</v>
      </c>
      <c r="M45" s="315">
        <v>42</v>
      </c>
      <c r="N45" s="313">
        <v>101.89</v>
      </c>
      <c r="O45" s="314">
        <v>145.31</v>
      </c>
      <c r="P45" s="313">
        <v>287.08</v>
      </c>
      <c r="Q45" s="314">
        <v>307.7</v>
      </c>
      <c r="R45" s="313">
        <v>325.32</v>
      </c>
      <c r="S45" s="314">
        <v>334.87</v>
      </c>
      <c r="T45" s="313">
        <v>356.68</v>
      </c>
      <c r="U45" s="314">
        <v>392.95</v>
      </c>
      <c r="V45" s="313">
        <v>306.29</v>
      </c>
      <c r="W45" s="314">
        <v>412.1</v>
      </c>
      <c r="Z45" s="315">
        <v>42</v>
      </c>
      <c r="AA45" s="313">
        <v>95.07</v>
      </c>
      <c r="AB45" s="314">
        <v>131.8</v>
      </c>
      <c r="AC45" s="313">
        <v>276.79</v>
      </c>
      <c r="AD45" s="314">
        <v>300.53</v>
      </c>
      <c r="AE45" s="313">
        <v>317.41</v>
      </c>
      <c r="AF45" s="314">
        <v>327.45</v>
      </c>
      <c r="AG45" s="313">
        <v>350.17</v>
      </c>
      <c r="AJ45" s="315">
        <v>42</v>
      </c>
      <c r="AK45" s="313">
        <v>77.94</v>
      </c>
      <c r="AL45" s="314">
        <v>95.15</v>
      </c>
      <c r="AM45" s="313">
        <v>119.89</v>
      </c>
      <c r="AN45" s="314">
        <v>176.39</v>
      </c>
      <c r="AO45" s="313">
        <v>277.18</v>
      </c>
      <c r="AP45" s="314">
        <v>302.22</v>
      </c>
      <c r="AQ45" s="313">
        <v>311.26</v>
      </c>
      <c r="AT45" s="315">
        <v>42</v>
      </c>
      <c r="AU45" s="313">
        <v>70.76</v>
      </c>
      <c r="AV45" s="314">
        <v>85.37</v>
      </c>
      <c r="AW45" s="313">
        <v>107.77</v>
      </c>
      <c r="AX45" s="314">
        <v>156.86</v>
      </c>
      <c r="AY45" s="313">
        <v>244.21</v>
      </c>
      <c r="AZ45" s="314">
        <v>267.63</v>
      </c>
      <c r="BA45" s="313">
        <v>275.9</v>
      </c>
      <c r="BB45" s="314">
        <v>287.17</v>
      </c>
      <c r="BC45" s="313">
        <v>241.38</v>
      </c>
      <c r="BD45" s="314">
        <v>290.42</v>
      </c>
      <c r="BF45" s="315">
        <v>42</v>
      </c>
      <c r="BG45" s="313">
        <v>47.76</v>
      </c>
      <c r="BH45" s="314">
        <v>61.46</v>
      </c>
      <c r="BI45" s="313">
        <v>76.36</v>
      </c>
      <c r="BJ45" s="314">
        <v>98.32</v>
      </c>
      <c r="BK45" s="313">
        <v>140.41</v>
      </c>
      <c r="BL45" s="314">
        <v>159.5</v>
      </c>
      <c r="BM45" s="313">
        <v>178.07</v>
      </c>
      <c r="BO45">
        <v>42</v>
      </c>
      <c r="BP45" s="313">
        <v>561.83</v>
      </c>
      <c r="BQ45" s="314">
        <v>703.51</v>
      </c>
      <c r="BR45" s="313">
        <v>732.21</v>
      </c>
      <c r="BS45" s="314">
        <v>645.44</v>
      </c>
      <c r="BT45" s="313">
        <v>797.36</v>
      </c>
      <c r="BU45" s="314">
        <v>813.22</v>
      </c>
      <c r="BV45" s="313">
        <v>662.23</v>
      </c>
      <c r="BW45" s="314">
        <v>806.93</v>
      </c>
      <c r="BX45" s="313">
        <v>840.06</v>
      </c>
    </row>
    <row r="46" spans="1:76">
      <c r="A46" s="315">
        <v>43</v>
      </c>
      <c r="B46" s="316">
        <v>19.87</v>
      </c>
      <c r="C46" s="317">
        <v>24.7</v>
      </c>
      <c r="D46" s="316">
        <v>28.19</v>
      </c>
      <c r="E46" s="317">
        <v>34.35</v>
      </c>
      <c r="F46" s="316">
        <v>43.05</v>
      </c>
      <c r="G46" s="317">
        <v>50.29</v>
      </c>
      <c r="H46" s="316">
        <v>57.17</v>
      </c>
      <c r="I46" s="317">
        <v>155.61</v>
      </c>
      <c r="J46" s="316">
        <v>189.27</v>
      </c>
      <c r="K46" s="317">
        <v>164.49</v>
      </c>
      <c r="M46" s="315">
        <v>43</v>
      </c>
      <c r="N46" s="313">
        <v>104.63</v>
      </c>
      <c r="O46" s="314">
        <v>147.64</v>
      </c>
      <c r="P46" s="313">
        <v>294.64</v>
      </c>
      <c r="Q46" s="314">
        <v>315.95</v>
      </c>
      <c r="R46" s="313">
        <v>331.24</v>
      </c>
      <c r="S46" s="314">
        <v>358.5</v>
      </c>
      <c r="T46" s="313">
        <v>376.5</v>
      </c>
      <c r="U46" s="314">
        <v>401.07</v>
      </c>
      <c r="V46" s="313">
        <v>312.5</v>
      </c>
      <c r="W46" s="314">
        <v>413.02</v>
      </c>
      <c r="Z46" s="315">
        <v>43</v>
      </c>
      <c r="AA46" s="313">
        <v>96.65</v>
      </c>
      <c r="AB46" s="314">
        <v>134.99</v>
      </c>
      <c r="AC46" s="313">
        <v>283.01</v>
      </c>
      <c r="AD46" s="314">
        <v>307.78</v>
      </c>
      <c r="AE46" s="313">
        <v>324.6</v>
      </c>
      <c r="AF46" s="314">
        <v>335.35</v>
      </c>
      <c r="AG46" s="313">
        <v>358.93</v>
      </c>
      <c r="AJ46" s="315">
        <v>43</v>
      </c>
      <c r="AK46" s="313">
        <v>79.19</v>
      </c>
      <c r="AL46" s="314">
        <v>95.55</v>
      </c>
      <c r="AM46" s="313">
        <v>120.72</v>
      </c>
      <c r="AN46" s="314">
        <v>179.34</v>
      </c>
      <c r="AO46" s="313">
        <v>279.78</v>
      </c>
      <c r="AP46" s="314">
        <v>307.85</v>
      </c>
      <c r="AQ46" s="313">
        <v>317.75</v>
      </c>
      <c r="AT46" s="315">
        <v>43</v>
      </c>
      <c r="AU46" s="313">
        <v>72.23</v>
      </c>
      <c r="AV46" s="314">
        <v>87.14</v>
      </c>
      <c r="AW46" s="313">
        <v>109.41</v>
      </c>
      <c r="AX46" s="314">
        <v>159.47</v>
      </c>
      <c r="AY46" s="313">
        <v>249.96</v>
      </c>
      <c r="AZ46" s="314">
        <v>272.61</v>
      </c>
      <c r="BA46" s="313">
        <v>281.65</v>
      </c>
      <c r="BB46" s="314">
        <v>292.47</v>
      </c>
      <c r="BC46" s="313">
        <v>246.05</v>
      </c>
      <c r="BD46" s="314">
        <v>297.73</v>
      </c>
      <c r="BF46" s="315">
        <v>43</v>
      </c>
      <c r="BG46" s="313">
        <v>48.74</v>
      </c>
      <c r="BH46" s="314">
        <v>62.5</v>
      </c>
      <c r="BI46" s="313">
        <v>77.82</v>
      </c>
      <c r="BJ46" s="314">
        <v>100.08</v>
      </c>
      <c r="BK46" s="313">
        <v>143.25</v>
      </c>
      <c r="BL46" s="314">
        <v>163.05</v>
      </c>
      <c r="BM46" s="313">
        <v>182.33</v>
      </c>
      <c r="BO46">
        <v>43</v>
      </c>
      <c r="BP46" s="313">
        <v>576.01</v>
      </c>
      <c r="BQ46" s="314">
        <v>713.81</v>
      </c>
      <c r="BR46" s="313">
        <v>734.1</v>
      </c>
      <c r="BS46" s="314">
        <v>655.99</v>
      </c>
      <c r="BT46" s="313">
        <v>812.27</v>
      </c>
      <c r="BU46" s="314">
        <v>824.46</v>
      </c>
      <c r="BV46" s="313">
        <v>673.05</v>
      </c>
      <c r="BW46" s="314">
        <v>822.02</v>
      </c>
      <c r="BX46" s="313">
        <v>851.67</v>
      </c>
    </row>
    <row r="47" spans="1:76">
      <c r="A47" s="315">
        <v>44</v>
      </c>
      <c r="B47" s="316">
        <v>20.15</v>
      </c>
      <c r="C47" s="317">
        <v>25.18</v>
      </c>
      <c r="D47" s="316">
        <v>29.18</v>
      </c>
      <c r="E47" s="317">
        <v>35.3</v>
      </c>
      <c r="F47" s="316">
        <v>43.43</v>
      </c>
      <c r="G47" s="317">
        <v>51.37</v>
      </c>
      <c r="H47" s="316">
        <v>57.77</v>
      </c>
      <c r="I47" s="317">
        <v>157.84</v>
      </c>
      <c r="J47" s="316">
        <v>192.93</v>
      </c>
      <c r="K47" s="317">
        <v>167.65</v>
      </c>
      <c r="M47" s="315">
        <v>44</v>
      </c>
      <c r="N47" s="313">
        <v>106.98</v>
      </c>
      <c r="O47" s="314">
        <v>155.38</v>
      </c>
      <c r="P47" s="313">
        <v>299.69</v>
      </c>
      <c r="Q47" s="314">
        <v>322.98</v>
      </c>
      <c r="R47" s="313">
        <v>337.03</v>
      </c>
      <c r="S47" s="314">
        <v>361.04</v>
      </c>
      <c r="T47" s="313">
        <v>378.62</v>
      </c>
      <c r="U47" s="314">
        <v>409.56</v>
      </c>
      <c r="V47" s="313">
        <v>319.26</v>
      </c>
      <c r="W47" s="314">
        <v>432.09</v>
      </c>
      <c r="Z47" s="315">
        <v>44</v>
      </c>
      <c r="AA47" s="313">
        <v>98.32</v>
      </c>
      <c r="AB47" s="314">
        <v>138.74</v>
      </c>
      <c r="AC47" s="313">
        <v>287.97</v>
      </c>
      <c r="AD47" s="314">
        <v>313.77</v>
      </c>
      <c r="AE47" s="313">
        <v>329.77</v>
      </c>
      <c r="AF47" s="314">
        <v>341.02</v>
      </c>
      <c r="AG47" s="313">
        <v>367.12</v>
      </c>
      <c r="AJ47" s="315">
        <v>44</v>
      </c>
      <c r="AK47" s="313">
        <v>80.05</v>
      </c>
      <c r="AL47" s="314">
        <v>96.56</v>
      </c>
      <c r="AM47" s="313">
        <v>127.61</v>
      </c>
      <c r="AN47" s="314">
        <v>182.52</v>
      </c>
      <c r="AO47" s="313">
        <v>289.23</v>
      </c>
      <c r="AP47" s="314">
        <v>313.05</v>
      </c>
      <c r="AQ47" s="313">
        <v>324</v>
      </c>
      <c r="AT47" s="315">
        <v>44</v>
      </c>
      <c r="AU47" s="313">
        <v>73.45</v>
      </c>
      <c r="AV47" s="314">
        <v>88.21</v>
      </c>
      <c r="AW47" s="313">
        <v>111.89</v>
      </c>
      <c r="AX47" s="314">
        <v>162.3</v>
      </c>
      <c r="AY47" s="313">
        <v>254.82</v>
      </c>
      <c r="AZ47" s="314">
        <v>277.25</v>
      </c>
      <c r="BA47" s="313">
        <v>287.2</v>
      </c>
      <c r="BB47" s="314">
        <v>298.29</v>
      </c>
      <c r="BC47" s="313">
        <v>250.81</v>
      </c>
      <c r="BD47" s="314">
        <v>302.88</v>
      </c>
      <c r="BF47" s="315">
        <v>44</v>
      </c>
      <c r="BG47" s="313">
        <v>49.6</v>
      </c>
      <c r="BH47" s="314">
        <v>63.48</v>
      </c>
      <c r="BI47" s="313">
        <v>79.73</v>
      </c>
      <c r="BJ47" s="314">
        <v>102.23</v>
      </c>
      <c r="BK47" s="313">
        <v>145.9</v>
      </c>
      <c r="BL47" s="314">
        <v>166.49</v>
      </c>
      <c r="BM47" s="313">
        <v>185.71</v>
      </c>
      <c r="BO47">
        <v>44</v>
      </c>
      <c r="BP47" s="313">
        <v>577.43</v>
      </c>
      <c r="BQ47" s="314">
        <v>724.04</v>
      </c>
      <c r="BR47" s="313">
        <v>771.6</v>
      </c>
      <c r="BS47" s="314">
        <v>665.96</v>
      </c>
      <c r="BT47" s="313">
        <v>848.03</v>
      </c>
      <c r="BU47" s="314">
        <v>841.08</v>
      </c>
      <c r="BV47" s="313">
        <v>683.28</v>
      </c>
      <c r="BW47" s="314">
        <v>858.21</v>
      </c>
      <c r="BX47" s="313">
        <v>868.84</v>
      </c>
    </row>
    <row r="48" spans="1:76">
      <c r="A48" s="315">
        <v>45</v>
      </c>
      <c r="B48" s="316">
        <v>20.17</v>
      </c>
      <c r="C48" s="317">
        <v>25.33</v>
      </c>
      <c r="D48" s="316">
        <v>29.19</v>
      </c>
      <c r="E48" s="317">
        <v>35.31</v>
      </c>
      <c r="F48" s="316">
        <v>43.73</v>
      </c>
      <c r="G48" s="317">
        <v>52.88</v>
      </c>
      <c r="H48" s="316">
        <v>58.18</v>
      </c>
      <c r="I48" s="317">
        <v>160.89</v>
      </c>
      <c r="J48" s="316">
        <v>195.79</v>
      </c>
      <c r="K48" s="317">
        <v>170.73</v>
      </c>
      <c r="M48" s="315">
        <v>45</v>
      </c>
      <c r="N48" s="313">
        <v>111.41</v>
      </c>
      <c r="O48" s="314">
        <v>161.41</v>
      </c>
      <c r="P48" s="313">
        <v>303.62</v>
      </c>
      <c r="Q48" s="314">
        <v>327.85</v>
      </c>
      <c r="R48" s="313">
        <v>337.63</v>
      </c>
      <c r="S48" s="314">
        <v>362.67</v>
      </c>
      <c r="T48" s="313">
        <v>379.23</v>
      </c>
      <c r="U48" s="314">
        <v>416.03</v>
      </c>
      <c r="V48" s="313">
        <v>324.37</v>
      </c>
      <c r="W48" s="314">
        <v>433.47</v>
      </c>
      <c r="Z48" s="315">
        <v>45</v>
      </c>
      <c r="AA48" s="313">
        <v>99.92</v>
      </c>
      <c r="AB48" s="314">
        <v>144.12</v>
      </c>
      <c r="AC48" s="313">
        <v>292.56</v>
      </c>
      <c r="AD48" s="314">
        <v>319.59</v>
      </c>
      <c r="AE48" s="313">
        <v>330.97</v>
      </c>
      <c r="AF48" s="314">
        <v>347.34</v>
      </c>
      <c r="AG48" s="313">
        <v>373.27</v>
      </c>
      <c r="AJ48" s="315">
        <v>45</v>
      </c>
      <c r="AK48" s="313">
        <v>80.26</v>
      </c>
      <c r="AL48" s="314">
        <v>97.01</v>
      </c>
      <c r="AM48" s="313">
        <v>128.98</v>
      </c>
      <c r="AN48" s="314">
        <v>185.08</v>
      </c>
      <c r="AO48" s="313">
        <v>294.51</v>
      </c>
      <c r="AP48" s="314">
        <v>318.91</v>
      </c>
      <c r="AQ48" s="313">
        <v>328.82</v>
      </c>
      <c r="AT48" s="315">
        <v>45</v>
      </c>
      <c r="AU48" s="313">
        <v>73.78</v>
      </c>
      <c r="AV48" s="314">
        <v>90.38</v>
      </c>
      <c r="AW48" s="313">
        <v>113.52</v>
      </c>
      <c r="AX48" s="314">
        <v>164.58</v>
      </c>
      <c r="AY48" s="313">
        <v>259.47</v>
      </c>
      <c r="AZ48" s="314">
        <v>282.43</v>
      </c>
      <c r="BA48" s="313">
        <v>291.47</v>
      </c>
      <c r="BB48" s="314">
        <v>302.62</v>
      </c>
      <c r="BC48" s="313">
        <v>254.53</v>
      </c>
      <c r="BD48" s="314">
        <v>308.77</v>
      </c>
      <c r="BF48" s="315">
        <v>45</v>
      </c>
      <c r="BG48" s="313">
        <v>50.33</v>
      </c>
      <c r="BH48" s="314">
        <v>64.39</v>
      </c>
      <c r="BI48" s="313">
        <v>81.21</v>
      </c>
      <c r="BJ48" s="314">
        <v>104.25</v>
      </c>
      <c r="BK48" s="313">
        <v>148.38</v>
      </c>
      <c r="BL48" s="314">
        <v>169.51</v>
      </c>
      <c r="BM48" s="313">
        <v>189.9</v>
      </c>
      <c r="BO48">
        <v>45</v>
      </c>
      <c r="BP48" s="313">
        <v>597.84</v>
      </c>
      <c r="BQ48" s="314">
        <v>750.04</v>
      </c>
      <c r="BR48" s="313">
        <v>789.2</v>
      </c>
      <c r="BS48" s="314">
        <v>676.54</v>
      </c>
      <c r="BT48" s="313">
        <v>891.51</v>
      </c>
      <c r="BU48" s="314">
        <v>858.51</v>
      </c>
      <c r="BV48" s="313">
        <v>694.14</v>
      </c>
      <c r="BW48" s="314">
        <v>902.21</v>
      </c>
      <c r="BX48" s="313">
        <v>886.85</v>
      </c>
    </row>
    <row r="49" spans="1:76">
      <c r="A49" s="315">
        <v>46</v>
      </c>
      <c r="B49" s="316">
        <v>20.61</v>
      </c>
      <c r="C49" s="317">
        <v>25.34</v>
      </c>
      <c r="D49" s="316">
        <v>29.84</v>
      </c>
      <c r="E49" s="317">
        <v>35.97</v>
      </c>
      <c r="F49" s="316">
        <v>44.88</v>
      </c>
      <c r="G49" s="317">
        <v>53.44</v>
      </c>
      <c r="H49" s="316">
        <v>59.72</v>
      </c>
      <c r="I49" s="317">
        <v>163.99</v>
      </c>
      <c r="J49" s="316">
        <v>200.52</v>
      </c>
      <c r="K49" s="317">
        <v>173.85</v>
      </c>
      <c r="M49" s="315">
        <v>46</v>
      </c>
      <c r="N49" s="313">
        <v>114.04</v>
      </c>
      <c r="O49" s="314">
        <v>162.02</v>
      </c>
      <c r="P49" s="313">
        <v>308.52</v>
      </c>
      <c r="Q49" s="314">
        <v>335.08</v>
      </c>
      <c r="R49" s="313">
        <v>348.43</v>
      </c>
      <c r="S49" s="314">
        <v>366.8</v>
      </c>
      <c r="T49" s="313">
        <v>394.1</v>
      </c>
      <c r="U49" s="314">
        <v>423.28</v>
      </c>
      <c r="V49" s="313">
        <v>329.97</v>
      </c>
      <c r="W49" s="314">
        <v>445.74</v>
      </c>
      <c r="Z49" s="315">
        <v>46</v>
      </c>
      <c r="AA49" s="313">
        <v>101.83</v>
      </c>
      <c r="AB49" s="314">
        <v>144.66</v>
      </c>
      <c r="AC49" s="313">
        <v>297.96</v>
      </c>
      <c r="AD49" s="314">
        <v>323.82</v>
      </c>
      <c r="AE49" s="313">
        <v>342.67</v>
      </c>
      <c r="AF49" s="314">
        <v>354.12</v>
      </c>
      <c r="AG49" s="313">
        <v>379.78</v>
      </c>
      <c r="AJ49" s="315">
        <v>46</v>
      </c>
      <c r="AK49" s="313">
        <v>80.49</v>
      </c>
      <c r="AL49" s="314">
        <v>103.39</v>
      </c>
      <c r="AM49" s="313">
        <v>132.08</v>
      </c>
      <c r="AN49" s="314">
        <v>187.88</v>
      </c>
      <c r="AO49" s="313">
        <v>299.5</v>
      </c>
      <c r="AP49" s="314">
        <v>325.3</v>
      </c>
      <c r="AQ49" s="313">
        <v>338.08</v>
      </c>
      <c r="AT49" s="315">
        <v>46</v>
      </c>
      <c r="AU49" s="313">
        <v>76.06</v>
      </c>
      <c r="AV49" s="314">
        <v>91.39</v>
      </c>
      <c r="AW49" s="313">
        <v>115.8</v>
      </c>
      <c r="AX49" s="314">
        <v>166.24</v>
      </c>
      <c r="AY49" s="313">
        <v>263.85</v>
      </c>
      <c r="AZ49" s="314">
        <v>286.98</v>
      </c>
      <c r="BA49" s="313">
        <v>298.54</v>
      </c>
      <c r="BB49" s="314">
        <v>304.9</v>
      </c>
      <c r="BC49" s="313">
        <v>260.68</v>
      </c>
      <c r="BD49" s="314">
        <v>315.19</v>
      </c>
      <c r="BF49" s="315">
        <v>46</v>
      </c>
      <c r="BG49" s="313">
        <v>51.74</v>
      </c>
      <c r="BH49" s="314">
        <v>65.32</v>
      </c>
      <c r="BI49" s="313">
        <v>82.86</v>
      </c>
      <c r="BJ49" s="314">
        <v>106.08</v>
      </c>
      <c r="BK49" s="313">
        <v>151.88</v>
      </c>
      <c r="BL49" s="314">
        <v>173.45</v>
      </c>
      <c r="BM49" s="313">
        <v>194.04</v>
      </c>
      <c r="BO49">
        <v>46</v>
      </c>
      <c r="BP49" s="313">
        <v>599.91</v>
      </c>
      <c r="BQ49" s="314">
        <v>759.19</v>
      </c>
      <c r="BR49" s="313">
        <v>790.99</v>
      </c>
      <c r="BS49" s="314">
        <v>683.58</v>
      </c>
      <c r="BT49" s="313">
        <v>920.2</v>
      </c>
      <c r="BU49" s="314">
        <v>866.18</v>
      </c>
      <c r="BV49" s="313">
        <v>701.36</v>
      </c>
      <c r="BW49" s="314">
        <v>931.25</v>
      </c>
      <c r="BX49" s="313">
        <v>894.77</v>
      </c>
    </row>
    <row r="50" spans="1:76">
      <c r="A50" s="315">
        <v>47</v>
      </c>
      <c r="B50" s="316">
        <v>20.7</v>
      </c>
      <c r="C50" s="317">
        <v>25.67</v>
      </c>
      <c r="D50" s="316">
        <v>30.32</v>
      </c>
      <c r="E50" s="317">
        <v>36.23</v>
      </c>
      <c r="F50" s="316">
        <v>45.49</v>
      </c>
      <c r="G50" s="317">
        <v>54.48</v>
      </c>
      <c r="H50" s="316">
        <v>60.67</v>
      </c>
      <c r="I50" s="317">
        <v>167.14</v>
      </c>
      <c r="J50" s="316">
        <v>204.33</v>
      </c>
      <c r="K50" s="317">
        <v>176.99</v>
      </c>
      <c r="M50" s="315">
        <v>47</v>
      </c>
      <c r="N50" s="313">
        <v>115.42</v>
      </c>
      <c r="O50" s="314">
        <v>164.4</v>
      </c>
      <c r="P50" s="313">
        <v>309.07</v>
      </c>
      <c r="Q50" s="314">
        <v>336.39</v>
      </c>
      <c r="R50" s="313">
        <v>350.77</v>
      </c>
      <c r="S50" s="314">
        <v>367.88</v>
      </c>
      <c r="T50" s="313">
        <v>396.18</v>
      </c>
      <c r="U50" s="314">
        <v>430.1</v>
      </c>
      <c r="V50" s="313">
        <v>335.17</v>
      </c>
      <c r="W50" s="314">
        <v>446.76</v>
      </c>
      <c r="Z50" s="315">
        <v>47</v>
      </c>
      <c r="AA50" s="313">
        <v>103.6</v>
      </c>
      <c r="AB50" s="314">
        <v>146.79</v>
      </c>
      <c r="AC50" s="313">
        <v>298.5</v>
      </c>
      <c r="AD50" s="314">
        <v>329.8</v>
      </c>
      <c r="AE50" s="313">
        <v>344.6</v>
      </c>
      <c r="AF50" s="314">
        <v>360.4</v>
      </c>
      <c r="AG50" s="313">
        <v>385.08</v>
      </c>
      <c r="AJ50" s="315">
        <v>47</v>
      </c>
      <c r="AK50" s="313">
        <v>83.78</v>
      </c>
      <c r="AL50" s="314">
        <v>104.69</v>
      </c>
      <c r="AM50" s="313">
        <v>132.46</v>
      </c>
      <c r="AN50" s="314">
        <v>190.51</v>
      </c>
      <c r="AO50" s="313">
        <v>305.32</v>
      </c>
      <c r="AP50" s="314">
        <v>329.06</v>
      </c>
      <c r="AQ50" s="313">
        <v>343.35</v>
      </c>
      <c r="AT50" s="315">
        <v>47</v>
      </c>
      <c r="AU50" s="313">
        <v>76.29</v>
      </c>
      <c r="AV50" s="314">
        <v>91.6</v>
      </c>
      <c r="AW50" s="313">
        <v>117.73</v>
      </c>
      <c r="AX50" s="314">
        <v>166.73</v>
      </c>
      <c r="AY50" s="313">
        <v>268.98</v>
      </c>
      <c r="AZ50" s="314">
        <v>287.45</v>
      </c>
      <c r="BA50" s="313">
        <v>302.49</v>
      </c>
      <c r="BB50" s="314">
        <v>305.18</v>
      </c>
      <c r="BC50" s="313">
        <v>265.63</v>
      </c>
      <c r="BD50" s="314">
        <v>317.06</v>
      </c>
      <c r="BF50" s="315">
        <v>47</v>
      </c>
      <c r="BG50" s="313">
        <v>51.93</v>
      </c>
      <c r="BH50" s="314">
        <v>65.45</v>
      </c>
      <c r="BI50" s="313">
        <v>84.34</v>
      </c>
      <c r="BJ50" s="314">
        <v>108.42</v>
      </c>
      <c r="BK50" s="313">
        <v>154.86</v>
      </c>
      <c r="BL50" s="314">
        <v>176.51</v>
      </c>
      <c r="BM50" s="313">
        <v>197.9</v>
      </c>
      <c r="BO50">
        <v>47</v>
      </c>
      <c r="BP50" s="313">
        <v>606.82</v>
      </c>
      <c r="BQ50" s="314">
        <v>759.98</v>
      </c>
      <c r="BR50" s="313">
        <v>791.99</v>
      </c>
      <c r="BS50" s="314">
        <v>694.73</v>
      </c>
      <c r="BT50" s="313">
        <v>923.09</v>
      </c>
      <c r="BU50" s="314">
        <v>878.2</v>
      </c>
      <c r="BV50" s="313">
        <v>712.8</v>
      </c>
      <c r="BW50" s="314">
        <v>934.17</v>
      </c>
      <c r="BX50" s="313">
        <v>907.19</v>
      </c>
    </row>
    <row r="51" spans="1:76">
      <c r="A51" s="315">
        <v>48</v>
      </c>
      <c r="B51" s="316">
        <v>20.71</v>
      </c>
      <c r="C51" s="317">
        <v>25.91</v>
      </c>
      <c r="D51" s="316">
        <v>30.68</v>
      </c>
      <c r="E51" s="317">
        <v>37.2</v>
      </c>
      <c r="F51" s="316">
        <v>46.17</v>
      </c>
      <c r="G51" s="317">
        <v>54.98</v>
      </c>
      <c r="H51" s="316">
        <v>61.64</v>
      </c>
      <c r="I51" s="317">
        <v>169.99</v>
      </c>
      <c r="J51" s="316">
        <v>207.84</v>
      </c>
      <c r="K51" s="317">
        <v>179.89</v>
      </c>
      <c r="M51" s="315">
        <v>48</v>
      </c>
      <c r="N51" s="313">
        <v>116.91</v>
      </c>
      <c r="O51" s="314">
        <v>164.72</v>
      </c>
      <c r="P51" s="313">
        <v>309.82</v>
      </c>
      <c r="Q51" s="314">
        <v>340.19</v>
      </c>
      <c r="R51" s="313">
        <v>351.15</v>
      </c>
      <c r="S51" s="314">
        <v>374.57</v>
      </c>
      <c r="T51" s="313">
        <v>396.69</v>
      </c>
      <c r="U51" s="314">
        <v>438.15</v>
      </c>
      <c r="V51" s="313">
        <v>341.43</v>
      </c>
      <c r="W51" s="314">
        <v>447.12</v>
      </c>
      <c r="Z51" s="315">
        <v>48</v>
      </c>
      <c r="AA51" s="313">
        <v>105.12</v>
      </c>
      <c r="AB51" s="314">
        <v>148.56</v>
      </c>
      <c r="AC51" s="313">
        <v>298.67</v>
      </c>
      <c r="AD51" s="314">
        <v>334.06</v>
      </c>
      <c r="AE51" s="313">
        <v>344.81</v>
      </c>
      <c r="AF51" s="314">
        <v>365.56</v>
      </c>
      <c r="AG51" s="313">
        <v>390.12</v>
      </c>
      <c r="AJ51" s="315">
        <v>48</v>
      </c>
      <c r="AK51" s="313">
        <v>85.44</v>
      </c>
      <c r="AL51" s="314">
        <v>104.8</v>
      </c>
      <c r="AM51" s="313">
        <v>136.18</v>
      </c>
      <c r="AN51" s="314">
        <v>193.31</v>
      </c>
      <c r="AO51" s="313">
        <v>310.77</v>
      </c>
      <c r="AP51" s="314">
        <v>334.69</v>
      </c>
      <c r="AQ51" s="313">
        <v>347.13</v>
      </c>
      <c r="AT51" s="315">
        <v>48</v>
      </c>
      <c r="AU51" s="313">
        <v>77.89</v>
      </c>
      <c r="AV51" s="314">
        <v>95.28</v>
      </c>
      <c r="AW51" s="313">
        <v>119.84</v>
      </c>
      <c r="AX51" s="314">
        <v>167.22</v>
      </c>
      <c r="AY51" s="313">
        <v>273.78</v>
      </c>
      <c r="AZ51" s="314">
        <v>296.39</v>
      </c>
      <c r="BA51" s="313">
        <v>307.65</v>
      </c>
      <c r="BB51" s="314">
        <v>309.79</v>
      </c>
      <c r="BC51" s="313">
        <v>270.19</v>
      </c>
      <c r="BD51" s="314">
        <v>317.24</v>
      </c>
      <c r="BF51" s="315">
        <v>48</v>
      </c>
      <c r="BG51" s="313">
        <v>52.03</v>
      </c>
      <c r="BH51" s="314">
        <v>66.67</v>
      </c>
      <c r="BI51" s="313">
        <v>85.31</v>
      </c>
      <c r="BJ51" s="314">
        <v>110.36</v>
      </c>
      <c r="BK51" s="313">
        <v>159.09</v>
      </c>
      <c r="BL51" s="314">
        <v>179.17</v>
      </c>
      <c r="BM51" s="313">
        <v>201.9</v>
      </c>
      <c r="BO51">
        <v>48</v>
      </c>
      <c r="BP51" s="313">
        <v>610.2</v>
      </c>
      <c r="BQ51" s="314">
        <v>765.89</v>
      </c>
      <c r="BR51" s="313">
        <v>799.16</v>
      </c>
      <c r="BS51" s="314">
        <v>705.28</v>
      </c>
      <c r="BT51" s="313">
        <v>975.66</v>
      </c>
      <c r="BU51" s="314">
        <v>892.4</v>
      </c>
      <c r="BV51" s="313">
        <v>723.62</v>
      </c>
      <c r="BW51" s="314">
        <v>987.37</v>
      </c>
      <c r="BX51" s="313">
        <v>921.85</v>
      </c>
    </row>
    <row r="52" spans="1:76">
      <c r="A52" s="315">
        <v>49</v>
      </c>
      <c r="B52" s="316">
        <v>20.72</v>
      </c>
      <c r="C52" s="317">
        <v>25.92</v>
      </c>
      <c r="D52" s="316">
        <v>30.69</v>
      </c>
      <c r="E52" s="317">
        <v>37.21</v>
      </c>
      <c r="F52" s="316">
        <v>46.51</v>
      </c>
      <c r="G52" s="317">
        <v>55.95</v>
      </c>
      <c r="H52" s="316">
        <v>62</v>
      </c>
      <c r="I52" s="317">
        <v>172.91</v>
      </c>
      <c r="J52" s="316">
        <v>211.72</v>
      </c>
      <c r="K52" s="317">
        <v>182.85</v>
      </c>
      <c r="M52" s="315">
        <v>49</v>
      </c>
      <c r="N52" s="313">
        <v>117.01</v>
      </c>
      <c r="O52" s="314">
        <v>164.93</v>
      </c>
      <c r="P52" s="313">
        <v>309.93</v>
      </c>
      <c r="Q52" s="314">
        <v>340.29</v>
      </c>
      <c r="R52" s="313">
        <v>351.37</v>
      </c>
      <c r="S52" s="314">
        <v>374.78</v>
      </c>
      <c r="T52" s="313">
        <v>396.91</v>
      </c>
      <c r="U52" s="314">
        <v>444.98</v>
      </c>
      <c r="V52" s="313">
        <v>347.55</v>
      </c>
      <c r="W52" s="314">
        <v>455.76</v>
      </c>
      <c r="Z52" s="315">
        <v>49</v>
      </c>
      <c r="AA52" s="313">
        <v>106.71</v>
      </c>
      <c r="AB52" s="314">
        <v>151.09</v>
      </c>
      <c r="AC52" s="313">
        <v>298.83</v>
      </c>
      <c r="AD52" s="314">
        <v>334.33</v>
      </c>
      <c r="AE52" s="313">
        <v>345.03</v>
      </c>
      <c r="AF52" s="314">
        <v>366.06</v>
      </c>
      <c r="AG52" s="313">
        <v>390.22</v>
      </c>
      <c r="AJ52" s="315">
        <v>49</v>
      </c>
      <c r="AK52" s="313">
        <v>86.36</v>
      </c>
      <c r="AL52" s="314">
        <v>106.13</v>
      </c>
      <c r="AM52" s="313">
        <v>137.25</v>
      </c>
      <c r="AN52" s="314">
        <v>195.74</v>
      </c>
      <c r="AO52" s="313">
        <v>316.06</v>
      </c>
      <c r="AP52" s="314">
        <v>339.61</v>
      </c>
      <c r="AQ52" s="313">
        <v>348.6</v>
      </c>
      <c r="AT52" s="315">
        <v>49</v>
      </c>
      <c r="AU52" s="313">
        <v>78.1</v>
      </c>
      <c r="AV52" s="314">
        <v>95.66</v>
      </c>
      <c r="AW52" s="313">
        <v>120.06</v>
      </c>
      <c r="AX52" s="314">
        <v>167.32</v>
      </c>
      <c r="AY52" s="313">
        <v>278.44</v>
      </c>
      <c r="AZ52" s="314">
        <v>297.3</v>
      </c>
      <c r="BA52" s="313">
        <v>309.34</v>
      </c>
      <c r="BB52" s="314">
        <v>311.47</v>
      </c>
      <c r="BC52" s="313">
        <v>275.23</v>
      </c>
      <c r="BD52" s="314">
        <v>317.41</v>
      </c>
      <c r="BF52" s="315">
        <v>49</v>
      </c>
      <c r="BG52" s="313">
        <v>52.41</v>
      </c>
      <c r="BH52" s="314">
        <v>67.65</v>
      </c>
      <c r="BI52" s="313">
        <v>86.79</v>
      </c>
      <c r="BJ52" s="314">
        <v>112.45</v>
      </c>
      <c r="BK52" s="313">
        <v>160.39</v>
      </c>
      <c r="BL52" s="314">
        <v>182.22</v>
      </c>
      <c r="BM52" s="313">
        <v>203.01</v>
      </c>
      <c r="BO52">
        <v>49</v>
      </c>
      <c r="BP52" s="313">
        <v>612.32</v>
      </c>
      <c r="BQ52" s="314">
        <v>799.29</v>
      </c>
      <c r="BR52" s="313">
        <v>799.99</v>
      </c>
      <c r="BS52" s="314">
        <v>716.43</v>
      </c>
      <c r="BT52" s="313">
        <v>991.41</v>
      </c>
      <c r="BU52" s="314">
        <v>893.55</v>
      </c>
      <c r="BV52" s="313">
        <v>735.06</v>
      </c>
      <c r="BW52" s="314">
        <v>1003.31</v>
      </c>
      <c r="BX52" s="313">
        <v>923.04</v>
      </c>
    </row>
    <row r="53" spans="1:76">
      <c r="A53" s="315">
        <v>50</v>
      </c>
      <c r="B53" s="316">
        <v>20.73</v>
      </c>
      <c r="C53" s="317">
        <v>25.93</v>
      </c>
      <c r="D53" s="316">
        <v>30.7</v>
      </c>
      <c r="E53" s="317">
        <v>37.23</v>
      </c>
      <c r="F53" s="316">
        <v>46.52</v>
      </c>
      <c r="G53" s="317">
        <v>56.09</v>
      </c>
      <c r="H53" s="316">
        <v>62.34</v>
      </c>
      <c r="I53" s="317">
        <v>175.81</v>
      </c>
      <c r="J53" s="316">
        <v>211.8</v>
      </c>
      <c r="K53" s="317">
        <v>185.77</v>
      </c>
      <c r="M53" s="315">
        <v>50</v>
      </c>
      <c r="N53" s="313">
        <v>117.11</v>
      </c>
      <c r="O53" s="314">
        <v>165.85</v>
      </c>
      <c r="P53" s="313">
        <v>310.03</v>
      </c>
      <c r="Q53" s="314">
        <v>340.71</v>
      </c>
      <c r="R53" s="313">
        <v>352.87</v>
      </c>
      <c r="S53" s="314">
        <v>375.59</v>
      </c>
      <c r="T53" s="313">
        <v>398.06</v>
      </c>
      <c r="U53" s="314">
        <v>445.95</v>
      </c>
      <c r="V53" s="313">
        <v>347.65</v>
      </c>
      <c r="W53" s="314">
        <v>456.02</v>
      </c>
      <c r="Z53" s="315">
        <v>50</v>
      </c>
      <c r="AA53" s="313">
        <v>108.81</v>
      </c>
      <c r="AB53" s="314">
        <v>153.31</v>
      </c>
      <c r="AC53" s="313">
        <v>299.21</v>
      </c>
      <c r="AD53" s="314">
        <v>335.16</v>
      </c>
      <c r="AE53" s="313">
        <v>346.23</v>
      </c>
      <c r="AF53" s="314">
        <v>367.3</v>
      </c>
      <c r="AG53" s="313">
        <v>390.53</v>
      </c>
      <c r="AJ53" s="315">
        <v>50</v>
      </c>
      <c r="AK53" s="313">
        <v>86.78</v>
      </c>
      <c r="AL53" s="314">
        <v>111.82</v>
      </c>
      <c r="AM53" s="313">
        <v>140.28</v>
      </c>
      <c r="AN53" s="314">
        <v>199.89</v>
      </c>
      <c r="AO53" s="313">
        <v>321.45</v>
      </c>
      <c r="AP53" s="314">
        <v>345.59</v>
      </c>
      <c r="AQ53" s="313">
        <v>349.79</v>
      </c>
      <c r="AT53" s="315">
        <v>50</v>
      </c>
      <c r="AU53" s="313">
        <v>78.31</v>
      </c>
      <c r="AV53" s="314">
        <v>95.87</v>
      </c>
      <c r="AW53" s="313">
        <v>123.82</v>
      </c>
      <c r="AX53" s="314">
        <v>167.43</v>
      </c>
      <c r="AY53" s="313">
        <v>283.21</v>
      </c>
      <c r="AZ53" s="314">
        <v>304.46</v>
      </c>
      <c r="BA53" s="313">
        <v>310.59</v>
      </c>
      <c r="BB53" s="314">
        <v>313.7</v>
      </c>
      <c r="BC53" s="313">
        <v>275.34</v>
      </c>
      <c r="BD53" s="314">
        <v>318.17</v>
      </c>
      <c r="BF53" s="315">
        <v>50</v>
      </c>
      <c r="BG53" s="313">
        <v>52.51</v>
      </c>
      <c r="BH53" s="314">
        <v>67.9</v>
      </c>
      <c r="BI53" s="313">
        <v>87.15</v>
      </c>
      <c r="BJ53" s="314">
        <v>112.64</v>
      </c>
      <c r="BK53" s="313">
        <v>161.21</v>
      </c>
      <c r="BL53" s="314">
        <v>183.86</v>
      </c>
      <c r="BM53" s="313">
        <v>203.35</v>
      </c>
      <c r="BO53">
        <v>50</v>
      </c>
      <c r="BP53" s="313">
        <v>615.29</v>
      </c>
      <c r="BQ53" s="314">
        <v>803.05</v>
      </c>
      <c r="BR53" s="313">
        <v>800.82</v>
      </c>
      <c r="BS53" s="314">
        <v>726.58</v>
      </c>
      <c r="BT53" s="313">
        <v>992.98</v>
      </c>
      <c r="BU53" s="314">
        <v>903.41</v>
      </c>
      <c r="BV53" s="313">
        <v>745.48</v>
      </c>
      <c r="BW53" s="314">
        <v>1004.9</v>
      </c>
      <c r="BX53" s="313">
        <v>933.23</v>
      </c>
    </row>
    <row r="54" spans="1:76">
      <c r="A54" s="315">
        <v>51</v>
      </c>
      <c r="B54" s="316">
        <v>20.76</v>
      </c>
      <c r="C54" s="317">
        <v>25.97</v>
      </c>
      <c r="D54" s="316">
        <v>30.74</v>
      </c>
      <c r="E54" s="317">
        <v>37.28</v>
      </c>
      <c r="F54" s="316">
        <v>46.53</v>
      </c>
      <c r="G54" s="317">
        <v>56.1</v>
      </c>
      <c r="H54" s="316">
        <v>62.41</v>
      </c>
      <c r="I54" s="317">
        <v>177.34</v>
      </c>
      <c r="J54" s="316">
        <v>218.85</v>
      </c>
      <c r="K54" s="317">
        <v>188.99</v>
      </c>
      <c r="M54" s="315">
        <v>51</v>
      </c>
      <c r="N54" s="313">
        <v>129.85</v>
      </c>
      <c r="O54" s="314">
        <v>182.49</v>
      </c>
      <c r="P54" s="313">
        <v>327.49</v>
      </c>
      <c r="Q54" s="314">
        <v>369.29</v>
      </c>
      <c r="R54" s="313">
        <v>379.17</v>
      </c>
      <c r="S54" s="314">
        <v>403.47</v>
      </c>
      <c r="T54" s="313">
        <v>416.78</v>
      </c>
      <c r="U54" s="314">
        <v>463.74</v>
      </c>
      <c r="V54" s="313">
        <v>360.72</v>
      </c>
      <c r="W54" s="314">
        <v>482.61</v>
      </c>
      <c r="Z54" s="315">
        <v>51</v>
      </c>
      <c r="AA54" s="313">
        <v>115.03</v>
      </c>
      <c r="AB54" s="314">
        <v>162.44</v>
      </c>
      <c r="AC54" s="313">
        <v>312.28</v>
      </c>
      <c r="AD54" s="314">
        <v>363.22</v>
      </c>
      <c r="AE54" s="313">
        <v>371.45</v>
      </c>
      <c r="AF54" s="314">
        <v>391.87</v>
      </c>
      <c r="AG54" s="313">
        <v>408.84</v>
      </c>
      <c r="AJ54" s="315">
        <v>51</v>
      </c>
      <c r="AK54" s="313">
        <v>91.71</v>
      </c>
      <c r="AL54" s="314">
        <v>113.13</v>
      </c>
      <c r="AM54" s="313">
        <v>144.13</v>
      </c>
      <c r="AN54" s="314">
        <v>204.14</v>
      </c>
      <c r="AO54" s="313">
        <v>338.85</v>
      </c>
      <c r="AP54" s="314">
        <v>355.57</v>
      </c>
      <c r="AQ54" s="313">
        <v>376.92</v>
      </c>
      <c r="AT54" s="315">
        <v>51</v>
      </c>
      <c r="AU54" s="313">
        <v>79.02</v>
      </c>
      <c r="AV54" s="314">
        <v>96.29</v>
      </c>
      <c r="AW54" s="313">
        <v>126.55</v>
      </c>
      <c r="AX54" s="314">
        <v>172.84</v>
      </c>
      <c r="AY54" s="313">
        <v>296.83</v>
      </c>
      <c r="AZ54" s="314">
        <v>313</v>
      </c>
      <c r="BA54" s="313">
        <v>316.14</v>
      </c>
      <c r="BB54" s="314">
        <v>319.3</v>
      </c>
      <c r="BC54" s="313">
        <v>284.62</v>
      </c>
      <c r="BD54" s="314">
        <v>321.43</v>
      </c>
      <c r="BF54" s="315">
        <v>51</v>
      </c>
      <c r="BG54" s="313">
        <v>55.6</v>
      </c>
      <c r="BH54" s="314">
        <v>68.01</v>
      </c>
      <c r="BI54" s="313">
        <v>88.69</v>
      </c>
      <c r="BJ54" s="314">
        <v>116.44</v>
      </c>
      <c r="BK54" s="313">
        <v>168.68</v>
      </c>
      <c r="BL54" s="314">
        <v>189.87</v>
      </c>
      <c r="BM54" s="313">
        <v>213.08</v>
      </c>
      <c r="BO54">
        <v>52</v>
      </c>
      <c r="BP54" s="313">
        <v>640.75</v>
      </c>
      <c r="BQ54" s="314">
        <v>829.17</v>
      </c>
      <c r="BR54" s="313">
        <v>813.41</v>
      </c>
      <c r="BS54" s="314">
        <v>739.32</v>
      </c>
      <c r="BT54" s="313">
        <v>1040.31</v>
      </c>
      <c r="BU54" s="314">
        <v>938.89</v>
      </c>
      <c r="BV54" s="313">
        <v>758.55</v>
      </c>
      <c r="BW54" s="314">
        <v>1050.72</v>
      </c>
      <c r="BX54" s="313">
        <v>969.88</v>
      </c>
    </row>
    <row r="55" spans="1:76">
      <c r="A55" s="315">
        <v>52</v>
      </c>
      <c r="B55" s="316">
        <v>20.77</v>
      </c>
      <c r="C55" s="317">
        <v>25.98</v>
      </c>
      <c r="D55" s="316">
        <v>30.76</v>
      </c>
      <c r="E55" s="317">
        <v>37.29</v>
      </c>
      <c r="F55" s="316">
        <v>46.54</v>
      </c>
      <c r="G55" s="317">
        <v>56.11</v>
      </c>
      <c r="H55" s="316">
        <v>63.02</v>
      </c>
      <c r="I55" s="317">
        <v>177.7</v>
      </c>
      <c r="J55" s="316">
        <v>219.39</v>
      </c>
      <c r="K55" s="317">
        <v>189.33</v>
      </c>
      <c r="M55" s="315">
        <v>52</v>
      </c>
      <c r="N55" s="313">
        <v>131.84</v>
      </c>
      <c r="O55" s="314">
        <v>189.96</v>
      </c>
      <c r="P55" s="313">
        <v>350.89</v>
      </c>
      <c r="Q55" s="314">
        <v>376.52</v>
      </c>
      <c r="R55" s="313">
        <v>390.81</v>
      </c>
      <c r="S55" s="314">
        <v>419.23</v>
      </c>
      <c r="T55" s="313">
        <v>448.78</v>
      </c>
      <c r="U55" s="314">
        <v>489.51</v>
      </c>
      <c r="V55" s="313">
        <v>368</v>
      </c>
      <c r="W55" s="314">
        <v>498.82</v>
      </c>
      <c r="Z55" s="315">
        <v>52</v>
      </c>
      <c r="AA55" s="313">
        <v>117.35</v>
      </c>
      <c r="AB55" s="314">
        <v>164.89</v>
      </c>
      <c r="AC55" s="313">
        <v>333.62</v>
      </c>
      <c r="AD55" s="314">
        <v>370.49</v>
      </c>
      <c r="AE55" s="313">
        <v>383.05</v>
      </c>
      <c r="AF55" s="314">
        <v>399.82</v>
      </c>
      <c r="AG55" s="313">
        <v>427.85</v>
      </c>
      <c r="AJ55" s="315">
        <v>52</v>
      </c>
      <c r="AK55" s="313">
        <v>96.06</v>
      </c>
      <c r="AL55" s="314">
        <v>117.08</v>
      </c>
      <c r="AM55" s="313">
        <v>144.63</v>
      </c>
      <c r="AN55" s="314">
        <v>204.86</v>
      </c>
      <c r="AO55" s="313">
        <v>343.4</v>
      </c>
      <c r="AP55" s="314">
        <v>368.54</v>
      </c>
      <c r="AQ55" s="313">
        <v>381.14</v>
      </c>
      <c r="AT55" s="315">
        <v>52</v>
      </c>
      <c r="AU55" s="313">
        <v>84.61</v>
      </c>
      <c r="AV55" s="314">
        <v>101.45</v>
      </c>
      <c r="AW55" s="313">
        <v>130.63</v>
      </c>
      <c r="AX55" s="314">
        <v>182.34</v>
      </c>
      <c r="AY55" s="313">
        <v>301.35</v>
      </c>
      <c r="AZ55" s="314">
        <v>325.54</v>
      </c>
      <c r="BA55" s="313">
        <v>336.7</v>
      </c>
      <c r="BB55" s="314">
        <v>340.09</v>
      </c>
      <c r="BC55" s="313">
        <v>285.21</v>
      </c>
      <c r="BD55" s="314">
        <v>342.23</v>
      </c>
      <c r="BF55" s="315">
        <v>52</v>
      </c>
      <c r="BG55" s="313">
        <v>56.5</v>
      </c>
      <c r="BH55" s="314">
        <v>72.73</v>
      </c>
      <c r="BI55" s="313">
        <v>90.34</v>
      </c>
      <c r="BJ55" s="314">
        <v>118.4</v>
      </c>
      <c r="BK55" s="313">
        <v>171.4</v>
      </c>
      <c r="BL55" s="314">
        <v>192.96</v>
      </c>
      <c r="BM55" s="313">
        <v>217.08</v>
      </c>
      <c r="BO55">
        <v>54</v>
      </c>
      <c r="BP55" s="313">
        <v>642.92</v>
      </c>
      <c r="BQ55" s="314">
        <v>838.93</v>
      </c>
      <c r="BR55" s="313">
        <v>817.67</v>
      </c>
      <c r="BS55" s="314">
        <v>752.15</v>
      </c>
      <c r="BT55" s="313">
        <v>1062.82</v>
      </c>
      <c r="BU55" s="314">
        <v>948.32</v>
      </c>
      <c r="BV55" s="313">
        <v>771.71</v>
      </c>
      <c r="BW55" s="314">
        <v>1073.45</v>
      </c>
      <c r="BX55" s="313">
        <v>979.62</v>
      </c>
    </row>
    <row r="56" spans="1:76">
      <c r="A56" s="315">
        <v>53</v>
      </c>
      <c r="B56" s="316">
        <v>20.78</v>
      </c>
      <c r="C56" s="317">
        <v>25.99</v>
      </c>
      <c r="D56" s="316">
        <v>30.77</v>
      </c>
      <c r="E56" s="317">
        <v>37.34</v>
      </c>
      <c r="F56" s="316">
        <v>46.55</v>
      </c>
      <c r="G56" s="317">
        <v>56.12</v>
      </c>
      <c r="H56" s="316">
        <v>63.03</v>
      </c>
      <c r="I56" s="317">
        <v>180.38</v>
      </c>
      <c r="J56" s="316">
        <v>222.7</v>
      </c>
      <c r="K56" s="317">
        <v>192.04</v>
      </c>
      <c r="M56" s="315">
        <v>53</v>
      </c>
      <c r="N56" s="313">
        <v>133.26</v>
      </c>
      <c r="O56" s="314">
        <v>193.01</v>
      </c>
      <c r="P56" s="313">
        <v>356.16</v>
      </c>
      <c r="Q56" s="314">
        <v>384.88</v>
      </c>
      <c r="R56" s="313">
        <v>391.97</v>
      </c>
      <c r="S56" s="314">
        <v>442.41</v>
      </c>
      <c r="T56" s="313">
        <v>452.45</v>
      </c>
      <c r="U56" s="314">
        <v>495.49</v>
      </c>
      <c r="V56" s="313">
        <v>374.21</v>
      </c>
      <c r="W56" s="314">
        <v>500.45</v>
      </c>
      <c r="Z56" s="315">
        <v>53</v>
      </c>
      <c r="AA56" s="313">
        <v>118.99</v>
      </c>
      <c r="AB56" s="314">
        <v>168.33</v>
      </c>
      <c r="AC56" s="313">
        <v>338.53</v>
      </c>
      <c r="AD56" s="314">
        <v>376.89</v>
      </c>
      <c r="AE56" s="313">
        <v>384.21</v>
      </c>
      <c r="AF56" s="314">
        <v>408.47</v>
      </c>
      <c r="AG56" s="313">
        <v>436.72</v>
      </c>
      <c r="AJ56" s="315">
        <v>53</v>
      </c>
      <c r="AK56" s="313">
        <v>96.68</v>
      </c>
      <c r="AL56" s="314">
        <v>117.5</v>
      </c>
      <c r="AM56" s="313">
        <v>152.05</v>
      </c>
      <c r="AN56" s="314">
        <v>205.34</v>
      </c>
      <c r="AO56" s="313">
        <v>343.87</v>
      </c>
      <c r="AP56" s="314">
        <v>375</v>
      </c>
      <c r="AQ56" s="313">
        <v>381.57</v>
      </c>
      <c r="AT56" s="315">
        <v>53</v>
      </c>
      <c r="AU56" s="313">
        <v>86.3</v>
      </c>
      <c r="AV56" s="314">
        <v>103.5</v>
      </c>
      <c r="AW56" s="313">
        <v>132.48</v>
      </c>
      <c r="AX56" s="314">
        <v>183.68</v>
      </c>
      <c r="AY56" s="313">
        <v>301.8</v>
      </c>
      <c r="AZ56" s="314">
        <v>331.24</v>
      </c>
      <c r="BA56" s="313">
        <v>338.77</v>
      </c>
      <c r="BB56" s="314">
        <v>342.18</v>
      </c>
      <c r="BC56" s="313">
        <v>289.51</v>
      </c>
      <c r="BD56" s="314">
        <v>344.31</v>
      </c>
      <c r="BF56" s="315">
        <v>53</v>
      </c>
      <c r="BG56" s="313">
        <v>57.18</v>
      </c>
      <c r="BH56" s="314">
        <v>74.28</v>
      </c>
      <c r="BI56" s="313">
        <v>91.87</v>
      </c>
      <c r="BJ56" s="314">
        <v>119.82</v>
      </c>
      <c r="BK56" s="313">
        <v>174.29</v>
      </c>
      <c r="BL56" s="314">
        <v>198.09</v>
      </c>
      <c r="BM56" s="313">
        <v>220.77</v>
      </c>
      <c r="BO56">
        <v>56</v>
      </c>
      <c r="BP56" s="313">
        <v>658.66</v>
      </c>
      <c r="BQ56" s="314">
        <v>906.87</v>
      </c>
      <c r="BR56" s="313">
        <v>820</v>
      </c>
      <c r="BS56" s="314">
        <v>775.61</v>
      </c>
      <c r="BT56" s="313">
        <v>1066</v>
      </c>
      <c r="BU56" s="314">
        <v>982.37</v>
      </c>
      <c r="BV56" s="313">
        <v>795.78</v>
      </c>
      <c r="BW56" s="314">
        <v>1076.66</v>
      </c>
      <c r="BX56" s="313">
        <v>1014.79</v>
      </c>
    </row>
    <row r="57" spans="1:76">
      <c r="A57" s="315">
        <v>54</v>
      </c>
      <c r="B57" s="316">
        <v>20.79</v>
      </c>
      <c r="C57" s="317">
        <v>26.01</v>
      </c>
      <c r="D57" s="316">
        <v>30.83</v>
      </c>
      <c r="E57" s="317">
        <v>37.58</v>
      </c>
      <c r="F57" s="316">
        <v>46.56</v>
      </c>
      <c r="G57" s="317">
        <v>56.13</v>
      </c>
      <c r="H57" s="316">
        <v>63.51</v>
      </c>
      <c r="I57" s="317">
        <v>182.94</v>
      </c>
      <c r="J57" s="316">
        <v>225.45</v>
      </c>
      <c r="K57" s="317">
        <v>194.93</v>
      </c>
      <c r="M57" s="315">
        <v>54</v>
      </c>
      <c r="N57" s="313">
        <v>133.67</v>
      </c>
      <c r="O57" s="314">
        <v>193.42</v>
      </c>
      <c r="P57" s="313">
        <v>361.88</v>
      </c>
      <c r="Q57" s="314">
        <v>388.5</v>
      </c>
      <c r="R57" s="313">
        <v>392.39</v>
      </c>
      <c r="S57" s="314">
        <v>444.73</v>
      </c>
      <c r="T57" s="313">
        <v>452.88</v>
      </c>
      <c r="U57" s="314">
        <v>507.16</v>
      </c>
      <c r="V57" s="313">
        <v>381.18</v>
      </c>
      <c r="W57" s="314">
        <v>513.9</v>
      </c>
      <c r="Z57" s="315">
        <v>54</v>
      </c>
      <c r="AA57" s="313">
        <v>119.37</v>
      </c>
      <c r="AB57" s="314">
        <v>171.67</v>
      </c>
      <c r="AC57" s="313">
        <v>344.29</v>
      </c>
      <c r="AD57" s="314">
        <v>380.82</v>
      </c>
      <c r="AE57" s="313">
        <v>384.63</v>
      </c>
      <c r="AF57" s="314">
        <v>417.64</v>
      </c>
      <c r="AG57" s="313">
        <v>442.24</v>
      </c>
      <c r="AJ57" s="315">
        <v>54</v>
      </c>
      <c r="AK57" s="313">
        <v>97.1</v>
      </c>
      <c r="AL57" s="314">
        <v>120.12</v>
      </c>
      <c r="AM57" s="313">
        <v>152.8</v>
      </c>
      <c r="AN57" s="314">
        <v>214.76</v>
      </c>
      <c r="AO57" s="313">
        <v>344.28</v>
      </c>
      <c r="AP57" s="314">
        <v>378.21</v>
      </c>
      <c r="AQ57" s="313">
        <v>382</v>
      </c>
      <c r="AT57" s="315">
        <v>54</v>
      </c>
      <c r="AU57" s="313">
        <v>87.53</v>
      </c>
      <c r="AV57" s="314">
        <v>104.75</v>
      </c>
      <c r="AW57" s="313">
        <v>134.54</v>
      </c>
      <c r="AX57" s="314">
        <v>184.11</v>
      </c>
      <c r="AY57" s="313">
        <v>302.46</v>
      </c>
      <c r="AZ57" s="314">
        <v>335.79</v>
      </c>
      <c r="BA57" s="313">
        <v>339.19</v>
      </c>
      <c r="BB57" s="314">
        <v>342.6</v>
      </c>
      <c r="BC57" s="313">
        <v>293.08</v>
      </c>
      <c r="BD57" s="314">
        <v>347.72</v>
      </c>
      <c r="BF57" s="315">
        <v>54</v>
      </c>
      <c r="BG57" s="313">
        <v>57.91</v>
      </c>
      <c r="BH57" s="314">
        <v>75.25</v>
      </c>
      <c r="BI57" s="313">
        <v>93.78</v>
      </c>
      <c r="BJ57" s="314">
        <v>122.04</v>
      </c>
      <c r="BK57" s="313">
        <v>176.89</v>
      </c>
      <c r="BL57" s="314">
        <v>201.97</v>
      </c>
      <c r="BM57" s="313">
        <v>224.58</v>
      </c>
      <c r="BO57">
        <v>58</v>
      </c>
      <c r="BP57" s="313">
        <v>674.4</v>
      </c>
      <c r="BQ57" s="314">
        <v>920.34</v>
      </c>
      <c r="BR57" s="313">
        <v>822.34</v>
      </c>
      <c r="BS57" s="314">
        <v>799.08</v>
      </c>
      <c r="BT57" s="313">
        <v>1069.17</v>
      </c>
      <c r="BU57" s="314">
        <v>1016.3</v>
      </c>
      <c r="BV57" s="313">
        <v>819.86</v>
      </c>
      <c r="BW57" s="314">
        <v>1079.87</v>
      </c>
      <c r="BX57" s="313">
        <v>1049.84</v>
      </c>
    </row>
    <row r="58" spans="1:76">
      <c r="A58" s="315">
        <v>55</v>
      </c>
      <c r="B58" s="316">
        <v>20.8</v>
      </c>
      <c r="C58" s="317">
        <v>26.02</v>
      </c>
      <c r="D58" s="316">
        <v>30.84</v>
      </c>
      <c r="E58" s="317">
        <v>38.13</v>
      </c>
      <c r="F58" s="316">
        <v>46.57</v>
      </c>
      <c r="G58" s="317">
        <v>56.14</v>
      </c>
      <c r="H58" s="316">
        <v>63.65</v>
      </c>
      <c r="I58" s="317">
        <v>185.39</v>
      </c>
      <c r="J58" s="316">
        <v>231.99</v>
      </c>
      <c r="K58" s="317">
        <v>197.86</v>
      </c>
      <c r="M58" s="315">
        <v>55</v>
      </c>
      <c r="N58" s="313">
        <v>134.16</v>
      </c>
      <c r="O58" s="314">
        <v>196.77</v>
      </c>
      <c r="P58" s="313">
        <v>366.47</v>
      </c>
      <c r="Q58" s="314">
        <v>389.46</v>
      </c>
      <c r="R58" s="313">
        <v>393.36</v>
      </c>
      <c r="S58" s="314">
        <v>445.16</v>
      </c>
      <c r="T58" s="313">
        <v>460.22</v>
      </c>
      <c r="U58" s="314">
        <v>513.94</v>
      </c>
      <c r="V58" s="313">
        <v>387.13</v>
      </c>
      <c r="W58" s="314">
        <v>519.08</v>
      </c>
      <c r="Z58" s="315">
        <v>55</v>
      </c>
      <c r="AA58" s="313">
        <v>119.79</v>
      </c>
      <c r="AB58" s="314">
        <v>175.24</v>
      </c>
      <c r="AC58" s="313">
        <v>350.26</v>
      </c>
      <c r="AD58" s="314">
        <v>381.77</v>
      </c>
      <c r="AE58" s="313">
        <v>385.6</v>
      </c>
      <c r="AF58" s="314">
        <v>423.59</v>
      </c>
      <c r="AG58" s="313">
        <v>443.13</v>
      </c>
      <c r="AJ58" s="315">
        <v>55</v>
      </c>
      <c r="AK58" s="313">
        <v>97.5</v>
      </c>
      <c r="AL58" s="314">
        <v>120.54</v>
      </c>
      <c r="AM58" s="313">
        <v>153.21</v>
      </c>
      <c r="AN58" s="314">
        <v>215.71</v>
      </c>
      <c r="AO58" s="313">
        <v>344.7</v>
      </c>
      <c r="AP58" s="314">
        <v>378.92</v>
      </c>
      <c r="AQ58" s="313">
        <v>382.71</v>
      </c>
      <c r="AT58" s="315">
        <v>55</v>
      </c>
      <c r="AU58" s="313">
        <v>89.13</v>
      </c>
      <c r="AV58" s="314">
        <v>105.17</v>
      </c>
      <c r="AW58" s="313">
        <v>135.71</v>
      </c>
      <c r="AX58" s="314">
        <v>184.53</v>
      </c>
      <c r="AY58" s="313">
        <v>315.41</v>
      </c>
      <c r="AZ58" s="314">
        <v>336.25</v>
      </c>
      <c r="BA58" s="313">
        <v>339.62</v>
      </c>
      <c r="BB58" s="314">
        <v>343.03</v>
      </c>
      <c r="BC58" s="313">
        <v>301.89</v>
      </c>
      <c r="BD58" s="314">
        <v>350.72</v>
      </c>
      <c r="BF58" s="315">
        <v>55</v>
      </c>
      <c r="BG58" s="313">
        <v>58.65</v>
      </c>
      <c r="BH58" s="314">
        <v>76.73</v>
      </c>
      <c r="BI58" s="313">
        <v>95.12</v>
      </c>
      <c r="BJ58" s="314">
        <v>124.23</v>
      </c>
      <c r="BK58" s="313">
        <v>179.71</v>
      </c>
      <c r="BL58" s="314">
        <v>205.78</v>
      </c>
      <c r="BM58" s="313">
        <v>228.39</v>
      </c>
      <c r="BO58">
        <v>60</v>
      </c>
      <c r="BP58" s="313">
        <v>698.29</v>
      </c>
      <c r="BQ58" s="314">
        <v>931.67</v>
      </c>
      <c r="BR58" s="313">
        <v>834.53</v>
      </c>
      <c r="BS58" s="314">
        <v>829.96</v>
      </c>
      <c r="BT58" s="313">
        <v>1072.34</v>
      </c>
      <c r="BU58" s="314">
        <v>1094.42</v>
      </c>
      <c r="BV58" s="313">
        <v>851.54</v>
      </c>
      <c r="BW58" s="314">
        <v>1083.07</v>
      </c>
      <c r="BX58" s="313">
        <v>1130.54</v>
      </c>
    </row>
    <row r="59" spans="1:76">
      <c r="A59" s="315">
        <v>56</v>
      </c>
      <c r="B59" s="316">
        <v>20.81</v>
      </c>
      <c r="C59" s="317">
        <v>26.03</v>
      </c>
      <c r="D59" s="316">
        <v>30.88</v>
      </c>
      <c r="E59" s="317">
        <v>38.14</v>
      </c>
      <c r="F59" s="316">
        <v>46.58</v>
      </c>
      <c r="G59" s="317">
        <v>56.15</v>
      </c>
      <c r="H59" s="316">
        <v>64.44</v>
      </c>
      <c r="I59" s="317">
        <v>187.89</v>
      </c>
      <c r="J59" s="316">
        <v>232.92</v>
      </c>
      <c r="K59" s="317">
        <v>200.74</v>
      </c>
      <c r="M59" s="315">
        <v>56</v>
      </c>
      <c r="N59" s="313">
        <v>143.89</v>
      </c>
      <c r="O59" s="314">
        <v>207.79</v>
      </c>
      <c r="P59" s="313">
        <v>373.48</v>
      </c>
      <c r="Q59" s="314">
        <v>398.98</v>
      </c>
      <c r="R59" s="313">
        <v>412.61</v>
      </c>
      <c r="S59" s="314">
        <v>445.59</v>
      </c>
      <c r="T59" s="313">
        <v>468.13</v>
      </c>
      <c r="U59" s="314">
        <v>514.9</v>
      </c>
      <c r="V59" s="313">
        <v>393.25</v>
      </c>
      <c r="W59" s="314">
        <v>521.25</v>
      </c>
      <c r="Z59" s="315">
        <v>56</v>
      </c>
      <c r="AA59" s="313">
        <v>125.66</v>
      </c>
      <c r="AB59" s="314">
        <v>178.25</v>
      </c>
      <c r="AC59" s="313">
        <v>355.77</v>
      </c>
      <c r="AD59" s="314">
        <v>393</v>
      </c>
      <c r="AE59" s="313">
        <v>404.78</v>
      </c>
      <c r="AF59" s="314">
        <v>432.48</v>
      </c>
      <c r="AG59" s="313">
        <v>460.03</v>
      </c>
      <c r="AJ59" s="315">
        <v>56</v>
      </c>
      <c r="AK59" s="313">
        <v>99.13</v>
      </c>
      <c r="AL59" s="314">
        <v>120.94</v>
      </c>
      <c r="AM59" s="313">
        <v>153.63</v>
      </c>
      <c r="AN59" s="314">
        <v>216.3</v>
      </c>
      <c r="AO59" s="313">
        <v>345.12</v>
      </c>
      <c r="AP59" s="314">
        <v>385.59</v>
      </c>
      <c r="AQ59" s="313">
        <v>389.45</v>
      </c>
      <c r="AT59" s="315">
        <v>56</v>
      </c>
      <c r="AU59" s="313">
        <v>89.85</v>
      </c>
      <c r="AV59" s="314">
        <v>105.59</v>
      </c>
      <c r="AW59" s="313">
        <v>136.14</v>
      </c>
      <c r="AX59" s="314">
        <v>185.06</v>
      </c>
      <c r="AY59" s="313">
        <v>316.72</v>
      </c>
      <c r="AZ59" s="314">
        <v>336.68</v>
      </c>
      <c r="BA59" s="313">
        <v>340.05</v>
      </c>
      <c r="BB59" s="314">
        <v>343.46</v>
      </c>
      <c r="BC59" s="313">
        <v>302.8</v>
      </c>
      <c r="BD59" s="314">
        <v>350.83</v>
      </c>
      <c r="BF59" s="315">
        <v>56</v>
      </c>
      <c r="BG59" s="313">
        <v>59.5</v>
      </c>
      <c r="BH59" s="314">
        <v>77.02</v>
      </c>
      <c r="BI59" s="313">
        <v>96.53</v>
      </c>
      <c r="BJ59" s="314">
        <v>126.14</v>
      </c>
      <c r="BK59" s="313">
        <v>179.82</v>
      </c>
      <c r="BL59" s="314">
        <v>209.34</v>
      </c>
      <c r="BM59" s="313">
        <v>232.84</v>
      </c>
      <c r="BO59">
        <v>62</v>
      </c>
      <c r="BP59" s="313">
        <v>725.41</v>
      </c>
      <c r="BQ59" s="314">
        <v>943.57</v>
      </c>
      <c r="BR59" s="313">
        <v>836.14</v>
      </c>
      <c r="BS59" s="314">
        <v>851.71</v>
      </c>
      <c r="BT59" s="313">
        <v>1118.83</v>
      </c>
      <c r="BU59" s="314">
        <v>1115.91</v>
      </c>
      <c r="BV59" s="313">
        <v>873.86</v>
      </c>
      <c r="BW59" s="314">
        <v>1130.02</v>
      </c>
      <c r="BX59" s="313">
        <v>1152.74</v>
      </c>
    </row>
    <row r="60" spans="1:76">
      <c r="A60" s="315">
        <v>57</v>
      </c>
      <c r="B60" s="316">
        <v>21.18</v>
      </c>
      <c r="C60" s="317">
        <v>26.4</v>
      </c>
      <c r="D60" s="316">
        <v>31.25</v>
      </c>
      <c r="E60" s="317">
        <v>39.28</v>
      </c>
      <c r="F60" s="316">
        <v>46.59</v>
      </c>
      <c r="G60" s="317">
        <v>56.16</v>
      </c>
      <c r="H60" s="316">
        <v>65.1</v>
      </c>
      <c r="I60" s="317">
        <v>190.48</v>
      </c>
      <c r="J60" s="316">
        <v>237.17</v>
      </c>
      <c r="K60" s="317">
        <v>203.84</v>
      </c>
      <c r="M60" s="315">
        <v>57</v>
      </c>
      <c r="N60" s="313">
        <v>145.12</v>
      </c>
      <c r="O60" s="314">
        <v>209.88</v>
      </c>
      <c r="P60" s="313">
        <v>374.18</v>
      </c>
      <c r="Q60" s="314">
        <v>404.09</v>
      </c>
      <c r="R60" s="313">
        <v>420.32</v>
      </c>
      <c r="S60" s="314">
        <v>452.27</v>
      </c>
      <c r="T60" s="313">
        <v>475.55</v>
      </c>
      <c r="U60" s="314">
        <v>516.06</v>
      </c>
      <c r="V60" s="313">
        <v>399.81</v>
      </c>
      <c r="W60" s="314">
        <v>530.05</v>
      </c>
      <c r="Z60" s="315">
        <v>57</v>
      </c>
      <c r="AA60" s="313">
        <v>128.38</v>
      </c>
      <c r="AB60" s="314">
        <v>182.02</v>
      </c>
      <c r="AC60" s="313">
        <v>355.95</v>
      </c>
      <c r="AD60" s="314">
        <v>398.13</v>
      </c>
      <c r="AE60" s="313">
        <v>412.49</v>
      </c>
      <c r="AF60" s="314">
        <v>440.12</v>
      </c>
      <c r="AG60" s="313">
        <v>462.73</v>
      </c>
      <c r="AJ60" s="315">
        <v>57</v>
      </c>
      <c r="AK60" s="313">
        <v>102.38</v>
      </c>
      <c r="AL60" s="314">
        <v>121.36</v>
      </c>
      <c r="AM60" s="313">
        <v>154.04</v>
      </c>
      <c r="AN60" s="314">
        <v>227.75</v>
      </c>
      <c r="AO60" s="313">
        <v>345.53</v>
      </c>
      <c r="AP60" s="314">
        <v>393.23</v>
      </c>
      <c r="AQ60" s="313">
        <v>397.17</v>
      </c>
      <c r="AT60" s="315">
        <v>57</v>
      </c>
      <c r="AU60" s="313">
        <v>90.27</v>
      </c>
      <c r="AV60" s="314">
        <v>110.15</v>
      </c>
      <c r="AW60" s="313">
        <v>140.31</v>
      </c>
      <c r="AX60" s="314">
        <v>195.52</v>
      </c>
      <c r="AY60" s="313">
        <v>327.03</v>
      </c>
      <c r="AZ60" s="314">
        <v>343.47</v>
      </c>
      <c r="BA60" s="313">
        <v>346.91</v>
      </c>
      <c r="BB60" s="314">
        <v>350.4</v>
      </c>
      <c r="BC60" s="313">
        <v>308.32</v>
      </c>
      <c r="BD60" s="314">
        <v>357.24</v>
      </c>
      <c r="BF60" s="315">
        <v>57</v>
      </c>
      <c r="BG60" s="313">
        <v>60.06</v>
      </c>
      <c r="BH60" s="314">
        <v>77.72</v>
      </c>
      <c r="BI60" s="313">
        <v>98.21</v>
      </c>
      <c r="BJ60" s="314">
        <v>128.02</v>
      </c>
      <c r="BK60" s="313">
        <v>182.24</v>
      </c>
      <c r="BL60" s="314">
        <v>213.08</v>
      </c>
      <c r="BM60" s="313">
        <v>236.91</v>
      </c>
      <c r="BO60">
        <v>64</v>
      </c>
      <c r="BP60" s="313">
        <v>738.66</v>
      </c>
      <c r="BQ60" s="314">
        <v>944.86</v>
      </c>
      <c r="BR60" s="313">
        <v>840.07</v>
      </c>
      <c r="BS60" s="314">
        <v>873.45</v>
      </c>
      <c r="BT60" s="313">
        <v>1173.79</v>
      </c>
      <c r="BU60" s="314">
        <v>1151.49</v>
      </c>
      <c r="BV60" s="313">
        <v>896.16</v>
      </c>
      <c r="BW60" s="314">
        <v>1185.53</v>
      </c>
      <c r="BX60" s="313">
        <v>1189.49</v>
      </c>
    </row>
    <row r="61" spans="1:76">
      <c r="A61" s="315">
        <v>58</v>
      </c>
      <c r="B61" s="316">
        <v>21.19</v>
      </c>
      <c r="C61" s="317">
        <v>26.41</v>
      </c>
      <c r="D61" s="316">
        <v>31.26</v>
      </c>
      <c r="E61" s="317">
        <v>39.32</v>
      </c>
      <c r="F61" s="316">
        <v>46.6</v>
      </c>
      <c r="G61" s="317">
        <v>56.17</v>
      </c>
      <c r="H61" s="316">
        <v>66.27</v>
      </c>
      <c r="I61" s="317">
        <v>192.99</v>
      </c>
      <c r="J61" s="316">
        <v>241.09</v>
      </c>
      <c r="K61" s="317">
        <v>206.74</v>
      </c>
      <c r="M61" s="315">
        <v>58</v>
      </c>
      <c r="N61" s="313">
        <v>145.54</v>
      </c>
      <c r="O61" s="314">
        <v>210.75</v>
      </c>
      <c r="P61" s="313">
        <v>374.6</v>
      </c>
      <c r="Q61" s="314">
        <v>409.73</v>
      </c>
      <c r="R61" s="313">
        <v>429.1</v>
      </c>
      <c r="S61" s="314">
        <v>460.73</v>
      </c>
      <c r="T61" s="313">
        <v>476.3</v>
      </c>
      <c r="U61" s="314">
        <v>539.18</v>
      </c>
      <c r="V61" s="313">
        <v>406.83</v>
      </c>
      <c r="W61" s="314">
        <v>545.53</v>
      </c>
      <c r="Z61" s="315">
        <v>58</v>
      </c>
      <c r="AA61" s="313">
        <v>129.95</v>
      </c>
      <c r="AB61" s="314">
        <v>186.2</v>
      </c>
      <c r="AC61" s="313">
        <v>356.63</v>
      </c>
      <c r="AD61" s="314">
        <v>403.79</v>
      </c>
      <c r="AE61" s="313">
        <v>421.24</v>
      </c>
      <c r="AF61" s="314">
        <v>448.48</v>
      </c>
      <c r="AG61" s="313">
        <v>468.08</v>
      </c>
      <c r="AJ61" s="315">
        <v>58</v>
      </c>
      <c r="AK61" s="313">
        <v>102.83</v>
      </c>
      <c r="AL61" s="314">
        <v>122.22</v>
      </c>
      <c r="AM61" s="313">
        <v>154.45</v>
      </c>
      <c r="AN61" s="314">
        <v>232.24</v>
      </c>
      <c r="AO61" s="313">
        <v>345.95</v>
      </c>
      <c r="AP61" s="314">
        <v>397.88</v>
      </c>
      <c r="AQ61" s="313">
        <v>401.86</v>
      </c>
      <c r="AT61" s="315">
        <v>58</v>
      </c>
      <c r="AU61" s="313">
        <v>90.69</v>
      </c>
      <c r="AV61" s="314">
        <v>110.84</v>
      </c>
      <c r="AW61" s="313">
        <v>140.73</v>
      </c>
      <c r="AX61" s="314">
        <v>196.57</v>
      </c>
      <c r="AY61" s="313">
        <v>333.24</v>
      </c>
      <c r="AZ61" s="314">
        <v>344.16</v>
      </c>
      <c r="BA61" s="313">
        <v>347.61</v>
      </c>
      <c r="BB61" s="314">
        <v>351.09</v>
      </c>
      <c r="BC61" s="313">
        <v>313.42</v>
      </c>
      <c r="BD61" s="314">
        <v>357.36</v>
      </c>
      <c r="BF61" s="315">
        <v>58</v>
      </c>
      <c r="BG61" s="313">
        <v>60.49</v>
      </c>
      <c r="BH61" s="314">
        <v>78.43</v>
      </c>
      <c r="BI61" s="313">
        <v>99.41</v>
      </c>
      <c r="BJ61" s="314">
        <v>130.05</v>
      </c>
      <c r="BK61" s="313">
        <v>186.16</v>
      </c>
      <c r="BL61" s="314">
        <v>217.41</v>
      </c>
      <c r="BM61" s="313">
        <v>240.83</v>
      </c>
      <c r="BO61">
        <v>66</v>
      </c>
      <c r="BP61" s="313">
        <v>751.71</v>
      </c>
      <c r="BQ61" s="314">
        <v>946.15</v>
      </c>
      <c r="BR61" s="313">
        <v>844.04</v>
      </c>
      <c r="BS61" s="314">
        <v>895.18</v>
      </c>
      <c r="BT61" s="313">
        <v>1183</v>
      </c>
      <c r="BU61" s="314">
        <v>1163.36</v>
      </c>
      <c r="BV61" s="313">
        <v>918.46</v>
      </c>
      <c r="BW61" s="314">
        <v>1194.83</v>
      </c>
      <c r="BX61" s="313">
        <v>1201.76</v>
      </c>
    </row>
    <row r="62" spans="1:76">
      <c r="A62" s="315">
        <v>59</v>
      </c>
      <c r="B62" s="316">
        <v>21.37</v>
      </c>
      <c r="C62" s="317">
        <v>26.43</v>
      </c>
      <c r="D62" s="316">
        <v>31.68</v>
      </c>
      <c r="E62" s="317">
        <v>39.33</v>
      </c>
      <c r="F62" s="316">
        <v>47.37</v>
      </c>
      <c r="G62" s="317">
        <v>56.27</v>
      </c>
      <c r="H62" s="316">
        <v>66.75</v>
      </c>
      <c r="I62" s="317">
        <v>195.92</v>
      </c>
      <c r="J62" s="316">
        <v>244.38</v>
      </c>
      <c r="K62" s="317">
        <v>209.81</v>
      </c>
      <c r="M62" s="315">
        <v>59</v>
      </c>
      <c r="N62" s="313">
        <v>145.95</v>
      </c>
      <c r="O62" s="314">
        <v>211.17</v>
      </c>
      <c r="P62" s="313">
        <v>375.02</v>
      </c>
      <c r="Q62" s="314">
        <v>416.13</v>
      </c>
      <c r="R62" s="313">
        <v>429.98</v>
      </c>
      <c r="S62" s="314">
        <v>468.18</v>
      </c>
      <c r="T62" s="313">
        <v>476.73</v>
      </c>
      <c r="U62" s="314">
        <v>541.49</v>
      </c>
      <c r="V62" s="313">
        <v>408.55</v>
      </c>
      <c r="W62" s="314">
        <v>547.07</v>
      </c>
      <c r="Z62" s="315">
        <v>59</v>
      </c>
      <c r="AA62" s="313">
        <v>130.33</v>
      </c>
      <c r="AB62" s="314">
        <v>188.55</v>
      </c>
      <c r="AC62" s="313">
        <v>356.79</v>
      </c>
      <c r="AD62" s="314">
        <v>410.21</v>
      </c>
      <c r="AE62" s="313">
        <v>422.12</v>
      </c>
      <c r="AF62" s="314">
        <v>455.85</v>
      </c>
      <c r="AG62" s="313">
        <v>468.61</v>
      </c>
      <c r="AJ62" s="315">
        <v>59</v>
      </c>
      <c r="AK62" s="313">
        <v>103.25</v>
      </c>
      <c r="AL62" s="314">
        <v>124.65</v>
      </c>
      <c r="AM62" s="313">
        <v>160.61</v>
      </c>
      <c r="AN62" s="314">
        <v>232.7</v>
      </c>
      <c r="AO62" s="313">
        <v>349.87</v>
      </c>
      <c r="AP62" s="314">
        <v>401.76</v>
      </c>
      <c r="AQ62" s="313">
        <v>405.78</v>
      </c>
      <c r="AT62" s="315">
        <v>59</v>
      </c>
      <c r="AU62" s="313">
        <v>91.11</v>
      </c>
      <c r="AV62" s="314">
        <v>111.26</v>
      </c>
      <c r="AW62" s="313">
        <v>145.6</v>
      </c>
      <c r="AX62" s="314">
        <v>197</v>
      </c>
      <c r="AY62" s="313">
        <v>339.46</v>
      </c>
      <c r="AZ62" s="314">
        <v>351.86</v>
      </c>
      <c r="BA62" s="313">
        <v>355.41</v>
      </c>
      <c r="BB62" s="314">
        <v>358.97</v>
      </c>
      <c r="BC62" s="313">
        <v>317.7</v>
      </c>
      <c r="BD62" s="314">
        <v>361.11</v>
      </c>
      <c r="BF62" s="315">
        <v>59</v>
      </c>
      <c r="BG62" s="313">
        <v>60.79</v>
      </c>
      <c r="BH62" s="314">
        <v>79.18</v>
      </c>
      <c r="BI62" s="313">
        <v>100.9</v>
      </c>
      <c r="BJ62" s="314">
        <v>131.83</v>
      </c>
      <c r="BK62" s="313">
        <v>188.29</v>
      </c>
      <c r="BL62" s="314">
        <v>221.03</v>
      </c>
      <c r="BM62" s="313">
        <v>245.16</v>
      </c>
      <c r="BO62">
        <v>68</v>
      </c>
      <c r="BP62" s="313">
        <v>764.76</v>
      </c>
      <c r="BQ62" s="314">
        <v>956.91</v>
      </c>
      <c r="BR62" s="313">
        <v>848.03</v>
      </c>
      <c r="BS62" s="314">
        <v>916.89</v>
      </c>
      <c r="BT62" s="313">
        <v>1189.79</v>
      </c>
      <c r="BU62" s="314">
        <v>1172.83</v>
      </c>
      <c r="BV62" s="313">
        <v>940.73</v>
      </c>
      <c r="BW62" s="314">
        <v>1201.69</v>
      </c>
      <c r="BX62" s="313">
        <v>1211.54</v>
      </c>
    </row>
    <row r="63" spans="1:76">
      <c r="A63" s="315">
        <v>60</v>
      </c>
      <c r="B63" s="316">
        <v>21.79</v>
      </c>
      <c r="C63" s="317">
        <v>27.19</v>
      </c>
      <c r="D63" s="316">
        <v>32.21</v>
      </c>
      <c r="E63" s="317">
        <v>40.7</v>
      </c>
      <c r="F63" s="316">
        <v>47.8</v>
      </c>
      <c r="G63" s="317">
        <v>56.59</v>
      </c>
      <c r="H63" s="316">
        <v>67.17</v>
      </c>
      <c r="I63" s="317">
        <v>198.98</v>
      </c>
      <c r="J63" s="316">
        <v>247.36</v>
      </c>
      <c r="K63" s="317">
        <v>212.9</v>
      </c>
      <c r="M63" s="315">
        <v>60</v>
      </c>
      <c r="N63" s="313">
        <v>146.37</v>
      </c>
      <c r="O63" s="314">
        <v>211.58</v>
      </c>
      <c r="P63" s="313">
        <v>376.35</v>
      </c>
      <c r="Q63" s="314">
        <v>416.78</v>
      </c>
      <c r="R63" s="313">
        <v>430.88</v>
      </c>
      <c r="S63" s="314">
        <v>473.71</v>
      </c>
      <c r="T63" s="313">
        <v>478.46</v>
      </c>
      <c r="U63" s="314">
        <v>554.54</v>
      </c>
      <c r="V63" s="313">
        <v>419</v>
      </c>
      <c r="W63" s="314">
        <v>560.08</v>
      </c>
      <c r="Z63" s="315">
        <v>60</v>
      </c>
      <c r="AA63" s="313">
        <v>130.7</v>
      </c>
      <c r="AB63" s="314">
        <v>188.93</v>
      </c>
      <c r="AC63" s="313">
        <v>358.09</v>
      </c>
      <c r="AD63" s="314">
        <v>410.85</v>
      </c>
      <c r="AE63" s="313">
        <v>423.02</v>
      </c>
      <c r="AF63" s="314">
        <v>463.32</v>
      </c>
      <c r="AG63" s="313">
        <v>470.33</v>
      </c>
      <c r="AJ63" s="315">
        <v>60</v>
      </c>
      <c r="AK63" s="313">
        <v>105.81</v>
      </c>
      <c r="AL63" s="314">
        <v>129.05</v>
      </c>
      <c r="AM63" s="313">
        <v>161.24</v>
      </c>
      <c r="AN63" s="314">
        <v>241.52</v>
      </c>
      <c r="AO63" s="313">
        <v>363.14</v>
      </c>
      <c r="AP63" s="314">
        <v>405.2</v>
      </c>
      <c r="AQ63" s="313">
        <v>410.26</v>
      </c>
      <c r="AT63" s="315">
        <v>60</v>
      </c>
      <c r="AU63" s="313">
        <v>91.53</v>
      </c>
      <c r="AV63" s="314">
        <v>111.68</v>
      </c>
      <c r="AW63" s="313">
        <v>146.42</v>
      </c>
      <c r="AX63" s="314">
        <v>202.5</v>
      </c>
      <c r="AY63" s="313">
        <v>340.09</v>
      </c>
      <c r="AZ63" s="314">
        <v>359.7</v>
      </c>
      <c r="BA63" s="313">
        <v>363.3</v>
      </c>
      <c r="BB63" s="314">
        <v>366.93</v>
      </c>
      <c r="BC63" s="313">
        <v>321.57</v>
      </c>
      <c r="BD63" s="314">
        <v>369.07</v>
      </c>
      <c r="BF63" s="315">
        <v>60</v>
      </c>
      <c r="BG63" s="313">
        <v>62.02</v>
      </c>
      <c r="BH63" s="314">
        <v>79.73</v>
      </c>
      <c r="BI63" s="313">
        <v>101.51</v>
      </c>
      <c r="BJ63" s="314">
        <v>132</v>
      </c>
      <c r="BK63" s="313">
        <v>191.9</v>
      </c>
      <c r="BL63" s="314">
        <v>222.31</v>
      </c>
      <c r="BM63" s="313">
        <v>249.61</v>
      </c>
      <c r="BO63">
        <v>70</v>
      </c>
      <c r="BP63" s="313">
        <v>777.77</v>
      </c>
      <c r="BQ63" s="314">
        <v>982.99</v>
      </c>
      <c r="BR63" s="313">
        <v>852</v>
      </c>
      <c r="BS63" s="314">
        <v>938.59</v>
      </c>
      <c r="BT63" s="313">
        <v>1272.4</v>
      </c>
      <c r="BU63" s="314">
        <v>1205.8</v>
      </c>
      <c r="BV63" s="313">
        <v>963</v>
      </c>
      <c r="BW63" s="314">
        <v>1285.13</v>
      </c>
      <c r="BX63" s="313">
        <v>1245.6</v>
      </c>
    </row>
    <row r="64" spans="1:76">
      <c r="A64" s="315">
        <v>61</v>
      </c>
      <c r="B64" s="316">
        <v>21.82</v>
      </c>
      <c r="C64" s="317">
        <v>27.54</v>
      </c>
      <c r="D64" s="316">
        <v>32.25</v>
      </c>
      <c r="E64" s="317">
        <v>40.83</v>
      </c>
      <c r="F64" s="316">
        <v>48.23</v>
      </c>
      <c r="G64" s="317">
        <v>56.91</v>
      </c>
      <c r="H64" s="316">
        <v>67.58</v>
      </c>
      <c r="I64" s="317">
        <v>201.42</v>
      </c>
      <c r="J64" s="316">
        <v>251.78</v>
      </c>
      <c r="K64" s="317">
        <v>215.44</v>
      </c>
      <c r="M64" s="315">
        <v>61</v>
      </c>
      <c r="N64" s="313">
        <v>154</v>
      </c>
      <c r="O64" s="314">
        <v>219.04</v>
      </c>
      <c r="P64" s="313">
        <v>399.89</v>
      </c>
      <c r="Q64" s="314">
        <v>429.28</v>
      </c>
      <c r="R64" s="313">
        <v>448.66</v>
      </c>
      <c r="S64" s="314">
        <v>484.56</v>
      </c>
      <c r="T64" s="313">
        <v>512.9</v>
      </c>
      <c r="U64" s="314">
        <v>564.09</v>
      </c>
      <c r="V64" s="313">
        <v>428.24</v>
      </c>
      <c r="W64" s="314">
        <v>569.74</v>
      </c>
      <c r="Z64" s="315">
        <v>61</v>
      </c>
      <c r="AA64" s="313">
        <v>134.61</v>
      </c>
      <c r="AB64" s="314">
        <v>195.59</v>
      </c>
      <c r="AC64" s="313">
        <v>382.12</v>
      </c>
      <c r="AD64" s="314">
        <v>423.36</v>
      </c>
      <c r="AE64" s="313">
        <v>440.76</v>
      </c>
      <c r="AF64" s="314">
        <v>472.04</v>
      </c>
      <c r="AG64" s="313">
        <v>489.5</v>
      </c>
      <c r="AJ64" s="315">
        <v>61</v>
      </c>
      <c r="AK64" s="313">
        <v>106.22</v>
      </c>
      <c r="AL64" s="314">
        <v>129.74</v>
      </c>
      <c r="AM64" s="313">
        <v>161.65</v>
      </c>
      <c r="AN64" s="314">
        <v>242.42</v>
      </c>
      <c r="AO64" s="313">
        <v>365.58</v>
      </c>
      <c r="AP64" s="314">
        <v>406.06</v>
      </c>
      <c r="AQ64" s="313">
        <v>428.05</v>
      </c>
      <c r="AT64" s="315">
        <v>61</v>
      </c>
      <c r="AU64" s="313">
        <v>91.94</v>
      </c>
      <c r="AV64" s="314">
        <v>112.1</v>
      </c>
      <c r="AW64" s="313">
        <v>146.85</v>
      </c>
      <c r="AX64" s="314">
        <v>203.05</v>
      </c>
      <c r="AY64" s="313">
        <v>344.92</v>
      </c>
      <c r="AZ64" s="314">
        <v>362.12</v>
      </c>
      <c r="BA64" s="313">
        <v>365.75</v>
      </c>
      <c r="BB64" s="314">
        <v>369.41</v>
      </c>
      <c r="BC64" s="313">
        <v>327.32</v>
      </c>
      <c r="BD64" s="314">
        <v>371.54</v>
      </c>
      <c r="BF64" s="315">
        <v>61</v>
      </c>
      <c r="BG64" s="313">
        <v>62.38</v>
      </c>
      <c r="BH64" s="314">
        <v>83.22</v>
      </c>
      <c r="BI64" s="313">
        <v>103.84</v>
      </c>
      <c r="BJ64" s="314">
        <v>136.61</v>
      </c>
      <c r="BK64" s="313">
        <v>195.74</v>
      </c>
      <c r="BL64" s="314">
        <v>228.39</v>
      </c>
      <c r="BM64" s="313">
        <v>253.79</v>
      </c>
      <c r="BO64">
        <v>72</v>
      </c>
      <c r="BP64" s="313">
        <v>790.82</v>
      </c>
      <c r="BQ64" s="314">
        <v>991.79</v>
      </c>
      <c r="BR64" s="313">
        <v>855.98</v>
      </c>
      <c r="BS64" s="314">
        <v>945.37</v>
      </c>
      <c r="BT64" s="313">
        <v>1275.57</v>
      </c>
      <c r="BU64" s="314">
        <v>1224.36</v>
      </c>
      <c r="BV64" s="313">
        <v>969.95</v>
      </c>
      <c r="BW64" s="314">
        <v>1288.33</v>
      </c>
      <c r="BX64" s="313">
        <v>1264.77</v>
      </c>
    </row>
    <row r="65" spans="1:76">
      <c r="A65" s="315">
        <v>62</v>
      </c>
      <c r="B65" s="316">
        <v>22.7</v>
      </c>
      <c r="C65" s="317">
        <v>29.2</v>
      </c>
      <c r="D65" s="316">
        <v>33.06</v>
      </c>
      <c r="E65" s="317">
        <v>41.99</v>
      </c>
      <c r="F65" s="316">
        <v>48.55</v>
      </c>
      <c r="G65" s="317">
        <v>57.79</v>
      </c>
      <c r="H65" s="316">
        <v>68</v>
      </c>
      <c r="I65" s="317">
        <v>204.74</v>
      </c>
      <c r="J65" s="316">
        <v>256.19</v>
      </c>
      <c r="K65" s="317">
        <v>218.81</v>
      </c>
      <c r="M65" s="315">
        <v>62</v>
      </c>
      <c r="N65" s="313">
        <v>155.77</v>
      </c>
      <c r="O65" s="314">
        <v>225.83</v>
      </c>
      <c r="P65" s="313">
        <v>405.98</v>
      </c>
      <c r="Q65" s="314">
        <v>434.78</v>
      </c>
      <c r="R65" s="313">
        <v>450.52</v>
      </c>
      <c r="S65" s="314">
        <v>497.41</v>
      </c>
      <c r="T65" s="313">
        <v>516.94</v>
      </c>
      <c r="U65" s="314">
        <v>565.06</v>
      </c>
      <c r="V65" s="313">
        <v>434.92</v>
      </c>
      <c r="W65" s="314">
        <v>570.71</v>
      </c>
      <c r="Z65" s="315">
        <v>62</v>
      </c>
      <c r="AA65" s="313">
        <v>137.06</v>
      </c>
      <c r="AB65" s="314">
        <v>201.64</v>
      </c>
      <c r="AC65" s="313">
        <v>388.03</v>
      </c>
      <c r="AD65" s="314">
        <v>428.89</v>
      </c>
      <c r="AE65" s="313">
        <v>442.62</v>
      </c>
      <c r="AF65" s="314">
        <v>478.98</v>
      </c>
      <c r="AG65" s="313">
        <v>498.59</v>
      </c>
      <c r="AJ65" s="315">
        <v>62</v>
      </c>
      <c r="AK65" s="313">
        <v>106.63</v>
      </c>
      <c r="AL65" s="314">
        <v>130.15</v>
      </c>
      <c r="AM65" s="313">
        <v>162.06</v>
      </c>
      <c r="AN65" s="314">
        <v>242.83</v>
      </c>
      <c r="AO65" s="313">
        <v>367.79</v>
      </c>
      <c r="AP65" s="314">
        <v>417.79</v>
      </c>
      <c r="AQ65" s="313">
        <v>429.83</v>
      </c>
      <c r="AT65" s="315">
        <v>62</v>
      </c>
      <c r="AU65" s="313">
        <v>92.36</v>
      </c>
      <c r="AV65" s="314">
        <v>112.52</v>
      </c>
      <c r="AW65" s="313">
        <v>147.27</v>
      </c>
      <c r="AX65" s="314">
        <v>203.48</v>
      </c>
      <c r="AY65" s="313">
        <v>345.67</v>
      </c>
      <c r="AZ65" s="314">
        <v>362.96</v>
      </c>
      <c r="BA65" s="313">
        <v>366.59</v>
      </c>
      <c r="BB65" s="314">
        <v>370.26</v>
      </c>
      <c r="BC65" s="313">
        <v>337.99</v>
      </c>
      <c r="BD65" s="314">
        <v>372.39</v>
      </c>
      <c r="BF65" s="315">
        <v>62</v>
      </c>
      <c r="BG65" s="313">
        <v>63.48</v>
      </c>
      <c r="BH65" s="314">
        <v>85.01</v>
      </c>
      <c r="BI65" s="313">
        <v>105.19</v>
      </c>
      <c r="BJ65" s="314">
        <v>138.51</v>
      </c>
      <c r="BK65" s="313">
        <v>199.28</v>
      </c>
      <c r="BL65" s="314">
        <v>232.33</v>
      </c>
      <c r="BM65" s="313">
        <v>257.67</v>
      </c>
      <c r="BO65">
        <v>74</v>
      </c>
      <c r="BP65" s="313">
        <v>803.87</v>
      </c>
      <c r="BQ65" s="314">
        <v>996.65</v>
      </c>
      <c r="BR65" s="313">
        <v>859.93</v>
      </c>
      <c r="BS65" s="314">
        <v>980.29</v>
      </c>
      <c r="BT65" s="313">
        <v>1283.84</v>
      </c>
      <c r="BU65" s="314">
        <v>1256</v>
      </c>
      <c r="BV65" s="313">
        <v>1005.78</v>
      </c>
      <c r="BW65" s="314">
        <v>1296.68</v>
      </c>
      <c r="BX65" s="313">
        <v>1297.45</v>
      </c>
    </row>
    <row r="66" spans="1:76">
      <c r="A66" s="315">
        <v>63</v>
      </c>
      <c r="B66" s="316">
        <v>22.71</v>
      </c>
      <c r="C66" s="317">
        <v>29.21</v>
      </c>
      <c r="D66" s="316">
        <v>33.07</v>
      </c>
      <c r="E66" s="317">
        <v>42</v>
      </c>
      <c r="F66" s="316">
        <v>48.88</v>
      </c>
      <c r="G66" s="317">
        <v>57.9</v>
      </c>
      <c r="H66" s="316">
        <v>68.41</v>
      </c>
      <c r="I66" s="317">
        <v>208.08</v>
      </c>
      <c r="J66" s="316">
        <v>260.37</v>
      </c>
      <c r="K66" s="317">
        <v>222.24</v>
      </c>
      <c r="M66" s="315">
        <v>63</v>
      </c>
      <c r="N66" s="313">
        <v>156.21</v>
      </c>
      <c r="O66" s="314">
        <v>226.52</v>
      </c>
      <c r="P66" s="313">
        <v>409.36</v>
      </c>
      <c r="Q66" s="314">
        <v>435.43</v>
      </c>
      <c r="R66" s="313">
        <v>452.64</v>
      </c>
      <c r="S66" s="314">
        <v>498.7</v>
      </c>
      <c r="T66" s="313">
        <v>524.92</v>
      </c>
      <c r="U66" s="314">
        <v>579.82</v>
      </c>
      <c r="V66" s="313">
        <v>442.08</v>
      </c>
      <c r="W66" s="314">
        <v>585.63</v>
      </c>
      <c r="Z66" s="315">
        <v>63</v>
      </c>
      <c r="AA66" s="313">
        <v>139.48</v>
      </c>
      <c r="AB66" s="314">
        <v>202.27</v>
      </c>
      <c r="AC66" s="313">
        <v>390.08</v>
      </c>
      <c r="AD66" s="314">
        <v>429.54</v>
      </c>
      <c r="AE66" s="313">
        <v>444.73</v>
      </c>
      <c r="AF66" s="314">
        <v>486.02</v>
      </c>
      <c r="AG66" s="313">
        <v>516.35</v>
      </c>
      <c r="AJ66" s="315">
        <v>63</v>
      </c>
      <c r="AK66" s="313">
        <v>107.41</v>
      </c>
      <c r="AL66" s="314">
        <v>134.76</v>
      </c>
      <c r="AM66" s="313">
        <v>165.83</v>
      </c>
      <c r="AN66" s="314">
        <v>248.03</v>
      </c>
      <c r="AO66" s="313">
        <v>411.65</v>
      </c>
      <c r="AP66" s="314">
        <v>427</v>
      </c>
      <c r="AQ66" s="313">
        <v>431.28</v>
      </c>
      <c r="AT66" s="315">
        <v>63</v>
      </c>
      <c r="AU66" s="313">
        <v>92.78</v>
      </c>
      <c r="AV66" s="314">
        <v>112.94</v>
      </c>
      <c r="AW66" s="313">
        <v>147.69</v>
      </c>
      <c r="AX66" s="314">
        <v>207.68</v>
      </c>
      <c r="AY66" s="313">
        <v>360.62</v>
      </c>
      <c r="AZ66" s="314">
        <v>376.22</v>
      </c>
      <c r="BA66" s="313">
        <v>380</v>
      </c>
      <c r="BB66" s="314">
        <v>383.81</v>
      </c>
      <c r="BC66" s="313">
        <v>343.73</v>
      </c>
      <c r="BD66" s="314">
        <v>385.95</v>
      </c>
      <c r="BF66" s="315">
        <v>63</v>
      </c>
      <c r="BG66" s="313">
        <v>64.71</v>
      </c>
      <c r="BH66" s="314">
        <v>86</v>
      </c>
      <c r="BI66" s="313">
        <v>106.54</v>
      </c>
      <c r="BJ66" s="314">
        <v>140.47</v>
      </c>
      <c r="BK66" s="313">
        <v>202.12</v>
      </c>
      <c r="BL66" s="314">
        <v>236.07</v>
      </c>
      <c r="BM66" s="313">
        <v>261.93</v>
      </c>
      <c r="BO66">
        <v>76</v>
      </c>
      <c r="BP66" s="313">
        <v>816.89</v>
      </c>
      <c r="BQ66" s="314">
        <v>1005.81</v>
      </c>
      <c r="BR66" s="313">
        <v>863.95</v>
      </c>
      <c r="BS66" s="314">
        <v>1001.98</v>
      </c>
      <c r="BT66" s="313">
        <v>1449.04</v>
      </c>
      <c r="BU66" s="314">
        <v>1308.58</v>
      </c>
      <c r="BV66" s="313">
        <v>1028.04</v>
      </c>
      <c r="BW66" s="314">
        <v>1463.54</v>
      </c>
      <c r="BX66" s="313">
        <v>1351.77</v>
      </c>
    </row>
    <row r="67" spans="1:76">
      <c r="A67" s="315">
        <v>64</v>
      </c>
      <c r="B67" s="316">
        <v>23.32</v>
      </c>
      <c r="C67" s="317">
        <v>29.79</v>
      </c>
      <c r="D67" s="316">
        <v>33.93</v>
      </c>
      <c r="E67" s="317">
        <v>42.03</v>
      </c>
      <c r="F67" s="316">
        <v>49.68</v>
      </c>
      <c r="G67" s="317">
        <v>58.28</v>
      </c>
      <c r="H67" s="316">
        <v>69.46</v>
      </c>
      <c r="I67" s="317">
        <v>211.55</v>
      </c>
      <c r="J67" s="316">
        <v>264.54</v>
      </c>
      <c r="K67" s="317">
        <v>225.82</v>
      </c>
      <c r="M67" s="315">
        <v>64</v>
      </c>
      <c r="N67" s="313">
        <v>164.04</v>
      </c>
      <c r="O67" s="314">
        <v>233.7</v>
      </c>
      <c r="P67" s="313">
        <v>410.02</v>
      </c>
      <c r="Q67" s="314">
        <v>448.06</v>
      </c>
      <c r="R67" s="313">
        <v>466.9</v>
      </c>
      <c r="S67" s="314">
        <v>507.85</v>
      </c>
      <c r="T67" s="313">
        <v>526.37</v>
      </c>
      <c r="U67" s="314">
        <v>581.31</v>
      </c>
      <c r="V67" s="313">
        <v>449.15</v>
      </c>
      <c r="W67" s="314">
        <v>587.11</v>
      </c>
      <c r="Z67" s="315">
        <v>64</v>
      </c>
      <c r="AA67" s="313">
        <v>144.52</v>
      </c>
      <c r="AB67" s="314">
        <v>206.59</v>
      </c>
      <c r="AC67" s="313">
        <v>391.96</v>
      </c>
      <c r="AD67" s="314">
        <v>442.2</v>
      </c>
      <c r="AE67" s="313">
        <v>458.96</v>
      </c>
      <c r="AF67" s="314">
        <v>495.05</v>
      </c>
      <c r="AG67" s="313">
        <v>518.14</v>
      </c>
      <c r="AJ67" s="315">
        <v>64</v>
      </c>
      <c r="AK67" s="313">
        <v>111.15</v>
      </c>
      <c r="AL67" s="314">
        <v>138.88</v>
      </c>
      <c r="AM67" s="313">
        <v>171.81</v>
      </c>
      <c r="AN67" s="314">
        <v>248.58</v>
      </c>
      <c r="AO67" s="313">
        <v>417.67</v>
      </c>
      <c r="AP67" s="314">
        <v>431.74</v>
      </c>
      <c r="AQ67" s="313">
        <v>460.11</v>
      </c>
      <c r="AT67" s="315">
        <v>64</v>
      </c>
      <c r="AU67" s="313">
        <v>98.6</v>
      </c>
      <c r="AV67" s="314">
        <v>115.15</v>
      </c>
      <c r="AW67" s="313">
        <v>148.11</v>
      </c>
      <c r="AX67" s="314">
        <v>208.11</v>
      </c>
      <c r="AY67" s="313">
        <v>365.92</v>
      </c>
      <c r="AZ67" s="314">
        <v>377.56</v>
      </c>
      <c r="BA67" s="313">
        <v>381.34</v>
      </c>
      <c r="BB67" s="314">
        <v>385.17</v>
      </c>
      <c r="BC67" s="313">
        <v>343.9</v>
      </c>
      <c r="BD67" s="314">
        <v>387.31</v>
      </c>
      <c r="BF67" s="315">
        <v>64</v>
      </c>
      <c r="BG67" s="313">
        <v>65.69</v>
      </c>
      <c r="BH67" s="314">
        <v>87.84</v>
      </c>
      <c r="BI67" s="313">
        <v>107.69</v>
      </c>
      <c r="BJ67" s="314">
        <v>142.78</v>
      </c>
      <c r="BK67" s="313">
        <v>206.17</v>
      </c>
      <c r="BL67" s="314">
        <v>240.56</v>
      </c>
      <c r="BM67" s="313">
        <v>266.12</v>
      </c>
      <c r="BO67">
        <v>78</v>
      </c>
      <c r="BP67" s="313">
        <v>829.93</v>
      </c>
      <c r="BQ67" s="314">
        <v>1022.18</v>
      </c>
      <c r="BR67" s="313">
        <v>867.9</v>
      </c>
      <c r="BS67" s="314">
        <v>1023.71</v>
      </c>
      <c r="BT67" s="313">
        <v>1452.21</v>
      </c>
      <c r="BU67" s="314">
        <v>1365.63</v>
      </c>
      <c r="BV67" s="313">
        <v>1050.33</v>
      </c>
      <c r="BW67" s="314">
        <v>1466.74</v>
      </c>
      <c r="BX67" s="313">
        <v>1410.7</v>
      </c>
    </row>
    <row r="68" spans="1:76">
      <c r="A68" s="315">
        <v>65</v>
      </c>
      <c r="B68" s="316">
        <v>23.57</v>
      </c>
      <c r="C68" s="317">
        <v>30.35</v>
      </c>
      <c r="D68" s="316">
        <v>33.94</v>
      </c>
      <c r="E68" s="317">
        <v>42.1</v>
      </c>
      <c r="F68" s="316">
        <v>50.11</v>
      </c>
      <c r="G68" s="317">
        <v>58.41</v>
      </c>
      <c r="H68" s="316">
        <v>69.58</v>
      </c>
      <c r="I68" s="317">
        <v>215.01</v>
      </c>
      <c r="J68" s="316">
        <v>269.04</v>
      </c>
      <c r="K68" s="317">
        <v>229.4</v>
      </c>
      <c r="M68" s="315">
        <v>65</v>
      </c>
      <c r="N68" s="313">
        <v>164.83</v>
      </c>
      <c r="O68" s="314">
        <v>235.28</v>
      </c>
      <c r="P68" s="313">
        <v>413.56</v>
      </c>
      <c r="Q68" s="314">
        <v>453.13</v>
      </c>
      <c r="R68" s="313">
        <v>469.87</v>
      </c>
      <c r="S68" s="314">
        <v>515.83</v>
      </c>
      <c r="T68" s="313">
        <v>540.13</v>
      </c>
      <c r="U68" s="314">
        <v>582.45</v>
      </c>
      <c r="V68" s="313">
        <v>449.3</v>
      </c>
      <c r="W68" s="314">
        <v>588.27</v>
      </c>
      <c r="Z68" s="315">
        <v>65</v>
      </c>
      <c r="AA68" s="313">
        <v>147.18</v>
      </c>
      <c r="AB68" s="314">
        <v>210.09</v>
      </c>
      <c r="AC68" s="313">
        <v>396.12</v>
      </c>
      <c r="AD68" s="314">
        <v>447.28</v>
      </c>
      <c r="AE68" s="313">
        <v>461.92</v>
      </c>
      <c r="AF68" s="314">
        <v>502.95</v>
      </c>
      <c r="AG68" s="313">
        <v>526.01</v>
      </c>
      <c r="AJ68" s="315">
        <v>65</v>
      </c>
      <c r="AK68" s="313">
        <v>113.55</v>
      </c>
      <c r="AL68" s="314">
        <v>139.3</v>
      </c>
      <c r="AM68" s="313">
        <v>176.12</v>
      </c>
      <c r="AN68" s="314">
        <v>252.28</v>
      </c>
      <c r="AO68" s="313">
        <v>421.86</v>
      </c>
      <c r="AP68" s="314">
        <v>456.64</v>
      </c>
      <c r="AQ68" s="313">
        <v>472.56</v>
      </c>
      <c r="AT68" s="315">
        <v>65</v>
      </c>
      <c r="AU68" s="313">
        <v>102.3</v>
      </c>
      <c r="AV68" s="314">
        <v>118.19</v>
      </c>
      <c r="AW68" s="313">
        <v>148.53</v>
      </c>
      <c r="AX68" s="314">
        <v>213.63</v>
      </c>
      <c r="AY68" s="313">
        <v>369.34</v>
      </c>
      <c r="AZ68" s="314">
        <v>377.99</v>
      </c>
      <c r="BA68" s="313">
        <v>381.77</v>
      </c>
      <c r="BB68" s="314">
        <v>385.6</v>
      </c>
      <c r="BC68" s="313">
        <v>349.9</v>
      </c>
      <c r="BD68" s="314">
        <v>387.73</v>
      </c>
      <c r="BF68" s="315">
        <v>65</v>
      </c>
      <c r="BG68" s="313">
        <v>66.3</v>
      </c>
      <c r="BH68" s="314">
        <v>88.98</v>
      </c>
      <c r="BI68" s="313">
        <v>107.94</v>
      </c>
      <c r="BJ68" s="314">
        <v>143.35</v>
      </c>
      <c r="BK68" s="313">
        <v>209.44</v>
      </c>
      <c r="BL68" s="314">
        <v>243.38</v>
      </c>
      <c r="BM68" s="313">
        <v>269.88</v>
      </c>
      <c r="BO68">
        <v>80</v>
      </c>
      <c r="BP68" s="313">
        <v>842.96</v>
      </c>
      <c r="BQ68" s="314">
        <v>1023.56</v>
      </c>
      <c r="BR68" s="313">
        <v>871.89</v>
      </c>
      <c r="BS68" s="314">
        <v>1045.4</v>
      </c>
      <c r="BT68" s="313">
        <v>1480.01</v>
      </c>
      <c r="BU68" s="314">
        <v>1393.91</v>
      </c>
      <c r="BV68" s="313">
        <v>1072.59</v>
      </c>
      <c r="BW68" s="314">
        <v>1494.82</v>
      </c>
      <c r="BX68" s="313">
        <v>1439.91</v>
      </c>
    </row>
    <row r="69" spans="1:76">
      <c r="A69" s="315">
        <v>66</v>
      </c>
      <c r="B69" s="316">
        <v>23.9</v>
      </c>
      <c r="C69" s="317">
        <v>30.6</v>
      </c>
      <c r="D69" s="316">
        <v>33.95</v>
      </c>
      <c r="E69" s="317">
        <v>42.12</v>
      </c>
      <c r="F69" s="316">
        <v>50.14</v>
      </c>
      <c r="G69" s="317">
        <v>58.59</v>
      </c>
      <c r="H69" s="316">
        <v>69.88</v>
      </c>
      <c r="I69" s="317">
        <v>218.33</v>
      </c>
      <c r="J69" s="316">
        <v>273.2</v>
      </c>
      <c r="K69" s="317">
        <v>232.79</v>
      </c>
      <c r="M69" s="315">
        <v>66</v>
      </c>
      <c r="N69" s="313">
        <v>165.25</v>
      </c>
      <c r="O69" s="314">
        <v>235.94</v>
      </c>
      <c r="P69" s="313">
        <v>428.48</v>
      </c>
      <c r="Q69" s="314">
        <v>454.33</v>
      </c>
      <c r="R69" s="313">
        <v>484.54</v>
      </c>
      <c r="S69" s="314">
        <v>524.89</v>
      </c>
      <c r="T69" s="313">
        <v>549.32</v>
      </c>
      <c r="U69" s="314">
        <v>587.72</v>
      </c>
      <c r="V69" s="313">
        <v>457.19</v>
      </c>
      <c r="W69" s="314">
        <v>611.14</v>
      </c>
      <c r="Z69" s="315">
        <v>66</v>
      </c>
      <c r="AA69" s="313">
        <v>147.55</v>
      </c>
      <c r="AB69" s="314">
        <v>210.67</v>
      </c>
      <c r="AC69" s="313">
        <v>408.61</v>
      </c>
      <c r="AD69" s="314">
        <v>448.47</v>
      </c>
      <c r="AE69" s="313">
        <v>476.57</v>
      </c>
      <c r="AF69" s="314">
        <v>511.91</v>
      </c>
      <c r="AG69" s="313">
        <v>532.26</v>
      </c>
      <c r="AJ69" s="315">
        <v>66</v>
      </c>
      <c r="AK69" s="313">
        <v>113.96</v>
      </c>
      <c r="AL69" s="314">
        <v>139.7</v>
      </c>
      <c r="AM69" s="313">
        <v>176.55</v>
      </c>
      <c r="AN69" s="314">
        <v>252.7</v>
      </c>
      <c r="AO69" s="313">
        <v>422.28</v>
      </c>
      <c r="AP69" s="314">
        <v>459.13</v>
      </c>
      <c r="AQ69" s="313">
        <v>473.81</v>
      </c>
      <c r="AT69" s="315">
        <v>66</v>
      </c>
      <c r="AU69" s="313">
        <v>102.72</v>
      </c>
      <c r="AV69" s="314">
        <v>118.61</v>
      </c>
      <c r="AW69" s="313">
        <v>150.19</v>
      </c>
      <c r="AX69" s="314">
        <v>214.19</v>
      </c>
      <c r="AY69" s="313">
        <v>369.76</v>
      </c>
      <c r="AZ69" s="314">
        <v>378.62</v>
      </c>
      <c r="BA69" s="313">
        <v>382.41</v>
      </c>
      <c r="BB69" s="314">
        <v>386.25</v>
      </c>
      <c r="BC69" s="313">
        <v>355.9</v>
      </c>
      <c r="BD69" s="314">
        <v>388.39</v>
      </c>
      <c r="BF69" s="315">
        <v>66</v>
      </c>
      <c r="BG69" s="313">
        <v>68.43</v>
      </c>
      <c r="BH69" s="314">
        <v>89.73</v>
      </c>
      <c r="BI69" s="313">
        <v>110.52</v>
      </c>
      <c r="BJ69" s="314">
        <v>146.4</v>
      </c>
      <c r="BK69" s="313">
        <v>211.74</v>
      </c>
      <c r="BL69" s="314">
        <v>247.38</v>
      </c>
      <c r="BM69" s="313">
        <v>274.43</v>
      </c>
      <c r="BO69">
        <v>82</v>
      </c>
      <c r="BP69" s="313">
        <v>856</v>
      </c>
      <c r="BQ69" s="314">
        <v>1037.98</v>
      </c>
      <c r="BR69" s="313">
        <v>874.07</v>
      </c>
      <c r="BS69" s="314">
        <v>1048.38</v>
      </c>
      <c r="BT69" s="313">
        <v>1483.19</v>
      </c>
      <c r="BU69" s="314">
        <v>1404.93</v>
      </c>
      <c r="BV69" s="313">
        <v>1075.64</v>
      </c>
      <c r="BW69" s="314">
        <v>1498.03</v>
      </c>
      <c r="BX69" s="313">
        <v>1451.3</v>
      </c>
    </row>
    <row r="70" spans="1:76">
      <c r="A70" s="315">
        <v>67</v>
      </c>
      <c r="B70" s="316">
        <v>23.99</v>
      </c>
      <c r="C70" s="317">
        <v>30.61</v>
      </c>
      <c r="D70" s="316">
        <v>33.96</v>
      </c>
      <c r="E70" s="317">
        <v>42.15</v>
      </c>
      <c r="F70" s="316">
        <v>50.54</v>
      </c>
      <c r="G70" s="317">
        <v>58.88</v>
      </c>
      <c r="H70" s="316">
        <v>69.89</v>
      </c>
      <c r="I70" s="317">
        <v>221.64</v>
      </c>
      <c r="J70" s="316">
        <v>274.72</v>
      </c>
      <c r="K70" s="317">
        <v>236.22</v>
      </c>
      <c r="M70" s="315">
        <v>67</v>
      </c>
      <c r="N70" s="313">
        <v>166.84</v>
      </c>
      <c r="O70" s="314">
        <v>248.77</v>
      </c>
      <c r="P70" s="313">
        <v>432.47</v>
      </c>
      <c r="Q70" s="314">
        <v>478.02</v>
      </c>
      <c r="R70" s="313">
        <v>486.01</v>
      </c>
      <c r="S70" s="314">
        <v>537.26</v>
      </c>
      <c r="T70" s="313">
        <v>564.93</v>
      </c>
      <c r="U70" s="314">
        <v>596.09</v>
      </c>
      <c r="V70" s="313">
        <v>471.37</v>
      </c>
      <c r="W70" s="314">
        <v>613.42</v>
      </c>
      <c r="Z70" s="315">
        <v>67</v>
      </c>
      <c r="AA70" s="313">
        <v>148.98</v>
      </c>
      <c r="AB70" s="314">
        <v>222.07</v>
      </c>
      <c r="AC70" s="313">
        <v>414.31</v>
      </c>
      <c r="AD70" s="314">
        <v>461.59</v>
      </c>
      <c r="AE70" s="313">
        <v>478.03</v>
      </c>
      <c r="AF70" s="314">
        <v>519.47</v>
      </c>
      <c r="AG70" s="313">
        <v>549.9</v>
      </c>
      <c r="AJ70" s="315">
        <v>67</v>
      </c>
      <c r="AK70" s="313">
        <v>114.94</v>
      </c>
      <c r="AL70" s="314">
        <v>143.53</v>
      </c>
      <c r="AM70" s="313">
        <v>176.96</v>
      </c>
      <c r="AN70" s="314">
        <v>253.11</v>
      </c>
      <c r="AO70" s="313">
        <v>422.7</v>
      </c>
      <c r="AP70" s="314">
        <v>459.56</v>
      </c>
      <c r="AQ70" s="313">
        <v>474.24</v>
      </c>
      <c r="AT70" s="315">
        <v>67</v>
      </c>
      <c r="AU70" s="313">
        <v>103.14</v>
      </c>
      <c r="AV70" s="314">
        <v>120.99</v>
      </c>
      <c r="AW70" s="313">
        <v>150.6</v>
      </c>
      <c r="AX70" s="314">
        <v>214.62</v>
      </c>
      <c r="AY70" s="313">
        <v>370.18</v>
      </c>
      <c r="AZ70" s="314">
        <v>379.05</v>
      </c>
      <c r="BA70" s="313">
        <v>382.84</v>
      </c>
      <c r="BB70" s="314">
        <v>386.68</v>
      </c>
      <c r="BC70" s="313">
        <v>357.14</v>
      </c>
      <c r="BD70" s="314">
        <v>389.72</v>
      </c>
      <c r="BF70" s="315">
        <v>67</v>
      </c>
      <c r="BG70" s="313">
        <v>68.53</v>
      </c>
      <c r="BH70" s="314">
        <v>90.2</v>
      </c>
      <c r="BI70" s="313">
        <v>112.05</v>
      </c>
      <c r="BJ70" s="314">
        <v>148.61</v>
      </c>
      <c r="BK70" s="313">
        <v>214.88</v>
      </c>
      <c r="BL70" s="314">
        <v>251.19</v>
      </c>
      <c r="BM70" s="313">
        <v>278.82</v>
      </c>
      <c r="BO70">
        <v>84</v>
      </c>
      <c r="BP70" s="313">
        <v>869.04</v>
      </c>
      <c r="BQ70" s="314">
        <v>1039.27</v>
      </c>
      <c r="BR70" s="313">
        <v>875.36</v>
      </c>
      <c r="BS70" s="314">
        <v>1051.36</v>
      </c>
      <c r="BT70" s="313">
        <v>1486.35</v>
      </c>
      <c r="BU70" s="314">
        <v>1423.9</v>
      </c>
      <c r="BV70" s="313">
        <v>1078.7</v>
      </c>
      <c r="BW70" s="314">
        <v>1501.22</v>
      </c>
      <c r="BX70" s="313">
        <v>1470.89</v>
      </c>
    </row>
    <row r="71" spans="1:76">
      <c r="A71" s="315">
        <v>68</v>
      </c>
      <c r="B71" s="316">
        <v>24.18</v>
      </c>
      <c r="C71" s="317">
        <v>31.47</v>
      </c>
      <c r="D71" s="316">
        <v>36</v>
      </c>
      <c r="E71" s="317">
        <v>43.03</v>
      </c>
      <c r="F71" s="316">
        <v>50.81</v>
      </c>
      <c r="G71" s="317">
        <v>59.22</v>
      </c>
      <c r="H71" s="316">
        <v>69.9</v>
      </c>
      <c r="I71" s="317">
        <v>224.84</v>
      </c>
      <c r="J71" s="316">
        <v>281.33</v>
      </c>
      <c r="K71" s="317">
        <v>239.48</v>
      </c>
      <c r="M71" s="315">
        <v>68</v>
      </c>
      <c r="N71" s="313">
        <v>170.59</v>
      </c>
      <c r="O71" s="314">
        <v>250.21</v>
      </c>
      <c r="P71" s="313">
        <v>432.89</v>
      </c>
      <c r="Q71" s="314">
        <v>480.39</v>
      </c>
      <c r="R71" s="313">
        <v>486.43</v>
      </c>
      <c r="S71" s="314">
        <v>538.99</v>
      </c>
      <c r="T71" s="313">
        <v>566.55</v>
      </c>
      <c r="U71" s="314">
        <v>597.15</v>
      </c>
      <c r="V71" s="313">
        <v>472.53</v>
      </c>
      <c r="W71" s="314">
        <v>616.99</v>
      </c>
      <c r="Z71" s="315">
        <v>68</v>
      </c>
      <c r="AA71" s="313">
        <v>152.32</v>
      </c>
      <c r="AB71" s="314">
        <v>223.42</v>
      </c>
      <c r="AC71" s="313">
        <v>414.92</v>
      </c>
      <c r="AD71" s="314">
        <v>468.19</v>
      </c>
      <c r="AE71" s="313">
        <v>478.45</v>
      </c>
      <c r="AF71" s="314">
        <v>525.84</v>
      </c>
      <c r="AG71" s="313">
        <v>558.23</v>
      </c>
      <c r="AJ71" s="315">
        <v>68</v>
      </c>
      <c r="AK71" s="313">
        <v>115.05</v>
      </c>
      <c r="AL71" s="314">
        <v>144.61</v>
      </c>
      <c r="AM71" s="313">
        <v>177.38</v>
      </c>
      <c r="AN71" s="314">
        <v>253.53</v>
      </c>
      <c r="AO71" s="313">
        <v>428.35</v>
      </c>
      <c r="AP71" s="314">
        <v>459.97</v>
      </c>
      <c r="AQ71" s="313">
        <v>480.03</v>
      </c>
      <c r="AT71" s="315">
        <v>68</v>
      </c>
      <c r="AU71" s="313">
        <v>103.56</v>
      </c>
      <c r="AV71" s="314">
        <v>121.97</v>
      </c>
      <c r="AW71" s="313">
        <v>154.77</v>
      </c>
      <c r="AX71" s="314">
        <v>215.04</v>
      </c>
      <c r="AY71" s="313">
        <v>372.2</v>
      </c>
      <c r="AZ71" s="314">
        <v>379.47</v>
      </c>
      <c r="BA71" s="313">
        <v>384.53</v>
      </c>
      <c r="BB71" s="314">
        <v>390.98</v>
      </c>
      <c r="BC71" s="313">
        <v>366.57</v>
      </c>
      <c r="BD71" s="314">
        <v>400.99</v>
      </c>
      <c r="BF71" s="315">
        <v>68</v>
      </c>
      <c r="BG71" s="313">
        <v>68.64</v>
      </c>
      <c r="BH71" s="314">
        <v>91.2</v>
      </c>
      <c r="BI71" s="313">
        <v>114.94</v>
      </c>
      <c r="BJ71" s="314">
        <v>150.5</v>
      </c>
      <c r="BK71" s="313">
        <v>217.96</v>
      </c>
      <c r="BL71" s="314">
        <v>254.75</v>
      </c>
      <c r="BM71" s="313">
        <v>283.08</v>
      </c>
      <c r="BO71">
        <v>86</v>
      </c>
      <c r="BP71" s="313">
        <v>882.09</v>
      </c>
      <c r="BQ71" s="314">
        <v>1062.61</v>
      </c>
      <c r="BR71" s="313">
        <v>876.65</v>
      </c>
      <c r="BS71" s="314">
        <v>1095.77</v>
      </c>
      <c r="BT71" s="313">
        <v>1514.21</v>
      </c>
      <c r="BU71" s="314">
        <v>1443.29</v>
      </c>
      <c r="BV71" s="313">
        <v>1124.27</v>
      </c>
      <c r="BW71" s="314">
        <v>1529.36</v>
      </c>
      <c r="BX71" s="313">
        <v>1490.92</v>
      </c>
    </row>
    <row r="72" spans="1:76">
      <c r="A72" s="315">
        <v>69</v>
      </c>
      <c r="B72" s="316">
        <v>24.45</v>
      </c>
      <c r="C72" s="317">
        <v>31.48</v>
      </c>
      <c r="D72" s="316">
        <v>36.01</v>
      </c>
      <c r="E72" s="317">
        <v>43.38</v>
      </c>
      <c r="F72" s="316">
        <v>51.08</v>
      </c>
      <c r="G72" s="317">
        <v>59.23</v>
      </c>
      <c r="H72" s="316">
        <v>70.26</v>
      </c>
      <c r="I72" s="317">
        <v>228.11</v>
      </c>
      <c r="J72" s="316">
        <v>285.42</v>
      </c>
      <c r="K72" s="317">
        <v>242.84</v>
      </c>
      <c r="M72" s="315">
        <v>69</v>
      </c>
      <c r="N72" s="313">
        <v>171</v>
      </c>
      <c r="O72" s="314">
        <v>250.63</v>
      </c>
      <c r="P72" s="313">
        <v>433.31</v>
      </c>
      <c r="Q72" s="314">
        <v>480.81</v>
      </c>
      <c r="R72" s="313">
        <v>486.94</v>
      </c>
      <c r="S72" s="314">
        <v>544.84</v>
      </c>
      <c r="T72" s="313">
        <v>574.93</v>
      </c>
      <c r="U72" s="314">
        <v>598.38</v>
      </c>
      <c r="V72" s="313">
        <v>487.23</v>
      </c>
      <c r="W72" s="314">
        <v>617.67</v>
      </c>
      <c r="Z72" s="315">
        <v>69</v>
      </c>
      <c r="AA72" s="313">
        <v>152.95</v>
      </c>
      <c r="AB72" s="314">
        <v>223.78</v>
      </c>
      <c r="AC72" s="313">
        <v>415.34</v>
      </c>
      <c r="AD72" s="314">
        <v>474.03</v>
      </c>
      <c r="AE72" s="313">
        <v>478.95</v>
      </c>
      <c r="AF72" s="314">
        <v>531.62</v>
      </c>
      <c r="AG72" s="313">
        <v>566.59</v>
      </c>
      <c r="AJ72" s="315">
        <v>69</v>
      </c>
      <c r="AK72" s="313">
        <v>116.72</v>
      </c>
      <c r="AL72" s="314">
        <v>145.05</v>
      </c>
      <c r="AM72" s="313">
        <v>177.84</v>
      </c>
      <c r="AN72" s="314">
        <v>253.93</v>
      </c>
      <c r="AO72" s="313">
        <v>433.57</v>
      </c>
      <c r="AP72" s="314">
        <v>461.22</v>
      </c>
      <c r="AQ72" s="313">
        <v>488</v>
      </c>
      <c r="AT72" s="315">
        <v>69</v>
      </c>
      <c r="AU72" s="313">
        <v>103.98</v>
      </c>
      <c r="AV72" s="314">
        <v>124.67</v>
      </c>
      <c r="AW72" s="313">
        <v>155.2</v>
      </c>
      <c r="AX72" s="314">
        <v>215.97</v>
      </c>
      <c r="AY72" s="313">
        <v>373.47</v>
      </c>
      <c r="AZ72" s="314">
        <v>380.77</v>
      </c>
      <c r="BA72" s="313">
        <v>388.43</v>
      </c>
      <c r="BB72" s="314">
        <v>392.31</v>
      </c>
      <c r="BC72" s="313">
        <v>371.83</v>
      </c>
      <c r="BD72" s="314">
        <v>402.04</v>
      </c>
      <c r="BF72" s="315">
        <v>69</v>
      </c>
      <c r="BG72" s="313">
        <v>68.99</v>
      </c>
      <c r="BH72" s="314">
        <v>92.28</v>
      </c>
      <c r="BI72" s="313">
        <v>116.01</v>
      </c>
      <c r="BJ72" s="314">
        <v>152.15</v>
      </c>
      <c r="BK72" s="313">
        <v>219.91</v>
      </c>
      <c r="BL72" s="314">
        <v>255.88</v>
      </c>
      <c r="BM72" s="313">
        <v>287.51</v>
      </c>
      <c r="BO72">
        <v>88</v>
      </c>
      <c r="BP72" s="313">
        <v>895.11</v>
      </c>
      <c r="BQ72" s="314">
        <v>1063.9</v>
      </c>
      <c r="BR72" s="313">
        <v>877.94</v>
      </c>
      <c r="BS72" s="314">
        <v>1102.37</v>
      </c>
      <c r="BT72" s="313">
        <v>1517.38</v>
      </c>
      <c r="BU72" s="314">
        <v>1458.14</v>
      </c>
      <c r="BV72" s="313">
        <v>1131.04</v>
      </c>
      <c r="BW72" s="314">
        <v>1532.56</v>
      </c>
      <c r="BX72" s="313">
        <v>1506.26</v>
      </c>
    </row>
    <row r="73" spans="1:76">
      <c r="A73" s="315">
        <v>70</v>
      </c>
      <c r="B73" s="316">
        <v>24.57</v>
      </c>
      <c r="C73" s="317">
        <v>31.84</v>
      </c>
      <c r="D73" s="316">
        <v>36.44</v>
      </c>
      <c r="E73" s="317">
        <v>44.69</v>
      </c>
      <c r="F73" s="316">
        <v>52.1</v>
      </c>
      <c r="G73" s="317">
        <v>59.24</v>
      </c>
      <c r="H73" s="316">
        <v>70.86</v>
      </c>
      <c r="I73" s="317">
        <v>232.91</v>
      </c>
      <c r="J73" s="316">
        <v>289.49</v>
      </c>
      <c r="K73" s="317">
        <v>245.83</v>
      </c>
      <c r="M73" s="315">
        <v>70</v>
      </c>
      <c r="N73" s="313">
        <v>171.42</v>
      </c>
      <c r="O73" s="314">
        <v>251.04</v>
      </c>
      <c r="P73" s="313">
        <v>433.73</v>
      </c>
      <c r="Q73" s="314">
        <v>482.52</v>
      </c>
      <c r="R73" s="313">
        <v>487.36</v>
      </c>
      <c r="S73" s="314">
        <v>545.56</v>
      </c>
      <c r="T73" s="313">
        <v>580.14</v>
      </c>
      <c r="U73" s="314">
        <v>623.58</v>
      </c>
      <c r="V73" s="313">
        <v>493.74</v>
      </c>
      <c r="W73" s="314">
        <v>631.03</v>
      </c>
      <c r="Z73" s="315">
        <v>70</v>
      </c>
      <c r="AA73" s="313">
        <v>156.02</v>
      </c>
      <c r="AB73" s="314">
        <v>225.96</v>
      </c>
      <c r="AC73" s="313">
        <v>415.76</v>
      </c>
      <c r="AD73" s="314">
        <v>474.61</v>
      </c>
      <c r="AE73" s="313">
        <v>479.37</v>
      </c>
      <c r="AF73" s="314">
        <v>532.3</v>
      </c>
      <c r="AG73" s="313">
        <v>569.12</v>
      </c>
      <c r="AJ73" s="315">
        <v>70</v>
      </c>
      <c r="AK73" s="313">
        <v>117.94</v>
      </c>
      <c r="AL73" s="314">
        <v>152.57</v>
      </c>
      <c r="AM73" s="313">
        <v>186.9</v>
      </c>
      <c r="AN73" s="314">
        <v>254.35</v>
      </c>
      <c r="AO73" s="313">
        <v>435.89</v>
      </c>
      <c r="AP73" s="314">
        <v>482.25</v>
      </c>
      <c r="AQ73" s="313">
        <v>488.8</v>
      </c>
      <c r="AT73" s="315">
        <v>70</v>
      </c>
      <c r="AU73" s="313">
        <v>104.4</v>
      </c>
      <c r="AV73" s="314">
        <v>135.88</v>
      </c>
      <c r="AW73" s="313">
        <v>160.62</v>
      </c>
      <c r="AX73" s="314">
        <v>234.29</v>
      </c>
      <c r="AY73" s="313">
        <v>382.12</v>
      </c>
      <c r="AZ73" s="314">
        <v>407.7</v>
      </c>
      <c r="BA73" s="313">
        <v>409.48</v>
      </c>
      <c r="BB73" s="314">
        <v>413.59</v>
      </c>
      <c r="BC73" s="313">
        <v>376.34</v>
      </c>
      <c r="BD73" s="314">
        <v>415.72</v>
      </c>
      <c r="BF73" s="315">
        <v>70</v>
      </c>
      <c r="BG73" s="313">
        <v>69.73</v>
      </c>
      <c r="BH73" s="314">
        <v>92.6</v>
      </c>
      <c r="BI73" s="313">
        <v>116.12</v>
      </c>
      <c r="BJ73" s="314">
        <v>153.48</v>
      </c>
      <c r="BK73" s="313">
        <v>220.11</v>
      </c>
      <c r="BL73" s="314">
        <v>258.63</v>
      </c>
      <c r="BM73" s="313">
        <v>291.9</v>
      </c>
      <c r="BO73">
        <v>90</v>
      </c>
      <c r="BP73" s="313">
        <v>908.15</v>
      </c>
      <c r="BQ73" s="314">
        <v>1065.19</v>
      </c>
      <c r="BR73" s="313">
        <v>879.23</v>
      </c>
      <c r="BS73" s="314">
        <v>1133.88</v>
      </c>
      <c r="BT73" s="313">
        <v>1537.57</v>
      </c>
      <c r="BU73" s="314">
        <v>1476.76</v>
      </c>
      <c r="BV73" s="313">
        <v>1163.37</v>
      </c>
      <c r="BW73" s="314">
        <v>1552.95</v>
      </c>
      <c r="BX73" s="313">
        <v>1509.25</v>
      </c>
    </row>
    <row r="74" spans="1:76">
      <c r="A74" s="315">
        <v>71</v>
      </c>
      <c r="B74" s="316">
        <v>24.75</v>
      </c>
      <c r="C74" s="317">
        <v>31.93</v>
      </c>
      <c r="D74" s="316">
        <v>37.09</v>
      </c>
      <c r="E74" s="317">
        <v>45.09</v>
      </c>
      <c r="F74" s="316">
        <v>53.03</v>
      </c>
      <c r="G74" s="317">
        <v>60.87</v>
      </c>
      <c r="H74" s="316">
        <v>71.01</v>
      </c>
      <c r="I74" s="317">
        <v>236.95</v>
      </c>
      <c r="J74" s="316">
        <v>290.28</v>
      </c>
      <c r="K74" s="317">
        <v>250.69</v>
      </c>
      <c r="M74" s="315">
        <v>71</v>
      </c>
      <c r="N74" s="313">
        <v>176.31</v>
      </c>
      <c r="O74" s="314">
        <v>251.46</v>
      </c>
      <c r="P74" s="313">
        <v>434.94</v>
      </c>
      <c r="Q74" s="314">
        <v>483.4</v>
      </c>
      <c r="R74" s="313">
        <v>488.24</v>
      </c>
      <c r="S74" s="314">
        <v>559.77</v>
      </c>
      <c r="T74" s="313">
        <v>581.37</v>
      </c>
      <c r="U74" s="314">
        <v>632.59</v>
      </c>
      <c r="V74" s="313">
        <v>502.74</v>
      </c>
      <c r="W74" s="314">
        <v>648.54</v>
      </c>
      <c r="Z74" s="315">
        <v>71</v>
      </c>
      <c r="AA74" s="313">
        <v>159</v>
      </c>
      <c r="AB74" s="314">
        <v>229.54</v>
      </c>
      <c r="AC74" s="313">
        <v>416.94</v>
      </c>
      <c r="AD74" s="314">
        <v>475.49</v>
      </c>
      <c r="AE74" s="313">
        <v>480.25</v>
      </c>
      <c r="AF74" s="314">
        <v>533.18</v>
      </c>
      <c r="AG74" s="313">
        <v>569.55</v>
      </c>
      <c r="AJ74" s="315">
        <v>71</v>
      </c>
      <c r="AK74" s="313">
        <v>118.37</v>
      </c>
      <c r="AL74" s="314">
        <v>154.86</v>
      </c>
      <c r="AM74" s="313">
        <v>189.72</v>
      </c>
      <c r="AN74" s="314">
        <v>257.34</v>
      </c>
      <c r="AO74" s="313">
        <v>440.39</v>
      </c>
      <c r="AP74" s="314">
        <v>489.25</v>
      </c>
      <c r="AQ74" s="313">
        <v>494.16</v>
      </c>
      <c r="AT74" s="315">
        <v>71</v>
      </c>
      <c r="AU74" s="313">
        <v>110.73</v>
      </c>
      <c r="AV74" s="314">
        <v>137.71</v>
      </c>
      <c r="AW74" s="313">
        <v>160.73</v>
      </c>
      <c r="AX74" s="314">
        <v>236.13</v>
      </c>
      <c r="AY74" s="313">
        <v>383.36</v>
      </c>
      <c r="AZ74" s="314">
        <v>409.53</v>
      </c>
      <c r="BA74" s="313">
        <v>413.55</v>
      </c>
      <c r="BB74" s="314">
        <v>417.7</v>
      </c>
      <c r="BC74" s="313">
        <v>377.37</v>
      </c>
      <c r="BD74" s="314">
        <v>419.84</v>
      </c>
      <c r="BF74" s="315">
        <v>71</v>
      </c>
      <c r="BG74" s="313">
        <v>71.07</v>
      </c>
      <c r="BH74" s="314">
        <v>94.82</v>
      </c>
      <c r="BI74" s="313">
        <v>118.67</v>
      </c>
      <c r="BJ74" s="314">
        <v>155.81</v>
      </c>
      <c r="BK74" s="313">
        <v>227.17</v>
      </c>
      <c r="BL74" s="314">
        <v>265.16</v>
      </c>
      <c r="BM74" s="313">
        <v>296.54</v>
      </c>
      <c r="BO74">
        <v>92</v>
      </c>
      <c r="BP74" s="313">
        <v>921.18</v>
      </c>
      <c r="BQ74" s="314">
        <v>1066.48</v>
      </c>
      <c r="BR74" s="313">
        <v>880.52</v>
      </c>
      <c r="BS74" s="314">
        <v>1150.86</v>
      </c>
      <c r="BT74" s="313">
        <v>1593.01</v>
      </c>
      <c r="BU74" s="314">
        <v>1482.44</v>
      </c>
      <c r="BV74" s="313">
        <v>1180.79</v>
      </c>
      <c r="BW74" s="314">
        <v>1608.95</v>
      </c>
      <c r="BX74" s="313">
        <v>1515.06</v>
      </c>
    </row>
    <row r="75" spans="1:76">
      <c r="A75" s="315">
        <v>72</v>
      </c>
      <c r="B75" s="316">
        <v>25.33</v>
      </c>
      <c r="C75" s="317">
        <v>31.98</v>
      </c>
      <c r="D75" s="316">
        <v>37.96</v>
      </c>
      <c r="E75" s="317">
        <v>45.1</v>
      </c>
      <c r="F75" s="316">
        <v>53.42</v>
      </c>
      <c r="G75" s="317">
        <v>62.88</v>
      </c>
      <c r="H75" s="316">
        <v>71.51</v>
      </c>
      <c r="I75" s="317">
        <v>240.48</v>
      </c>
      <c r="J75" s="316">
        <v>290.98</v>
      </c>
      <c r="K75" s="317">
        <v>254.28</v>
      </c>
      <c r="M75" s="315">
        <v>72</v>
      </c>
      <c r="N75" s="313">
        <v>177.44</v>
      </c>
      <c r="O75" s="314">
        <v>258.85</v>
      </c>
      <c r="P75" s="313">
        <v>455.45</v>
      </c>
      <c r="Q75" s="314">
        <v>499.9</v>
      </c>
      <c r="R75" s="313">
        <v>504.91</v>
      </c>
      <c r="S75" s="314">
        <v>562.81</v>
      </c>
      <c r="T75" s="313">
        <v>590.72</v>
      </c>
      <c r="U75" s="314">
        <v>644.48</v>
      </c>
      <c r="V75" s="313">
        <v>502.89</v>
      </c>
      <c r="W75" s="314">
        <v>654.7</v>
      </c>
      <c r="Z75" s="315">
        <v>72</v>
      </c>
      <c r="AA75" s="313">
        <v>162.31</v>
      </c>
      <c r="AB75" s="314">
        <v>233.12</v>
      </c>
      <c r="AC75" s="313">
        <v>436.75</v>
      </c>
      <c r="AD75" s="314">
        <v>491.94</v>
      </c>
      <c r="AE75" s="313">
        <v>496.9</v>
      </c>
      <c r="AF75" s="314">
        <v>549.39</v>
      </c>
      <c r="AG75" s="313">
        <v>570.73</v>
      </c>
      <c r="AJ75" s="315">
        <v>72</v>
      </c>
      <c r="AK75" s="313">
        <v>123.11</v>
      </c>
      <c r="AL75" s="314">
        <v>155.27</v>
      </c>
      <c r="AM75" s="313">
        <v>191.56</v>
      </c>
      <c r="AN75" s="314">
        <v>258.59</v>
      </c>
      <c r="AO75" s="313">
        <v>441.13</v>
      </c>
      <c r="AP75" s="314">
        <v>489.68</v>
      </c>
      <c r="AQ75" s="313">
        <v>494.58</v>
      </c>
      <c r="AT75" s="315">
        <v>72</v>
      </c>
      <c r="AU75" s="313">
        <v>111.37</v>
      </c>
      <c r="AV75" s="314">
        <v>138.13</v>
      </c>
      <c r="AW75" s="313">
        <v>160.83</v>
      </c>
      <c r="AX75" s="314">
        <v>236.55</v>
      </c>
      <c r="AY75" s="313">
        <v>400.68</v>
      </c>
      <c r="AZ75" s="314">
        <v>411.63</v>
      </c>
      <c r="BA75" s="313">
        <v>413.98</v>
      </c>
      <c r="BB75" s="314">
        <v>418.13</v>
      </c>
      <c r="BC75" s="313">
        <v>378.27</v>
      </c>
      <c r="BD75" s="314">
        <v>420.26</v>
      </c>
      <c r="BF75" s="315">
        <v>72</v>
      </c>
      <c r="BG75" s="313">
        <v>71.86</v>
      </c>
      <c r="BH75" s="314">
        <v>96.14</v>
      </c>
      <c r="BI75" s="313">
        <v>120.12</v>
      </c>
      <c r="BJ75" s="314">
        <v>157.88</v>
      </c>
      <c r="BK75" s="313">
        <v>229.24</v>
      </c>
      <c r="BL75" s="314">
        <v>268.85</v>
      </c>
      <c r="BM75" s="313">
        <v>300.6</v>
      </c>
      <c r="BO75">
        <v>94</v>
      </c>
      <c r="BP75" s="313">
        <v>934.23</v>
      </c>
      <c r="BQ75" s="314">
        <v>1068.79</v>
      </c>
      <c r="BR75" s="313">
        <v>881.81</v>
      </c>
      <c r="BS75" s="314">
        <v>1171.53</v>
      </c>
      <c r="BT75" s="313">
        <v>1599.19</v>
      </c>
      <c r="BU75" s="314">
        <v>1485.55</v>
      </c>
      <c r="BV75" s="313">
        <v>1201.99</v>
      </c>
      <c r="BW75" s="314">
        <v>1615.19</v>
      </c>
      <c r="BX75" s="313">
        <v>1518.24</v>
      </c>
    </row>
    <row r="76" spans="1:76">
      <c r="A76" s="315">
        <v>73</v>
      </c>
      <c r="B76" s="316">
        <v>25.73</v>
      </c>
      <c r="C76" s="317">
        <v>32.3</v>
      </c>
      <c r="D76" s="316">
        <v>37.97</v>
      </c>
      <c r="E76" s="317">
        <v>45.76</v>
      </c>
      <c r="F76" s="316">
        <v>53.48</v>
      </c>
      <c r="G76" s="317">
        <v>62.89</v>
      </c>
      <c r="H76" s="316">
        <v>71.64</v>
      </c>
      <c r="I76" s="317">
        <v>244</v>
      </c>
      <c r="J76" s="316">
        <v>293.99</v>
      </c>
      <c r="K76" s="317">
        <v>257.87</v>
      </c>
      <c r="M76" s="315">
        <v>73</v>
      </c>
      <c r="N76" s="313">
        <v>177.86</v>
      </c>
      <c r="O76" s="314">
        <v>264.25</v>
      </c>
      <c r="P76" s="313">
        <v>457.5</v>
      </c>
      <c r="Q76" s="314">
        <v>501.56</v>
      </c>
      <c r="R76" s="313">
        <v>506.59</v>
      </c>
      <c r="S76" s="314">
        <v>572.76</v>
      </c>
      <c r="T76" s="313">
        <v>593.77</v>
      </c>
      <c r="U76" s="314">
        <v>670.92</v>
      </c>
      <c r="V76" s="313">
        <v>511.42</v>
      </c>
      <c r="W76" s="314">
        <v>682.2</v>
      </c>
      <c r="Z76" s="315">
        <v>73</v>
      </c>
      <c r="AA76" s="313">
        <v>164.67</v>
      </c>
      <c r="AB76" s="314">
        <v>238.34</v>
      </c>
      <c r="AC76" s="313">
        <v>438.74</v>
      </c>
      <c r="AD76" s="314">
        <v>493.6</v>
      </c>
      <c r="AE76" s="313">
        <v>498.55</v>
      </c>
      <c r="AF76" s="314">
        <v>559.22</v>
      </c>
      <c r="AG76" s="313">
        <v>584.4</v>
      </c>
      <c r="AJ76" s="315">
        <v>73</v>
      </c>
      <c r="AK76" s="313">
        <v>124.44</v>
      </c>
      <c r="AL76" s="314">
        <v>155.69</v>
      </c>
      <c r="AM76" s="313">
        <v>194.28</v>
      </c>
      <c r="AN76" s="314">
        <v>260.76</v>
      </c>
      <c r="AO76" s="313">
        <v>445.86</v>
      </c>
      <c r="AP76" s="314">
        <v>490.21</v>
      </c>
      <c r="AQ76" s="313">
        <v>495.11</v>
      </c>
      <c r="AT76" s="315">
        <v>73</v>
      </c>
      <c r="AU76" s="313">
        <v>111.79</v>
      </c>
      <c r="AV76" s="314">
        <v>138.55</v>
      </c>
      <c r="AW76" s="313">
        <v>161.57</v>
      </c>
      <c r="AX76" s="314">
        <v>240.44</v>
      </c>
      <c r="AY76" s="313">
        <v>402.42</v>
      </c>
      <c r="AZ76" s="314">
        <v>412.01</v>
      </c>
      <c r="BA76" s="313">
        <v>414.41</v>
      </c>
      <c r="BB76" s="314">
        <v>418.56</v>
      </c>
      <c r="BC76" s="313">
        <v>382.19</v>
      </c>
      <c r="BD76" s="314">
        <v>420.69</v>
      </c>
      <c r="BF76" s="315">
        <v>73</v>
      </c>
      <c r="BG76" s="313">
        <v>75.47</v>
      </c>
      <c r="BH76" s="314">
        <v>97.7</v>
      </c>
      <c r="BI76" s="313">
        <v>122.19</v>
      </c>
      <c r="BJ76" s="314">
        <v>159.84</v>
      </c>
      <c r="BK76" s="313">
        <v>231.99</v>
      </c>
      <c r="BL76" s="314">
        <v>271.58</v>
      </c>
      <c r="BM76" s="313">
        <v>301.68</v>
      </c>
      <c r="BO76">
        <v>96</v>
      </c>
      <c r="BP76" s="313">
        <v>939.85</v>
      </c>
      <c r="BQ76" s="314">
        <v>1073.49</v>
      </c>
      <c r="BR76" s="313">
        <v>883.1</v>
      </c>
      <c r="BS76" s="314">
        <v>1194.33</v>
      </c>
      <c r="BT76" s="313">
        <v>1698.75</v>
      </c>
      <c r="BU76" s="314">
        <v>1488.67</v>
      </c>
      <c r="BV76" s="313">
        <v>1225.39</v>
      </c>
      <c r="BW76" s="314">
        <v>1715.74</v>
      </c>
      <c r="BX76" s="313">
        <v>1521.43</v>
      </c>
    </row>
    <row r="77" spans="1:76">
      <c r="A77" s="315">
        <v>74</v>
      </c>
      <c r="B77" s="316">
        <v>26.67</v>
      </c>
      <c r="C77" s="317">
        <v>32.31</v>
      </c>
      <c r="D77" s="316">
        <v>37.98</v>
      </c>
      <c r="E77" s="317">
        <v>45.77</v>
      </c>
      <c r="F77" s="316">
        <v>54.82</v>
      </c>
      <c r="G77" s="317">
        <v>63.58</v>
      </c>
      <c r="H77" s="316">
        <v>71.79</v>
      </c>
      <c r="I77" s="317">
        <v>246.35</v>
      </c>
      <c r="J77" s="316">
        <v>307.64</v>
      </c>
      <c r="K77" s="317">
        <v>258.7</v>
      </c>
      <c r="M77" s="315">
        <v>74</v>
      </c>
      <c r="N77" s="313">
        <v>178.28</v>
      </c>
      <c r="O77" s="314">
        <v>264.8</v>
      </c>
      <c r="P77" s="313">
        <v>457.92</v>
      </c>
      <c r="Q77" s="314">
        <v>501.98</v>
      </c>
      <c r="R77" s="313">
        <v>507.01</v>
      </c>
      <c r="S77" s="314">
        <v>580.12</v>
      </c>
      <c r="T77" s="313">
        <v>594.2</v>
      </c>
      <c r="U77" s="314">
        <v>673.55</v>
      </c>
      <c r="V77" s="313">
        <v>511.57</v>
      </c>
      <c r="W77" s="314">
        <v>684.88</v>
      </c>
      <c r="Z77" s="315">
        <v>74</v>
      </c>
      <c r="AA77" s="313">
        <v>165.31</v>
      </c>
      <c r="AB77" s="314">
        <v>238.88</v>
      </c>
      <c r="AC77" s="313">
        <v>439.17</v>
      </c>
      <c r="AD77" s="314">
        <v>494.02</v>
      </c>
      <c r="AE77" s="313">
        <v>498.98</v>
      </c>
      <c r="AF77" s="314">
        <v>566.48</v>
      </c>
      <c r="AG77" s="313">
        <v>585.78</v>
      </c>
      <c r="AJ77" s="315">
        <v>74</v>
      </c>
      <c r="AK77" s="313">
        <v>124.92</v>
      </c>
      <c r="AL77" s="314">
        <v>156.1</v>
      </c>
      <c r="AM77" s="313">
        <v>194.7</v>
      </c>
      <c r="AN77" s="314">
        <v>261.19</v>
      </c>
      <c r="AO77" s="313">
        <v>452.15</v>
      </c>
      <c r="AP77" s="314">
        <v>500.51</v>
      </c>
      <c r="AQ77" s="313">
        <v>505.52</v>
      </c>
      <c r="AT77" s="315">
        <v>74</v>
      </c>
      <c r="AU77" s="313">
        <v>112.21</v>
      </c>
      <c r="AV77" s="314">
        <v>138.97</v>
      </c>
      <c r="AW77" s="313">
        <v>161.99</v>
      </c>
      <c r="AX77" s="314">
        <v>240.86</v>
      </c>
      <c r="AY77" s="313">
        <v>402.99</v>
      </c>
      <c r="AZ77" s="314">
        <v>412.59</v>
      </c>
      <c r="BA77" s="313">
        <v>418.65</v>
      </c>
      <c r="BB77" s="314">
        <v>420.79</v>
      </c>
      <c r="BC77" s="313">
        <v>402.37</v>
      </c>
      <c r="BD77" s="314">
        <v>427.17</v>
      </c>
      <c r="BF77" s="315">
        <v>74</v>
      </c>
      <c r="BG77" s="313">
        <v>76.14</v>
      </c>
      <c r="BH77" s="314">
        <v>98.68</v>
      </c>
      <c r="BI77" s="313">
        <v>123.82</v>
      </c>
      <c r="BJ77" s="314">
        <v>162.3</v>
      </c>
      <c r="BK77" s="313">
        <v>235.82</v>
      </c>
      <c r="BL77" s="314">
        <v>273.18</v>
      </c>
      <c r="BM77" s="313">
        <v>305.17</v>
      </c>
      <c r="BO77">
        <v>98</v>
      </c>
      <c r="BP77" s="313">
        <v>941.14</v>
      </c>
      <c r="BQ77" s="314">
        <v>1076.22</v>
      </c>
      <c r="BR77" s="313">
        <v>884.39</v>
      </c>
      <c r="BS77" s="314">
        <v>1201.08</v>
      </c>
      <c r="BT77" s="313">
        <v>1706.58</v>
      </c>
      <c r="BU77" s="314">
        <v>1491.78</v>
      </c>
      <c r="BV77" s="313">
        <v>1232.31</v>
      </c>
      <c r="BW77" s="314">
        <v>1723.65</v>
      </c>
      <c r="BX77" s="313">
        <v>1524.6</v>
      </c>
    </row>
    <row r="78" spans="1:76">
      <c r="A78" s="315">
        <v>75</v>
      </c>
      <c r="B78" s="316">
        <v>27.92</v>
      </c>
      <c r="C78" s="317">
        <v>32.63</v>
      </c>
      <c r="D78" s="316">
        <v>38.25</v>
      </c>
      <c r="E78" s="317">
        <v>46.57</v>
      </c>
      <c r="F78" s="316">
        <v>55.33</v>
      </c>
      <c r="G78" s="317">
        <v>64.23</v>
      </c>
      <c r="H78" s="316">
        <v>71.81</v>
      </c>
      <c r="I78" s="317">
        <v>249.14</v>
      </c>
      <c r="J78" s="316">
        <v>309.58</v>
      </c>
      <c r="K78" s="317">
        <v>260.55</v>
      </c>
      <c r="M78" s="315">
        <v>75</v>
      </c>
      <c r="N78" s="313">
        <v>179.11</v>
      </c>
      <c r="O78" s="314">
        <v>265.63</v>
      </c>
      <c r="P78" s="313">
        <v>458.76</v>
      </c>
      <c r="Q78" s="314">
        <v>502.82</v>
      </c>
      <c r="R78" s="313">
        <v>507.85</v>
      </c>
      <c r="S78" s="314">
        <v>580.97</v>
      </c>
      <c r="T78" s="313">
        <v>595.05</v>
      </c>
      <c r="U78" s="314">
        <v>674.47</v>
      </c>
      <c r="V78" s="313">
        <v>511.67</v>
      </c>
      <c r="W78" s="314">
        <v>685.83</v>
      </c>
      <c r="Z78" s="315">
        <v>75</v>
      </c>
      <c r="AA78" s="313">
        <v>169.92</v>
      </c>
      <c r="AB78" s="314">
        <v>244.79</v>
      </c>
      <c r="AC78" s="313">
        <v>439.27</v>
      </c>
      <c r="AD78" s="314">
        <v>494.87</v>
      </c>
      <c r="AE78" s="313">
        <v>499.82</v>
      </c>
      <c r="AF78" s="314">
        <v>567.33</v>
      </c>
      <c r="AG78" s="313">
        <v>586.65</v>
      </c>
      <c r="AJ78" s="315">
        <v>75</v>
      </c>
      <c r="AK78" s="313">
        <v>125.04</v>
      </c>
      <c r="AL78" s="314">
        <v>156.94</v>
      </c>
      <c r="AM78" s="313">
        <v>195.53</v>
      </c>
      <c r="AN78" s="314">
        <v>262.03</v>
      </c>
      <c r="AO78" s="313">
        <v>453.99</v>
      </c>
      <c r="AP78" s="314">
        <v>507.59</v>
      </c>
      <c r="AQ78" s="313">
        <v>512.68</v>
      </c>
      <c r="AT78" s="315">
        <v>75</v>
      </c>
      <c r="AU78" s="313">
        <v>114.22</v>
      </c>
      <c r="AV78" s="314">
        <v>139.81</v>
      </c>
      <c r="AW78" s="313">
        <v>162.83</v>
      </c>
      <c r="AX78" s="314">
        <v>245.72</v>
      </c>
      <c r="AY78" s="313">
        <v>411.36</v>
      </c>
      <c r="AZ78" s="314">
        <v>422.26</v>
      </c>
      <c r="BA78" s="313">
        <v>426.49</v>
      </c>
      <c r="BB78" s="314">
        <v>430.75</v>
      </c>
      <c r="BC78" s="313">
        <v>402.45</v>
      </c>
      <c r="BD78" s="314">
        <v>432.89</v>
      </c>
      <c r="BF78" s="315">
        <v>75</v>
      </c>
      <c r="BG78" s="313">
        <v>76.51</v>
      </c>
      <c r="BH78" s="314">
        <v>98.8</v>
      </c>
      <c r="BI78" s="313">
        <v>125.3</v>
      </c>
      <c r="BJ78" s="314">
        <v>164.32</v>
      </c>
      <c r="BK78" s="313">
        <v>237.97</v>
      </c>
      <c r="BL78" s="314">
        <v>273.29</v>
      </c>
      <c r="BM78" s="313">
        <v>306.08</v>
      </c>
      <c r="BO78">
        <v>100</v>
      </c>
      <c r="BP78" s="313">
        <v>942.43</v>
      </c>
      <c r="BQ78" s="314">
        <v>1090.31</v>
      </c>
      <c r="BR78" s="313">
        <v>885.68</v>
      </c>
      <c r="BS78" s="314">
        <v>1205.26</v>
      </c>
      <c r="BT78" s="313">
        <v>1709.56</v>
      </c>
      <c r="BU78" s="314">
        <v>1494.9</v>
      </c>
      <c r="BV78" s="313">
        <v>1236.6</v>
      </c>
      <c r="BW78" s="314">
        <v>1726.66</v>
      </c>
      <c r="BX78" s="313">
        <v>1527.79</v>
      </c>
    </row>
    <row r="79" spans="1:76">
      <c r="A79" s="315">
        <v>76</v>
      </c>
      <c r="B79" s="316">
        <v>29.51</v>
      </c>
      <c r="C79" s="317">
        <v>34.45</v>
      </c>
      <c r="D79" s="316">
        <v>38.49</v>
      </c>
      <c r="E79" s="317">
        <v>47.29</v>
      </c>
      <c r="F79" s="316">
        <v>56.04</v>
      </c>
      <c r="G79" s="317">
        <v>65.28</v>
      </c>
      <c r="H79" s="316">
        <v>71.82</v>
      </c>
      <c r="I79" s="317">
        <v>252.21</v>
      </c>
      <c r="J79" s="316">
        <v>309.68</v>
      </c>
      <c r="K79" s="317">
        <v>263.66</v>
      </c>
      <c r="M79" s="315">
        <v>76</v>
      </c>
      <c r="N79" s="313">
        <v>188.35</v>
      </c>
      <c r="O79" s="314">
        <v>273.01</v>
      </c>
      <c r="P79" s="313">
        <v>465.09</v>
      </c>
      <c r="Q79" s="314">
        <v>506.65</v>
      </c>
      <c r="R79" s="313">
        <v>511.72</v>
      </c>
      <c r="S79" s="314">
        <v>585.31</v>
      </c>
      <c r="T79" s="313">
        <v>608.44</v>
      </c>
      <c r="U79" s="314">
        <v>688.65</v>
      </c>
      <c r="V79" s="313">
        <v>532.93</v>
      </c>
      <c r="W79" s="314">
        <v>695.54</v>
      </c>
      <c r="Z79" s="315">
        <v>76</v>
      </c>
      <c r="AA79" s="313">
        <v>170.76</v>
      </c>
      <c r="AB79" s="314">
        <v>245.63</v>
      </c>
      <c r="AC79" s="313">
        <v>457.26</v>
      </c>
      <c r="AD79" s="314">
        <v>502.33</v>
      </c>
      <c r="AE79" s="313">
        <v>507.36</v>
      </c>
      <c r="AF79" s="314">
        <v>580.82</v>
      </c>
      <c r="AG79" s="313">
        <v>604.01</v>
      </c>
      <c r="AJ79" s="315">
        <v>76</v>
      </c>
      <c r="AK79" s="313">
        <v>131.45</v>
      </c>
      <c r="AL79" s="314">
        <v>157.77</v>
      </c>
      <c r="AM79" s="313">
        <v>196.37</v>
      </c>
      <c r="AN79" s="314">
        <v>266.36</v>
      </c>
      <c r="AO79" s="313">
        <v>454.83</v>
      </c>
      <c r="AP79" s="314">
        <v>511.82</v>
      </c>
      <c r="AQ79" s="313">
        <v>516.96</v>
      </c>
      <c r="AT79" s="315">
        <v>76</v>
      </c>
      <c r="AU79" s="313">
        <v>115.05</v>
      </c>
      <c r="AV79" s="314">
        <v>140.65</v>
      </c>
      <c r="AW79" s="313">
        <v>163.66</v>
      </c>
      <c r="AX79" s="314">
        <v>247.48</v>
      </c>
      <c r="AY79" s="313">
        <v>419.91</v>
      </c>
      <c r="AZ79" s="314">
        <v>428.84</v>
      </c>
      <c r="BA79" s="313">
        <v>433.14</v>
      </c>
      <c r="BB79" s="314">
        <v>437.48</v>
      </c>
      <c r="BC79" s="313">
        <v>402.59</v>
      </c>
      <c r="BD79" s="314">
        <v>439.62</v>
      </c>
      <c r="BF79" s="315">
        <v>76</v>
      </c>
      <c r="BG79" s="313">
        <v>76.7</v>
      </c>
      <c r="BH79" s="314">
        <v>99.08</v>
      </c>
      <c r="BI79" s="313">
        <v>125.86</v>
      </c>
      <c r="BJ79" s="314">
        <v>166.82</v>
      </c>
      <c r="BK79" s="313">
        <v>242.06</v>
      </c>
      <c r="BL79" s="314">
        <v>283.65</v>
      </c>
      <c r="BM79" s="313">
        <v>314.51</v>
      </c>
      <c r="BO79">
        <v>105</v>
      </c>
      <c r="BP79" s="313">
        <v>985.21</v>
      </c>
      <c r="BQ79" s="314">
        <v>1144.8</v>
      </c>
      <c r="BR79" s="313">
        <v>918.69</v>
      </c>
      <c r="BS79" s="314">
        <v>1265.53</v>
      </c>
      <c r="BT79" s="313">
        <v>1778.94</v>
      </c>
      <c r="BU79" s="314">
        <v>1574.45</v>
      </c>
      <c r="BV79" s="313">
        <v>1293.38</v>
      </c>
      <c r="BW79" s="314">
        <v>1796.73</v>
      </c>
      <c r="BX79" s="313">
        <v>1609.09</v>
      </c>
    </row>
    <row r="80" spans="1:76">
      <c r="A80" s="315">
        <v>77</v>
      </c>
      <c r="B80" s="316">
        <v>30.67</v>
      </c>
      <c r="C80" s="317">
        <v>34.95</v>
      </c>
      <c r="D80" s="316">
        <v>39.3</v>
      </c>
      <c r="E80" s="317">
        <v>47.5</v>
      </c>
      <c r="F80" s="316">
        <v>56.36</v>
      </c>
      <c r="G80" s="317">
        <v>66.52</v>
      </c>
      <c r="H80" s="316">
        <v>71.83</v>
      </c>
      <c r="I80" s="317">
        <v>254.29</v>
      </c>
      <c r="J80" s="316">
        <v>310.69</v>
      </c>
      <c r="K80" s="317">
        <v>265.19</v>
      </c>
      <c r="M80" s="315">
        <v>77</v>
      </c>
      <c r="N80" s="313">
        <v>189.28</v>
      </c>
      <c r="O80" s="314">
        <v>282.15</v>
      </c>
      <c r="P80" s="313">
        <v>465.93</v>
      </c>
      <c r="Q80" s="314">
        <v>528.08</v>
      </c>
      <c r="R80" s="313">
        <v>533.36</v>
      </c>
      <c r="S80" s="314">
        <v>586.33</v>
      </c>
      <c r="T80" s="313">
        <v>609.78</v>
      </c>
      <c r="U80" s="314">
        <v>694.76</v>
      </c>
      <c r="V80" s="313">
        <v>545</v>
      </c>
      <c r="W80" s="314">
        <v>706.41</v>
      </c>
      <c r="Z80" s="315">
        <v>77</v>
      </c>
      <c r="AA80" s="313">
        <v>173.53</v>
      </c>
      <c r="AB80" s="314">
        <v>251.93</v>
      </c>
      <c r="AC80" s="313">
        <v>459.2</v>
      </c>
      <c r="AD80" s="314">
        <v>509.61</v>
      </c>
      <c r="AE80" s="313">
        <v>529.11</v>
      </c>
      <c r="AF80" s="314">
        <v>582.18</v>
      </c>
      <c r="AG80" s="313">
        <v>605.75</v>
      </c>
      <c r="AJ80" s="315">
        <v>77</v>
      </c>
      <c r="AK80" s="313">
        <v>132.28</v>
      </c>
      <c r="AL80" s="314">
        <v>158.6</v>
      </c>
      <c r="AM80" s="313">
        <v>197.2</v>
      </c>
      <c r="AN80" s="314">
        <v>282.64</v>
      </c>
      <c r="AO80" s="313">
        <v>456.86</v>
      </c>
      <c r="AP80" s="314">
        <v>512.67</v>
      </c>
      <c r="AQ80" s="313">
        <v>517.8</v>
      </c>
      <c r="AT80" s="315">
        <v>77</v>
      </c>
      <c r="AU80" s="313">
        <v>115.89</v>
      </c>
      <c r="AV80" s="314">
        <v>141.49</v>
      </c>
      <c r="AW80" s="313">
        <v>166.99</v>
      </c>
      <c r="AX80" s="314">
        <v>248.32</v>
      </c>
      <c r="AY80" s="313">
        <v>420.77</v>
      </c>
      <c r="AZ80" s="314">
        <v>434.17</v>
      </c>
      <c r="BA80" s="313">
        <v>446.24</v>
      </c>
      <c r="BB80" s="314">
        <v>450.71</v>
      </c>
      <c r="BC80" s="313">
        <v>403.9</v>
      </c>
      <c r="BD80" s="314">
        <v>452.84</v>
      </c>
      <c r="BF80" s="315">
        <v>77</v>
      </c>
      <c r="BG80" s="313">
        <v>79.93</v>
      </c>
      <c r="BH80" s="314">
        <v>99.73</v>
      </c>
      <c r="BI80" s="313">
        <v>127.64</v>
      </c>
      <c r="BJ80" s="314">
        <v>168.73</v>
      </c>
      <c r="BK80" s="313">
        <v>245.09</v>
      </c>
      <c r="BL80" s="314">
        <v>287.26</v>
      </c>
      <c r="BM80" s="313">
        <v>318.2</v>
      </c>
      <c r="BO80">
        <v>110</v>
      </c>
      <c r="BP80" s="313">
        <v>1032.13</v>
      </c>
      <c r="BQ80" s="314">
        <v>1199.15</v>
      </c>
      <c r="BR80" s="313">
        <v>962.44</v>
      </c>
      <c r="BS80" s="314">
        <v>1325.78</v>
      </c>
      <c r="BT80" s="313">
        <v>1863.65</v>
      </c>
      <c r="BU80" s="314">
        <v>1649.43</v>
      </c>
      <c r="BV80" s="313">
        <v>1354.95</v>
      </c>
      <c r="BW80" s="314">
        <v>1882.29</v>
      </c>
      <c r="BX80" s="313">
        <v>1685.72</v>
      </c>
    </row>
    <row r="81" spans="1:76">
      <c r="A81" s="315">
        <v>78</v>
      </c>
      <c r="B81" s="316">
        <v>30.99</v>
      </c>
      <c r="C81" s="317">
        <v>36.27</v>
      </c>
      <c r="D81" s="316">
        <v>40.47</v>
      </c>
      <c r="E81" s="317">
        <v>48.01</v>
      </c>
      <c r="F81" s="316">
        <v>56.71</v>
      </c>
      <c r="G81" s="317">
        <v>67.63</v>
      </c>
      <c r="H81" s="316">
        <v>71.84</v>
      </c>
      <c r="I81" s="317">
        <v>255.66</v>
      </c>
      <c r="J81" s="316">
        <v>311.69</v>
      </c>
      <c r="K81" s="317">
        <v>267.12</v>
      </c>
      <c r="M81" s="315">
        <v>78</v>
      </c>
      <c r="N81" s="313">
        <v>190.11</v>
      </c>
      <c r="O81" s="314">
        <v>283.06</v>
      </c>
      <c r="P81" s="313">
        <v>466.76</v>
      </c>
      <c r="Q81" s="314">
        <v>530.71</v>
      </c>
      <c r="R81" s="313">
        <v>547.67</v>
      </c>
      <c r="S81" s="314">
        <v>605.08</v>
      </c>
      <c r="T81" s="313">
        <v>611.14</v>
      </c>
      <c r="U81" s="314">
        <v>725.15</v>
      </c>
      <c r="V81" s="313">
        <v>552.13</v>
      </c>
      <c r="W81" s="314">
        <v>737.32</v>
      </c>
      <c r="Z81" s="315">
        <v>78</v>
      </c>
      <c r="AA81" s="313">
        <v>178.81</v>
      </c>
      <c r="AB81" s="314">
        <v>257.73</v>
      </c>
      <c r="AC81" s="313">
        <v>460.04</v>
      </c>
      <c r="AD81" s="314">
        <v>526.45</v>
      </c>
      <c r="AE81" s="313">
        <v>543.48</v>
      </c>
      <c r="AF81" s="314">
        <v>601.1</v>
      </c>
      <c r="AG81" s="313">
        <v>607.12</v>
      </c>
      <c r="AJ81" s="315">
        <v>78</v>
      </c>
      <c r="AK81" s="313">
        <v>133.11</v>
      </c>
      <c r="AL81" s="314">
        <v>159.43</v>
      </c>
      <c r="AM81" s="313">
        <v>198.03</v>
      </c>
      <c r="AN81" s="314">
        <v>284.54</v>
      </c>
      <c r="AO81" s="313">
        <v>458.23</v>
      </c>
      <c r="AP81" s="314">
        <v>514.29</v>
      </c>
      <c r="AQ81" s="313">
        <v>519.43</v>
      </c>
      <c r="AT81" s="315">
        <v>78</v>
      </c>
      <c r="AU81" s="313">
        <v>116.73</v>
      </c>
      <c r="AV81" s="314">
        <v>142.33</v>
      </c>
      <c r="AW81" s="313">
        <v>170.21</v>
      </c>
      <c r="AX81" s="314">
        <v>260.24</v>
      </c>
      <c r="AY81" s="313">
        <v>421.93</v>
      </c>
      <c r="AZ81" s="314">
        <v>436.87</v>
      </c>
      <c r="BA81" s="313">
        <v>476.62</v>
      </c>
      <c r="BB81" s="314">
        <v>481.39</v>
      </c>
      <c r="BC81" s="313">
        <v>405.2</v>
      </c>
      <c r="BD81" s="314">
        <v>483.53</v>
      </c>
      <c r="BF81" s="315">
        <v>78</v>
      </c>
      <c r="BG81" s="313">
        <v>80.03</v>
      </c>
      <c r="BH81" s="314">
        <v>99.84</v>
      </c>
      <c r="BI81" s="313">
        <v>128.92</v>
      </c>
      <c r="BJ81" s="314">
        <v>170</v>
      </c>
      <c r="BK81" s="313">
        <v>245.2</v>
      </c>
      <c r="BL81" s="314">
        <v>292.1</v>
      </c>
      <c r="BM81" s="313">
        <v>321.95</v>
      </c>
      <c r="BO81">
        <v>115</v>
      </c>
      <c r="BP81" s="313">
        <v>1079.03</v>
      </c>
      <c r="BQ81" s="314">
        <v>1244.62</v>
      </c>
      <c r="BR81" s="313">
        <v>1006.19</v>
      </c>
      <c r="BS81" s="314">
        <v>1386.05</v>
      </c>
      <c r="BT81" s="313">
        <v>1948.35</v>
      </c>
      <c r="BU81" s="314">
        <v>1724.4</v>
      </c>
      <c r="BV81" s="313">
        <v>1416.55</v>
      </c>
      <c r="BW81" s="314">
        <v>1967.84</v>
      </c>
      <c r="BX81" s="313">
        <v>1762.34</v>
      </c>
    </row>
    <row r="82" spans="1:76">
      <c r="A82" s="315">
        <v>79</v>
      </c>
      <c r="B82" s="316">
        <v>32.69</v>
      </c>
      <c r="C82" s="317">
        <v>37.42</v>
      </c>
      <c r="D82" s="316">
        <v>41.08</v>
      </c>
      <c r="E82" s="317">
        <v>48.76</v>
      </c>
      <c r="F82" s="316">
        <v>57.89</v>
      </c>
      <c r="G82" s="317">
        <v>68.68</v>
      </c>
      <c r="H82" s="316">
        <v>73.02</v>
      </c>
      <c r="I82" s="317">
        <v>255.7</v>
      </c>
      <c r="J82" s="316">
        <v>319.31</v>
      </c>
      <c r="K82" s="317">
        <v>267.86</v>
      </c>
      <c r="M82" s="315">
        <v>79</v>
      </c>
      <c r="N82" s="313">
        <v>190.94</v>
      </c>
      <c r="O82" s="314">
        <v>283.89</v>
      </c>
      <c r="P82" s="313">
        <v>472.31</v>
      </c>
      <c r="Q82" s="314">
        <v>538.85</v>
      </c>
      <c r="R82" s="313">
        <v>556</v>
      </c>
      <c r="S82" s="314">
        <v>631.79</v>
      </c>
      <c r="T82" s="313">
        <v>638.12</v>
      </c>
      <c r="U82" s="314">
        <v>728.19</v>
      </c>
      <c r="V82" s="313">
        <v>553.79</v>
      </c>
      <c r="W82" s="314">
        <v>740.42</v>
      </c>
      <c r="Z82" s="315">
        <v>79</v>
      </c>
      <c r="AA82" s="313">
        <v>180.2</v>
      </c>
      <c r="AB82" s="314">
        <v>262.46</v>
      </c>
      <c r="AC82" s="313">
        <v>465.6</v>
      </c>
      <c r="AD82" s="314">
        <v>534.63</v>
      </c>
      <c r="AE82" s="313">
        <v>551.86</v>
      </c>
      <c r="AF82" s="314">
        <v>627.94</v>
      </c>
      <c r="AG82" s="313">
        <v>634.22</v>
      </c>
      <c r="AJ82" s="315">
        <v>79</v>
      </c>
      <c r="AK82" s="313">
        <v>133.94</v>
      </c>
      <c r="AL82" s="314">
        <v>160.26</v>
      </c>
      <c r="AM82" s="313">
        <v>199.38</v>
      </c>
      <c r="AN82" s="314">
        <v>300.92</v>
      </c>
      <c r="AO82" s="313">
        <v>485.4</v>
      </c>
      <c r="AP82" s="314">
        <v>519.21</v>
      </c>
      <c r="AQ82" s="313">
        <v>551.85</v>
      </c>
      <c r="AT82" s="315">
        <v>79</v>
      </c>
      <c r="AU82" s="313">
        <v>117.57</v>
      </c>
      <c r="AV82" s="314">
        <v>143.17</v>
      </c>
      <c r="AW82" s="313">
        <v>171.05</v>
      </c>
      <c r="AX82" s="314">
        <v>261.44</v>
      </c>
      <c r="AY82" s="313">
        <v>444.76</v>
      </c>
      <c r="AZ82" s="314">
        <v>475.98</v>
      </c>
      <c r="BA82" s="313">
        <v>481.46</v>
      </c>
      <c r="BB82" s="314">
        <v>486.28</v>
      </c>
      <c r="BC82" s="313">
        <v>420.51</v>
      </c>
      <c r="BD82" s="314">
        <v>488.41</v>
      </c>
      <c r="BF82" s="315">
        <v>79</v>
      </c>
      <c r="BG82" s="313">
        <v>80.97</v>
      </c>
      <c r="BH82" s="314">
        <v>101.26</v>
      </c>
      <c r="BI82" s="313">
        <v>129.11</v>
      </c>
      <c r="BJ82" s="314">
        <v>170.94</v>
      </c>
      <c r="BK82" s="313">
        <v>246.04</v>
      </c>
      <c r="BL82" s="314">
        <v>293.3</v>
      </c>
      <c r="BM82" s="313">
        <v>326.01</v>
      </c>
      <c r="BO82">
        <v>120</v>
      </c>
      <c r="BP82" s="313">
        <v>1125.95</v>
      </c>
      <c r="BQ82" s="314">
        <v>1296.46</v>
      </c>
      <c r="BR82" s="313">
        <v>1049.93</v>
      </c>
      <c r="BS82" s="314">
        <v>1446.32</v>
      </c>
      <c r="BT82" s="313">
        <v>2033.07</v>
      </c>
      <c r="BU82" s="314">
        <v>1799.37</v>
      </c>
      <c r="BV82" s="313">
        <v>1478.14</v>
      </c>
      <c r="BW82" s="314">
        <v>2053.41</v>
      </c>
      <c r="BX82" s="313">
        <v>1838.96</v>
      </c>
    </row>
    <row r="83" spans="1:76">
      <c r="A83" s="315">
        <v>80</v>
      </c>
      <c r="B83" s="316">
        <v>33.27</v>
      </c>
      <c r="C83" s="317">
        <v>38.49</v>
      </c>
      <c r="D83" s="316">
        <v>41.66</v>
      </c>
      <c r="E83" s="317">
        <v>49.92</v>
      </c>
      <c r="F83" s="316">
        <v>58.86</v>
      </c>
      <c r="G83" s="317">
        <v>68.98</v>
      </c>
      <c r="H83" s="316">
        <v>73.57</v>
      </c>
      <c r="I83" s="317">
        <v>258.37</v>
      </c>
      <c r="J83" s="316">
        <v>322.66</v>
      </c>
      <c r="K83" s="317">
        <v>269.24</v>
      </c>
      <c r="M83" s="315">
        <v>80</v>
      </c>
      <c r="N83" s="313">
        <v>191.77</v>
      </c>
      <c r="O83" s="314">
        <v>284.73</v>
      </c>
      <c r="P83" s="313">
        <v>473.76</v>
      </c>
      <c r="Q83" s="314">
        <v>540.62</v>
      </c>
      <c r="R83" s="313">
        <v>557.63</v>
      </c>
      <c r="S83" s="314">
        <v>634.48</v>
      </c>
      <c r="T83" s="313">
        <v>640.83</v>
      </c>
      <c r="U83" s="314">
        <v>728.56</v>
      </c>
      <c r="V83" s="313">
        <v>566.41</v>
      </c>
      <c r="W83" s="314">
        <v>740.79</v>
      </c>
      <c r="Z83" s="315">
        <v>80</v>
      </c>
      <c r="AA83" s="313">
        <v>181.04</v>
      </c>
      <c r="AB83" s="314">
        <v>266.69</v>
      </c>
      <c r="AC83" s="313">
        <v>467.05</v>
      </c>
      <c r="AD83" s="314">
        <v>536.4</v>
      </c>
      <c r="AE83" s="313">
        <v>553.51</v>
      </c>
      <c r="AF83" s="314">
        <v>630.63</v>
      </c>
      <c r="AG83" s="313">
        <v>636.94</v>
      </c>
      <c r="AJ83" s="315">
        <v>80</v>
      </c>
      <c r="AK83" s="313">
        <v>134.77</v>
      </c>
      <c r="AL83" s="314">
        <v>162.71</v>
      </c>
      <c r="AM83" s="313">
        <v>200.06</v>
      </c>
      <c r="AN83" s="314">
        <v>302.57</v>
      </c>
      <c r="AO83" s="313">
        <v>488.13</v>
      </c>
      <c r="AP83" s="314">
        <v>549.68</v>
      </c>
      <c r="AQ83" s="313">
        <v>555.19</v>
      </c>
      <c r="AT83" s="315">
        <v>80</v>
      </c>
      <c r="AU83" s="313">
        <v>118.41</v>
      </c>
      <c r="AV83" s="314">
        <v>144.01</v>
      </c>
      <c r="AW83" s="313">
        <v>171.89</v>
      </c>
      <c r="AX83" s="314">
        <v>262.28</v>
      </c>
      <c r="AY83" s="313">
        <v>448.74</v>
      </c>
      <c r="AZ83" s="314">
        <v>479.9</v>
      </c>
      <c r="BA83" s="313">
        <v>484.73</v>
      </c>
      <c r="BB83" s="314">
        <v>489.58</v>
      </c>
      <c r="BC83" s="313">
        <v>420.61</v>
      </c>
      <c r="BD83" s="314">
        <v>493.93</v>
      </c>
      <c r="BF83" s="315">
        <v>80</v>
      </c>
      <c r="BG83" s="313">
        <v>81.07</v>
      </c>
      <c r="BH83" s="314">
        <v>102.6</v>
      </c>
      <c r="BI83" s="313">
        <v>130.45</v>
      </c>
      <c r="BJ83" s="314">
        <v>171.07</v>
      </c>
      <c r="BK83" s="313">
        <v>246.15</v>
      </c>
      <c r="BL83" s="314">
        <v>294.32</v>
      </c>
      <c r="BM83" s="313">
        <v>327.54</v>
      </c>
      <c r="BO83">
        <v>125</v>
      </c>
      <c r="BP83" s="313">
        <v>1172.87</v>
      </c>
      <c r="BQ83" s="314">
        <v>1362.85</v>
      </c>
      <c r="BR83" s="313">
        <v>1093.68</v>
      </c>
      <c r="BS83" s="314">
        <v>1506.56</v>
      </c>
      <c r="BT83" s="313">
        <v>2117.78</v>
      </c>
      <c r="BU83" s="314">
        <v>1874.34</v>
      </c>
      <c r="BV83" s="313">
        <v>1539.71</v>
      </c>
      <c r="BW83" s="314">
        <v>2138.96</v>
      </c>
      <c r="BX83" s="313">
        <v>1915.58</v>
      </c>
    </row>
    <row r="84" spans="1:76">
      <c r="A84" s="315">
        <v>81</v>
      </c>
      <c r="B84" s="316">
        <v>34.07</v>
      </c>
      <c r="C84" s="317">
        <v>38.81</v>
      </c>
      <c r="D84" s="316">
        <v>42.66</v>
      </c>
      <c r="E84" s="317">
        <v>50.26</v>
      </c>
      <c r="F84" s="316">
        <v>59.63</v>
      </c>
      <c r="G84" s="317">
        <v>70.04</v>
      </c>
      <c r="H84" s="316">
        <v>74.5</v>
      </c>
      <c r="I84" s="317">
        <v>260.53</v>
      </c>
      <c r="J84" s="316">
        <v>324</v>
      </c>
      <c r="K84" s="317">
        <v>270.63</v>
      </c>
      <c r="M84" s="315">
        <v>81</v>
      </c>
      <c r="N84" s="313">
        <v>200.35</v>
      </c>
      <c r="O84" s="314">
        <v>288.41</v>
      </c>
      <c r="P84" s="313">
        <v>500.99</v>
      </c>
      <c r="Q84" s="314">
        <v>574.65</v>
      </c>
      <c r="R84" s="313">
        <v>587.99</v>
      </c>
      <c r="S84" s="314">
        <v>650.82</v>
      </c>
      <c r="T84" s="313">
        <v>657.34</v>
      </c>
      <c r="U84" s="314">
        <v>728.9</v>
      </c>
      <c r="V84" s="313">
        <v>566.51</v>
      </c>
      <c r="W84" s="314">
        <v>741.13</v>
      </c>
      <c r="Z84" s="315">
        <v>81</v>
      </c>
      <c r="AA84" s="313">
        <v>181.87</v>
      </c>
      <c r="AB84" s="314">
        <v>271.2</v>
      </c>
      <c r="AC84" s="313">
        <v>494.27</v>
      </c>
      <c r="AD84" s="314">
        <v>570.61</v>
      </c>
      <c r="AE84" s="313">
        <v>584.01</v>
      </c>
      <c r="AF84" s="314">
        <v>647.07</v>
      </c>
      <c r="AG84" s="313">
        <v>653.55</v>
      </c>
      <c r="AJ84" s="315">
        <v>81</v>
      </c>
      <c r="AK84" s="313">
        <v>135.61</v>
      </c>
      <c r="AL84" s="314">
        <v>163.55</v>
      </c>
      <c r="AM84" s="313">
        <v>200.52</v>
      </c>
      <c r="AN84" s="314">
        <v>308.65</v>
      </c>
      <c r="AO84" s="313">
        <v>489.63</v>
      </c>
      <c r="AP84" s="314">
        <v>562.68</v>
      </c>
      <c r="AQ84" s="313">
        <v>568.32</v>
      </c>
      <c r="AT84" s="315">
        <v>81</v>
      </c>
      <c r="AU84" s="313">
        <v>122.51</v>
      </c>
      <c r="AV84" s="314">
        <v>144.85</v>
      </c>
      <c r="AW84" s="313">
        <v>172.73</v>
      </c>
      <c r="AX84" s="314">
        <v>263.13</v>
      </c>
      <c r="AY84" s="313">
        <v>449.59</v>
      </c>
      <c r="AZ84" s="314">
        <v>480.75</v>
      </c>
      <c r="BA84" s="313">
        <v>485.58</v>
      </c>
      <c r="BB84" s="314">
        <v>490.46</v>
      </c>
      <c r="BC84" s="313">
        <v>421.2</v>
      </c>
      <c r="BD84" s="314">
        <v>495.57</v>
      </c>
      <c r="BF84" s="315">
        <v>81</v>
      </c>
      <c r="BG84" s="313">
        <v>81.53</v>
      </c>
      <c r="BH84" s="314">
        <v>104.21</v>
      </c>
      <c r="BI84" s="313">
        <v>131.25</v>
      </c>
      <c r="BJ84" s="314">
        <v>172.77</v>
      </c>
      <c r="BK84" s="313">
        <v>246.48</v>
      </c>
      <c r="BL84" s="314">
        <v>295.02</v>
      </c>
      <c r="BM84" s="313">
        <v>330.01</v>
      </c>
      <c r="BO84">
        <v>130</v>
      </c>
      <c r="BP84" s="313">
        <v>1219.78</v>
      </c>
      <c r="BQ84" s="314">
        <v>1385.53</v>
      </c>
      <c r="BR84" s="313">
        <v>1137.43</v>
      </c>
      <c r="BS84" s="314">
        <v>1566.83</v>
      </c>
      <c r="BT84" s="313">
        <v>2202.49</v>
      </c>
      <c r="BU84" s="314">
        <v>1949.32</v>
      </c>
      <c r="BV84" s="313">
        <v>1601.31</v>
      </c>
      <c r="BW84" s="314">
        <v>2224.52</v>
      </c>
      <c r="BX84" s="313">
        <v>1992.21</v>
      </c>
    </row>
    <row r="85" spans="1:76">
      <c r="A85" s="315">
        <v>82</v>
      </c>
      <c r="B85" s="316">
        <v>35.18</v>
      </c>
      <c r="C85" s="317">
        <v>40.06</v>
      </c>
      <c r="D85" s="316">
        <v>44.45</v>
      </c>
      <c r="E85" s="317">
        <v>51.21</v>
      </c>
      <c r="F85" s="316">
        <v>59.78</v>
      </c>
      <c r="G85" s="317">
        <v>71.84</v>
      </c>
      <c r="H85" s="316">
        <v>74.51</v>
      </c>
      <c r="I85" s="317">
        <v>261.83</v>
      </c>
      <c r="J85" s="316">
        <v>326.99</v>
      </c>
      <c r="K85" s="317">
        <v>271.87</v>
      </c>
      <c r="M85" s="315">
        <v>82</v>
      </c>
      <c r="N85" s="313">
        <v>201.2</v>
      </c>
      <c r="O85" s="314">
        <v>289.26</v>
      </c>
      <c r="P85" s="313">
        <v>503.72</v>
      </c>
      <c r="Q85" s="314">
        <v>578.06</v>
      </c>
      <c r="R85" s="313">
        <v>591.03</v>
      </c>
      <c r="S85" s="314">
        <v>652.46</v>
      </c>
      <c r="T85" s="313">
        <v>659</v>
      </c>
      <c r="U85" s="314">
        <v>729.26</v>
      </c>
      <c r="V85" s="313">
        <v>576.01</v>
      </c>
      <c r="W85" s="314">
        <v>741.5</v>
      </c>
      <c r="Z85" s="315">
        <v>82</v>
      </c>
      <c r="AA85" s="313">
        <v>191.04</v>
      </c>
      <c r="AB85" s="314">
        <v>275.57</v>
      </c>
      <c r="AC85" s="313">
        <v>497.01</v>
      </c>
      <c r="AD85" s="314">
        <v>574.03</v>
      </c>
      <c r="AE85" s="313">
        <v>587.07</v>
      </c>
      <c r="AF85" s="314">
        <v>648.72</v>
      </c>
      <c r="AG85" s="313">
        <v>655.22</v>
      </c>
      <c r="AJ85" s="315">
        <v>82</v>
      </c>
      <c r="AK85" s="313">
        <v>136.44</v>
      </c>
      <c r="AL85" s="314">
        <v>171.99</v>
      </c>
      <c r="AM85" s="313">
        <v>212.47</v>
      </c>
      <c r="AN85" s="314">
        <v>309.49</v>
      </c>
      <c r="AO85" s="313">
        <v>513.41</v>
      </c>
      <c r="AP85" s="314">
        <v>563.99</v>
      </c>
      <c r="AQ85" s="313">
        <v>569.63</v>
      </c>
      <c r="AT85" s="315">
        <v>82</v>
      </c>
      <c r="AU85" s="313">
        <v>123.72</v>
      </c>
      <c r="AV85" s="314">
        <v>146.96</v>
      </c>
      <c r="AW85" s="313">
        <v>175.3</v>
      </c>
      <c r="AX85" s="314">
        <v>263.98</v>
      </c>
      <c r="AY85" s="313">
        <v>450.44</v>
      </c>
      <c r="AZ85" s="314">
        <v>481.61</v>
      </c>
      <c r="BA85" s="313">
        <v>486.44</v>
      </c>
      <c r="BB85" s="314">
        <v>491.31</v>
      </c>
      <c r="BC85" s="313">
        <v>439.75</v>
      </c>
      <c r="BD85" s="314">
        <v>501.82</v>
      </c>
      <c r="BF85" s="315">
        <v>82</v>
      </c>
      <c r="BG85" s="313">
        <v>81.64</v>
      </c>
      <c r="BH85" s="314">
        <v>106.11</v>
      </c>
      <c r="BI85" s="313">
        <v>133.32</v>
      </c>
      <c r="BJ85" s="314">
        <v>175.68</v>
      </c>
      <c r="BK85" s="313">
        <v>261.56</v>
      </c>
      <c r="BL85" s="314">
        <v>304.04</v>
      </c>
      <c r="BM85" s="313">
        <v>333.76</v>
      </c>
      <c r="BO85">
        <v>135</v>
      </c>
      <c r="BP85" s="313">
        <v>1266.69</v>
      </c>
      <c r="BQ85" s="314">
        <v>1423.56</v>
      </c>
      <c r="BR85" s="313">
        <v>1181.18</v>
      </c>
      <c r="BS85" s="314">
        <v>1627.1</v>
      </c>
      <c r="BT85" s="313">
        <v>2287.2</v>
      </c>
      <c r="BU85" s="314">
        <v>2024.29</v>
      </c>
      <c r="BV85" s="313">
        <v>1662.9</v>
      </c>
      <c r="BW85" s="314">
        <v>2310.08</v>
      </c>
      <c r="BX85" s="313">
        <v>2068.83</v>
      </c>
    </row>
    <row r="86" spans="1:76">
      <c r="A86" s="315">
        <v>83</v>
      </c>
      <c r="B86" s="316">
        <v>35.53</v>
      </c>
      <c r="C86" s="317">
        <v>40.13</v>
      </c>
      <c r="D86" s="316">
        <v>44.6</v>
      </c>
      <c r="E86" s="317">
        <v>51.56</v>
      </c>
      <c r="F86" s="316">
        <v>60.52</v>
      </c>
      <c r="G86" s="317">
        <v>71.86</v>
      </c>
      <c r="H86" s="316">
        <v>74.52</v>
      </c>
      <c r="I86" s="317">
        <v>264.7</v>
      </c>
      <c r="J86" s="316">
        <v>330.57</v>
      </c>
      <c r="K86" s="317">
        <v>272.92</v>
      </c>
      <c r="M86" s="315">
        <v>83</v>
      </c>
      <c r="N86" s="313">
        <v>202.04</v>
      </c>
      <c r="O86" s="314">
        <v>290.09</v>
      </c>
      <c r="P86" s="313">
        <v>504.56</v>
      </c>
      <c r="Q86" s="314">
        <v>578.9</v>
      </c>
      <c r="R86" s="313">
        <v>591.87</v>
      </c>
      <c r="S86" s="314">
        <v>653.31</v>
      </c>
      <c r="T86" s="313">
        <v>659.86</v>
      </c>
      <c r="U86" s="314">
        <v>729.61</v>
      </c>
      <c r="V86" s="313">
        <v>576.16</v>
      </c>
      <c r="W86" s="314">
        <v>741.85</v>
      </c>
      <c r="Z86" s="315">
        <v>83</v>
      </c>
      <c r="AA86" s="313">
        <v>193.72</v>
      </c>
      <c r="AB86" s="314">
        <v>280.05</v>
      </c>
      <c r="AC86" s="313">
        <v>497.85</v>
      </c>
      <c r="AD86" s="314">
        <v>574.88</v>
      </c>
      <c r="AE86" s="313">
        <v>587.92</v>
      </c>
      <c r="AF86" s="314">
        <v>649.57</v>
      </c>
      <c r="AG86" s="313">
        <v>656.07</v>
      </c>
      <c r="AJ86" s="315">
        <v>83</v>
      </c>
      <c r="AK86" s="313">
        <v>139.72</v>
      </c>
      <c r="AL86" s="314">
        <v>177.28</v>
      </c>
      <c r="AM86" s="313">
        <v>213.67</v>
      </c>
      <c r="AN86" s="314">
        <v>310.33</v>
      </c>
      <c r="AO86" s="313">
        <v>521.5</v>
      </c>
      <c r="AP86" s="314">
        <v>578.44</v>
      </c>
      <c r="AQ86" s="313">
        <v>584.24</v>
      </c>
      <c r="AT86" s="315">
        <v>83</v>
      </c>
      <c r="AU86" s="313">
        <v>125.38</v>
      </c>
      <c r="AV86" s="314">
        <v>147.8</v>
      </c>
      <c r="AW86" s="313">
        <v>176.15</v>
      </c>
      <c r="AX86" s="314">
        <v>264.82</v>
      </c>
      <c r="AY86" s="313">
        <v>457.53</v>
      </c>
      <c r="AZ86" s="314">
        <v>482.46</v>
      </c>
      <c r="BA86" s="313">
        <v>487.29</v>
      </c>
      <c r="BB86" s="314">
        <v>492.17</v>
      </c>
      <c r="BC86" s="313">
        <v>443.07</v>
      </c>
      <c r="BD86" s="314">
        <v>501.92</v>
      </c>
      <c r="BF86" s="315">
        <v>83</v>
      </c>
      <c r="BG86" s="313">
        <v>82.98</v>
      </c>
      <c r="BH86" s="314">
        <v>107.27</v>
      </c>
      <c r="BI86" s="313">
        <v>134</v>
      </c>
      <c r="BJ86" s="314">
        <v>177.7</v>
      </c>
      <c r="BK86" s="313">
        <v>261.82</v>
      </c>
      <c r="BL86" s="314">
        <v>304.93</v>
      </c>
      <c r="BM86" s="313">
        <v>337.76</v>
      </c>
      <c r="BO86">
        <v>140</v>
      </c>
      <c r="BP86" s="313">
        <v>1313.61</v>
      </c>
      <c r="BQ86" s="314">
        <v>1466.43</v>
      </c>
      <c r="BR86" s="313">
        <v>1224.92</v>
      </c>
      <c r="BS86" s="314">
        <v>1687.35</v>
      </c>
      <c r="BT86" s="313">
        <v>2371.92</v>
      </c>
      <c r="BU86" s="314">
        <v>2099.26</v>
      </c>
      <c r="BV86" s="313">
        <v>1724.48</v>
      </c>
      <c r="BW86" s="314">
        <v>2395.64</v>
      </c>
      <c r="BX86" s="313">
        <v>2145.45</v>
      </c>
    </row>
    <row r="87" spans="1:76">
      <c r="A87" s="315">
        <v>84</v>
      </c>
      <c r="B87" s="316">
        <v>36.59</v>
      </c>
      <c r="C87" s="317">
        <v>41.45</v>
      </c>
      <c r="D87" s="316">
        <v>45.9</v>
      </c>
      <c r="E87" s="317">
        <v>52.05</v>
      </c>
      <c r="F87" s="316">
        <v>61.43</v>
      </c>
      <c r="G87" s="317">
        <v>72.72</v>
      </c>
      <c r="H87" s="316">
        <v>75.1</v>
      </c>
      <c r="I87" s="317">
        <v>267.75</v>
      </c>
      <c r="J87" s="316">
        <v>334.37</v>
      </c>
      <c r="K87" s="317">
        <v>275.98</v>
      </c>
      <c r="M87" s="315">
        <v>84</v>
      </c>
      <c r="N87" s="313">
        <v>202.87</v>
      </c>
      <c r="O87" s="314">
        <v>290.93</v>
      </c>
      <c r="P87" s="313">
        <v>505.4</v>
      </c>
      <c r="Q87" s="314">
        <v>579.74</v>
      </c>
      <c r="R87" s="313">
        <v>592.71</v>
      </c>
      <c r="S87" s="314">
        <v>654.28</v>
      </c>
      <c r="T87" s="313">
        <v>660.83</v>
      </c>
      <c r="U87" s="314">
        <v>729.97</v>
      </c>
      <c r="V87" s="313">
        <v>581.86</v>
      </c>
      <c r="W87" s="314">
        <v>744.74</v>
      </c>
      <c r="Z87" s="315">
        <v>84</v>
      </c>
      <c r="AA87" s="313">
        <v>195.89</v>
      </c>
      <c r="AB87" s="314">
        <v>284.37</v>
      </c>
      <c r="AC87" s="313">
        <v>498.7</v>
      </c>
      <c r="AD87" s="314">
        <v>575.72</v>
      </c>
      <c r="AE87" s="313">
        <v>588.76</v>
      </c>
      <c r="AF87" s="314">
        <v>650.54</v>
      </c>
      <c r="AG87" s="313">
        <v>657.06</v>
      </c>
      <c r="AJ87" s="315">
        <v>84</v>
      </c>
      <c r="AK87" s="313">
        <v>141.47</v>
      </c>
      <c r="AL87" s="314">
        <v>178.11</v>
      </c>
      <c r="AM87" s="313">
        <v>214.5</v>
      </c>
      <c r="AN87" s="314">
        <v>311.17</v>
      </c>
      <c r="AO87" s="313">
        <v>528.38</v>
      </c>
      <c r="AP87" s="314">
        <v>579.89</v>
      </c>
      <c r="AQ87" s="313">
        <v>585.72</v>
      </c>
      <c r="AT87" s="315">
        <v>84</v>
      </c>
      <c r="AU87" s="313">
        <v>126.22</v>
      </c>
      <c r="AV87" s="314">
        <v>148.64</v>
      </c>
      <c r="AW87" s="313">
        <v>178.78</v>
      </c>
      <c r="AX87" s="314">
        <v>265.67</v>
      </c>
      <c r="AY87" s="313">
        <v>462.44</v>
      </c>
      <c r="AZ87" s="314">
        <v>490.62</v>
      </c>
      <c r="BA87" s="313">
        <v>495.52</v>
      </c>
      <c r="BB87" s="314">
        <v>500.48</v>
      </c>
      <c r="BC87" s="313">
        <v>443.26</v>
      </c>
      <c r="BD87" s="314">
        <v>502.61</v>
      </c>
      <c r="BF87" s="315">
        <v>84</v>
      </c>
      <c r="BG87" s="313">
        <v>83.92</v>
      </c>
      <c r="BH87" s="314">
        <v>109.83</v>
      </c>
      <c r="BI87" s="313">
        <v>135.9</v>
      </c>
      <c r="BJ87" s="314">
        <v>179.98</v>
      </c>
      <c r="BK87" s="313">
        <v>262.14</v>
      </c>
      <c r="BL87" s="314">
        <v>305.62</v>
      </c>
      <c r="BM87" s="313">
        <v>341</v>
      </c>
      <c r="BO87">
        <v>145</v>
      </c>
      <c r="BP87" s="313">
        <v>1360.52</v>
      </c>
      <c r="BQ87" s="314">
        <v>1477.56</v>
      </c>
      <c r="BR87" s="313">
        <v>1268.67</v>
      </c>
      <c r="BS87" s="314">
        <v>1747.62</v>
      </c>
      <c r="BT87" s="313">
        <v>2456.62</v>
      </c>
      <c r="BU87" s="314">
        <v>2174.23</v>
      </c>
      <c r="BV87" s="313">
        <v>1786.07</v>
      </c>
      <c r="BW87" s="314">
        <v>2481.19</v>
      </c>
      <c r="BX87" s="313">
        <v>2222.07</v>
      </c>
    </row>
    <row r="88" spans="1:76">
      <c r="A88" s="315">
        <v>85</v>
      </c>
      <c r="B88" s="316">
        <v>37.58</v>
      </c>
      <c r="C88" s="317">
        <v>41.73</v>
      </c>
      <c r="D88" s="316">
        <v>45.93</v>
      </c>
      <c r="E88" s="317">
        <v>52.88</v>
      </c>
      <c r="F88" s="316">
        <v>62.38</v>
      </c>
      <c r="G88" s="317">
        <v>73.51</v>
      </c>
      <c r="H88" s="316">
        <v>75.92</v>
      </c>
      <c r="I88" s="317">
        <v>270.86</v>
      </c>
      <c r="J88" s="316">
        <v>338.25</v>
      </c>
      <c r="K88" s="317">
        <v>279.07</v>
      </c>
      <c r="M88" s="315">
        <v>85</v>
      </c>
      <c r="N88" s="313">
        <v>203.71</v>
      </c>
      <c r="O88" s="314">
        <v>291.77</v>
      </c>
      <c r="P88" s="313">
        <v>506.24</v>
      </c>
      <c r="Q88" s="314">
        <v>580.58</v>
      </c>
      <c r="R88" s="313">
        <v>593.55</v>
      </c>
      <c r="S88" s="314">
        <v>659.42</v>
      </c>
      <c r="T88" s="313">
        <v>674.45</v>
      </c>
      <c r="U88" s="314">
        <v>737.09</v>
      </c>
      <c r="V88" s="313">
        <v>581.97</v>
      </c>
      <c r="W88" s="314">
        <v>773.51</v>
      </c>
      <c r="Z88" s="315">
        <v>85</v>
      </c>
      <c r="AA88" s="313">
        <v>196.77</v>
      </c>
      <c r="AB88" s="314">
        <v>287.4</v>
      </c>
      <c r="AC88" s="313">
        <v>499.54</v>
      </c>
      <c r="AD88" s="314">
        <v>576.56</v>
      </c>
      <c r="AE88" s="313">
        <v>589.61</v>
      </c>
      <c r="AF88" s="314">
        <v>656.26</v>
      </c>
      <c r="AG88" s="313">
        <v>670.73</v>
      </c>
      <c r="AJ88" s="315">
        <v>85</v>
      </c>
      <c r="AK88" s="313">
        <v>143.73</v>
      </c>
      <c r="AL88" s="314">
        <v>178.94</v>
      </c>
      <c r="AM88" s="313">
        <v>219.81</v>
      </c>
      <c r="AN88" s="314">
        <v>317.62</v>
      </c>
      <c r="AO88" s="313">
        <v>529.73</v>
      </c>
      <c r="AP88" s="314">
        <v>580.74</v>
      </c>
      <c r="AQ88" s="313">
        <v>586.56</v>
      </c>
      <c r="AT88" s="315">
        <v>85</v>
      </c>
      <c r="AU88" s="313">
        <v>132.05</v>
      </c>
      <c r="AV88" s="314">
        <v>152.03</v>
      </c>
      <c r="AW88" s="313">
        <v>186.06</v>
      </c>
      <c r="AX88" s="314">
        <v>276.54</v>
      </c>
      <c r="AY88" s="313">
        <v>463.29</v>
      </c>
      <c r="AZ88" s="314">
        <v>491.74</v>
      </c>
      <c r="BA88" s="313">
        <v>496.67</v>
      </c>
      <c r="BB88" s="314">
        <v>501.64</v>
      </c>
      <c r="BC88" s="313">
        <v>446.25</v>
      </c>
      <c r="BD88" s="314">
        <v>503.77</v>
      </c>
      <c r="BF88" s="315">
        <v>85</v>
      </c>
      <c r="BG88" s="313">
        <v>84.35</v>
      </c>
      <c r="BH88" s="314">
        <v>112.42</v>
      </c>
      <c r="BI88" s="313">
        <v>138.92</v>
      </c>
      <c r="BJ88" s="314">
        <v>183.94</v>
      </c>
      <c r="BK88" s="313">
        <v>270.57</v>
      </c>
      <c r="BL88" s="314">
        <v>313.75</v>
      </c>
      <c r="BM88" s="313">
        <v>346.27</v>
      </c>
      <c r="BO88">
        <v>150</v>
      </c>
      <c r="BP88" s="313">
        <v>1407.44</v>
      </c>
      <c r="BQ88" s="314">
        <v>1486.6</v>
      </c>
      <c r="BR88" s="313">
        <v>1312.42</v>
      </c>
      <c r="BS88" s="314">
        <v>1807.89</v>
      </c>
      <c r="BT88" s="313">
        <v>2541.33</v>
      </c>
      <c r="BU88" s="314">
        <v>2249.21</v>
      </c>
      <c r="BV88" s="313">
        <v>1847.67</v>
      </c>
      <c r="BW88" s="314">
        <v>2566.75</v>
      </c>
      <c r="BX88" s="313">
        <v>2298.7</v>
      </c>
    </row>
    <row r="89" spans="1:76">
      <c r="A89" s="315">
        <v>86</v>
      </c>
      <c r="B89" s="316">
        <v>39.32</v>
      </c>
      <c r="C89" s="317">
        <v>43.64</v>
      </c>
      <c r="D89" s="316">
        <v>47.73</v>
      </c>
      <c r="E89" s="317">
        <v>53.88</v>
      </c>
      <c r="F89" s="316">
        <v>63.13</v>
      </c>
      <c r="G89" s="317">
        <v>74.88</v>
      </c>
      <c r="H89" s="316">
        <v>77.51</v>
      </c>
      <c r="I89" s="317">
        <v>273.71</v>
      </c>
      <c r="J89" s="316">
        <v>341.82</v>
      </c>
      <c r="K89" s="317">
        <v>281.95</v>
      </c>
      <c r="M89" s="315">
        <v>86</v>
      </c>
      <c r="N89" s="313">
        <v>212.81</v>
      </c>
      <c r="O89" s="314">
        <v>308.35</v>
      </c>
      <c r="P89" s="313">
        <v>507.73</v>
      </c>
      <c r="Q89" s="314">
        <v>587.95</v>
      </c>
      <c r="R89" s="313">
        <v>594.39</v>
      </c>
      <c r="S89" s="314">
        <v>669.2</v>
      </c>
      <c r="T89" s="313">
        <v>675.89</v>
      </c>
      <c r="U89" s="314">
        <v>744.82</v>
      </c>
      <c r="V89" s="313">
        <v>582.12</v>
      </c>
      <c r="W89" s="314">
        <v>779.16</v>
      </c>
      <c r="Z89" s="315">
        <v>86</v>
      </c>
      <c r="AA89" s="313">
        <v>201.03</v>
      </c>
      <c r="AB89" s="314">
        <v>289.25</v>
      </c>
      <c r="AC89" s="313">
        <v>501.04</v>
      </c>
      <c r="AD89" s="314">
        <v>584.59</v>
      </c>
      <c r="AE89" s="313">
        <v>590.45</v>
      </c>
      <c r="AF89" s="314">
        <v>665.53</v>
      </c>
      <c r="AG89" s="313">
        <v>672.19</v>
      </c>
      <c r="AJ89" s="315">
        <v>86</v>
      </c>
      <c r="AK89" s="313">
        <v>144.57</v>
      </c>
      <c r="AL89" s="314">
        <v>179.77</v>
      </c>
      <c r="AM89" s="313">
        <v>220.64</v>
      </c>
      <c r="AN89" s="314">
        <v>318.75</v>
      </c>
      <c r="AO89" s="313">
        <v>530.14</v>
      </c>
      <c r="AP89" s="314">
        <v>581.59</v>
      </c>
      <c r="AQ89" s="313">
        <v>587.41</v>
      </c>
      <c r="AT89" s="315">
        <v>86</v>
      </c>
      <c r="AU89" s="313">
        <v>132.89</v>
      </c>
      <c r="AV89" s="314">
        <v>156.72</v>
      </c>
      <c r="AW89" s="313">
        <v>186.97</v>
      </c>
      <c r="AX89" s="314">
        <v>277.63</v>
      </c>
      <c r="AY89" s="313">
        <v>464.14</v>
      </c>
      <c r="AZ89" s="314">
        <v>494.67</v>
      </c>
      <c r="BA89" s="313">
        <v>499.63</v>
      </c>
      <c r="BB89" s="314">
        <v>504.64</v>
      </c>
      <c r="BC89" s="313">
        <v>446.64</v>
      </c>
      <c r="BD89" s="314">
        <v>506.77</v>
      </c>
      <c r="BF89" s="315">
        <v>86</v>
      </c>
      <c r="BG89" s="313">
        <v>88.25</v>
      </c>
      <c r="BH89" s="314">
        <v>114.37</v>
      </c>
      <c r="BI89" s="313">
        <v>141.89</v>
      </c>
      <c r="BJ89" s="314">
        <v>185.65</v>
      </c>
      <c r="BK89" s="313">
        <v>274.56</v>
      </c>
      <c r="BL89" s="314">
        <v>316.86</v>
      </c>
      <c r="BM89" s="313">
        <v>350.66</v>
      </c>
      <c r="BP89" s="321"/>
      <c r="BQ89" s="321"/>
      <c r="BR89" s="321"/>
      <c r="BS89" s="321"/>
      <c r="BT89" s="321"/>
      <c r="BU89" s="321"/>
      <c r="BV89" s="321"/>
      <c r="BW89" s="321"/>
      <c r="BX89" s="321"/>
    </row>
    <row r="90" spans="1:65">
      <c r="A90" s="315">
        <v>87</v>
      </c>
      <c r="B90" s="316">
        <v>39.75</v>
      </c>
      <c r="C90" s="317">
        <v>43.65</v>
      </c>
      <c r="D90" s="316">
        <v>47.74</v>
      </c>
      <c r="E90" s="317">
        <v>53.89</v>
      </c>
      <c r="F90" s="316">
        <v>63.96</v>
      </c>
      <c r="G90" s="317">
        <v>74.94</v>
      </c>
      <c r="H90" s="316">
        <v>77.63</v>
      </c>
      <c r="I90" s="317">
        <v>276.79</v>
      </c>
      <c r="J90" s="316">
        <v>345.66</v>
      </c>
      <c r="K90" s="317">
        <v>285</v>
      </c>
      <c r="M90" s="315">
        <v>87</v>
      </c>
      <c r="N90" s="313">
        <v>213.93</v>
      </c>
      <c r="O90" s="314">
        <v>313.29</v>
      </c>
      <c r="P90" s="313">
        <v>526.5</v>
      </c>
      <c r="Q90" s="314">
        <v>591</v>
      </c>
      <c r="R90" s="313">
        <v>597.12</v>
      </c>
      <c r="S90" s="314">
        <v>670.25</v>
      </c>
      <c r="T90" s="313">
        <v>676.95</v>
      </c>
      <c r="U90" s="314">
        <v>774.26</v>
      </c>
      <c r="V90" s="313">
        <v>608.63</v>
      </c>
      <c r="W90" s="314">
        <v>782</v>
      </c>
      <c r="Z90" s="315">
        <v>87</v>
      </c>
      <c r="AA90" s="313">
        <v>202.03</v>
      </c>
      <c r="AB90" s="314">
        <v>291.4</v>
      </c>
      <c r="AC90" s="313">
        <v>519.83</v>
      </c>
      <c r="AD90" s="314">
        <v>587.04</v>
      </c>
      <c r="AE90" s="313">
        <v>593.18</v>
      </c>
      <c r="AF90" s="314">
        <v>666.58</v>
      </c>
      <c r="AG90" s="313">
        <v>673.25</v>
      </c>
      <c r="AJ90" s="315">
        <v>87</v>
      </c>
      <c r="AK90" s="313">
        <v>145.13</v>
      </c>
      <c r="AL90" s="314">
        <v>180.6</v>
      </c>
      <c r="AM90" s="313">
        <v>221.47</v>
      </c>
      <c r="AN90" s="314">
        <v>337.44</v>
      </c>
      <c r="AO90" s="313">
        <v>530.54</v>
      </c>
      <c r="AP90" s="314">
        <v>582.43</v>
      </c>
      <c r="AQ90" s="313">
        <v>588.26</v>
      </c>
      <c r="AT90" s="315">
        <v>87</v>
      </c>
      <c r="AU90" s="313">
        <v>133.73</v>
      </c>
      <c r="AV90" s="314">
        <v>158.63</v>
      </c>
      <c r="AW90" s="313">
        <v>187.81</v>
      </c>
      <c r="AX90" s="314">
        <v>278.47</v>
      </c>
      <c r="AY90" s="313">
        <v>464.99</v>
      </c>
      <c r="AZ90" s="314">
        <v>495.52</v>
      </c>
      <c r="BA90" s="313">
        <v>500.48</v>
      </c>
      <c r="BB90" s="314">
        <v>505.5</v>
      </c>
      <c r="BC90" s="313">
        <v>451.84</v>
      </c>
      <c r="BD90" s="314">
        <v>507.63</v>
      </c>
      <c r="BF90" s="315">
        <v>87</v>
      </c>
      <c r="BG90" s="313">
        <v>89.34</v>
      </c>
      <c r="BH90" s="314">
        <v>116.14</v>
      </c>
      <c r="BI90" s="313">
        <v>143.71</v>
      </c>
      <c r="BJ90" s="314">
        <v>187.08</v>
      </c>
      <c r="BK90" s="313">
        <v>275.8</v>
      </c>
      <c r="BL90" s="314">
        <v>323.85</v>
      </c>
      <c r="BM90" s="313">
        <v>354.33</v>
      </c>
    </row>
    <row r="91" spans="1:65">
      <c r="A91" s="315">
        <v>88</v>
      </c>
      <c r="B91" s="316">
        <v>41.79</v>
      </c>
      <c r="C91" s="317">
        <v>45.06</v>
      </c>
      <c r="D91" s="316">
        <v>49.7</v>
      </c>
      <c r="E91" s="317">
        <v>55.63</v>
      </c>
      <c r="F91" s="316">
        <v>64.79</v>
      </c>
      <c r="G91" s="317">
        <v>75.72</v>
      </c>
      <c r="H91" s="316">
        <v>79.23</v>
      </c>
      <c r="I91" s="317">
        <v>279.85</v>
      </c>
      <c r="J91" s="316">
        <v>349.46</v>
      </c>
      <c r="K91" s="317">
        <v>288.09</v>
      </c>
      <c r="M91" s="315">
        <v>88</v>
      </c>
      <c r="N91" s="313">
        <v>214.76</v>
      </c>
      <c r="O91" s="314">
        <v>314.12</v>
      </c>
      <c r="P91" s="313">
        <v>528.38</v>
      </c>
      <c r="Q91" s="314">
        <v>591.84</v>
      </c>
      <c r="R91" s="313">
        <v>598.45</v>
      </c>
      <c r="S91" s="314">
        <v>671.69</v>
      </c>
      <c r="T91" s="313">
        <v>678.41</v>
      </c>
      <c r="U91" s="314">
        <v>790.09</v>
      </c>
      <c r="V91" s="313">
        <v>608.73</v>
      </c>
      <c r="W91" s="314">
        <v>797.99</v>
      </c>
      <c r="Z91" s="315">
        <v>88</v>
      </c>
      <c r="AA91" s="313">
        <v>202.86</v>
      </c>
      <c r="AB91" s="314">
        <v>295.96</v>
      </c>
      <c r="AC91" s="313">
        <v>521.7</v>
      </c>
      <c r="AD91" s="314">
        <v>587.89</v>
      </c>
      <c r="AE91" s="313">
        <v>594.45</v>
      </c>
      <c r="AF91" s="314">
        <v>668.04</v>
      </c>
      <c r="AG91" s="313">
        <v>674.73</v>
      </c>
      <c r="AJ91" s="315">
        <v>88</v>
      </c>
      <c r="AK91" s="313">
        <v>146.24</v>
      </c>
      <c r="AL91" s="314">
        <v>181.44</v>
      </c>
      <c r="AM91" s="313">
        <v>222.3</v>
      </c>
      <c r="AN91" s="314">
        <v>339.32</v>
      </c>
      <c r="AO91" s="313">
        <v>530.94</v>
      </c>
      <c r="AP91" s="314">
        <v>585.64</v>
      </c>
      <c r="AQ91" s="313">
        <v>593.07</v>
      </c>
      <c r="AT91" s="315">
        <v>88</v>
      </c>
      <c r="AU91" s="313">
        <v>134.57</v>
      </c>
      <c r="AV91" s="314">
        <v>159.94</v>
      </c>
      <c r="AW91" s="313">
        <v>188.65</v>
      </c>
      <c r="AX91" s="314">
        <v>279.32</v>
      </c>
      <c r="AY91" s="313">
        <v>465.83</v>
      </c>
      <c r="AZ91" s="314">
        <v>499.21</v>
      </c>
      <c r="BA91" s="313">
        <v>504.26</v>
      </c>
      <c r="BB91" s="314">
        <v>509.36</v>
      </c>
      <c r="BC91" s="313">
        <v>460.12</v>
      </c>
      <c r="BD91" s="314">
        <v>511.49</v>
      </c>
      <c r="BF91" s="315">
        <v>88</v>
      </c>
      <c r="BG91" s="313">
        <v>89.48</v>
      </c>
      <c r="BH91" s="314">
        <v>117.79</v>
      </c>
      <c r="BI91" s="313">
        <v>144.51</v>
      </c>
      <c r="BJ91" s="314">
        <v>189.62</v>
      </c>
      <c r="BK91" s="313">
        <v>276.05</v>
      </c>
      <c r="BL91" s="314">
        <v>324.05</v>
      </c>
      <c r="BM91" s="313">
        <v>357.83</v>
      </c>
    </row>
    <row r="92" spans="1:65">
      <c r="A92" s="315">
        <v>89</v>
      </c>
      <c r="B92" s="316">
        <v>43.25</v>
      </c>
      <c r="C92" s="317">
        <v>45.89</v>
      </c>
      <c r="D92" s="316">
        <v>50.21</v>
      </c>
      <c r="E92" s="317">
        <v>55.81</v>
      </c>
      <c r="F92" s="316">
        <v>65.59</v>
      </c>
      <c r="G92" s="317">
        <v>76.5</v>
      </c>
      <c r="H92" s="316">
        <v>80.88</v>
      </c>
      <c r="I92" s="317">
        <v>282.77</v>
      </c>
      <c r="J92" s="316">
        <v>353.12</v>
      </c>
      <c r="K92" s="317">
        <v>291</v>
      </c>
      <c r="M92" s="315">
        <v>89</v>
      </c>
      <c r="N92" s="313">
        <v>215.59</v>
      </c>
      <c r="O92" s="314">
        <v>314.95</v>
      </c>
      <c r="P92" s="313">
        <v>530.3</v>
      </c>
      <c r="Q92" s="314">
        <v>592.68</v>
      </c>
      <c r="R92" s="313">
        <v>624.97</v>
      </c>
      <c r="S92" s="314">
        <v>679.12</v>
      </c>
      <c r="T92" s="313">
        <v>707.55</v>
      </c>
      <c r="U92" s="314">
        <v>791.7</v>
      </c>
      <c r="V92" s="313">
        <v>628.12</v>
      </c>
      <c r="W92" s="314">
        <v>799.61</v>
      </c>
      <c r="Z92" s="315">
        <v>89</v>
      </c>
      <c r="AA92" s="313">
        <v>203.7</v>
      </c>
      <c r="AB92" s="314">
        <v>300.28</v>
      </c>
      <c r="AC92" s="313">
        <v>523.61</v>
      </c>
      <c r="AD92" s="314">
        <v>588.72</v>
      </c>
      <c r="AE92" s="313">
        <v>608.99</v>
      </c>
      <c r="AF92" s="314">
        <v>675.43</v>
      </c>
      <c r="AG92" s="313">
        <v>704.01</v>
      </c>
      <c r="AJ92" s="315">
        <v>89</v>
      </c>
      <c r="AK92" s="313">
        <v>147.08</v>
      </c>
      <c r="AL92" s="314">
        <v>182.27</v>
      </c>
      <c r="AM92" s="313">
        <v>223.13</v>
      </c>
      <c r="AN92" s="314">
        <v>340.15</v>
      </c>
      <c r="AO92" s="313">
        <v>534.43</v>
      </c>
      <c r="AP92" s="314">
        <v>587.76</v>
      </c>
      <c r="AQ92" s="313">
        <v>594.54</v>
      </c>
      <c r="AT92" s="315">
        <v>89</v>
      </c>
      <c r="AU92" s="313">
        <v>135.4</v>
      </c>
      <c r="AV92" s="314">
        <v>160.11</v>
      </c>
      <c r="AW92" s="313">
        <v>189.49</v>
      </c>
      <c r="AX92" s="314">
        <v>280.17</v>
      </c>
      <c r="AY92" s="313">
        <v>471.58</v>
      </c>
      <c r="AZ92" s="314">
        <v>500.07</v>
      </c>
      <c r="BA92" s="313">
        <v>505.11</v>
      </c>
      <c r="BB92" s="314">
        <v>510.21</v>
      </c>
      <c r="BC92" s="313">
        <v>460.55</v>
      </c>
      <c r="BD92" s="314">
        <v>512.35</v>
      </c>
      <c r="BF92" s="315">
        <v>89</v>
      </c>
      <c r="BG92" s="313">
        <v>89.58</v>
      </c>
      <c r="BH92" s="314">
        <v>119.56</v>
      </c>
      <c r="BI92" s="313">
        <v>145.93</v>
      </c>
      <c r="BJ92" s="314">
        <v>191.58</v>
      </c>
      <c r="BK92" s="313">
        <v>279.93</v>
      </c>
      <c r="BL92" s="314">
        <v>328.16</v>
      </c>
      <c r="BM92" s="313">
        <v>361.32</v>
      </c>
    </row>
    <row r="93" spans="1:65">
      <c r="A93" s="315">
        <v>90</v>
      </c>
      <c r="B93" s="316">
        <v>45.04</v>
      </c>
      <c r="C93" s="317">
        <v>47.42</v>
      </c>
      <c r="D93" s="316">
        <v>51.39</v>
      </c>
      <c r="E93" s="317">
        <v>56.91</v>
      </c>
      <c r="F93" s="316">
        <v>65.9</v>
      </c>
      <c r="G93" s="317">
        <v>77.55</v>
      </c>
      <c r="H93" s="316">
        <v>80.94</v>
      </c>
      <c r="I93" s="317">
        <v>285.67</v>
      </c>
      <c r="J93" s="316">
        <v>356.7</v>
      </c>
      <c r="K93" s="317">
        <v>295.01</v>
      </c>
      <c r="M93" s="315">
        <v>90</v>
      </c>
      <c r="N93" s="313">
        <v>216.43</v>
      </c>
      <c r="O93" s="314">
        <v>315.78</v>
      </c>
      <c r="P93" s="313">
        <v>550.28</v>
      </c>
      <c r="Q93" s="314">
        <v>593.52</v>
      </c>
      <c r="R93" s="313">
        <v>627.62</v>
      </c>
      <c r="S93" s="314">
        <v>708.52</v>
      </c>
      <c r="T93" s="313">
        <v>720.7</v>
      </c>
      <c r="U93" s="314">
        <v>793.37</v>
      </c>
      <c r="V93" s="313">
        <v>628.27</v>
      </c>
      <c r="W93" s="314">
        <v>801.31</v>
      </c>
      <c r="Z93" s="315">
        <v>90</v>
      </c>
      <c r="AA93" s="313">
        <v>206.53</v>
      </c>
      <c r="AB93" s="314">
        <v>300.73</v>
      </c>
      <c r="AC93" s="313">
        <v>543.61</v>
      </c>
      <c r="AD93" s="314">
        <v>589.57</v>
      </c>
      <c r="AE93" s="313">
        <v>623.85</v>
      </c>
      <c r="AF93" s="314">
        <v>703.45</v>
      </c>
      <c r="AG93" s="313">
        <v>717.22</v>
      </c>
      <c r="AJ93" s="315">
        <v>90</v>
      </c>
      <c r="AK93" s="313">
        <v>147.29</v>
      </c>
      <c r="AL93" s="314">
        <v>183.1</v>
      </c>
      <c r="AM93" s="313">
        <v>223.96</v>
      </c>
      <c r="AN93" s="314">
        <v>340.99</v>
      </c>
      <c r="AO93" s="313">
        <v>535.27</v>
      </c>
      <c r="AP93" s="314">
        <v>597.47</v>
      </c>
      <c r="AQ93" s="313">
        <v>621.52</v>
      </c>
      <c r="AT93" s="315">
        <v>90</v>
      </c>
      <c r="AU93" s="313">
        <v>136.24</v>
      </c>
      <c r="AV93" s="314">
        <v>160.16</v>
      </c>
      <c r="AW93" s="313">
        <v>190.33</v>
      </c>
      <c r="AX93" s="314">
        <v>281.02</v>
      </c>
      <c r="AY93" s="313">
        <v>476.48</v>
      </c>
      <c r="AZ93" s="314">
        <v>500.92</v>
      </c>
      <c r="BA93" s="313">
        <v>505.97</v>
      </c>
      <c r="BB93" s="314">
        <v>511.07</v>
      </c>
      <c r="BC93" s="313">
        <v>467.46</v>
      </c>
      <c r="BD93" s="314">
        <v>513.21</v>
      </c>
      <c r="BF93" s="315">
        <v>90</v>
      </c>
      <c r="BG93" s="313">
        <v>89.72</v>
      </c>
      <c r="BH93" s="314">
        <v>121.07</v>
      </c>
      <c r="BI93" s="313">
        <v>147.93</v>
      </c>
      <c r="BJ93" s="314">
        <v>194.16</v>
      </c>
      <c r="BK93" s="313">
        <v>283.89</v>
      </c>
      <c r="BL93" s="314">
        <v>329.42</v>
      </c>
      <c r="BM93" s="313">
        <v>365.07</v>
      </c>
    </row>
    <row r="94" spans="1:65">
      <c r="A94" s="315">
        <v>91</v>
      </c>
      <c r="B94" s="316">
        <v>45.05</v>
      </c>
      <c r="C94" s="317">
        <v>47.43</v>
      </c>
      <c r="D94" s="316">
        <v>51.4</v>
      </c>
      <c r="E94" s="317">
        <v>56.99</v>
      </c>
      <c r="F94" s="316">
        <v>66.66</v>
      </c>
      <c r="G94" s="317">
        <v>77.56</v>
      </c>
      <c r="H94" s="316">
        <v>81.03</v>
      </c>
      <c r="I94" s="317">
        <v>288.73</v>
      </c>
      <c r="J94" s="316">
        <v>359.87</v>
      </c>
      <c r="K94" s="317">
        <v>296.89</v>
      </c>
      <c r="M94" s="315">
        <v>91</v>
      </c>
      <c r="N94" s="313">
        <v>226.32</v>
      </c>
      <c r="O94" s="314">
        <v>327.43</v>
      </c>
      <c r="P94" s="313">
        <v>552.3</v>
      </c>
      <c r="Q94" s="314">
        <v>594.38</v>
      </c>
      <c r="R94" s="313">
        <v>630.27</v>
      </c>
      <c r="S94" s="314">
        <v>711.46</v>
      </c>
      <c r="T94" s="313">
        <v>722.01</v>
      </c>
      <c r="U94" s="314">
        <v>800.15</v>
      </c>
      <c r="V94" s="313">
        <v>644.34</v>
      </c>
      <c r="W94" s="314">
        <v>835.3</v>
      </c>
      <c r="Z94" s="315">
        <v>91</v>
      </c>
      <c r="AA94" s="313">
        <v>207.35</v>
      </c>
      <c r="AB94" s="314">
        <v>301.2</v>
      </c>
      <c r="AC94" s="313">
        <v>544.18</v>
      </c>
      <c r="AD94" s="314">
        <v>590.41</v>
      </c>
      <c r="AE94" s="313">
        <v>626.48</v>
      </c>
      <c r="AF94" s="314">
        <v>706.26</v>
      </c>
      <c r="AG94" s="313">
        <v>718.53</v>
      </c>
      <c r="AJ94" s="315">
        <v>91</v>
      </c>
      <c r="AK94" s="313">
        <v>147.84</v>
      </c>
      <c r="AL94" s="314">
        <v>183.93</v>
      </c>
      <c r="AM94" s="313">
        <v>224.79</v>
      </c>
      <c r="AN94" s="314">
        <v>341.81</v>
      </c>
      <c r="AO94" s="313">
        <v>536.11</v>
      </c>
      <c r="AP94" s="314">
        <v>613.37</v>
      </c>
      <c r="AQ94" s="313">
        <v>624.22</v>
      </c>
      <c r="AT94" s="315">
        <v>91</v>
      </c>
      <c r="AU94" s="313">
        <v>137.08</v>
      </c>
      <c r="AV94" s="314">
        <v>160.91</v>
      </c>
      <c r="AW94" s="313">
        <v>191.16</v>
      </c>
      <c r="AX94" s="314">
        <v>281.86</v>
      </c>
      <c r="AY94" s="313">
        <v>477.32</v>
      </c>
      <c r="AZ94" s="314">
        <v>501.78</v>
      </c>
      <c r="BA94" s="313">
        <v>507.78</v>
      </c>
      <c r="BB94" s="314">
        <v>511.92</v>
      </c>
      <c r="BC94" s="313">
        <v>467.83</v>
      </c>
      <c r="BD94" s="314">
        <v>514.06</v>
      </c>
      <c r="BF94" s="315">
        <v>91</v>
      </c>
      <c r="BG94" s="313">
        <v>93.68</v>
      </c>
      <c r="BH94" s="314">
        <v>121.97</v>
      </c>
      <c r="BI94" s="313">
        <v>148.92</v>
      </c>
      <c r="BJ94" s="314">
        <v>195.87</v>
      </c>
      <c r="BK94" s="313">
        <v>284</v>
      </c>
      <c r="BL94" s="314">
        <v>331.15</v>
      </c>
      <c r="BM94" s="313">
        <v>371.09</v>
      </c>
    </row>
    <row r="95" spans="1:65">
      <c r="A95" s="315">
        <v>92</v>
      </c>
      <c r="B95" s="316">
        <v>46.48</v>
      </c>
      <c r="C95" s="317">
        <v>48.32</v>
      </c>
      <c r="D95" s="316">
        <v>52.16</v>
      </c>
      <c r="E95" s="317">
        <v>57.3</v>
      </c>
      <c r="F95" s="316">
        <v>67.46</v>
      </c>
      <c r="G95" s="317">
        <v>77.57</v>
      </c>
      <c r="H95" s="316">
        <v>81.9</v>
      </c>
      <c r="I95" s="317">
        <v>291.48</v>
      </c>
      <c r="J95" s="316">
        <v>363.02</v>
      </c>
      <c r="K95" s="317">
        <v>299.66</v>
      </c>
      <c r="M95" s="315">
        <v>92</v>
      </c>
      <c r="N95" s="313">
        <v>227.32</v>
      </c>
      <c r="O95" s="314">
        <v>328.6</v>
      </c>
      <c r="P95" s="313">
        <v>553.16</v>
      </c>
      <c r="Q95" s="314">
        <v>595.22</v>
      </c>
      <c r="R95" s="313">
        <v>639.71</v>
      </c>
      <c r="S95" s="314">
        <v>712.32</v>
      </c>
      <c r="T95" s="313">
        <v>722.86</v>
      </c>
      <c r="U95" s="314">
        <v>801.61</v>
      </c>
      <c r="V95" s="313">
        <v>651.35</v>
      </c>
      <c r="W95" s="314">
        <v>846.97</v>
      </c>
      <c r="Z95" s="315">
        <v>92</v>
      </c>
      <c r="AA95" s="313">
        <v>214.01</v>
      </c>
      <c r="AB95" s="314">
        <v>310.64</v>
      </c>
      <c r="AC95" s="313">
        <v>545.02</v>
      </c>
      <c r="AD95" s="314">
        <v>591.25</v>
      </c>
      <c r="AE95" s="313">
        <v>635.97</v>
      </c>
      <c r="AF95" s="314">
        <v>707.12</v>
      </c>
      <c r="AG95" s="313">
        <v>719.4</v>
      </c>
      <c r="AJ95" s="315">
        <v>92</v>
      </c>
      <c r="AK95" s="313">
        <v>149.6</v>
      </c>
      <c r="AL95" s="314">
        <v>184.76</v>
      </c>
      <c r="AM95" s="313">
        <v>233.47</v>
      </c>
      <c r="AN95" s="314">
        <v>342.21</v>
      </c>
      <c r="AO95" s="313">
        <v>536.95</v>
      </c>
      <c r="AP95" s="314">
        <v>616.66</v>
      </c>
      <c r="AQ95" s="313">
        <v>625.07</v>
      </c>
      <c r="AT95" s="315">
        <v>92</v>
      </c>
      <c r="AU95" s="313">
        <v>137.92</v>
      </c>
      <c r="AV95" s="314">
        <v>161.75</v>
      </c>
      <c r="AW95" s="313">
        <v>192</v>
      </c>
      <c r="AX95" s="314">
        <v>282.71</v>
      </c>
      <c r="AY95" s="313">
        <v>478.17</v>
      </c>
      <c r="AZ95" s="314">
        <v>504.59</v>
      </c>
      <c r="BA95" s="313">
        <v>512.76</v>
      </c>
      <c r="BB95" s="314">
        <v>517.91</v>
      </c>
      <c r="BC95" s="313">
        <v>471.92</v>
      </c>
      <c r="BD95" s="314">
        <v>522.01</v>
      </c>
      <c r="BF95" s="315">
        <v>92</v>
      </c>
      <c r="BG95" s="313">
        <v>93.97</v>
      </c>
      <c r="BH95" s="314">
        <v>123.04</v>
      </c>
      <c r="BI95" s="313">
        <v>150.26</v>
      </c>
      <c r="BJ95" s="314">
        <v>198.47</v>
      </c>
      <c r="BK95" s="313">
        <v>285.48</v>
      </c>
      <c r="BL95" s="314">
        <v>332.3</v>
      </c>
      <c r="BM95" s="313">
        <v>375.42</v>
      </c>
    </row>
    <row r="96" spans="1:65">
      <c r="A96" s="315">
        <v>93</v>
      </c>
      <c r="B96" s="316">
        <v>47.09</v>
      </c>
      <c r="C96" s="317">
        <v>49.26</v>
      </c>
      <c r="D96" s="316">
        <v>53.66</v>
      </c>
      <c r="E96" s="317">
        <v>58.08</v>
      </c>
      <c r="F96" s="316">
        <v>68.06</v>
      </c>
      <c r="G96" s="317">
        <v>77.58</v>
      </c>
      <c r="H96" s="316">
        <v>82.74</v>
      </c>
      <c r="I96" s="317">
        <v>294.31</v>
      </c>
      <c r="J96" s="316">
        <v>363.14</v>
      </c>
      <c r="K96" s="317">
        <v>302.52</v>
      </c>
      <c r="M96" s="315">
        <v>93</v>
      </c>
      <c r="N96" s="313">
        <v>228.15</v>
      </c>
      <c r="O96" s="314">
        <v>329.4</v>
      </c>
      <c r="P96" s="313">
        <v>569.75</v>
      </c>
      <c r="Q96" s="314">
        <v>596.06</v>
      </c>
      <c r="R96" s="313">
        <v>640.66</v>
      </c>
      <c r="S96" s="314">
        <v>713.18</v>
      </c>
      <c r="T96" s="313">
        <v>723.72</v>
      </c>
      <c r="U96" s="314">
        <v>802.46</v>
      </c>
      <c r="V96" s="313">
        <v>651.5</v>
      </c>
      <c r="W96" s="314">
        <v>849.96</v>
      </c>
      <c r="Z96" s="315">
        <v>93</v>
      </c>
      <c r="AA96" s="313">
        <v>216.24</v>
      </c>
      <c r="AB96" s="314">
        <v>311.59</v>
      </c>
      <c r="AC96" s="313">
        <v>561.37</v>
      </c>
      <c r="AD96" s="314">
        <v>592.1</v>
      </c>
      <c r="AE96" s="313">
        <v>636.92</v>
      </c>
      <c r="AF96" s="314">
        <v>707.97</v>
      </c>
      <c r="AG96" s="313">
        <v>720.25</v>
      </c>
      <c r="AJ96" s="315">
        <v>93</v>
      </c>
      <c r="AK96" s="313">
        <v>150.44</v>
      </c>
      <c r="AL96" s="314">
        <v>185.59</v>
      </c>
      <c r="AM96" s="313">
        <v>234.35</v>
      </c>
      <c r="AN96" s="314">
        <v>342.62</v>
      </c>
      <c r="AO96" s="313">
        <v>537.79</v>
      </c>
      <c r="AP96" s="314">
        <v>617.51</v>
      </c>
      <c r="AQ96" s="313">
        <v>625.92</v>
      </c>
      <c r="AT96" s="315">
        <v>93</v>
      </c>
      <c r="AU96" s="313">
        <v>138.76</v>
      </c>
      <c r="AV96" s="314">
        <v>162.59</v>
      </c>
      <c r="AW96" s="313">
        <v>194.25</v>
      </c>
      <c r="AX96" s="314">
        <v>283.55</v>
      </c>
      <c r="AY96" s="313">
        <v>479.02</v>
      </c>
      <c r="AZ96" s="314">
        <v>504.7</v>
      </c>
      <c r="BA96" s="313">
        <v>513.62</v>
      </c>
      <c r="BB96" s="314">
        <v>518.76</v>
      </c>
      <c r="BC96" s="313">
        <v>472.08</v>
      </c>
      <c r="BD96" s="314">
        <v>525.01</v>
      </c>
      <c r="BF96" s="315">
        <v>93</v>
      </c>
      <c r="BG96" s="313">
        <v>94.07</v>
      </c>
      <c r="BH96" s="314">
        <v>123.25</v>
      </c>
      <c r="BI96" s="313">
        <v>152.21</v>
      </c>
      <c r="BJ96" s="314">
        <v>199.85</v>
      </c>
      <c r="BK96" s="313">
        <v>285.67</v>
      </c>
      <c r="BL96" s="314">
        <v>341.38</v>
      </c>
      <c r="BM96" s="313">
        <v>379.56</v>
      </c>
    </row>
    <row r="97" spans="1:65">
      <c r="A97" s="315">
        <v>94</v>
      </c>
      <c r="B97" s="316">
        <v>47.78</v>
      </c>
      <c r="C97" s="317">
        <v>50.08</v>
      </c>
      <c r="D97" s="316">
        <v>53.91</v>
      </c>
      <c r="E97" s="317">
        <v>58.84</v>
      </c>
      <c r="F97" s="316">
        <v>68.85</v>
      </c>
      <c r="G97" s="317">
        <v>77.59</v>
      </c>
      <c r="H97" s="316">
        <v>83.6</v>
      </c>
      <c r="I97" s="317">
        <v>297.06</v>
      </c>
      <c r="J97" s="316">
        <v>370.98</v>
      </c>
      <c r="K97" s="317">
        <v>305.3</v>
      </c>
      <c r="M97" s="315">
        <v>94</v>
      </c>
      <c r="N97" s="313">
        <v>228.98</v>
      </c>
      <c r="O97" s="314">
        <v>330.2</v>
      </c>
      <c r="P97" s="313">
        <v>571.42</v>
      </c>
      <c r="Q97" s="314">
        <v>596.9</v>
      </c>
      <c r="R97" s="313">
        <v>641.5</v>
      </c>
      <c r="S97" s="314">
        <v>714.03</v>
      </c>
      <c r="T97" s="313">
        <v>724.57</v>
      </c>
      <c r="U97" s="314">
        <v>818.2</v>
      </c>
      <c r="V97" s="313">
        <v>651.55</v>
      </c>
      <c r="W97" s="314">
        <v>850.33</v>
      </c>
      <c r="Z97" s="315">
        <v>94</v>
      </c>
      <c r="AA97" s="313">
        <v>217.07</v>
      </c>
      <c r="AB97" s="314">
        <v>319.78</v>
      </c>
      <c r="AC97" s="313">
        <v>563.02</v>
      </c>
      <c r="AD97" s="314">
        <v>592.94</v>
      </c>
      <c r="AE97" s="313">
        <v>637.76</v>
      </c>
      <c r="AF97" s="314">
        <v>708.84</v>
      </c>
      <c r="AG97" s="313">
        <v>721.12</v>
      </c>
      <c r="AJ97" s="315">
        <v>94</v>
      </c>
      <c r="AK97" s="313">
        <v>152.62</v>
      </c>
      <c r="AL97" s="314">
        <v>186.42</v>
      </c>
      <c r="AM97" s="313">
        <v>245.14</v>
      </c>
      <c r="AN97" s="314">
        <v>343.03</v>
      </c>
      <c r="AO97" s="313">
        <v>538.63</v>
      </c>
      <c r="AP97" s="314">
        <v>618.36</v>
      </c>
      <c r="AQ97" s="313">
        <v>626.76</v>
      </c>
      <c r="AT97" s="315">
        <v>94</v>
      </c>
      <c r="AU97" s="313">
        <v>139.6</v>
      </c>
      <c r="AV97" s="314">
        <v>163.43</v>
      </c>
      <c r="AW97" s="313">
        <v>194.38</v>
      </c>
      <c r="AX97" s="314">
        <v>284.4</v>
      </c>
      <c r="AY97" s="313">
        <v>479.86</v>
      </c>
      <c r="AZ97" s="314">
        <v>506.06</v>
      </c>
      <c r="BA97" s="313">
        <v>514.49</v>
      </c>
      <c r="BB97" s="314">
        <v>519.63</v>
      </c>
      <c r="BC97" s="313">
        <v>488.01</v>
      </c>
      <c r="BD97" s="314">
        <v>525.32</v>
      </c>
      <c r="BF97" s="315">
        <v>94</v>
      </c>
      <c r="BG97" s="313">
        <v>94.22</v>
      </c>
      <c r="BH97" s="314">
        <v>124.35</v>
      </c>
      <c r="BI97" s="313">
        <v>153.87</v>
      </c>
      <c r="BJ97" s="314">
        <v>204.5</v>
      </c>
      <c r="BK97" s="313">
        <v>291.97</v>
      </c>
      <c r="BL97" s="314">
        <v>343.28</v>
      </c>
      <c r="BM97" s="313">
        <v>384.07</v>
      </c>
    </row>
    <row r="98" spans="1:65">
      <c r="A98" s="315">
        <v>95</v>
      </c>
      <c r="B98" s="316">
        <v>48.89</v>
      </c>
      <c r="C98" s="317">
        <v>51</v>
      </c>
      <c r="D98" s="316">
        <v>54.28</v>
      </c>
      <c r="E98" s="317">
        <v>59.63</v>
      </c>
      <c r="F98" s="316">
        <v>69.32</v>
      </c>
      <c r="G98" s="317">
        <v>77.86</v>
      </c>
      <c r="H98" s="316">
        <v>84.49</v>
      </c>
      <c r="I98" s="317">
        <v>299.97</v>
      </c>
      <c r="J98" s="316">
        <v>374.54</v>
      </c>
      <c r="K98" s="317">
        <v>308.19</v>
      </c>
      <c r="M98" s="315">
        <v>95</v>
      </c>
      <c r="N98" s="313">
        <v>229.81</v>
      </c>
      <c r="O98" s="314">
        <v>331</v>
      </c>
      <c r="P98" s="313">
        <v>572.26</v>
      </c>
      <c r="Q98" s="314">
        <v>598.42</v>
      </c>
      <c r="R98" s="313">
        <v>642.34</v>
      </c>
      <c r="S98" s="314">
        <v>714.89</v>
      </c>
      <c r="T98" s="313">
        <v>725.43</v>
      </c>
      <c r="U98" s="314">
        <v>819.78</v>
      </c>
      <c r="V98" s="313">
        <v>653.92</v>
      </c>
      <c r="W98" s="314">
        <v>850.7</v>
      </c>
      <c r="Z98" s="315">
        <v>95</v>
      </c>
      <c r="AA98" s="313">
        <v>217.9</v>
      </c>
      <c r="AB98" s="314">
        <v>320.59</v>
      </c>
      <c r="AC98" s="313">
        <v>563.84</v>
      </c>
      <c r="AD98" s="314">
        <v>594.47</v>
      </c>
      <c r="AE98" s="313">
        <v>638.6</v>
      </c>
      <c r="AF98" s="314">
        <v>709.69</v>
      </c>
      <c r="AG98" s="313">
        <v>721.98</v>
      </c>
      <c r="AJ98" s="315">
        <v>95</v>
      </c>
      <c r="AK98" s="313">
        <v>155.65</v>
      </c>
      <c r="AL98" s="314">
        <v>187.25</v>
      </c>
      <c r="AM98" s="313">
        <v>246.22</v>
      </c>
      <c r="AN98" s="314">
        <v>343.43</v>
      </c>
      <c r="AO98" s="313">
        <v>548.62</v>
      </c>
      <c r="AP98" s="314">
        <v>621.39</v>
      </c>
      <c r="AQ98" s="313">
        <v>627.61</v>
      </c>
      <c r="AT98" s="315">
        <v>95</v>
      </c>
      <c r="AU98" s="313">
        <v>140.44</v>
      </c>
      <c r="AV98" s="314">
        <v>164.27</v>
      </c>
      <c r="AW98" s="313">
        <v>195.08</v>
      </c>
      <c r="AX98" s="314">
        <v>285.25</v>
      </c>
      <c r="AY98" s="313">
        <v>481.34</v>
      </c>
      <c r="AZ98" s="314">
        <v>508.8</v>
      </c>
      <c r="BA98" s="313">
        <v>519.04</v>
      </c>
      <c r="BB98" s="314">
        <v>521.77</v>
      </c>
      <c r="BC98" s="313">
        <v>488.12</v>
      </c>
      <c r="BD98" s="314">
        <v>529.99</v>
      </c>
      <c r="BF98" s="315">
        <v>95</v>
      </c>
      <c r="BG98" s="313">
        <v>94.34</v>
      </c>
      <c r="BH98" s="314">
        <v>125.01</v>
      </c>
      <c r="BI98" s="313">
        <v>154.9</v>
      </c>
      <c r="BJ98" s="314">
        <v>208.37</v>
      </c>
      <c r="BK98" s="313">
        <v>294.49</v>
      </c>
      <c r="BL98" s="314">
        <v>347.73</v>
      </c>
      <c r="BM98" s="313">
        <v>388.34</v>
      </c>
    </row>
    <row r="99" spans="1:65">
      <c r="A99" s="315">
        <v>96</v>
      </c>
      <c r="B99" s="316">
        <v>49.98</v>
      </c>
      <c r="C99" s="317">
        <v>51.34</v>
      </c>
      <c r="D99" s="316">
        <v>56.27</v>
      </c>
      <c r="E99" s="317">
        <v>60.87</v>
      </c>
      <c r="F99" s="316">
        <v>69.71</v>
      </c>
      <c r="G99" s="317">
        <v>78.4</v>
      </c>
      <c r="H99" s="316">
        <v>86.12</v>
      </c>
      <c r="I99" s="317">
        <v>302.72</v>
      </c>
      <c r="J99" s="316">
        <v>377.25</v>
      </c>
      <c r="K99" s="317">
        <v>310.9</v>
      </c>
      <c r="M99" s="315">
        <v>96</v>
      </c>
      <c r="N99" s="313">
        <v>236.8</v>
      </c>
      <c r="O99" s="314">
        <v>335.13</v>
      </c>
      <c r="P99" s="313">
        <v>574.79</v>
      </c>
      <c r="Q99" s="314">
        <v>628.52</v>
      </c>
      <c r="R99" s="313">
        <v>647.21</v>
      </c>
      <c r="S99" s="314">
        <v>719.11</v>
      </c>
      <c r="T99" s="313">
        <v>726.31</v>
      </c>
      <c r="U99" s="314">
        <v>820.63</v>
      </c>
      <c r="V99" s="313">
        <v>656.25</v>
      </c>
      <c r="W99" s="314">
        <v>851.05</v>
      </c>
      <c r="Z99" s="315">
        <v>96</v>
      </c>
      <c r="AA99" s="313">
        <v>218.74</v>
      </c>
      <c r="AB99" s="314">
        <v>320.76</v>
      </c>
      <c r="AC99" s="313">
        <v>566.33</v>
      </c>
      <c r="AD99" s="314">
        <v>624.73</v>
      </c>
      <c r="AE99" s="313">
        <v>643.5</v>
      </c>
      <c r="AF99" s="314">
        <v>710.56</v>
      </c>
      <c r="AG99" s="313">
        <v>722.85</v>
      </c>
      <c r="AJ99" s="315">
        <v>96</v>
      </c>
      <c r="AK99" s="313">
        <v>156.49</v>
      </c>
      <c r="AL99" s="314">
        <v>188.09</v>
      </c>
      <c r="AM99" s="313">
        <v>247.05</v>
      </c>
      <c r="AN99" s="314">
        <v>346.03</v>
      </c>
      <c r="AO99" s="313">
        <v>581.87</v>
      </c>
      <c r="AP99" s="314">
        <v>625.23</v>
      </c>
      <c r="AQ99" s="313">
        <v>631.49</v>
      </c>
      <c r="AT99" s="315">
        <v>96</v>
      </c>
      <c r="AU99" s="313">
        <v>142.8</v>
      </c>
      <c r="AV99" s="314">
        <v>165.11</v>
      </c>
      <c r="AW99" s="313">
        <v>203.96</v>
      </c>
      <c r="AX99" s="314">
        <v>290.29</v>
      </c>
      <c r="AY99" s="313">
        <v>499.88</v>
      </c>
      <c r="AZ99" s="314">
        <v>509.66</v>
      </c>
      <c r="BA99" s="313">
        <v>519.91</v>
      </c>
      <c r="BB99" s="314">
        <v>525.03</v>
      </c>
      <c r="BC99" s="313">
        <v>490.43</v>
      </c>
      <c r="BD99" s="314">
        <v>530.1</v>
      </c>
      <c r="BF99" s="315">
        <v>96</v>
      </c>
      <c r="BG99" s="313">
        <v>94.53</v>
      </c>
      <c r="BH99" s="314">
        <v>125.74</v>
      </c>
      <c r="BI99" s="313">
        <v>157.53</v>
      </c>
      <c r="BJ99" s="314">
        <v>212.24</v>
      </c>
      <c r="BK99" s="313">
        <v>296.82</v>
      </c>
      <c r="BL99" s="314">
        <v>347.92</v>
      </c>
      <c r="BM99" s="313">
        <v>390.45</v>
      </c>
    </row>
    <row r="100" spans="1:65">
      <c r="A100" s="315">
        <v>97</v>
      </c>
      <c r="B100" s="316">
        <v>51.13</v>
      </c>
      <c r="C100" s="317">
        <v>52.84</v>
      </c>
      <c r="D100" s="316">
        <v>56.81</v>
      </c>
      <c r="E100" s="317">
        <v>61.18</v>
      </c>
      <c r="F100" s="316">
        <v>70.47</v>
      </c>
      <c r="G100" s="317">
        <v>78.41</v>
      </c>
      <c r="H100" s="316">
        <v>86.19</v>
      </c>
      <c r="I100" s="317">
        <v>305.61</v>
      </c>
      <c r="J100" s="316">
        <v>377.54</v>
      </c>
      <c r="K100" s="317">
        <v>313.78</v>
      </c>
      <c r="M100" s="315">
        <v>97</v>
      </c>
      <c r="N100" s="313">
        <v>237.88</v>
      </c>
      <c r="O100" s="314">
        <v>335.94</v>
      </c>
      <c r="P100" s="313">
        <v>576.44</v>
      </c>
      <c r="Q100" s="314">
        <v>633.82</v>
      </c>
      <c r="R100" s="313">
        <v>653.82</v>
      </c>
      <c r="S100" s="314">
        <v>719.97</v>
      </c>
      <c r="T100" s="313">
        <v>727.16</v>
      </c>
      <c r="U100" s="314">
        <v>821.49</v>
      </c>
      <c r="V100" s="313">
        <v>671.5</v>
      </c>
      <c r="W100" s="314">
        <v>851.88</v>
      </c>
      <c r="Z100" s="315">
        <v>97</v>
      </c>
      <c r="AA100" s="313">
        <v>219.58</v>
      </c>
      <c r="AB100" s="314">
        <v>321.15</v>
      </c>
      <c r="AC100" s="313">
        <v>567.96</v>
      </c>
      <c r="AD100" s="314">
        <v>627.76</v>
      </c>
      <c r="AE100" s="313">
        <v>650.14</v>
      </c>
      <c r="AF100" s="314">
        <v>711.41</v>
      </c>
      <c r="AG100" s="313">
        <v>723.72</v>
      </c>
      <c r="AJ100" s="315">
        <v>97</v>
      </c>
      <c r="AK100" s="313">
        <v>157.33</v>
      </c>
      <c r="AL100" s="314">
        <v>188.92</v>
      </c>
      <c r="AM100" s="313">
        <v>247.88</v>
      </c>
      <c r="AN100" s="314">
        <v>350.37</v>
      </c>
      <c r="AO100" s="313">
        <v>585.18</v>
      </c>
      <c r="AP100" s="314">
        <v>627.04</v>
      </c>
      <c r="AQ100" s="313">
        <v>633.32</v>
      </c>
      <c r="AT100" s="315">
        <v>97</v>
      </c>
      <c r="AU100" s="313">
        <v>143.6</v>
      </c>
      <c r="AV100" s="314">
        <v>165.95</v>
      </c>
      <c r="AW100" s="313">
        <v>204.91</v>
      </c>
      <c r="AX100" s="314">
        <v>291.14</v>
      </c>
      <c r="AY100" s="313">
        <v>510.41</v>
      </c>
      <c r="AZ100" s="314">
        <v>522.51</v>
      </c>
      <c r="BA100" s="313">
        <v>529.29</v>
      </c>
      <c r="BB100" s="314">
        <v>531.43</v>
      </c>
      <c r="BC100" s="313">
        <v>490.8</v>
      </c>
      <c r="BD100" s="314">
        <v>537.52</v>
      </c>
      <c r="BF100" s="315">
        <v>97</v>
      </c>
      <c r="BG100" s="313">
        <v>95.02</v>
      </c>
      <c r="BH100" s="314">
        <v>126.84</v>
      </c>
      <c r="BI100" s="313">
        <v>159.26</v>
      </c>
      <c r="BJ100" s="314">
        <v>214.88</v>
      </c>
      <c r="BK100" s="313">
        <v>300.34</v>
      </c>
      <c r="BL100" s="314">
        <v>354.85</v>
      </c>
      <c r="BM100" s="313">
        <v>396.76</v>
      </c>
    </row>
    <row r="101" spans="1:65">
      <c r="A101" s="315">
        <v>98</v>
      </c>
      <c r="B101" s="316">
        <v>52.31</v>
      </c>
      <c r="C101" s="317">
        <v>53.19</v>
      </c>
      <c r="D101" s="316">
        <v>57.1</v>
      </c>
      <c r="E101" s="317">
        <v>61.91</v>
      </c>
      <c r="F101" s="316">
        <v>71.26</v>
      </c>
      <c r="G101" s="317">
        <v>78.99</v>
      </c>
      <c r="H101" s="316">
        <v>87.05</v>
      </c>
      <c r="I101" s="317">
        <v>308.28</v>
      </c>
      <c r="J101" s="316">
        <v>377.78</v>
      </c>
      <c r="K101" s="317">
        <v>316.53</v>
      </c>
      <c r="M101" s="315">
        <v>98</v>
      </c>
      <c r="N101" s="313">
        <v>238.59</v>
      </c>
      <c r="O101" s="314">
        <v>336.73</v>
      </c>
      <c r="P101" s="313">
        <v>577.28</v>
      </c>
      <c r="Q101" s="314">
        <v>634.66</v>
      </c>
      <c r="R101" s="313">
        <v>668.71</v>
      </c>
      <c r="S101" s="314">
        <v>721.67</v>
      </c>
      <c r="T101" s="313">
        <v>728.88</v>
      </c>
      <c r="U101" s="314">
        <v>823.5</v>
      </c>
      <c r="V101" s="313">
        <v>671.6</v>
      </c>
      <c r="W101" s="314">
        <v>859.88</v>
      </c>
      <c r="Z101" s="315">
        <v>98</v>
      </c>
      <c r="AA101" s="313">
        <v>222.6</v>
      </c>
      <c r="AB101" s="314">
        <v>328.64</v>
      </c>
      <c r="AC101" s="313">
        <v>568.8</v>
      </c>
      <c r="AD101" s="314">
        <v>630.88</v>
      </c>
      <c r="AE101" s="313">
        <v>663.09</v>
      </c>
      <c r="AF101" s="314">
        <v>713.65</v>
      </c>
      <c r="AG101" s="313">
        <v>725.45</v>
      </c>
      <c r="AJ101" s="315">
        <v>98</v>
      </c>
      <c r="AK101" s="313">
        <v>158.17</v>
      </c>
      <c r="AL101" s="314">
        <v>189.75</v>
      </c>
      <c r="AM101" s="313">
        <v>248.71</v>
      </c>
      <c r="AN101" s="314">
        <v>350.88</v>
      </c>
      <c r="AO101" s="313">
        <v>586.28</v>
      </c>
      <c r="AP101" s="314">
        <v>653.52</v>
      </c>
      <c r="AQ101" s="313">
        <v>667.43</v>
      </c>
      <c r="AT101" s="315">
        <v>98</v>
      </c>
      <c r="AU101" s="313">
        <v>144.4</v>
      </c>
      <c r="AV101" s="314">
        <v>166.79</v>
      </c>
      <c r="AW101" s="313">
        <v>205.75</v>
      </c>
      <c r="AX101" s="314">
        <v>291.99</v>
      </c>
      <c r="AY101" s="313">
        <v>513.71</v>
      </c>
      <c r="AZ101" s="314">
        <v>527.34</v>
      </c>
      <c r="BA101" s="313">
        <v>532.62</v>
      </c>
      <c r="BB101" s="314">
        <v>537.95</v>
      </c>
      <c r="BC101" s="313">
        <v>491.12</v>
      </c>
      <c r="BD101" s="314">
        <v>577.02</v>
      </c>
      <c r="BF101" s="315">
        <v>98</v>
      </c>
      <c r="BG101" s="313">
        <v>95.46</v>
      </c>
      <c r="BH101" s="314">
        <v>127.03</v>
      </c>
      <c r="BI101" s="313">
        <v>159.44</v>
      </c>
      <c r="BJ101" s="314">
        <v>215.75</v>
      </c>
      <c r="BK101" s="313">
        <v>300.53</v>
      </c>
      <c r="BL101" s="314">
        <v>359.67</v>
      </c>
      <c r="BM101" s="313">
        <v>399.86</v>
      </c>
    </row>
    <row r="102" spans="1:65">
      <c r="A102" s="315">
        <v>99</v>
      </c>
      <c r="B102" s="316">
        <v>53.45</v>
      </c>
      <c r="C102" s="317">
        <v>54.03</v>
      </c>
      <c r="D102" s="316">
        <v>58.75</v>
      </c>
      <c r="E102" s="317">
        <v>62.68</v>
      </c>
      <c r="F102" s="316">
        <v>72.09</v>
      </c>
      <c r="G102" s="317">
        <v>79.78</v>
      </c>
      <c r="H102" s="316">
        <v>87.9</v>
      </c>
      <c r="I102" s="317">
        <v>311.21</v>
      </c>
      <c r="J102" s="316">
        <v>378.03</v>
      </c>
      <c r="K102" s="317">
        <v>319.41</v>
      </c>
      <c r="M102" s="315">
        <v>99</v>
      </c>
      <c r="N102" s="313">
        <v>240.59</v>
      </c>
      <c r="O102" s="314">
        <v>337.54</v>
      </c>
      <c r="P102" s="313">
        <v>588.6</v>
      </c>
      <c r="Q102" s="314">
        <v>642.4</v>
      </c>
      <c r="R102" s="313">
        <v>670.2</v>
      </c>
      <c r="S102" s="314">
        <v>755.64</v>
      </c>
      <c r="T102" s="313">
        <v>763.19</v>
      </c>
      <c r="U102" s="314">
        <v>848.26</v>
      </c>
      <c r="V102" s="313">
        <v>680.79</v>
      </c>
      <c r="W102" s="314">
        <v>871.91</v>
      </c>
      <c r="Z102" s="315">
        <v>99</v>
      </c>
      <c r="AA102" s="313">
        <v>223.41</v>
      </c>
      <c r="AB102" s="314">
        <v>329.38</v>
      </c>
      <c r="AC102" s="313">
        <v>579.94</v>
      </c>
      <c r="AD102" s="314">
        <v>638.68</v>
      </c>
      <c r="AE102" s="313">
        <v>664.39</v>
      </c>
      <c r="AF102" s="314">
        <v>752.39</v>
      </c>
      <c r="AG102" s="313">
        <v>759.93</v>
      </c>
      <c r="AJ102" s="315">
        <v>99</v>
      </c>
      <c r="AK102" s="313">
        <v>159.01</v>
      </c>
      <c r="AL102" s="314">
        <v>190.58</v>
      </c>
      <c r="AM102" s="313">
        <v>249.61</v>
      </c>
      <c r="AN102" s="314">
        <v>354.34</v>
      </c>
      <c r="AO102" s="313">
        <v>608.02</v>
      </c>
      <c r="AP102" s="314">
        <v>666.8</v>
      </c>
      <c r="AQ102" s="313">
        <v>669.46</v>
      </c>
      <c r="AT102" s="315">
        <v>99</v>
      </c>
      <c r="AU102" s="313">
        <v>145.2</v>
      </c>
      <c r="AV102" s="314">
        <v>167.63</v>
      </c>
      <c r="AW102" s="313">
        <v>210.61</v>
      </c>
      <c r="AX102" s="314">
        <v>308.99</v>
      </c>
      <c r="AY102" s="313">
        <v>515.61</v>
      </c>
      <c r="AZ102" s="314">
        <v>540.3</v>
      </c>
      <c r="BA102" s="313">
        <v>562.83</v>
      </c>
      <c r="BB102" s="314">
        <v>574.05</v>
      </c>
      <c r="BC102" s="313">
        <v>491.44</v>
      </c>
      <c r="BD102" s="314">
        <v>578.68</v>
      </c>
      <c r="BF102" s="315">
        <v>99</v>
      </c>
      <c r="BG102" s="313">
        <v>101.66</v>
      </c>
      <c r="BH102" s="314">
        <v>127.88</v>
      </c>
      <c r="BI102" s="313">
        <v>162.37</v>
      </c>
      <c r="BJ102" s="314">
        <v>215.85</v>
      </c>
      <c r="BK102" s="313">
        <v>303.22</v>
      </c>
      <c r="BL102" s="314">
        <v>362.08</v>
      </c>
      <c r="BM102" s="313">
        <v>404.38</v>
      </c>
    </row>
    <row r="103" spans="1:65">
      <c r="A103" s="315">
        <v>100</v>
      </c>
      <c r="B103" s="316">
        <v>54.44</v>
      </c>
      <c r="C103" s="317">
        <v>54.92</v>
      </c>
      <c r="D103" s="316">
        <v>59.26</v>
      </c>
      <c r="E103" s="317">
        <v>63.69</v>
      </c>
      <c r="F103" s="316">
        <v>72.96</v>
      </c>
      <c r="G103" s="317">
        <v>80.58</v>
      </c>
      <c r="H103" s="316">
        <v>88.77</v>
      </c>
      <c r="I103" s="317">
        <v>314.1</v>
      </c>
      <c r="J103" s="316">
        <v>392.2</v>
      </c>
      <c r="K103" s="317">
        <v>322.31</v>
      </c>
      <c r="M103" s="315">
        <v>100</v>
      </c>
      <c r="N103" s="313">
        <v>242.21</v>
      </c>
      <c r="O103" s="314">
        <v>338.35</v>
      </c>
      <c r="P103" s="313">
        <v>608.02</v>
      </c>
      <c r="Q103" s="314">
        <v>663.57</v>
      </c>
      <c r="R103" s="313">
        <v>677.71</v>
      </c>
      <c r="S103" s="314">
        <v>793.2</v>
      </c>
      <c r="T103" s="313">
        <v>831</v>
      </c>
      <c r="U103" s="314">
        <v>932.58</v>
      </c>
      <c r="V103" s="313">
        <v>722.15</v>
      </c>
      <c r="W103" s="314">
        <v>959</v>
      </c>
      <c r="Z103" s="315">
        <v>100</v>
      </c>
      <c r="AA103" s="313">
        <v>223.77</v>
      </c>
      <c r="AB103" s="314">
        <v>331.28</v>
      </c>
      <c r="AC103" s="313">
        <v>595.9</v>
      </c>
      <c r="AD103" s="314">
        <v>651.45</v>
      </c>
      <c r="AE103" s="313">
        <v>666.36</v>
      </c>
      <c r="AF103" s="314">
        <v>778.91</v>
      </c>
      <c r="AG103" s="313">
        <v>814.36</v>
      </c>
      <c r="AJ103" s="315">
        <v>100</v>
      </c>
      <c r="AK103" s="313">
        <v>170</v>
      </c>
      <c r="AL103" s="314">
        <v>202.85</v>
      </c>
      <c r="AM103" s="313">
        <v>265</v>
      </c>
      <c r="AN103" s="314">
        <v>389</v>
      </c>
      <c r="AO103" s="313">
        <v>631.5</v>
      </c>
      <c r="AP103" s="314">
        <v>672</v>
      </c>
      <c r="AQ103" s="313">
        <v>702.85</v>
      </c>
      <c r="AT103" s="315">
        <v>100</v>
      </c>
      <c r="AU103" s="313">
        <v>146</v>
      </c>
      <c r="AV103" s="314">
        <v>181</v>
      </c>
      <c r="AW103" s="313">
        <v>234</v>
      </c>
      <c r="AX103" s="314">
        <v>330</v>
      </c>
      <c r="AY103" s="313">
        <v>530.56</v>
      </c>
      <c r="AZ103" s="314">
        <v>594.36</v>
      </c>
      <c r="BA103" s="313">
        <v>619.52</v>
      </c>
      <c r="BB103" s="314">
        <v>631.78</v>
      </c>
      <c r="BC103" s="313">
        <v>529.12</v>
      </c>
      <c r="BD103" s="314">
        <v>638.62</v>
      </c>
      <c r="BF103" s="315">
        <v>100</v>
      </c>
      <c r="BG103" s="313">
        <v>102.02</v>
      </c>
      <c r="BH103" s="314">
        <v>128.62</v>
      </c>
      <c r="BI103" s="313">
        <v>162.56</v>
      </c>
      <c r="BJ103" s="314">
        <v>219.17</v>
      </c>
      <c r="BK103" s="313">
        <v>313.61</v>
      </c>
      <c r="BL103" s="314">
        <v>369.27</v>
      </c>
      <c r="BM103" s="313">
        <v>413.11</v>
      </c>
    </row>
    <row r="104" spans="1:65">
      <c r="A104" s="315">
        <v>101</v>
      </c>
      <c r="B104" s="316">
        <v>54.45</v>
      </c>
      <c r="C104" s="317">
        <v>54.93</v>
      </c>
      <c r="D104" s="316">
        <v>59.27</v>
      </c>
      <c r="E104" s="317">
        <v>63.7</v>
      </c>
      <c r="F104" s="316">
        <v>72.97</v>
      </c>
      <c r="G104" s="317">
        <v>80.59</v>
      </c>
      <c r="H104" s="316">
        <v>88.78</v>
      </c>
      <c r="I104" s="317">
        <v>314.11</v>
      </c>
      <c r="J104" s="316">
        <v>395.8</v>
      </c>
      <c r="K104" s="317">
        <v>322.32</v>
      </c>
      <c r="M104" s="315">
        <v>101</v>
      </c>
      <c r="N104" s="313">
        <v>244.63</v>
      </c>
      <c r="O104" s="314">
        <v>341.74</v>
      </c>
      <c r="P104" s="313">
        <v>614.11</v>
      </c>
      <c r="Q104" s="314">
        <v>670.21</v>
      </c>
      <c r="R104" s="313">
        <v>684.49</v>
      </c>
      <c r="S104" s="314">
        <v>800.93</v>
      </c>
      <c r="T104" s="313">
        <v>839.31</v>
      </c>
      <c r="U104" s="314">
        <v>941.92</v>
      </c>
      <c r="V104" s="313">
        <v>729.37</v>
      </c>
      <c r="W104" s="314">
        <v>968.59</v>
      </c>
      <c r="Z104" s="315">
        <v>101</v>
      </c>
      <c r="AA104" s="313">
        <v>226.47</v>
      </c>
      <c r="AB104" s="314">
        <v>334.6</v>
      </c>
      <c r="AC104" s="313">
        <v>601.87</v>
      </c>
      <c r="AD104" s="314">
        <v>657.95</v>
      </c>
      <c r="AE104" s="313">
        <v>670.58</v>
      </c>
      <c r="AF104" s="314">
        <v>786.67</v>
      </c>
      <c r="AG104" s="313">
        <v>822.2</v>
      </c>
      <c r="AJ104" s="315">
        <v>101</v>
      </c>
      <c r="AK104" s="313">
        <v>171.7</v>
      </c>
      <c r="AL104" s="314">
        <v>204.88</v>
      </c>
      <c r="AM104" s="313">
        <v>267.65</v>
      </c>
      <c r="AN104" s="314">
        <v>392.89</v>
      </c>
      <c r="AO104" s="313">
        <v>637.82</v>
      </c>
      <c r="AP104" s="314">
        <v>678.72</v>
      </c>
      <c r="AQ104" s="313">
        <v>709.9</v>
      </c>
      <c r="AT104" s="315">
        <v>101</v>
      </c>
      <c r="AU104" s="313">
        <v>147.46</v>
      </c>
      <c r="AV104" s="314">
        <v>182.81</v>
      </c>
      <c r="AW104" s="313">
        <v>236.34</v>
      </c>
      <c r="AX104" s="314">
        <v>333.3</v>
      </c>
      <c r="AY104" s="313">
        <v>537.98</v>
      </c>
      <c r="AZ104" s="314">
        <v>604.99</v>
      </c>
      <c r="BA104" s="313">
        <v>624.18</v>
      </c>
      <c r="BB104" s="314">
        <v>637.31</v>
      </c>
      <c r="BC104" s="313">
        <v>534.41</v>
      </c>
      <c r="BD104" s="314">
        <v>644.98</v>
      </c>
      <c r="BF104" s="315">
        <v>101</v>
      </c>
      <c r="BG104" s="313">
        <v>102.63</v>
      </c>
      <c r="BH104" s="314">
        <v>129.91</v>
      </c>
      <c r="BI104" s="313">
        <v>165.19</v>
      </c>
      <c r="BJ104" s="314">
        <v>221.87</v>
      </c>
      <c r="BK104" s="313">
        <v>317.61</v>
      </c>
      <c r="BL104" s="314">
        <v>373.01</v>
      </c>
      <c r="BM104" s="313">
        <v>417.78</v>
      </c>
    </row>
    <row r="105" spans="1:65">
      <c r="A105" s="315">
        <v>102</v>
      </c>
      <c r="B105" s="316">
        <v>54.46</v>
      </c>
      <c r="C105" s="317">
        <v>55.09</v>
      </c>
      <c r="D105" s="316">
        <v>59.67</v>
      </c>
      <c r="E105" s="317">
        <v>63.96</v>
      </c>
      <c r="F105" s="316">
        <v>73.15</v>
      </c>
      <c r="G105" s="317">
        <v>80.6</v>
      </c>
      <c r="H105" s="316">
        <v>88.79</v>
      </c>
      <c r="I105" s="317">
        <v>314.12</v>
      </c>
      <c r="J105" s="316">
        <v>399.47</v>
      </c>
      <c r="K105" s="317">
        <v>322.37</v>
      </c>
      <c r="M105" s="315">
        <v>102</v>
      </c>
      <c r="N105" s="313">
        <v>247.05</v>
      </c>
      <c r="O105" s="314">
        <v>345.13</v>
      </c>
      <c r="P105" s="313">
        <v>620.19</v>
      </c>
      <c r="Q105" s="314">
        <v>676.85</v>
      </c>
      <c r="R105" s="313">
        <v>691.27</v>
      </c>
      <c r="S105" s="314">
        <v>808.86</v>
      </c>
      <c r="T105" s="313">
        <v>847.62</v>
      </c>
      <c r="U105" s="314">
        <v>951.22</v>
      </c>
      <c r="V105" s="313">
        <v>736.6</v>
      </c>
      <c r="W105" s="314">
        <v>978.18</v>
      </c>
      <c r="Z105" s="315">
        <v>102</v>
      </c>
      <c r="AA105" s="313">
        <v>228.69</v>
      </c>
      <c r="AB105" s="314">
        <v>337.91</v>
      </c>
      <c r="AC105" s="313">
        <v>607.83</v>
      </c>
      <c r="AD105" s="314">
        <v>664.47</v>
      </c>
      <c r="AE105" s="313">
        <v>677.21</v>
      </c>
      <c r="AF105" s="314">
        <v>794.46</v>
      </c>
      <c r="AG105" s="313">
        <v>830.34</v>
      </c>
      <c r="AJ105" s="315">
        <v>102</v>
      </c>
      <c r="AK105" s="313">
        <v>173.4</v>
      </c>
      <c r="AL105" s="314">
        <v>206.91</v>
      </c>
      <c r="AM105" s="313">
        <v>270.3</v>
      </c>
      <c r="AN105" s="314">
        <v>396.78</v>
      </c>
      <c r="AO105" s="313">
        <v>644.14</v>
      </c>
      <c r="AP105" s="314">
        <v>685.44</v>
      </c>
      <c r="AQ105" s="313">
        <v>716.92</v>
      </c>
      <c r="AT105" s="315">
        <v>102</v>
      </c>
      <c r="AU105" s="313">
        <v>148.92</v>
      </c>
      <c r="AV105" s="314">
        <v>184.62</v>
      </c>
      <c r="AW105" s="313">
        <v>238.68</v>
      </c>
      <c r="AX105" s="314">
        <v>336.6</v>
      </c>
      <c r="AY105" s="313">
        <v>541.77</v>
      </c>
      <c r="AZ105" s="314">
        <v>610.98</v>
      </c>
      <c r="BA105" s="313">
        <v>630.36</v>
      </c>
      <c r="BB105" s="314">
        <v>643.62</v>
      </c>
      <c r="BC105" s="313">
        <v>539.7</v>
      </c>
      <c r="BD105" s="314">
        <v>651.34</v>
      </c>
      <c r="BF105" s="315">
        <v>102</v>
      </c>
      <c r="BG105" s="313">
        <v>103.97</v>
      </c>
      <c r="BH105" s="314">
        <v>131.18</v>
      </c>
      <c r="BI105" s="313">
        <v>167.94</v>
      </c>
      <c r="BJ105" s="314">
        <v>223.57</v>
      </c>
      <c r="BK105" s="313">
        <v>319.84</v>
      </c>
      <c r="BL105" s="314">
        <v>376.69</v>
      </c>
      <c r="BM105" s="313">
        <v>421.85</v>
      </c>
    </row>
    <row r="106" spans="1:65">
      <c r="A106" s="315">
        <v>103</v>
      </c>
      <c r="B106" s="316">
        <v>55.9</v>
      </c>
      <c r="C106" s="317">
        <v>56.46</v>
      </c>
      <c r="D106" s="316">
        <v>60.67</v>
      </c>
      <c r="E106" s="317">
        <v>64.51</v>
      </c>
      <c r="F106" s="316">
        <v>74.11</v>
      </c>
      <c r="G106" s="317">
        <v>81.63</v>
      </c>
      <c r="H106" s="316">
        <v>89.24</v>
      </c>
      <c r="I106" s="317">
        <v>315.63</v>
      </c>
      <c r="J106" s="316">
        <v>403.06</v>
      </c>
      <c r="K106" s="317">
        <v>322.42</v>
      </c>
      <c r="M106" s="315">
        <v>103</v>
      </c>
      <c r="N106" s="313">
        <v>249.48</v>
      </c>
      <c r="O106" s="314">
        <v>348.51</v>
      </c>
      <c r="P106" s="313">
        <v>626.27</v>
      </c>
      <c r="Q106" s="314">
        <v>683.48</v>
      </c>
      <c r="R106" s="313">
        <v>698.04</v>
      </c>
      <c r="S106" s="314">
        <v>816.79</v>
      </c>
      <c r="T106" s="313">
        <v>855.93</v>
      </c>
      <c r="U106" s="314">
        <v>960.56</v>
      </c>
      <c r="V106" s="313">
        <v>743.82</v>
      </c>
      <c r="W106" s="314">
        <v>987.77</v>
      </c>
      <c r="Z106" s="315">
        <v>103</v>
      </c>
      <c r="AA106" s="313">
        <v>230.93</v>
      </c>
      <c r="AB106" s="314">
        <v>341.22</v>
      </c>
      <c r="AC106" s="313">
        <v>613.78</v>
      </c>
      <c r="AD106" s="314">
        <v>670.99</v>
      </c>
      <c r="AE106" s="313">
        <v>683.86</v>
      </c>
      <c r="AF106" s="314">
        <v>802.24</v>
      </c>
      <c r="AG106" s="313">
        <v>838.47</v>
      </c>
      <c r="AJ106" s="315">
        <v>103</v>
      </c>
      <c r="AK106" s="313">
        <v>175.1</v>
      </c>
      <c r="AL106" s="314">
        <v>208.94</v>
      </c>
      <c r="AM106" s="313">
        <v>272.95</v>
      </c>
      <c r="AN106" s="314">
        <v>400.67</v>
      </c>
      <c r="AO106" s="313">
        <v>650.44</v>
      </c>
      <c r="AP106" s="314">
        <v>692.16</v>
      </c>
      <c r="AQ106" s="313">
        <v>723.94</v>
      </c>
      <c r="AT106" s="315">
        <v>103</v>
      </c>
      <c r="AU106" s="313">
        <v>150.38</v>
      </c>
      <c r="AV106" s="314">
        <v>186.43</v>
      </c>
      <c r="AW106" s="313">
        <v>241.02</v>
      </c>
      <c r="AX106" s="314">
        <v>339.9</v>
      </c>
      <c r="AY106" s="313">
        <v>547.08</v>
      </c>
      <c r="AZ106" s="314">
        <v>616.97</v>
      </c>
      <c r="BA106" s="313">
        <v>636.54</v>
      </c>
      <c r="BB106" s="314">
        <v>649.93</v>
      </c>
      <c r="BC106" s="313">
        <v>545</v>
      </c>
      <c r="BD106" s="314">
        <v>657.71</v>
      </c>
      <c r="BF106" s="315">
        <v>103</v>
      </c>
      <c r="BG106" s="313">
        <v>105.31</v>
      </c>
      <c r="BH106" s="314">
        <v>131.91</v>
      </c>
      <c r="BI106" s="313">
        <v>169.53</v>
      </c>
      <c r="BJ106" s="314">
        <v>226.29</v>
      </c>
      <c r="BK106" s="313">
        <v>323.11</v>
      </c>
      <c r="BL106" s="314">
        <v>380.24</v>
      </c>
      <c r="BM106" s="313">
        <v>426.04</v>
      </c>
    </row>
    <row r="107" spans="1:65">
      <c r="A107" s="315">
        <v>104</v>
      </c>
      <c r="B107" s="316">
        <v>56.23</v>
      </c>
      <c r="C107" s="317">
        <v>56.74</v>
      </c>
      <c r="D107" s="316">
        <v>60.97</v>
      </c>
      <c r="E107" s="317">
        <v>65.19</v>
      </c>
      <c r="F107" s="316">
        <v>74.34</v>
      </c>
      <c r="G107" s="317">
        <v>81.88</v>
      </c>
      <c r="H107" s="316">
        <v>90.03</v>
      </c>
      <c r="I107" s="317">
        <v>317.62</v>
      </c>
      <c r="J107" s="316">
        <v>406.88</v>
      </c>
      <c r="K107" s="317">
        <v>324.86</v>
      </c>
      <c r="M107" s="315">
        <v>104</v>
      </c>
      <c r="N107" s="313">
        <v>251.9</v>
      </c>
      <c r="O107" s="314">
        <v>351.89</v>
      </c>
      <c r="P107" s="313">
        <v>632.34</v>
      </c>
      <c r="Q107" s="314">
        <v>690.11</v>
      </c>
      <c r="R107" s="313">
        <v>704.83</v>
      </c>
      <c r="S107" s="314">
        <v>824.72</v>
      </c>
      <c r="T107" s="313">
        <v>864.24</v>
      </c>
      <c r="U107" s="314">
        <v>969.9</v>
      </c>
      <c r="V107" s="313">
        <v>751.04</v>
      </c>
      <c r="W107" s="314">
        <v>997.36</v>
      </c>
      <c r="Z107" s="315">
        <v>104</v>
      </c>
      <c r="AA107" s="313">
        <v>232.72</v>
      </c>
      <c r="AB107" s="314">
        <v>344.54</v>
      </c>
      <c r="AC107" s="313">
        <v>619.74</v>
      </c>
      <c r="AD107" s="314">
        <v>677.5</v>
      </c>
      <c r="AE107" s="313">
        <v>690.5</v>
      </c>
      <c r="AF107" s="314">
        <v>810.03</v>
      </c>
      <c r="AG107" s="313">
        <v>846.62</v>
      </c>
      <c r="AJ107" s="315">
        <v>104</v>
      </c>
      <c r="AK107" s="313">
        <v>176.8</v>
      </c>
      <c r="AL107" s="314">
        <v>210.96</v>
      </c>
      <c r="AM107" s="313">
        <v>275.6</v>
      </c>
      <c r="AN107" s="314">
        <v>404.56</v>
      </c>
      <c r="AO107" s="313">
        <v>656.77</v>
      </c>
      <c r="AP107" s="314">
        <v>698.88</v>
      </c>
      <c r="AQ107" s="313">
        <v>730.97</v>
      </c>
      <c r="AT107" s="315">
        <v>104</v>
      </c>
      <c r="AU107" s="313">
        <v>151.84</v>
      </c>
      <c r="AV107" s="314">
        <v>188.24</v>
      </c>
      <c r="AW107" s="313">
        <v>243.36</v>
      </c>
      <c r="AX107" s="314">
        <v>343.2</v>
      </c>
      <c r="AY107" s="313">
        <v>551.2</v>
      </c>
      <c r="AZ107" s="314">
        <v>622.96</v>
      </c>
      <c r="BA107" s="313">
        <v>642.72</v>
      </c>
      <c r="BB107" s="314">
        <v>656.24</v>
      </c>
      <c r="BC107" s="313">
        <v>550.29</v>
      </c>
      <c r="BD107" s="314">
        <v>664.07</v>
      </c>
      <c r="BF107" s="315">
        <v>104</v>
      </c>
      <c r="BG107" s="313">
        <v>106</v>
      </c>
      <c r="BH107" s="314">
        <v>132.52</v>
      </c>
      <c r="BI107" s="313">
        <v>171.11</v>
      </c>
      <c r="BJ107" s="314">
        <v>227.85</v>
      </c>
      <c r="BK107" s="313">
        <v>326.14</v>
      </c>
      <c r="BL107" s="314">
        <v>383.99</v>
      </c>
      <c r="BM107" s="313">
        <v>430.04</v>
      </c>
    </row>
    <row r="108" spans="1:65">
      <c r="A108" s="315">
        <v>105</v>
      </c>
      <c r="B108" s="316">
        <v>57.15</v>
      </c>
      <c r="C108" s="317">
        <v>57.6</v>
      </c>
      <c r="D108" s="316">
        <v>61.67</v>
      </c>
      <c r="E108" s="317">
        <v>66.54</v>
      </c>
      <c r="F108" s="316">
        <v>75.49</v>
      </c>
      <c r="G108" s="317">
        <v>82.35</v>
      </c>
      <c r="H108" s="316">
        <v>90.81</v>
      </c>
      <c r="I108" s="317">
        <v>321.21</v>
      </c>
      <c r="J108" s="316">
        <v>410.49</v>
      </c>
      <c r="K108" s="317">
        <v>327.68</v>
      </c>
      <c r="M108" s="315">
        <v>105</v>
      </c>
      <c r="N108" s="313">
        <v>254.53</v>
      </c>
      <c r="O108" s="314">
        <v>355.27</v>
      </c>
      <c r="P108" s="313">
        <v>638.42</v>
      </c>
      <c r="Q108" s="314">
        <v>696.76</v>
      </c>
      <c r="R108" s="313">
        <v>711.6</v>
      </c>
      <c r="S108" s="314">
        <v>832.65</v>
      </c>
      <c r="T108" s="313">
        <v>872.55</v>
      </c>
      <c r="U108" s="314">
        <v>979.2</v>
      </c>
      <c r="V108" s="313">
        <v>758.26</v>
      </c>
      <c r="W108" s="314">
        <v>1006.95</v>
      </c>
      <c r="Z108" s="315">
        <v>105</v>
      </c>
      <c r="AA108" s="313">
        <v>235.41</v>
      </c>
      <c r="AB108" s="314">
        <v>347.85</v>
      </c>
      <c r="AC108" s="313">
        <v>625.7</v>
      </c>
      <c r="AD108" s="314">
        <v>684.01</v>
      </c>
      <c r="AE108" s="313">
        <v>697.14</v>
      </c>
      <c r="AF108" s="314">
        <v>817.83</v>
      </c>
      <c r="AG108" s="313">
        <v>854.76</v>
      </c>
      <c r="AJ108" s="315">
        <v>105</v>
      </c>
      <c r="AK108" s="313">
        <v>178.5</v>
      </c>
      <c r="AL108" s="314">
        <v>212.98</v>
      </c>
      <c r="AM108" s="313">
        <v>278.25</v>
      </c>
      <c r="AN108" s="314">
        <v>408.45</v>
      </c>
      <c r="AO108" s="313">
        <v>663.07</v>
      </c>
      <c r="AP108" s="314">
        <v>705.6</v>
      </c>
      <c r="AQ108" s="313">
        <v>738</v>
      </c>
      <c r="AT108" s="315">
        <v>105</v>
      </c>
      <c r="AU108" s="313">
        <v>153.3</v>
      </c>
      <c r="AV108" s="314">
        <v>190.05</v>
      </c>
      <c r="AW108" s="313">
        <v>245.7</v>
      </c>
      <c r="AX108" s="314">
        <v>346.5</v>
      </c>
      <c r="AY108" s="313">
        <v>557.72</v>
      </c>
      <c r="AZ108" s="314">
        <v>628.95</v>
      </c>
      <c r="BA108" s="313">
        <v>648.9</v>
      </c>
      <c r="BB108" s="314">
        <v>662.55</v>
      </c>
      <c r="BC108" s="313">
        <v>555.57</v>
      </c>
      <c r="BD108" s="314">
        <v>670.44</v>
      </c>
      <c r="BF108" s="315">
        <v>105</v>
      </c>
      <c r="BG108" s="313">
        <v>107.34</v>
      </c>
      <c r="BH108" s="314">
        <v>133.14</v>
      </c>
      <c r="BI108" s="313">
        <v>172.71</v>
      </c>
      <c r="BJ108" s="314">
        <v>230.83</v>
      </c>
      <c r="BK108" s="313">
        <v>329.22</v>
      </c>
      <c r="BL108" s="314">
        <v>387.68</v>
      </c>
      <c r="BM108" s="313">
        <v>434.36</v>
      </c>
    </row>
    <row r="109" spans="1:65">
      <c r="A109" s="315">
        <v>106</v>
      </c>
      <c r="B109" s="316">
        <v>58.09</v>
      </c>
      <c r="C109" s="317">
        <v>58.45</v>
      </c>
      <c r="D109" s="316">
        <v>62.37</v>
      </c>
      <c r="E109" s="317">
        <v>66.55</v>
      </c>
      <c r="F109" s="316">
        <v>75.51</v>
      </c>
      <c r="G109" s="317">
        <v>83.09</v>
      </c>
      <c r="H109" s="316">
        <v>91.64</v>
      </c>
      <c r="I109" s="317">
        <v>324.19</v>
      </c>
      <c r="J109" s="316">
        <v>414.27</v>
      </c>
      <c r="K109" s="317">
        <v>330.66</v>
      </c>
      <c r="M109" s="315">
        <v>106</v>
      </c>
      <c r="N109" s="313">
        <v>256.73</v>
      </c>
      <c r="O109" s="314">
        <v>358.66</v>
      </c>
      <c r="P109" s="313">
        <v>644.5</v>
      </c>
      <c r="Q109" s="314">
        <v>703.39</v>
      </c>
      <c r="R109" s="313">
        <v>718.37</v>
      </c>
      <c r="S109" s="314">
        <v>840.58</v>
      </c>
      <c r="T109" s="313">
        <v>880.86</v>
      </c>
      <c r="U109" s="314">
        <v>988.54</v>
      </c>
      <c r="V109" s="313">
        <v>765.49</v>
      </c>
      <c r="W109" s="314">
        <v>1016.54</v>
      </c>
      <c r="Z109" s="315">
        <v>106</v>
      </c>
      <c r="AA109" s="313">
        <v>237.2</v>
      </c>
      <c r="AB109" s="314">
        <v>351.16</v>
      </c>
      <c r="AC109" s="313">
        <v>631.66</v>
      </c>
      <c r="AD109" s="314">
        <v>690.54</v>
      </c>
      <c r="AE109" s="313">
        <v>703.79</v>
      </c>
      <c r="AF109" s="314">
        <v>825.61</v>
      </c>
      <c r="AG109" s="313">
        <v>862.9</v>
      </c>
      <c r="AJ109" s="315">
        <v>106</v>
      </c>
      <c r="AK109" s="313">
        <v>180.2</v>
      </c>
      <c r="AL109" s="314">
        <v>215.02</v>
      </c>
      <c r="AM109" s="313">
        <v>280.9</v>
      </c>
      <c r="AN109" s="314">
        <v>412.34</v>
      </c>
      <c r="AO109" s="313">
        <v>669.39</v>
      </c>
      <c r="AP109" s="314">
        <v>712.32</v>
      </c>
      <c r="AQ109" s="313">
        <v>745.03</v>
      </c>
      <c r="AT109" s="315">
        <v>106</v>
      </c>
      <c r="AU109" s="313">
        <v>154.76</v>
      </c>
      <c r="AV109" s="314">
        <v>191.86</v>
      </c>
      <c r="AW109" s="313">
        <v>248.04</v>
      </c>
      <c r="AX109" s="314">
        <v>349.8</v>
      </c>
      <c r="AY109" s="313">
        <v>563.03</v>
      </c>
      <c r="AZ109" s="314">
        <v>634.94</v>
      </c>
      <c r="BA109" s="313">
        <v>655.08</v>
      </c>
      <c r="BB109" s="314">
        <v>668.86</v>
      </c>
      <c r="BC109" s="313">
        <v>560.85</v>
      </c>
      <c r="BD109" s="314">
        <v>676.8</v>
      </c>
      <c r="BF109" s="315">
        <v>106</v>
      </c>
      <c r="BG109" s="313">
        <v>108.07</v>
      </c>
      <c r="BH109" s="314">
        <v>133.63</v>
      </c>
      <c r="BI109" s="313">
        <v>174.54</v>
      </c>
      <c r="BJ109" s="314">
        <v>232.33</v>
      </c>
      <c r="BK109" s="313">
        <v>332.36</v>
      </c>
      <c r="BL109" s="314">
        <v>392.49</v>
      </c>
      <c r="BM109" s="313">
        <v>438.42</v>
      </c>
    </row>
    <row r="110" spans="1:65">
      <c r="A110" s="315">
        <v>107</v>
      </c>
      <c r="B110" s="316">
        <v>58.95</v>
      </c>
      <c r="C110" s="317">
        <v>59.34</v>
      </c>
      <c r="D110" s="316">
        <v>63.71</v>
      </c>
      <c r="E110" s="317">
        <v>67.87</v>
      </c>
      <c r="F110" s="316">
        <v>76.18</v>
      </c>
      <c r="G110" s="317">
        <v>83.81</v>
      </c>
      <c r="H110" s="316">
        <v>93.28</v>
      </c>
      <c r="I110" s="317">
        <v>327.19</v>
      </c>
      <c r="J110" s="316">
        <v>418.12</v>
      </c>
      <c r="K110" s="317">
        <v>333.64</v>
      </c>
      <c r="M110" s="315">
        <v>107</v>
      </c>
      <c r="N110" s="313">
        <v>259.16</v>
      </c>
      <c r="O110" s="314">
        <v>362.04</v>
      </c>
      <c r="P110" s="313">
        <v>650.59</v>
      </c>
      <c r="Q110" s="314">
        <v>710.02</v>
      </c>
      <c r="R110" s="313">
        <v>725.16</v>
      </c>
      <c r="S110" s="314">
        <v>848.51</v>
      </c>
      <c r="T110" s="313">
        <v>889.17</v>
      </c>
      <c r="U110" s="314">
        <v>997.88</v>
      </c>
      <c r="V110" s="313">
        <v>772.7</v>
      </c>
      <c r="W110" s="314">
        <v>1026.13</v>
      </c>
      <c r="Z110" s="315">
        <v>107</v>
      </c>
      <c r="AA110" s="313">
        <v>239.43</v>
      </c>
      <c r="AB110" s="314">
        <v>354.47</v>
      </c>
      <c r="AC110" s="313">
        <v>637.61</v>
      </c>
      <c r="AD110" s="314">
        <v>697.04</v>
      </c>
      <c r="AE110" s="313">
        <v>710.42</v>
      </c>
      <c r="AF110" s="314">
        <v>833.4</v>
      </c>
      <c r="AG110" s="313">
        <v>871.04</v>
      </c>
      <c r="AJ110" s="315">
        <v>107</v>
      </c>
      <c r="AK110" s="313">
        <v>181.9</v>
      </c>
      <c r="AL110" s="314">
        <v>217.05</v>
      </c>
      <c r="AM110" s="313">
        <v>283.55</v>
      </c>
      <c r="AN110" s="314">
        <v>416.23</v>
      </c>
      <c r="AO110" s="313">
        <v>675.72</v>
      </c>
      <c r="AP110" s="314">
        <v>719.04</v>
      </c>
      <c r="AQ110" s="313">
        <v>752.06</v>
      </c>
      <c r="AT110" s="315">
        <v>107</v>
      </c>
      <c r="AU110" s="313">
        <v>156.22</v>
      </c>
      <c r="AV110" s="314">
        <v>193.67</v>
      </c>
      <c r="AW110" s="313">
        <v>250.38</v>
      </c>
      <c r="AX110" s="314">
        <v>353.1</v>
      </c>
      <c r="AY110" s="313">
        <v>567.1</v>
      </c>
      <c r="AZ110" s="314">
        <v>640.93</v>
      </c>
      <c r="BA110" s="313">
        <v>661.26</v>
      </c>
      <c r="BB110" s="314">
        <v>675.17</v>
      </c>
      <c r="BC110" s="313">
        <v>566.16</v>
      </c>
      <c r="BD110" s="314">
        <v>683.17</v>
      </c>
      <c r="BF110" s="315">
        <v>107</v>
      </c>
      <c r="BG110" s="313">
        <v>109.1</v>
      </c>
      <c r="BH110" s="314">
        <v>134.58</v>
      </c>
      <c r="BI110" s="313">
        <v>175.69</v>
      </c>
      <c r="BJ110" s="314">
        <v>234.4</v>
      </c>
      <c r="BK110" s="313">
        <v>335.57</v>
      </c>
      <c r="BL110" s="314">
        <v>395.17</v>
      </c>
      <c r="BM110" s="313">
        <v>442.5</v>
      </c>
    </row>
    <row r="111" spans="1:65">
      <c r="A111" s="315">
        <v>108</v>
      </c>
      <c r="B111" s="316">
        <v>59.79</v>
      </c>
      <c r="C111" s="317">
        <v>60.19</v>
      </c>
      <c r="D111" s="316">
        <v>63.81</v>
      </c>
      <c r="E111" s="317">
        <v>67.9</v>
      </c>
      <c r="F111" s="316">
        <v>76.88</v>
      </c>
      <c r="G111" s="317">
        <v>84.54</v>
      </c>
      <c r="H111" s="316">
        <v>93.29</v>
      </c>
      <c r="I111" s="317">
        <v>329.38</v>
      </c>
      <c r="J111" s="316">
        <v>421.91</v>
      </c>
      <c r="K111" s="317">
        <v>336.58</v>
      </c>
      <c r="M111" s="315">
        <v>108</v>
      </c>
      <c r="N111" s="313">
        <v>261.58</v>
      </c>
      <c r="O111" s="314">
        <v>365.42</v>
      </c>
      <c r="P111" s="313">
        <v>656.67</v>
      </c>
      <c r="Q111" s="314">
        <v>716.66</v>
      </c>
      <c r="R111" s="313">
        <v>731.93</v>
      </c>
      <c r="S111" s="314">
        <v>856.44</v>
      </c>
      <c r="T111" s="313">
        <v>897.48</v>
      </c>
      <c r="U111" s="314">
        <v>1007.18</v>
      </c>
      <c r="V111" s="313">
        <v>779.92</v>
      </c>
      <c r="W111" s="314">
        <v>1035.72</v>
      </c>
      <c r="Z111" s="315">
        <v>108</v>
      </c>
      <c r="AA111" s="313">
        <v>241.67</v>
      </c>
      <c r="AB111" s="314">
        <v>357.78</v>
      </c>
      <c r="AC111" s="313">
        <v>643.58</v>
      </c>
      <c r="AD111" s="314">
        <v>703.55</v>
      </c>
      <c r="AE111" s="313">
        <v>717.06</v>
      </c>
      <c r="AF111" s="314">
        <v>841.2</v>
      </c>
      <c r="AG111" s="313">
        <v>879.18</v>
      </c>
      <c r="AJ111" s="315">
        <v>108</v>
      </c>
      <c r="AK111" s="313">
        <v>183.6</v>
      </c>
      <c r="AL111" s="314">
        <v>219.07</v>
      </c>
      <c r="AM111" s="313">
        <v>286.2</v>
      </c>
      <c r="AN111" s="314">
        <v>420.12</v>
      </c>
      <c r="AO111" s="313">
        <v>682.02</v>
      </c>
      <c r="AP111" s="314">
        <v>725.76</v>
      </c>
      <c r="AQ111" s="313">
        <v>759.09</v>
      </c>
      <c r="AT111" s="315">
        <v>108</v>
      </c>
      <c r="AU111" s="313">
        <v>157.68</v>
      </c>
      <c r="AV111" s="314">
        <v>195.48</v>
      </c>
      <c r="AW111" s="313">
        <v>252.72</v>
      </c>
      <c r="AX111" s="314">
        <v>356.4</v>
      </c>
      <c r="AY111" s="313">
        <v>572.4</v>
      </c>
      <c r="AZ111" s="314">
        <v>646.92</v>
      </c>
      <c r="BA111" s="313">
        <v>667.44</v>
      </c>
      <c r="BB111" s="314">
        <v>681.48</v>
      </c>
      <c r="BC111" s="313">
        <v>571.45</v>
      </c>
      <c r="BD111" s="314">
        <v>689.53</v>
      </c>
      <c r="BF111" s="315">
        <v>108</v>
      </c>
      <c r="BG111" s="313">
        <v>110.07</v>
      </c>
      <c r="BH111" s="314">
        <v>136.33</v>
      </c>
      <c r="BI111" s="313">
        <v>177.73</v>
      </c>
      <c r="BJ111" s="314">
        <v>236.78</v>
      </c>
      <c r="BK111" s="313">
        <v>338.79</v>
      </c>
      <c r="BL111" s="314">
        <v>398.73</v>
      </c>
      <c r="BM111" s="313">
        <v>446.68</v>
      </c>
    </row>
    <row r="112" spans="1:65">
      <c r="A112" s="315">
        <v>109</v>
      </c>
      <c r="B112" s="316">
        <v>61</v>
      </c>
      <c r="C112" s="317">
        <v>61.01</v>
      </c>
      <c r="D112" s="316">
        <v>64.5</v>
      </c>
      <c r="E112" s="317">
        <v>68.57</v>
      </c>
      <c r="F112" s="316">
        <v>77.56</v>
      </c>
      <c r="G112" s="317">
        <v>85.26</v>
      </c>
      <c r="H112" s="316">
        <v>94.11</v>
      </c>
      <c r="I112" s="317">
        <v>332.2</v>
      </c>
      <c r="J112" s="316">
        <v>425.54</v>
      </c>
      <c r="K112" s="317">
        <v>339.41</v>
      </c>
      <c r="M112" s="315">
        <v>109</v>
      </c>
      <c r="N112" s="313">
        <v>264</v>
      </c>
      <c r="O112" s="314">
        <v>368.8</v>
      </c>
      <c r="P112" s="313">
        <v>662.75</v>
      </c>
      <c r="Q112" s="314">
        <v>723.3</v>
      </c>
      <c r="R112" s="313">
        <v>738.71</v>
      </c>
      <c r="S112" s="314">
        <v>864.37</v>
      </c>
      <c r="T112" s="313">
        <v>905.79</v>
      </c>
      <c r="U112" s="314">
        <v>1016.52</v>
      </c>
      <c r="V112" s="313">
        <v>787.15</v>
      </c>
      <c r="W112" s="314">
        <v>1045.31</v>
      </c>
      <c r="Z112" s="315">
        <v>109</v>
      </c>
      <c r="AA112" s="313">
        <v>243.91</v>
      </c>
      <c r="AB112" s="314">
        <v>361.1</v>
      </c>
      <c r="AC112" s="313">
        <v>649.54</v>
      </c>
      <c r="AD112" s="314">
        <v>710.08</v>
      </c>
      <c r="AE112" s="313">
        <v>723.69</v>
      </c>
      <c r="AF112" s="314">
        <v>848.98</v>
      </c>
      <c r="AG112" s="313">
        <v>887.32</v>
      </c>
      <c r="AJ112" s="315">
        <v>109</v>
      </c>
      <c r="AK112" s="313">
        <v>185.3</v>
      </c>
      <c r="AL112" s="314">
        <v>221.1</v>
      </c>
      <c r="AM112" s="313">
        <v>288.85</v>
      </c>
      <c r="AN112" s="314">
        <v>424.01</v>
      </c>
      <c r="AO112" s="313">
        <v>688.34</v>
      </c>
      <c r="AP112" s="314">
        <v>732.48</v>
      </c>
      <c r="AQ112" s="313">
        <v>766.11</v>
      </c>
      <c r="AT112" s="315">
        <v>109</v>
      </c>
      <c r="AU112" s="313">
        <v>159.14</v>
      </c>
      <c r="AV112" s="314">
        <v>197.29</v>
      </c>
      <c r="AW112" s="313">
        <v>255.06</v>
      </c>
      <c r="AX112" s="314">
        <v>359.7</v>
      </c>
      <c r="AY112" s="313">
        <v>577.7</v>
      </c>
      <c r="AZ112" s="314">
        <v>652.91</v>
      </c>
      <c r="BA112" s="313">
        <v>673.62</v>
      </c>
      <c r="BB112" s="314">
        <v>687.79</v>
      </c>
      <c r="BC112" s="313">
        <v>576.74</v>
      </c>
      <c r="BD112" s="314">
        <v>695.9</v>
      </c>
      <c r="BF112" s="315">
        <v>109</v>
      </c>
      <c r="BG112" s="313">
        <v>111.37</v>
      </c>
      <c r="BH112" s="314">
        <v>137.81</v>
      </c>
      <c r="BI112" s="313">
        <v>179.89</v>
      </c>
      <c r="BJ112" s="314">
        <v>239.54</v>
      </c>
      <c r="BK112" s="313">
        <v>342.77</v>
      </c>
      <c r="BL112" s="314">
        <v>402.49</v>
      </c>
      <c r="BM112" s="313">
        <v>450.88</v>
      </c>
    </row>
    <row r="113" spans="1:65">
      <c r="A113" s="315">
        <v>110</v>
      </c>
      <c r="B113" s="316">
        <v>61.39</v>
      </c>
      <c r="C113" s="317">
        <v>61.92</v>
      </c>
      <c r="D113" s="316">
        <v>65.24</v>
      </c>
      <c r="E113" s="317">
        <v>69.23</v>
      </c>
      <c r="F113" s="316">
        <v>78.32</v>
      </c>
      <c r="G113" s="317">
        <v>86.05</v>
      </c>
      <c r="H113" s="316">
        <v>94.93</v>
      </c>
      <c r="I113" s="317">
        <v>335.81</v>
      </c>
      <c r="J113" s="316">
        <v>429.13</v>
      </c>
      <c r="K113" s="317">
        <v>342.2</v>
      </c>
      <c r="M113" s="315">
        <v>110</v>
      </c>
      <c r="N113" s="313">
        <v>266.43</v>
      </c>
      <c r="O113" s="314">
        <v>372.19</v>
      </c>
      <c r="P113" s="313">
        <v>668.83</v>
      </c>
      <c r="Q113" s="314">
        <v>729.93</v>
      </c>
      <c r="R113" s="313">
        <v>745.49</v>
      </c>
      <c r="S113" s="314">
        <v>872.3</v>
      </c>
      <c r="T113" s="313">
        <v>914.1</v>
      </c>
      <c r="U113" s="314">
        <v>1025.83</v>
      </c>
      <c r="V113" s="313">
        <v>794.37</v>
      </c>
      <c r="W113" s="314">
        <v>1054.9</v>
      </c>
      <c r="Z113" s="315">
        <v>110</v>
      </c>
      <c r="AA113" s="313">
        <v>246.16</v>
      </c>
      <c r="AB113" s="314">
        <v>364.42</v>
      </c>
      <c r="AC113" s="313">
        <v>655.5</v>
      </c>
      <c r="AD113" s="314">
        <v>716.58</v>
      </c>
      <c r="AE113" s="313">
        <v>730.34</v>
      </c>
      <c r="AF113" s="314">
        <v>856.77</v>
      </c>
      <c r="AG113" s="313">
        <v>895.46</v>
      </c>
      <c r="AJ113" s="315">
        <v>110</v>
      </c>
      <c r="AK113" s="313">
        <v>187</v>
      </c>
      <c r="AL113" s="314">
        <v>223.14</v>
      </c>
      <c r="AM113" s="313">
        <v>291.5</v>
      </c>
      <c r="AN113" s="314">
        <v>427.9</v>
      </c>
      <c r="AO113" s="313">
        <v>694.65</v>
      </c>
      <c r="AP113" s="314">
        <v>739.2</v>
      </c>
      <c r="AQ113" s="313">
        <v>773.14</v>
      </c>
      <c r="AT113" s="315">
        <v>110</v>
      </c>
      <c r="AU113" s="313">
        <v>160.6</v>
      </c>
      <c r="AV113" s="314">
        <v>199.1</v>
      </c>
      <c r="AW113" s="313">
        <v>257.4</v>
      </c>
      <c r="AX113" s="314">
        <v>363</v>
      </c>
      <c r="AY113" s="313">
        <v>584.26</v>
      </c>
      <c r="AZ113" s="314">
        <v>658.9</v>
      </c>
      <c r="BA113" s="313">
        <v>679.8</v>
      </c>
      <c r="BB113" s="314">
        <v>694.1</v>
      </c>
      <c r="BC113" s="313">
        <v>582.03</v>
      </c>
      <c r="BD113" s="314">
        <v>702.26</v>
      </c>
      <c r="BF113" s="315">
        <v>110</v>
      </c>
      <c r="BG113" s="313">
        <v>111.91</v>
      </c>
      <c r="BH113" s="314">
        <v>138.71</v>
      </c>
      <c r="BI113" s="313">
        <v>181.09</v>
      </c>
      <c r="BJ113" s="314">
        <v>241.75</v>
      </c>
      <c r="BK113" s="313">
        <v>345.86</v>
      </c>
      <c r="BL113" s="314">
        <v>406.16</v>
      </c>
      <c r="BM113" s="313">
        <v>454.95</v>
      </c>
    </row>
    <row r="114" spans="1:65">
      <c r="A114" s="315">
        <v>111</v>
      </c>
      <c r="B114" s="316">
        <v>62.08</v>
      </c>
      <c r="C114" s="317">
        <v>62.59</v>
      </c>
      <c r="D114" s="316">
        <v>67.26</v>
      </c>
      <c r="E114" s="317">
        <v>70.57</v>
      </c>
      <c r="F114" s="316">
        <v>78.97</v>
      </c>
      <c r="G114" s="317">
        <v>87.48</v>
      </c>
      <c r="H114" s="316">
        <v>96.99</v>
      </c>
      <c r="I114" s="317">
        <v>339.63</v>
      </c>
      <c r="J114" s="316">
        <v>434.02</v>
      </c>
      <c r="K114" s="317">
        <v>346.88</v>
      </c>
      <c r="M114" s="315">
        <v>111</v>
      </c>
      <c r="N114" s="313">
        <v>268.86</v>
      </c>
      <c r="O114" s="314">
        <v>375.57</v>
      </c>
      <c r="P114" s="313">
        <v>674.9</v>
      </c>
      <c r="Q114" s="314">
        <v>736.57</v>
      </c>
      <c r="R114" s="313">
        <v>752.26</v>
      </c>
      <c r="S114" s="314">
        <v>880.23</v>
      </c>
      <c r="T114" s="313">
        <v>922.41</v>
      </c>
      <c r="U114" s="314">
        <v>1035.18</v>
      </c>
      <c r="V114" s="313">
        <v>801.6</v>
      </c>
      <c r="W114" s="314">
        <v>1064.49</v>
      </c>
      <c r="Z114" s="315">
        <v>111</v>
      </c>
      <c r="AA114" s="313">
        <v>247.91</v>
      </c>
      <c r="AB114" s="314">
        <v>367.73</v>
      </c>
      <c r="AC114" s="313">
        <v>661.45</v>
      </c>
      <c r="AD114" s="314">
        <v>723.1</v>
      </c>
      <c r="AE114" s="313">
        <v>736.98</v>
      </c>
      <c r="AF114" s="314">
        <v>864.55</v>
      </c>
      <c r="AG114" s="313">
        <v>903.6</v>
      </c>
      <c r="AJ114" s="315">
        <v>111</v>
      </c>
      <c r="AK114" s="313">
        <v>188.7</v>
      </c>
      <c r="AL114" s="314">
        <v>225.16</v>
      </c>
      <c r="AM114" s="313">
        <v>294.15</v>
      </c>
      <c r="AN114" s="314">
        <v>431.79</v>
      </c>
      <c r="AO114" s="313">
        <v>700.98</v>
      </c>
      <c r="AP114" s="314">
        <v>745.92</v>
      </c>
      <c r="AQ114" s="313">
        <v>780.17</v>
      </c>
      <c r="AT114" s="315">
        <v>111</v>
      </c>
      <c r="AU114" s="313">
        <v>162.06</v>
      </c>
      <c r="AV114" s="314">
        <v>200.91</v>
      </c>
      <c r="AW114" s="313">
        <v>259.74</v>
      </c>
      <c r="AX114" s="314">
        <v>366.3</v>
      </c>
      <c r="AY114" s="313">
        <v>588.3</v>
      </c>
      <c r="AZ114" s="314">
        <v>664.89</v>
      </c>
      <c r="BA114" s="313">
        <v>685.98</v>
      </c>
      <c r="BB114" s="314">
        <v>700.41</v>
      </c>
      <c r="BC114" s="313">
        <v>587.32</v>
      </c>
      <c r="BD114" s="314">
        <v>708.63</v>
      </c>
      <c r="BF114" s="315">
        <v>111</v>
      </c>
      <c r="BG114" s="313">
        <v>112.95</v>
      </c>
      <c r="BH114" s="314">
        <v>139.99</v>
      </c>
      <c r="BI114" s="313">
        <v>182.56</v>
      </c>
      <c r="BJ114" s="314">
        <v>243.27</v>
      </c>
      <c r="BK114" s="313">
        <v>348.1</v>
      </c>
      <c r="BL114" s="314">
        <v>409.78</v>
      </c>
      <c r="BM114" s="313">
        <v>459.07</v>
      </c>
    </row>
    <row r="115" spans="1:65">
      <c r="A115" s="315">
        <v>112</v>
      </c>
      <c r="B115" s="316">
        <v>63.35</v>
      </c>
      <c r="C115" s="317">
        <v>63.9</v>
      </c>
      <c r="D115" s="316">
        <v>67.33</v>
      </c>
      <c r="E115" s="317">
        <v>70.58</v>
      </c>
      <c r="F115" s="316">
        <v>79.64</v>
      </c>
      <c r="G115" s="317">
        <v>87.49</v>
      </c>
      <c r="H115" s="316">
        <v>97</v>
      </c>
      <c r="I115" s="317">
        <v>343.47</v>
      </c>
      <c r="J115" s="316">
        <v>438.91</v>
      </c>
      <c r="K115" s="317">
        <v>351.59</v>
      </c>
      <c r="M115" s="315">
        <v>112</v>
      </c>
      <c r="N115" s="313">
        <v>271.28</v>
      </c>
      <c r="O115" s="314">
        <v>378.96</v>
      </c>
      <c r="P115" s="313">
        <v>680.98</v>
      </c>
      <c r="Q115" s="314">
        <v>743.2</v>
      </c>
      <c r="R115" s="313">
        <v>759.04</v>
      </c>
      <c r="S115" s="314">
        <v>888.16</v>
      </c>
      <c r="T115" s="313">
        <v>930.72</v>
      </c>
      <c r="U115" s="314">
        <v>1044.5</v>
      </c>
      <c r="V115" s="313">
        <v>808.81</v>
      </c>
      <c r="W115" s="314">
        <v>1074.08</v>
      </c>
      <c r="Z115" s="315">
        <v>112</v>
      </c>
      <c r="AA115" s="313">
        <v>250.63</v>
      </c>
      <c r="AB115" s="314">
        <v>371.04</v>
      </c>
      <c r="AC115" s="313">
        <v>667.41</v>
      </c>
      <c r="AD115" s="314">
        <v>729.61</v>
      </c>
      <c r="AE115" s="313">
        <v>743.61</v>
      </c>
      <c r="AF115" s="314">
        <v>872.34</v>
      </c>
      <c r="AG115" s="313">
        <v>911.74</v>
      </c>
      <c r="AJ115" s="315">
        <v>112</v>
      </c>
      <c r="AK115" s="313">
        <v>190.4</v>
      </c>
      <c r="AL115" s="314">
        <v>227.19</v>
      </c>
      <c r="AM115" s="313">
        <v>296.8</v>
      </c>
      <c r="AN115" s="314">
        <v>435.68</v>
      </c>
      <c r="AO115" s="313">
        <v>707.28</v>
      </c>
      <c r="AP115" s="314">
        <v>752.64</v>
      </c>
      <c r="AQ115" s="313">
        <v>787.2</v>
      </c>
      <c r="AT115" s="315">
        <v>112</v>
      </c>
      <c r="AU115" s="313">
        <v>163.52</v>
      </c>
      <c r="AV115" s="314">
        <v>202.72</v>
      </c>
      <c r="AW115" s="313">
        <v>262.08</v>
      </c>
      <c r="AX115" s="314">
        <v>369.6</v>
      </c>
      <c r="AY115" s="313">
        <v>594.89</v>
      </c>
      <c r="AZ115" s="314">
        <v>670.88</v>
      </c>
      <c r="BA115" s="313">
        <v>692.16</v>
      </c>
      <c r="BB115" s="314">
        <v>706.72</v>
      </c>
      <c r="BC115" s="313">
        <v>592.62</v>
      </c>
      <c r="BD115" s="314">
        <v>714.99</v>
      </c>
      <c r="BF115" s="315">
        <v>112</v>
      </c>
      <c r="BG115" s="313">
        <v>113.97</v>
      </c>
      <c r="BH115" s="314">
        <v>141.27</v>
      </c>
      <c r="BI115" s="313">
        <v>184.39</v>
      </c>
      <c r="BJ115" s="314">
        <v>245.4</v>
      </c>
      <c r="BK115" s="313">
        <v>351.24</v>
      </c>
      <c r="BL115" s="314">
        <v>413.53</v>
      </c>
      <c r="BM115" s="313">
        <v>463.14</v>
      </c>
    </row>
    <row r="116" spans="1:65">
      <c r="A116" s="315">
        <v>113</v>
      </c>
      <c r="B116" s="316">
        <v>63.41</v>
      </c>
      <c r="C116" s="317">
        <v>63.95</v>
      </c>
      <c r="D116" s="316">
        <v>68.07</v>
      </c>
      <c r="E116" s="317">
        <v>71.23</v>
      </c>
      <c r="F116" s="316">
        <v>80.36</v>
      </c>
      <c r="G116" s="317">
        <v>88.21</v>
      </c>
      <c r="H116" s="316">
        <v>98.76</v>
      </c>
      <c r="I116" s="317">
        <v>346.44</v>
      </c>
      <c r="J116" s="316">
        <v>442.73</v>
      </c>
      <c r="K116" s="317">
        <v>354.56</v>
      </c>
      <c r="M116" s="315">
        <v>113</v>
      </c>
      <c r="N116" s="313">
        <v>273.17</v>
      </c>
      <c r="O116" s="314">
        <v>382.34</v>
      </c>
      <c r="P116" s="313">
        <v>687.07</v>
      </c>
      <c r="Q116" s="314">
        <v>749.84</v>
      </c>
      <c r="R116" s="313">
        <v>765.82</v>
      </c>
      <c r="S116" s="314">
        <v>896.09</v>
      </c>
      <c r="T116" s="313">
        <v>939.03</v>
      </c>
      <c r="U116" s="314">
        <v>1048.91</v>
      </c>
      <c r="V116" s="313">
        <v>816.03</v>
      </c>
      <c r="W116" s="314">
        <v>1083.67</v>
      </c>
      <c r="Z116" s="315">
        <v>113</v>
      </c>
      <c r="AA116" s="313">
        <v>252.38</v>
      </c>
      <c r="AB116" s="314">
        <v>374.35</v>
      </c>
      <c r="AC116" s="313">
        <v>673.37</v>
      </c>
      <c r="AD116" s="314">
        <v>736.13</v>
      </c>
      <c r="AE116" s="313">
        <v>750.26</v>
      </c>
      <c r="AF116" s="314">
        <v>880.14</v>
      </c>
      <c r="AG116" s="313">
        <v>919.88</v>
      </c>
      <c r="AJ116" s="315">
        <v>113</v>
      </c>
      <c r="AK116" s="313">
        <v>192.1</v>
      </c>
      <c r="AL116" s="314">
        <v>229.23</v>
      </c>
      <c r="AM116" s="313">
        <v>299.45</v>
      </c>
      <c r="AN116" s="314">
        <v>439.57</v>
      </c>
      <c r="AO116" s="313">
        <v>713.6</v>
      </c>
      <c r="AP116" s="314">
        <v>759.36</v>
      </c>
      <c r="AQ116" s="313">
        <v>794.22</v>
      </c>
      <c r="AT116" s="315">
        <v>113</v>
      </c>
      <c r="AU116" s="313">
        <v>164.98</v>
      </c>
      <c r="AV116" s="314">
        <v>204.53</v>
      </c>
      <c r="AW116" s="313">
        <v>264.42</v>
      </c>
      <c r="AX116" s="314">
        <v>372.9</v>
      </c>
      <c r="AY116" s="313">
        <v>598.9</v>
      </c>
      <c r="AZ116" s="314">
        <v>676.87</v>
      </c>
      <c r="BA116" s="313">
        <v>698.34</v>
      </c>
      <c r="BB116" s="314">
        <v>713.03</v>
      </c>
      <c r="BC116" s="313">
        <v>597.9</v>
      </c>
      <c r="BD116" s="314">
        <v>721.36</v>
      </c>
      <c r="BF116" s="315">
        <v>113</v>
      </c>
      <c r="BG116" s="313">
        <v>114.39</v>
      </c>
      <c r="BH116" s="314">
        <v>142.44</v>
      </c>
      <c r="BI116" s="313">
        <v>185.98</v>
      </c>
      <c r="BJ116" s="314">
        <v>247.55</v>
      </c>
      <c r="BK116" s="313">
        <v>354.27</v>
      </c>
      <c r="BL116" s="314">
        <v>417.14</v>
      </c>
      <c r="BM116" s="313">
        <v>467.33</v>
      </c>
    </row>
    <row r="117" spans="1:65">
      <c r="A117" s="315">
        <v>114</v>
      </c>
      <c r="B117" s="316">
        <v>64.08</v>
      </c>
      <c r="C117" s="317">
        <v>65.28</v>
      </c>
      <c r="D117" s="316">
        <v>69.32</v>
      </c>
      <c r="E117" s="317">
        <v>72.62</v>
      </c>
      <c r="F117" s="316">
        <v>81.72</v>
      </c>
      <c r="G117" s="317">
        <v>89.69</v>
      </c>
      <c r="H117" s="316">
        <v>99.41</v>
      </c>
      <c r="I117" s="317">
        <v>349.46</v>
      </c>
      <c r="J117" s="316">
        <v>446.57</v>
      </c>
      <c r="K117" s="317">
        <v>357.58</v>
      </c>
      <c r="M117" s="315">
        <v>114</v>
      </c>
      <c r="N117" s="313">
        <v>276.12</v>
      </c>
      <c r="O117" s="314">
        <v>385.73</v>
      </c>
      <c r="P117" s="313">
        <v>693.15</v>
      </c>
      <c r="Q117" s="314">
        <v>756.48</v>
      </c>
      <c r="R117" s="313">
        <v>772.6</v>
      </c>
      <c r="S117" s="314">
        <v>904.02</v>
      </c>
      <c r="T117" s="313">
        <v>947.34</v>
      </c>
      <c r="U117" s="314">
        <v>1058.2</v>
      </c>
      <c r="V117" s="313">
        <v>823.26</v>
      </c>
      <c r="W117" s="314">
        <v>1093.26</v>
      </c>
      <c r="Z117" s="315">
        <v>114</v>
      </c>
      <c r="AA117" s="313">
        <v>255.1</v>
      </c>
      <c r="AB117" s="314">
        <v>377.66</v>
      </c>
      <c r="AC117" s="313">
        <v>679.33</v>
      </c>
      <c r="AD117" s="314">
        <v>742.64</v>
      </c>
      <c r="AE117" s="313">
        <v>756.89</v>
      </c>
      <c r="AF117" s="314">
        <v>887.92</v>
      </c>
      <c r="AG117" s="313">
        <v>928.02</v>
      </c>
      <c r="AJ117" s="315">
        <v>114</v>
      </c>
      <c r="AK117" s="313">
        <v>193.8</v>
      </c>
      <c r="AL117" s="314">
        <v>231.25</v>
      </c>
      <c r="AM117" s="313">
        <v>302.1</v>
      </c>
      <c r="AN117" s="314">
        <v>443.46</v>
      </c>
      <c r="AO117" s="313">
        <v>719.9</v>
      </c>
      <c r="AP117" s="314">
        <v>766.08</v>
      </c>
      <c r="AQ117" s="313">
        <v>801.25</v>
      </c>
      <c r="AT117" s="315">
        <v>114</v>
      </c>
      <c r="AU117" s="313">
        <v>166.44</v>
      </c>
      <c r="AV117" s="314">
        <v>206.34</v>
      </c>
      <c r="AW117" s="313">
        <v>266.76</v>
      </c>
      <c r="AX117" s="314">
        <v>376.2</v>
      </c>
      <c r="AY117" s="313">
        <v>604.2</v>
      </c>
      <c r="AZ117" s="314">
        <v>682.86</v>
      </c>
      <c r="BA117" s="313">
        <v>704.52</v>
      </c>
      <c r="BB117" s="314">
        <v>719.34</v>
      </c>
      <c r="BC117" s="313">
        <v>603.19</v>
      </c>
      <c r="BD117" s="314">
        <v>727.72</v>
      </c>
      <c r="BF117" s="315">
        <v>114</v>
      </c>
      <c r="BG117" s="313">
        <v>116.5</v>
      </c>
      <c r="BH117" s="314">
        <v>143.71</v>
      </c>
      <c r="BI117" s="313">
        <v>188.24</v>
      </c>
      <c r="BJ117" s="314">
        <v>250.58</v>
      </c>
      <c r="BK117" s="313">
        <v>357.47</v>
      </c>
      <c r="BL117" s="314">
        <v>420.9</v>
      </c>
      <c r="BM117" s="313">
        <v>471.59</v>
      </c>
    </row>
    <row r="118" spans="1:65">
      <c r="A118" s="315">
        <v>115</v>
      </c>
      <c r="B118" s="316">
        <v>64.78</v>
      </c>
      <c r="C118" s="317">
        <v>66.02</v>
      </c>
      <c r="D118" s="316">
        <v>69.33</v>
      </c>
      <c r="E118" s="317">
        <v>72.81</v>
      </c>
      <c r="F118" s="316">
        <v>81.73</v>
      </c>
      <c r="G118" s="317">
        <v>89.7</v>
      </c>
      <c r="H118" s="316">
        <v>99.42</v>
      </c>
      <c r="I118" s="317">
        <v>352.43</v>
      </c>
      <c r="J118" s="316">
        <v>450.38</v>
      </c>
      <c r="K118" s="317">
        <v>360.57</v>
      </c>
      <c r="M118" s="315">
        <v>115</v>
      </c>
      <c r="N118" s="313">
        <v>278.55</v>
      </c>
      <c r="O118" s="314">
        <v>389.11</v>
      </c>
      <c r="P118" s="313">
        <v>699.23</v>
      </c>
      <c r="Q118" s="314">
        <v>763.11</v>
      </c>
      <c r="R118" s="313">
        <v>779.37</v>
      </c>
      <c r="S118" s="314">
        <v>911.95</v>
      </c>
      <c r="T118" s="313">
        <v>955.65</v>
      </c>
      <c r="U118" s="314">
        <v>1072.46</v>
      </c>
      <c r="V118" s="313">
        <v>830.47</v>
      </c>
      <c r="W118" s="314">
        <v>1102.85</v>
      </c>
      <c r="Z118" s="315">
        <v>115</v>
      </c>
      <c r="AA118" s="313">
        <v>257.34</v>
      </c>
      <c r="AB118" s="314">
        <v>380.97</v>
      </c>
      <c r="AC118" s="313">
        <v>685.29</v>
      </c>
      <c r="AD118" s="314">
        <v>749.15</v>
      </c>
      <c r="AE118" s="313">
        <v>763.54</v>
      </c>
      <c r="AF118" s="314">
        <v>895.71</v>
      </c>
      <c r="AG118" s="313">
        <v>936.16</v>
      </c>
      <c r="AJ118" s="315">
        <v>115</v>
      </c>
      <c r="AK118" s="313">
        <v>195.5</v>
      </c>
      <c r="AL118" s="314">
        <v>233.28</v>
      </c>
      <c r="AM118" s="313">
        <v>304.75</v>
      </c>
      <c r="AN118" s="314">
        <v>447.35</v>
      </c>
      <c r="AO118" s="313">
        <v>726.23</v>
      </c>
      <c r="AP118" s="314">
        <v>772.8</v>
      </c>
      <c r="AQ118" s="313">
        <v>808.28</v>
      </c>
      <c r="AT118" s="315">
        <v>115</v>
      </c>
      <c r="AU118" s="313">
        <v>167.9</v>
      </c>
      <c r="AV118" s="314">
        <v>208.15</v>
      </c>
      <c r="AW118" s="313">
        <v>269.1</v>
      </c>
      <c r="AX118" s="314">
        <v>379.5</v>
      </c>
      <c r="AY118" s="313">
        <v>609.5</v>
      </c>
      <c r="AZ118" s="314">
        <v>688.85</v>
      </c>
      <c r="BA118" s="313">
        <v>710.7</v>
      </c>
      <c r="BB118" s="314">
        <v>725.65</v>
      </c>
      <c r="BC118" s="313">
        <v>608.49</v>
      </c>
      <c r="BD118" s="314">
        <v>734.08</v>
      </c>
      <c r="BF118" s="315">
        <v>115</v>
      </c>
      <c r="BG118" s="313">
        <v>117.54</v>
      </c>
      <c r="BH118" s="314">
        <v>145.01</v>
      </c>
      <c r="BI118" s="313">
        <v>189.22</v>
      </c>
      <c r="BJ118" s="314">
        <v>252.72</v>
      </c>
      <c r="BK118" s="313">
        <v>361.7</v>
      </c>
      <c r="BL118" s="314">
        <v>424.59</v>
      </c>
      <c r="BM118" s="313">
        <v>475.52</v>
      </c>
    </row>
    <row r="119" spans="1:65">
      <c r="A119" s="315">
        <v>116</v>
      </c>
      <c r="B119" s="316">
        <v>65.45</v>
      </c>
      <c r="C119" s="317">
        <v>66.25</v>
      </c>
      <c r="D119" s="316">
        <v>70.85</v>
      </c>
      <c r="E119" s="317">
        <v>73.14</v>
      </c>
      <c r="F119" s="316">
        <v>82.27</v>
      </c>
      <c r="G119" s="317">
        <v>91.12</v>
      </c>
      <c r="H119" s="316">
        <v>100.03</v>
      </c>
      <c r="I119" s="317">
        <v>354.63</v>
      </c>
      <c r="J119" s="316">
        <v>453.18</v>
      </c>
      <c r="K119" s="317">
        <v>363.45</v>
      </c>
      <c r="M119" s="315">
        <v>116</v>
      </c>
      <c r="N119" s="313">
        <v>280.96</v>
      </c>
      <c r="O119" s="314">
        <v>392.49</v>
      </c>
      <c r="P119" s="313">
        <v>705.31</v>
      </c>
      <c r="Q119" s="314">
        <v>769.74</v>
      </c>
      <c r="R119" s="313">
        <v>786.14</v>
      </c>
      <c r="S119" s="314">
        <v>919.88</v>
      </c>
      <c r="T119" s="313">
        <v>963.96</v>
      </c>
      <c r="U119" s="314">
        <v>1081.8</v>
      </c>
      <c r="V119" s="313">
        <v>837.69</v>
      </c>
      <c r="W119" s="314">
        <v>1112.44</v>
      </c>
      <c r="Z119" s="315">
        <v>116</v>
      </c>
      <c r="AA119" s="313">
        <v>259.08</v>
      </c>
      <c r="AB119" s="314">
        <v>384.29</v>
      </c>
      <c r="AC119" s="313">
        <v>691.25</v>
      </c>
      <c r="AD119" s="314">
        <v>755.67</v>
      </c>
      <c r="AE119" s="313">
        <v>770.17</v>
      </c>
      <c r="AF119" s="314">
        <v>903.51</v>
      </c>
      <c r="AG119" s="313">
        <v>944.31</v>
      </c>
      <c r="AJ119" s="315">
        <v>116</v>
      </c>
      <c r="AK119" s="313">
        <v>197.2</v>
      </c>
      <c r="AL119" s="314">
        <v>235.31</v>
      </c>
      <c r="AM119" s="313">
        <v>307.4</v>
      </c>
      <c r="AN119" s="314">
        <v>451.24</v>
      </c>
      <c r="AO119" s="313">
        <v>732.54</v>
      </c>
      <c r="AP119" s="314">
        <v>779.52</v>
      </c>
      <c r="AQ119" s="313">
        <v>815.32</v>
      </c>
      <c r="AT119" s="315">
        <v>116</v>
      </c>
      <c r="AU119" s="313">
        <v>169.36</v>
      </c>
      <c r="AV119" s="314">
        <v>209.96</v>
      </c>
      <c r="AW119" s="313">
        <v>271.44</v>
      </c>
      <c r="AX119" s="314">
        <v>382.8</v>
      </c>
      <c r="AY119" s="313">
        <v>616.14</v>
      </c>
      <c r="AZ119" s="314">
        <v>694.84</v>
      </c>
      <c r="BA119" s="313">
        <v>716.88</v>
      </c>
      <c r="BB119" s="314">
        <v>731.96</v>
      </c>
      <c r="BC119" s="313">
        <v>613.8</v>
      </c>
      <c r="BD119" s="314">
        <v>740.45</v>
      </c>
      <c r="BF119" s="315">
        <v>116</v>
      </c>
      <c r="BG119" s="313">
        <v>118.52</v>
      </c>
      <c r="BH119" s="314">
        <v>146.72</v>
      </c>
      <c r="BI119" s="313">
        <v>190.89</v>
      </c>
      <c r="BJ119" s="314">
        <v>254.95</v>
      </c>
      <c r="BK119" s="313">
        <v>363.76</v>
      </c>
      <c r="BL119" s="314">
        <v>428.26</v>
      </c>
      <c r="BM119" s="313">
        <v>479.83</v>
      </c>
    </row>
    <row r="120" spans="1:65">
      <c r="A120" s="315">
        <v>117</v>
      </c>
      <c r="B120" s="316">
        <v>66.11</v>
      </c>
      <c r="C120" s="317">
        <v>66.97</v>
      </c>
      <c r="D120" s="316">
        <v>71.03</v>
      </c>
      <c r="E120" s="317">
        <v>74.49</v>
      </c>
      <c r="F120" s="316">
        <v>82.93</v>
      </c>
      <c r="G120" s="317">
        <v>91.68</v>
      </c>
      <c r="H120" s="316">
        <v>101.64</v>
      </c>
      <c r="I120" s="317">
        <v>356.6</v>
      </c>
      <c r="J120" s="316">
        <v>456.8</v>
      </c>
      <c r="K120" s="317">
        <v>366.26</v>
      </c>
      <c r="M120" s="315">
        <v>117</v>
      </c>
      <c r="N120" s="313">
        <v>283.38</v>
      </c>
      <c r="O120" s="314">
        <v>395.87</v>
      </c>
      <c r="P120" s="313">
        <v>711.39</v>
      </c>
      <c r="Q120" s="314">
        <v>776.39</v>
      </c>
      <c r="R120" s="313">
        <v>792.93</v>
      </c>
      <c r="S120" s="314">
        <v>927.81</v>
      </c>
      <c r="T120" s="313">
        <v>972.27</v>
      </c>
      <c r="U120" s="314">
        <v>1091.13</v>
      </c>
      <c r="V120" s="313">
        <v>844.92</v>
      </c>
      <c r="W120" s="314">
        <v>1122.03</v>
      </c>
      <c r="Z120" s="315">
        <v>117</v>
      </c>
      <c r="AA120" s="313">
        <v>261.31</v>
      </c>
      <c r="AB120" s="314">
        <v>387.61</v>
      </c>
      <c r="AC120" s="313">
        <v>697.21</v>
      </c>
      <c r="AD120" s="314">
        <v>762.19</v>
      </c>
      <c r="AE120" s="313">
        <v>776.82</v>
      </c>
      <c r="AF120" s="314">
        <v>911.29</v>
      </c>
      <c r="AG120" s="313">
        <v>952.44</v>
      </c>
      <c r="AJ120" s="315">
        <v>117</v>
      </c>
      <c r="AK120" s="313">
        <v>198.9</v>
      </c>
      <c r="AL120" s="314">
        <v>237.34</v>
      </c>
      <c r="AM120" s="313">
        <v>310.05</v>
      </c>
      <c r="AN120" s="314">
        <v>455.13</v>
      </c>
      <c r="AO120" s="313">
        <v>738.85</v>
      </c>
      <c r="AP120" s="314">
        <v>786.24</v>
      </c>
      <c r="AQ120" s="313">
        <v>822.35</v>
      </c>
      <c r="AT120" s="315">
        <v>117</v>
      </c>
      <c r="AU120" s="313">
        <v>170.82</v>
      </c>
      <c r="AV120" s="314">
        <v>211.77</v>
      </c>
      <c r="AW120" s="313">
        <v>273.78</v>
      </c>
      <c r="AX120" s="314">
        <v>386.1</v>
      </c>
      <c r="AY120" s="313">
        <v>620.1</v>
      </c>
      <c r="AZ120" s="314">
        <v>700.83</v>
      </c>
      <c r="BA120" s="313">
        <v>723.06</v>
      </c>
      <c r="BB120" s="314">
        <v>738.27</v>
      </c>
      <c r="BC120" s="313">
        <v>619.06</v>
      </c>
      <c r="BD120" s="314">
        <v>746.81</v>
      </c>
      <c r="BF120" s="315">
        <v>117</v>
      </c>
      <c r="BG120" s="313">
        <v>119.56</v>
      </c>
      <c r="BH120" s="314">
        <v>147.45</v>
      </c>
      <c r="BI120" s="313">
        <v>192.54</v>
      </c>
      <c r="BJ120" s="314">
        <v>256.42</v>
      </c>
      <c r="BK120" s="313">
        <v>366.91</v>
      </c>
      <c r="BL120" s="314">
        <v>432.01</v>
      </c>
      <c r="BM120" s="313">
        <v>483.96</v>
      </c>
    </row>
    <row r="121" spans="1:65">
      <c r="A121" s="315">
        <v>118</v>
      </c>
      <c r="B121" s="316">
        <v>66.8</v>
      </c>
      <c r="C121" s="317">
        <v>68.32</v>
      </c>
      <c r="D121" s="316">
        <v>71.11</v>
      </c>
      <c r="E121" s="317">
        <v>74.71</v>
      </c>
      <c r="F121" s="316">
        <v>83.61</v>
      </c>
      <c r="G121" s="317">
        <v>91.69</v>
      </c>
      <c r="H121" s="316">
        <v>102.54</v>
      </c>
      <c r="I121" s="317">
        <v>360.28</v>
      </c>
      <c r="J121" s="316">
        <v>460.4</v>
      </c>
      <c r="K121" s="317">
        <v>369.11</v>
      </c>
      <c r="M121" s="315">
        <v>118</v>
      </c>
      <c r="N121" s="313">
        <v>285.26</v>
      </c>
      <c r="O121" s="314">
        <v>399.26</v>
      </c>
      <c r="P121" s="313">
        <v>717.46</v>
      </c>
      <c r="Q121" s="314">
        <v>783.02</v>
      </c>
      <c r="R121" s="313">
        <v>799.7</v>
      </c>
      <c r="S121" s="314">
        <v>935.74</v>
      </c>
      <c r="T121" s="313">
        <v>980.58</v>
      </c>
      <c r="U121" s="314">
        <v>1100.45</v>
      </c>
      <c r="V121" s="313">
        <v>852.14</v>
      </c>
      <c r="W121" s="314">
        <v>1131.62</v>
      </c>
      <c r="Z121" s="315">
        <v>118</v>
      </c>
      <c r="AA121" s="313">
        <v>264.05</v>
      </c>
      <c r="AB121" s="314">
        <v>390.92</v>
      </c>
      <c r="AC121" s="313">
        <v>703.17</v>
      </c>
      <c r="AD121" s="314">
        <v>768.7</v>
      </c>
      <c r="AE121" s="313">
        <v>783.46</v>
      </c>
      <c r="AF121" s="314">
        <v>919.08</v>
      </c>
      <c r="AG121" s="313">
        <v>960.58</v>
      </c>
      <c r="AJ121" s="315">
        <v>118</v>
      </c>
      <c r="AK121" s="313">
        <v>200.6</v>
      </c>
      <c r="AL121" s="314">
        <v>239.36</v>
      </c>
      <c r="AM121" s="313">
        <v>312.7</v>
      </c>
      <c r="AN121" s="314">
        <v>459.02</v>
      </c>
      <c r="AO121" s="313">
        <v>745.18</v>
      </c>
      <c r="AP121" s="314">
        <v>792.96</v>
      </c>
      <c r="AQ121" s="313">
        <v>829.37</v>
      </c>
      <c r="AT121" s="315">
        <v>118</v>
      </c>
      <c r="AU121" s="313">
        <v>172.28</v>
      </c>
      <c r="AV121" s="314">
        <v>213.58</v>
      </c>
      <c r="AW121" s="313">
        <v>276.12</v>
      </c>
      <c r="AX121" s="314">
        <v>389.4</v>
      </c>
      <c r="AY121" s="313">
        <v>625.4</v>
      </c>
      <c r="AZ121" s="314">
        <v>706.82</v>
      </c>
      <c r="BA121" s="313">
        <v>729.24</v>
      </c>
      <c r="BB121" s="314">
        <v>744.58</v>
      </c>
      <c r="BC121" s="313">
        <v>624.36</v>
      </c>
      <c r="BD121" s="314">
        <v>753.18</v>
      </c>
      <c r="BF121" s="315">
        <v>118</v>
      </c>
      <c r="BG121" s="313">
        <v>120.25</v>
      </c>
      <c r="BH121" s="314">
        <v>148.68</v>
      </c>
      <c r="BI121" s="313">
        <v>194.05</v>
      </c>
      <c r="BJ121" s="314">
        <v>259.36</v>
      </c>
      <c r="BK121" s="313">
        <v>369.93</v>
      </c>
      <c r="BL121" s="314">
        <v>435.57</v>
      </c>
      <c r="BM121" s="313">
        <v>487.9</v>
      </c>
    </row>
    <row r="122" spans="1:65">
      <c r="A122" s="315">
        <v>119</v>
      </c>
      <c r="B122" s="316">
        <v>67.5</v>
      </c>
      <c r="C122" s="317">
        <v>68.4</v>
      </c>
      <c r="D122" s="316">
        <v>72.52</v>
      </c>
      <c r="E122" s="317">
        <v>75.14</v>
      </c>
      <c r="F122" s="316">
        <v>84.32</v>
      </c>
      <c r="G122" s="317">
        <v>92.41</v>
      </c>
      <c r="H122" s="316">
        <v>103.77</v>
      </c>
      <c r="I122" s="317">
        <v>365.48</v>
      </c>
      <c r="J122" s="316">
        <v>467.08</v>
      </c>
      <c r="K122" s="317">
        <v>376.22</v>
      </c>
      <c r="M122" s="315">
        <v>119</v>
      </c>
      <c r="N122" s="313">
        <v>288.23</v>
      </c>
      <c r="O122" s="314">
        <v>402.64</v>
      </c>
      <c r="P122" s="313">
        <v>723.55</v>
      </c>
      <c r="Q122" s="314">
        <v>789.65</v>
      </c>
      <c r="R122" s="313">
        <v>806.48</v>
      </c>
      <c r="S122" s="314">
        <v>943.67</v>
      </c>
      <c r="T122" s="313">
        <v>988.89</v>
      </c>
      <c r="U122" s="314">
        <v>1104.6</v>
      </c>
      <c r="V122" s="313">
        <v>859.37</v>
      </c>
      <c r="W122" s="314">
        <v>1141.21</v>
      </c>
      <c r="Z122" s="315">
        <v>119</v>
      </c>
      <c r="AA122" s="313">
        <v>266.29</v>
      </c>
      <c r="AB122" s="314">
        <v>394.23</v>
      </c>
      <c r="AC122" s="313">
        <v>709.13</v>
      </c>
      <c r="AD122" s="314">
        <v>775.21</v>
      </c>
      <c r="AE122" s="313">
        <v>790.09</v>
      </c>
      <c r="AF122" s="314">
        <v>926.86</v>
      </c>
      <c r="AG122" s="313">
        <v>968.72</v>
      </c>
      <c r="AJ122" s="315">
        <v>119</v>
      </c>
      <c r="AK122" s="313">
        <v>202.3</v>
      </c>
      <c r="AL122" s="314">
        <v>241.38</v>
      </c>
      <c r="AM122" s="313">
        <v>315.35</v>
      </c>
      <c r="AN122" s="314">
        <v>462.91</v>
      </c>
      <c r="AO122" s="313">
        <v>751.49</v>
      </c>
      <c r="AP122" s="314">
        <v>799.68</v>
      </c>
      <c r="AQ122" s="313">
        <v>836.4</v>
      </c>
      <c r="AT122" s="315">
        <v>119</v>
      </c>
      <c r="AU122" s="313">
        <v>173.74</v>
      </c>
      <c r="AV122" s="314">
        <v>215.39</v>
      </c>
      <c r="AW122" s="313">
        <v>278.46</v>
      </c>
      <c r="AX122" s="314">
        <v>392.7</v>
      </c>
      <c r="AY122" s="313">
        <v>630.7</v>
      </c>
      <c r="AZ122" s="314">
        <v>712.81</v>
      </c>
      <c r="BA122" s="313">
        <v>735.42</v>
      </c>
      <c r="BB122" s="314">
        <v>750.89</v>
      </c>
      <c r="BC122" s="313">
        <v>629.66</v>
      </c>
      <c r="BD122" s="314">
        <v>759.54</v>
      </c>
      <c r="BF122" s="315">
        <v>119</v>
      </c>
      <c r="BG122" s="313">
        <v>120.46</v>
      </c>
      <c r="BH122" s="314">
        <v>150.08</v>
      </c>
      <c r="BI122" s="313">
        <v>194.45</v>
      </c>
      <c r="BJ122" s="314">
        <v>259.75</v>
      </c>
      <c r="BK122" s="313">
        <v>374.26</v>
      </c>
      <c r="BL122" s="314">
        <v>439.39</v>
      </c>
      <c r="BM122" s="313">
        <v>492.15</v>
      </c>
    </row>
    <row r="123" spans="1:65">
      <c r="A123" s="315">
        <v>120</v>
      </c>
      <c r="B123" s="316">
        <v>69.33</v>
      </c>
      <c r="C123" s="317">
        <v>70.05</v>
      </c>
      <c r="D123" s="316">
        <v>73.09</v>
      </c>
      <c r="E123" s="317">
        <v>75.84</v>
      </c>
      <c r="F123" s="316">
        <v>85</v>
      </c>
      <c r="G123" s="317">
        <v>93.13</v>
      </c>
      <c r="H123" s="316">
        <v>104.23</v>
      </c>
      <c r="I123" s="317">
        <v>367.6</v>
      </c>
      <c r="J123" s="316">
        <v>470.91</v>
      </c>
      <c r="K123" s="317">
        <v>379.25</v>
      </c>
      <c r="M123" s="315">
        <v>120</v>
      </c>
      <c r="N123" s="313">
        <v>290.65</v>
      </c>
      <c r="O123" s="314">
        <v>406.02</v>
      </c>
      <c r="P123" s="313">
        <v>729.63</v>
      </c>
      <c r="Q123" s="314">
        <v>796.29</v>
      </c>
      <c r="R123" s="313">
        <v>813.26</v>
      </c>
      <c r="S123" s="314">
        <v>951.6</v>
      </c>
      <c r="T123" s="313">
        <v>997.2</v>
      </c>
      <c r="U123" s="314">
        <v>1119.11</v>
      </c>
      <c r="V123" s="313">
        <v>866.58</v>
      </c>
      <c r="W123" s="314">
        <v>1150.8</v>
      </c>
      <c r="Z123" s="315">
        <v>120</v>
      </c>
      <c r="AA123" s="313">
        <v>268.01</v>
      </c>
      <c r="AB123" s="314">
        <v>397.54</v>
      </c>
      <c r="AC123" s="313">
        <v>715.08</v>
      </c>
      <c r="AD123" s="314">
        <v>781.73</v>
      </c>
      <c r="AE123" s="313">
        <v>796.73</v>
      </c>
      <c r="AF123" s="314">
        <v>934.65</v>
      </c>
      <c r="AG123" s="313">
        <v>976.87</v>
      </c>
      <c r="AJ123" s="315">
        <v>120</v>
      </c>
      <c r="AK123" s="313">
        <v>204</v>
      </c>
      <c r="AL123" s="314">
        <v>243.41</v>
      </c>
      <c r="AM123" s="313">
        <v>318</v>
      </c>
      <c r="AN123" s="314">
        <v>466.8</v>
      </c>
      <c r="AO123" s="313">
        <v>757.81</v>
      </c>
      <c r="AP123" s="314">
        <v>806.4</v>
      </c>
      <c r="AQ123" s="313">
        <v>843.43</v>
      </c>
      <c r="AT123" s="315">
        <v>120</v>
      </c>
      <c r="AU123" s="313">
        <v>175.2</v>
      </c>
      <c r="AV123" s="314">
        <v>217.2</v>
      </c>
      <c r="AW123" s="313">
        <v>280.8</v>
      </c>
      <c r="AX123" s="314">
        <v>396</v>
      </c>
      <c r="AY123" s="313">
        <v>636</v>
      </c>
      <c r="AZ123" s="314">
        <v>718.8</v>
      </c>
      <c r="BA123" s="313">
        <v>741.6</v>
      </c>
      <c r="BB123" s="314">
        <v>757.2</v>
      </c>
      <c r="BC123" s="313">
        <v>634.92</v>
      </c>
      <c r="BD123" s="314">
        <v>765.91</v>
      </c>
      <c r="BF123" s="315">
        <v>120</v>
      </c>
      <c r="BG123" s="313">
        <v>121</v>
      </c>
      <c r="BH123" s="314">
        <v>151.36</v>
      </c>
      <c r="BI123" s="313">
        <v>197.53</v>
      </c>
      <c r="BJ123" s="314">
        <v>263.08</v>
      </c>
      <c r="BK123" s="313">
        <v>376.34</v>
      </c>
      <c r="BL123" s="314">
        <v>443.06</v>
      </c>
      <c r="BM123" s="313">
        <v>496.21</v>
      </c>
    </row>
    <row r="124" spans="1:65">
      <c r="A124" s="315">
        <v>121</v>
      </c>
      <c r="B124" s="316">
        <v>69.42</v>
      </c>
      <c r="C124" s="317">
        <v>70.08</v>
      </c>
      <c r="D124" s="316">
        <v>73.33</v>
      </c>
      <c r="E124" s="317">
        <v>76.37</v>
      </c>
      <c r="F124" s="316">
        <v>85.55</v>
      </c>
      <c r="G124" s="317">
        <v>93.64</v>
      </c>
      <c r="H124" s="316">
        <v>104.36</v>
      </c>
      <c r="I124" s="317">
        <v>370.94</v>
      </c>
      <c r="J124" s="316">
        <v>474.04</v>
      </c>
      <c r="K124" s="317">
        <v>382.47</v>
      </c>
      <c r="M124" s="315">
        <v>121</v>
      </c>
      <c r="N124" s="313">
        <v>293.07</v>
      </c>
      <c r="O124" s="314">
        <v>409.4</v>
      </c>
      <c r="P124" s="313">
        <v>735.71</v>
      </c>
      <c r="Q124" s="314">
        <v>802.93</v>
      </c>
      <c r="R124" s="313">
        <v>820.03</v>
      </c>
      <c r="S124" s="314">
        <v>959.53</v>
      </c>
      <c r="T124" s="313">
        <v>1005.51</v>
      </c>
      <c r="U124" s="314">
        <v>1128.42</v>
      </c>
      <c r="V124" s="313">
        <v>873.8</v>
      </c>
      <c r="W124" s="314">
        <v>1160.39</v>
      </c>
      <c r="Z124" s="315">
        <v>121</v>
      </c>
      <c r="AA124" s="313">
        <v>270.24</v>
      </c>
      <c r="AB124" s="314">
        <v>400.85</v>
      </c>
      <c r="AC124" s="313">
        <v>721.04</v>
      </c>
      <c r="AD124" s="314">
        <v>788.24</v>
      </c>
      <c r="AE124" s="313">
        <v>803.37</v>
      </c>
      <c r="AF124" s="314">
        <v>942.45</v>
      </c>
      <c r="AG124" s="313">
        <v>985.01</v>
      </c>
      <c r="AJ124" s="315">
        <v>121</v>
      </c>
      <c r="AK124" s="313">
        <v>205.7</v>
      </c>
      <c r="AL124" s="314">
        <v>245.45</v>
      </c>
      <c r="AM124" s="313">
        <v>320.65</v>
      </c>
      <c r="AN124" s="314">
        <v>470.69</v>
      </c>
      <c r="AO124" s="313">
        <v>764.11</v>
      </c>
      <c r="AP124" s="314">
        <v>813.12</v>
      </c>
      <c r="AQ124" s="313">
        <v>850.46</v>
      </c>
      <c r="AT124" s="315">
        <v>121</v>
      </c>
      <c r="AU124" s="313">
        <v>176.66</v>
      </c>
      <c r="AV124" s="314">
        <v>219.01</v>
      </c>
      <c r="AW124" s="313">
        <v>283.14</v>
      </c>
      <c r="AX124" s="314">
        <v>399.3</v>
      </c>
      <c r="AY124" s="313">
        <v>641.3</v>
      </c>
      <c r="AZ124" s="314">
        <v>724.79</v>
      </c>
      <c r="BA124" s="313">
        <v>747.78</v>
      </c>
      <c r="BB124" s="314">
        <v>763.51</v>
      </c>
      <c r="BC124" s="313">
        <v>640.23</v>
      </c>
      <c r="BD124" s="314">
        <v>772.27</v>
      </c>
      <c r="BF124" s="315">
        <v>121</v>
      </c>
      <c r="BG124" s="313">
        <v>122.77</v>
      </c>
      <c r="BH124" s="314">
        <v>152.04</v>
      </c>
      <c r="BI124" s="313">
        <v>198.64</v>
      </c>
      <c r="BJ124" s="314">
        <v>265.15</v>
      </c>
      <c r="BK124" s="313">
        <v>379.43</v>
      </c>
      <c r="BL124" s="314">
        <v>446.75</v>
      </c>
      <c r="BM124" s="313">
        <v>500.41</v>
      </c>
    </row>
    <row r="125" spans="1:65">
      <c r="A125" s="315">
        <v>122</v>
      </c>
      <c r="B125" s="316">
        <v>69.9</v>
      </c>
      <c r="C125" s="317">
        <v>70.73</v>
      </c>
      <c r="D125" s="316">
        <v>74.05</v>
      </c>
      <c r="E125" s="317">
        <v>77.05</v>
      </c>
      <c r="F125" s="316">
        <v>86.22</v>
      </c>
      <c r="G125" s="317">
        <v>95.13</v>
      </c>
      <c r="H125" s="316">
        <v>105.22</v>
      </c>
      <c r="I125" s="317">
        <v>374.09</v>
      </c>
      <c r="J125" s="316">
        <v>478.07</v>
      </c>
      <c r="K125" s="317">
        <v>385.63</v>
      </c>
      <c r="M125" s="315">
        <v>122</v>
      </c>
      <c r="N125" s="313">
        <v>295.49</v>
      </c>
      <c r="O125" s="314">
        <v>412.79</v>
      </c>
      <c r="P125" s="313">
        <v>741.79</v>
      </c>
      <c r="Q125" s="314">
        <v>809.56</v>
      </c>
      <c r="R125" s="313">
        <v>826.81</v>
      </c>
      <c r="S125" s="314">
        <v>967.46</v>
      </c>
      <c r="T125" s="313">
        <v>1013.82</v>
      </c>
      <c r="U125" s="314">
        <v>1137.75</v>
      </c>
      <c r="V125" s="313">
        <v>881.03</v>
      </c>
      <c r="W125" s="314">
        <v>1169.98</v>
      </c>
      <c r="Z125" s="315">
        <v>122</v>
      </c>
      <c r="AA125" s="313">
        <v>272.48</v>
      </c>
      <c r="AB125" s="314">
        <v>404.17</v>
      </c>
      <c r="AC125" s="313">
        <v>727</v>
      </c>
      <c r="AD125" s="314">
        <v>794.76</v>
      </c>
      <c r="AE125" s="313">
        <v>810.01</v>
      </c>
      <c r="AF125" s="314">
        <v>950.23</v>
      </c>
      <c r="AG125" s="313">
        <v>993.14</v>
      </c>
      <c r="AJ125" s="315">
        <v>122</v>
      </c>
      <c r="AK125" s="313">
        <v>207.4</v>
      </c>
      <c r="AL125" s="314">
        <v>247.47</v>
      </c>
      <c r="AM125" s="313">
        <v>323.3</v>
      </c>
      <c r="AN125" s="314">
        <v>474.58</v>
      </c>
      <c r="AO125" s="313">
        <v>770.44</v>
      </c>
      <c r="AP125" s="314">
        <v>819.84</v>
      </c>
      <c r="AQ125" s="313">
        <v>857.49</v>
      </c>
      <c r="AT125" s="315">
        <v>122</v>
      </c>
      <c r="AU125" s="313">
        <v>178.12</v>
      </c>
      <c r="AV125" s="314">
        <v>220.82</v>
      </c>
      <c r="AW125" s="313">
        <v>285.48</v>
      </c>
      <c r="AX125" s="314">
        <v>402.6</v>
      </c>
      <c r="AY125" s="313">
        <v>646.6</v>
      </c>
      <c r="AZ125" s="314">
        <v>730.78</v>
      </c>
      <c r="BA125" s="313">
        <v>753.96</v>
      </c>
      <c r="BB125" s="314">
        <v>769.82</v>
      </c>
      <c r="BC125" s="313">
        <v>645.53</v>
      </c>
      <c r="BD125" s="314">
        <v>778.64</v>
      </c>
      <c r="BF125" s="315">
        <v>122</v>
      </c>
      <c r="BG125" s="313">
        <v>122.87</v>
      </c>
      <c r="BH125" s="314">
        <v>153.81</v>
      </c>
      <c r="BI125" s="313">
        <v>199.28</v>
      </c>
      <c r="BJ125" s="314">
        <v>266.17</v>
      </c>
      <c r="BK125" s="313">
        <v>383.66</v>
      </c>
      <c r="BL125" s="314">
        <v>450.5</v>
      </c>
      <c r="BM125" s="313">
        <v>504.54</v>
      </c>
    </row>
    <row r="126" spans="1:65">
      <c r="A126" s="315">
        <v>123</v>
      </c>
      <c r="B126" s="316">
        <v>70.61</v>
      </c>
      <c r="C126" s="317">
        <v>70.8</v>
      </c>
      <c r="D126" s="316">
        <v>75.54</v>
      </c>
      <c r="E126" s="317">
        <v>77.71</v>
      </c>
      <c r="F126" s="316">
        <v>86.9</v>
      </c>
      <c r="G126" s="317">
        <v>95.37</v>
      </c>
      <c r="H126" s="316">
        <v>105.78</v>
      </c>
      <c r="I126" s="317">
        <v>377.27</v>
      </c>
      <c r="J126" s="316">
        <v>482.14</v>
      </c>
      <c r="K126" s="317">
        <v>388.83</v>
      </c>
      <c r="M126" s="315">
        <v>123</v>
      </c>
      <c r="N126" s="313">
        <v>297.92</v>
      </c>
      <c r="O126" s="314">
        <v>416.18</v>
      </c>
      <c r="P126" s="313">
        <v>747.87</v>
      </c>
      <c r="Q126" s="314">
        <v>816.2</v>
      </c>
      <c r="R126" s="313">
        <v>833.59</v>
      </c>
      <c r="S126" s="314">
        <v>975.39</v>
      </c>
      <c r="T126" s="313">
        <v>1022.13</v>
      </c>
      <c r="U126" s="314">
        <v>1147.08</v>
      </c>
      <c r="V126" s="313">
        <v>888.25</v>
      </c>
      <c r="W126" s="314">
        <v>1179.57</v>
      </c>
      <c r="Z126" s="315">
        <v>123</v>
      </c>
      <c r="AA126" s="313">
        <v>274.71</v>
      </c>
      <c r="AB126" s="314">
        <v>407.48</v>
      </c>
      <c r="AC126" s="313">
        <v>732.96</v>
      </c>
      <c r="AD126" s="314">
        <v>801.26</v>
      </c>
      <c r="AE126" s="313">
        <v>816.64</v>
      </c>
      <c r="AF126" s="314">
        <v>958.02</v>
      </c>
      <c r="AG126" s="313">
        <v>1001.28</v>
      </c>
      <c r="AJ126" s="315">
        <v>123</v>
      </c>
      <c r="AK126" s="313">
        <v>209.1</v>
      </c>
      <c r="AL126" s="314">
        <v>249.5</v>
      </c>
      <c r="AM126" s="313">
        <v>325.95</v>
      </c>
      <c r="AN126" s="314">
        <v>478.47</v>
      </c>
      <c r="AO126" s="313">
        <v>776.74</v>
      </c>
      <c r="AP126" s="314">
        <v>826.56</v>
      </c>
      <c r="AQ126" s="313">
        <v>864.52</v>
      </c>
      <c r="AT126" s="315">
        <v>123</v>
      </c>
      <c r="AU126" s="313">
        <v>179.58</v>
      </c>
      <c r="AV126" s="314">
        <v>222.63</v>
      </c>
      <c r="AW126" s="313">
        <v>287.82</v>
      </c>
      <c r="AX126" s="314">
        <v>405.9</v>
      </c>
      <c r="AY126" s="313">
        <v>651.9</v>
      </c>
      <c r="AZ126" s="314">
        <v>736.77</v>
      </c>
      <c r="BA126" s="313">
        <v>760.14</v>
      </c>
      <c r="BB126" s="314">
        <v>776.13</v>
      </c>
      <c r="BC126" s="313">
        <v>650.82</v>
      </c>
      <c r="BD126" s="314">
        <v>785</v>
      </c>
      <c r="BF126" s="315">
        <v>123</v>
      </c>
      <c r="BG126" s="313">
        <v>123.26</v>
      </c>
      <c r="BH126" s="314">
        <v>154.66</v>
      </c>
      <c r="BI126" s="313">
        <v>201.86</v>
      </c>
      <c r="BJ126" s="314">
        <v>269.57</v>
      </c>
      <c r="BK126" s="313">
        <v>385.66</v>
      </c>
      <c r="BL126" s="314">
        <v>454.17</v>
      </c>
      <c r="BM126" s="313">
        <v>508.68</v>
      </c>
    </row>
    <row r="127" spans="1:65">
      <c r="A127" s="315">
        <v>124</v>
      </c>
      <c r="B127" s="316">
        <v>71.28</v>
      </c>
      <c r="C127" s="317">
        <v>72.18</v>
      </c>
      <c r="D127" s="316">
        <v>76.33</v>
      </c>
      <c r="E127" s="317">
        <v>78.42</v>
      </c>
      <c r="F127" s="316">
        <v>87.61</v>
      </c>
      <c r="G127" s="317">
        <v>95.83</v>
      </c>
      <c r="H127" s="316">
        <v>107.39</v>
      </c>
      <c r="I127" s="317">
        <v>380.42</v>
      </c>
      <c r="J127" s="316">
        <v>486.17</v>
      </c>
      <c r="K127" s="317">
        <v>392.03</v>
      </c>
      <c r="M127" s="315">
        <v>124</v>
      </c>
      <c r="N127" s="313">
        <v>300.34</v>
      </c>
      <c r="O127" s="314">
        <v>419.56</v>
      </c>
      <c r="P127" s="313">
        <v>753.95</v>
      </c>
      <c r="Q127" s="314">
        <v>822.83</v>
      </c>
      <c r="R127" s="313">
        <v>840.37</v>
      </c>
      <c r="S127" s="314">
        <v>983.32</v>
      </c>
      <c r="T127" s="313">
        <v>1030.44</v>
      </c>
      <c r="U127" s="314">
        <v>1151.02</v>
      </c>
      <c r="V127" s="313">
        <v>895.47</v>
      </c>
      <c r="W127" s="314">
        <v>1189.16</v>
      </c>
      <c r="Z127" s="315">
        <v>124</v>
      </c>
      <c r="AA127" s="313">
        <v>276.94</v>
      </c>
      <c r="AB127" s="314">
        <v>410.79</v>
      </c>
      <c r="AC127" s="313">
        <v>738.92</v>
      </c>
      <c r="AD127" s="314">
        <v>807.78</v>
      </c>
      <c r="AE127" s="313">
        <v>823.29</v>
      </c>
      <c r="AF127" s="314">
        <v>965.82</v>
      </c>
      <c r="AG127" s="313">
        <v>1009.43</v>
      </c>
      <c r="AJ127" s="315">
        <v>124</v>
      </c>
      <c r="AK127" s="313">
        <v>210.8</v>
      </c>
      <c r="AL127" s="314">
        <v>251.54</v>
      </c>
      <c r="AM127" s="313">
        <v>328.6</v>
      </c>
      <c r="AN127" s="314">
        <v>482.36</v>
      </c>
      <c r="AO127" s="313">
        <v>783.06</v>
      </c>
      <c r="AP127" s="314">
        <v>833.28</v>
      </c>
      <c r="AQ127" s="313">
        <v>871.54</v>
      </c>
      <c r="AT127" s="315">
        <v>124</v>
      </c>
      <c r="AU127" s="313">
        <v>181.04</v>
      </c>
      <c r="AV127" s="314">
        <v>224.44</v>
      </c>
      <c r="AW127" s="313">
        <v>290.16</v>
      </c>
      <c r="AX127" s="314">
        <v>409.2</v>
      </c>
      <c r="AY127" s="313">
        <v>658.63</v>
      </c>
      <c r="AZ127" s="314">
        <v>742.76</v>
      </c>
      <c r="BA127" s="313">
        <v>766.32</v>
      </c>
      <c r="BB127" s="314">
        <v>782.44</v>
      </c>
      <c r="BC127" s="313">
        <v>656.1</v>
      </c>
      <c r="BD127" s="314">
        <v>791.37</v>
      </c>
      <c r="BF127" s="315">
        <v>124</v>
      </c>
      <c r="BG127" s="313">
        <v>126.35</v>
      </c>
      <c r="BH127" s="314">
        <v>155.94</v>
      </c>
      <c r="BI127" s="313">
        <v>203.44</v>
      </c>
      <c r="BJ127" s="314">
        <v>271.7</v>
      </c>
      <c r="BK127" s="313">
        <v>388.87</v>
      </c>
      <c r="BL127" s="314">
        <v>457.74</v>
      </c>
      <c r="BM127" s="313">
        <v>512.79</v>
      </c>
    </row>
    <row r="128" spans="1:65">
      <c r="A128" s="315">
        <v>125</v>
      </c>
      <c r="B128" s="316">
        <v>72</v>
      </c>
      <c r="C128" s="317">
        <v>72.19</v>
      </c>
      <c r="D128" s="316">
        <v>76.36</v>
      </c>
      <c r="E128" s="317">
        <v>79.1</v>
      </c>
      <c r="F128" s="316">
        <v>88.28</v>
      </c>
      <c r="G128" s="317">
        <v>96.56</v>
      </c>
      <c r="H128" s="316">
        <v>107.65</v>
      </c>
      <c r="I128" s="317">
        <v>383.6</v>
      </c>
      <c r="J128" s="316">
        <v>490.2</v>
      </c>
      <c r="K128" s="317">
        <v>395.23</v>
      </c>
      <c r="M128" s="315">
        <v>125</v>
      </c>
      <c r="N128" s="313">
        <v>302.76</v>
      </c>
      <c r="O128" s="314">
        <v>422.95</v>
      </c>
      <c r="P128" s="313">
        <v>760.04</v>
      </c>
      <c r="Q128" s="314">
        <v>829.46</v>
      </c>
      <c r="R128" s="313">
        <v>847.14</v>
      </c>
      <c r="S128" s="314">
        <v>991.25</v>
      </c>
      <c r="T128" s="313">
        <v>1038.75</v>
      </c>
      <c r="U128" s="314">
        <v>1160.3</v>
      </c>
      <c r="V128" s="313">
        <v>902.7</v>
      </c>
      <c r="W128" s="314">
        <v>1198.75</v>
      </c>
      <c r="Z128" s="315">
        <v>125</v>
      </c>
      <c r="AA128" s="313">
        <v>279.19</v>
      </c>
      <c r="AB128" s="314">
        <v>414.1</v>
      </c>
      <c r="AC128" s="313">
        <v>744.88</v>
      </c>
      <c r="AD128" s="314">
        <v>814.3</v>
      </c>
      <c r="AE128" s="313">
        <v>829.93</v>
      </c>
      <c r="AF128" s="314">
        <v>973.6</v>
      </c>
      <c r="AG128" s="313">
        <v>1017.57</v>
      </c>
      <c r="AJ128" s="315">
        <v>125</v>
      </c>
      <c r="AK128" s="313">
        <v>212.5</v>
      </c>
      <c r="AL128" s="314">
        <v>253.56</v>
      </c>
      <c r="AM128" s="313">
        <v>331.25</v>
      </c>
      <c r="AN128" s="314">
        <v>486.25</v>
      </c>
      <c r="AO128" s="313">
        <v>789.38</v>
      </c>
      <c r="AP128" s="314">
        <v>840</v>
      </c>
      <c r="AQ128" s="313">
        <v>878.57</v>
      </c>
      <c r="AT128" s="315">
        <v>125</v>
      </c>
      <c r="AU128" s="313">
        <v>182.5</v>
      </c>
      <c r="AV128" s="314">
        <v>226.25</v>
      </c>
      <c r="AW128" s="313">
        <v>292.5</v>
      </c>
      <c r="AX128" s="314">
        <v>412.5</v>
      </c>
      <c r="AY128" s="313">
        <v>662.5</v>
      </c>
      <c r="AZ128" s="314">
        <v>748.75</v>
      </c>
      <c r="BA128" s="313">
        <v>772.5</v>
      </c>
      <c r="BB128" s="314">
        <v>788.75</v>
      </c>
      <c r="BC128" s="313">
        <v>661.41</v>
      </c>
      <c r="BD128" s="314">
        <v>797.73</v>
      </c>
      <c r="BF128" s="315">
        <v>125</v>
      </c>
      <c r="BG128" s="313">
        <v>126.46</v>
      </c>
      <c r="BH128" s="314">
        <v>157.09</v>
      </c>
      <c r="BI128" s="313">
        <v>205.16</v>
      </c>
      <c r="BJ128" s="314">
        <v>273.85</v>
      </c>
      <c r="BK128" s="313">
        <v>391.9</v>
      </c>
      <c r="BL128" s="314">
        <v>461.55</v>
      </c>
      <c r="BM128" s="313">
        <v>516.86</v>
      </c>
    </row>
    <row r="129" spans="1:65">
      <c r="A129" s="315">
        <v>126</v>
      </c>
      <c r="B129" s="316">
        <v>73.37</v>
      </c>
      <c r="C129" s="317">
        <v>73.61</v>
      </c>
      <c r="D129" s="316">
        <v>78.6</v>
      </c>
      <c r="E129" s="317">
        <v>79.62</v>
      </c>
      <c r="F129" s="316">
        <v>88.8</v>
      </c>
      <c r="G129" s="317">
        <v>97.79</v>
      </c>
      <c r="H129" s="316">
        <v>110.15</v>
      </c>
      <c r="I129" s="317">
        <v>385.06</v>
      </c>
      <c r="J129" s="316">
        <v>493.24</v>
      </c>
      <c r="K129" s="317">
        <v>398.39</v>
      </c>
      <c r="M129" s="315">
        <v>126</v>
      </c>
      <c r="N129" s="313">
        <v>305.18</v>
      </c>
      <c r="O129" s="314">
        <v>426.33</v>
      </c>
      <c r="P129" s="313">
        <v>766.11</v>
      </c>
      <c r="Q129" s="314">
        <v>836.11</v>
      </c>
      <c r="R129" s="313">
        <v>853.92</v>
      </c>
      <c r="S129" s="314">
        <v>999.18</v>
      </c>
      <c r="T129" s="313">
        <v>1047.06</v>
      </c>
      <c r="U129" s="314">
        <v>1169.58</v>
      </c>
      <c r="V129" s="313">
        <v>909.91</v>
      </c>
      <c r="W129" s="314">
        <v>1208.34</v>
      </c>
      <c r="Z129" s="315">
        <v>126</v>
      </c>
      <c r="AA129" s="313">
        <v>281.42</v>
      </c>
      <c r="AB129" s="314">
        <v>417.42</v>
      </c>
      <c r="AC129" s="313">
        <v>750.84</v>
      </c>
      <c r="AD129" s="314">
        <v>820.81</v>
      </c>
      <c r="AE129" s="313">
        <v>836.57</v>
      </c>
      <c r="AF129" s="314">
        <v>981.39</v>
      </c>
      <c r="AG129" s="313">
        <v>1025.71</v>
      </c>
      <c r="AJ129" s="315">
        <v>126</v>
      </c>
      <c r="AK129" s="313">
        <v>214.2</v>
      </c>
      <c r="AL129" s="314">
        <v>255.59</v>
      </c>
      <c r="AM129" s="313">
        <v>333.9</v>
      </c>
      <c r="AN129" s="314">
        <v>490.14</v>
      </c>
      <c r="AO129" s="313">
        <v>795.69</v>
      </c>
      <c r="AP129" s="314">
        <v>846.72</v>
      </c>
      <c r="AQ129" s="313">
        <v>885.59</v>
      </c>
      <c r="AT129" s="315">
        <v>126</v>
      </c>
      <c r="AU129" s="313">
        <v>183.96</v>
      </c>
      <c r="AV129" s="314">
        <v>228.06</v>
      </c>
      <c r="AW129" s="313">
        <v>294.84</v>
      </c>
      <c r="AX129" s="314">
        <v>415.8</v>
      </c>
      <c r="AY129" s="313">
        <v>669.26</v>
      </c>
      <c r="AZ129" s="314">
        <v>754.74</v>
      </c>
      <c r="BA129" s="313">
        <v>778.68</v>
      </c>
      <c r="BB129" s="314">
        <v>795.06</v>
      </c>
      <c r="BC129" s="313">
        <v>666.7</v>
      </c>
      <c r="BD129" s="314">
        <v>804.1</v>
      </c>
      <c r="BF129" s="315">
        <v>126</v>
      </c>
      <c r="BG129" s="313">
        <v>127.02</v>
      </c>
      <c r="BH129" s="314">
        <v>158.37</v>
      </c>
      <c r="BI129" s="313">
        <v>206.74</v>
      </c>
      <c r="BJ129" s="314">
        <v>276.24</v>
      </c>
      <c r="BK129" s="313">
        <v>395.09</v>
      </c>
      <c r="BL129" s="314">
        <v>465.22</v>
      </c>
      <c r="BM129" s="313">
        <v>521.06</v>
      </c>
    </row>
    <row r="130" spans="1:65">
      <c r="A130" s="315">
        <v>127</v>
      </c>
      <c r="B130" s="316">
        <v>73.45</v>
      </c>
      <c r="C130" s="317">
        <v>73.62</v>
      </c>
      <c r="D130" s="316">
        <v>78.62</v>
      </c>
      <c r="E130" s="317">
        <v>80.3</v>
      </c>
      <c r="F130" s="316">
        <v>89.47</v>
      </c>
      <c r="G130" s="317">
        <v>97.8</v>
      </c>
      <c r="H130" s="316">
        <v>110.16</v>
      </c>
      <c r="I130" s="317">
        <v>389.12</v>
      </c>
      <c r="J130" s="316">
        <v>497.27</v>
      </c>
      <c r="K130" s="317">
        <v>401.57</v>
      </c>
      <c r="M130" s="315">
        <v>127</v>
      </c>
      <c r="N130" s="313">
        <v>307.01</v>
      </c>
      <c r="O130" s="314">
        <v>429.71</v>
      </c>
      <c r="P130" s="313">
        <v>772.19</v>
      </c>
      <c r="Q130" s="314">
        <v>842.74</v>
      </c>
      <c r="R130" s="313">
        <v>860.7</v>
      </c>
      <c r="S130" s="314">
        <v>1007.11</v>
      </c>
      <c r="T130" s="313">
        <v>1055.37</v>
      </c>
      <c r="U130" s="314">
        <v>1178.87</v>
      </c>
      <c r="V130" s="313">
        <v>917.13</v>
      </c>
      <c r="W130" s="314">
        <v>1217.93</v>
      </c>
      <c r="Z130" s="315">
        <v>127</v>
      </c>
      <c r="AA130" s="313">
        <v>283.65</v>
      </c>
      <c r="AB130" s="314">
        <v>420.73</v>
      </c>
      <c r="AC130" s="313">
        <v>756.8</v>
      </c>
      <c r="AD130" s="314">
        <v>827.33</v>
      </c>
      <c r="AE130" s="313">
        <v>843.21</v>
      </c>
      <c r="AF130" s="314">
        <v>989.17</v>
      </c>
      <c r="AG130" s="313">
        <v>1033.84</v>
      </c>
      <c r="AJ130" s="315">
        <v>127</v>
      </c>
      <c r="AK130" s="313">
        <v>215.9</v>
      </c>
      <c r="AL130" s="314">
        <v>257.62</v>
      </c>
      <c r="AM130" s="313">
        <v>336.55</v>
      </c>
      <c r="AN130" s="314">
        <v>494.03</v>
      </c>
      <c r="AO130" s="313">
        <v>802.01</v>
      </c>
      <c r="AP130" s="314">
        <v>853.44</v>
      </c>
      <c r="AQ130" s="313">
        <v>892.62</v>
      </c>
      <c r="AT130" s="315">
        <v>127</v>
      </c>
      <c r="AU130" s="313">
        <v>185.42</v>
      </c>
      <c r="AV130" s="314">
        <v>229.87</v>
      </c>
      <c r="AW130" s="313">
        <v>297.18</v>
      </c>
      <c r="AX130" s="314">
        <v>419.1</v>
      </c>
      <c r="AY130" s="313">
        <v>673.1</v>
      </c>
      <c r="AZ130" s="314">
        <v>760.73</v>
      </c>
      <c r="BA130" s="313">
        <v>784.86</v>
      </c>
      <c r="BB130" s="314">
        <v>801.37</v>
      </c>
      <c r="BC130" s="313">
        <v>671.99</v>
      </c>
      <c r="BD130" s="314">
        <v>810.46</v>
      </c>
      <c r="BF130" s="315">
        <v>127</v>
      </c>
      <c r="BG130" s="313">
        <v>127.15</v>
      </c>
      <c r="BH130" s="314">
        <v>159.65</v>
      </c>
      <c r="BI130" s="313">
        <v>206.98</v>
      </c>
      <c r="BJ130" s="314">
        <v>276.86</v>
      </c>
      <c r="BK130" s="313">
        <v>397.18</v>
      </c>
      <c r="BL130" s="314">
        <v>467.64</v>
      </c>
      <c r="BM130" s="313">
        <v>525.25</v>
      </c>
    </row>
    <row r="131" spans="1:65">
      <c r="A131" s="315">
        <v>128</v>
      </c>
      <c r="B131" s="316">
        <v>74.13</v>
      </c>
      <c r="C131" s="317">
        <v>74.16</v>
      </c>
      <c r="D131" s="316">
        <v>79.39</v>
      </c>
      <c r="E131" s="317">
        <v>81</v>
      </c>
      <c r="F131" s="316">
        <v>90.83</v>
      </c>
      <c r="G131" s="317">
        <v>99.56</v>
      </c>
      <c r="H131" s="316">
        <v>111.8</v>
      </c>
      <c r="I131" s="317">
        <v>391.35</v>
      </c>
      <c r="J131" s="316">
        <v>501.33</v>
      </c>
      <c r="K131" s="317">
        <v>404.76</v>
      </c>
      <c r="M131" s="315">
        <v>128</v>
      </c>
      <c r="N131" s="313">
        <v>309.43</v>
      </c>
      <c r="O131" s="314">
        <v>433.09</v>
      </c>
      <c r="P131" s="313">
        <v>778.27</v>
      </c>
      <c r="Q131" s="314">
        <v>849.37</v>
      </c>
      <c r="R131" s="313">
        <v>867.47</v>
      </c>
      <c r="S131" s="314">
        <v>1015.04</v>
      </c>
      <c r="T131" s="313">
        <v>1063.68</v>
      </c>
      <c r="U131" s="314">
        <v>1188.14</v>
      </c>
      <c r="V131" s="313">
        <v>924.36</v>
      </c>
      <c r="W131" s="314">
        <v>1227.52</v>
      </c>
      <c r="Z131" s="315">
        <v>128</v>
      </c>
      <c r="AA131" s="313">
        <v>285.88</v>
      </c>
      <c r="AB131" s="314">
        <v>424.04</v>
      </c>
      <c r="AC131" s="313">
        <v>762.76</v>
      </c>
      <c r="AD131" s="314">
        <v>833.84</v>
      </c>
      <c r="AE131" s="313">
        <v>849.85</v>
      </c>
      <c r="AF131" s="314">
        <v>996.96</v>
      </c>
      <c r="AG131" s="313">
        <v>1041.99</v>
      </c>
      <c r="AJ131" s="315">
        <v>128</v>
      </c>
      <c r="AK131" s="313">
        <v>217.6</v>
      </c>
      <c r="AL131" s="314">
        <v>259.65</v>
      </c>
      <c r="AM131" s="313">
        <v>339.2</v>
      </c>
      <c r="AN131" s="314">
        <v>497.92</v>
      </c>
      <c r="AO131" s="313">
        <v>808.32</v>
      </c>
      <c r="AP131" s="314">
        <v>860.16</v>
      </c>
      <c r="AQ131" s="313">
        <v>899.65</v>
      </c>
      <c r="AT131" s="315">
        <v>128</v>
      </c>
      <c r="AU131" s="313">
        <v>186.88</v>
      </c>
      <c r="AV131" s="314">
        <v>231.68</v>
      </c>
      <c r="AW131" s="313">
        <v>299.52</v>
      </c>
      <c r="AX131" s="314">
        <v>422.4</v>
      </c>
      <c r="AY131" s="313">
        <v>678.4</v>
      </c>
      <c r="AZ131" s="314">
        <v>766.72</v>
      </c>
      <c r="BA131" s="313">
        <v>791.04</v>
      </c>
      <c r="BB131" s="314">
        <v>807.68</v>
      </c>
      <c r="BC131" s="313">
        <v>677.27</v>
      </c>
      <c r="BD131" s="314">
        <v>816.82</v>
      </c>
      <c r="BF131" s="315">
        <v>128</v>
      </c>
      <c r="BG131" s="313">
        <v>127.82</v>
      </c>
      <c r="BH131" s="314">
        <v>160.88</v>
      </c>
      <c r="BI131" s="313">
        <v>208.14</v>
      </c>
      <c r="BJ131" s="314">
        <v>279.97</v>
      </c>
      <c r="BK131" s="313">
        <v>401.33</v>
      </c>
      <c r="BL131" s="314">
        <v>472.67</v>
      </c>
      <c r="BM131" s="313">
        <v>529.31</v>
      </c>
    </row>
    <row r="132" spans="1:65">
      <c r="A132" s="315">
        <v>129</v>
      </c>
      <c r="B132" s="316">
        <v>75.54</v>
      </c>
      <c r="C132" s="317">
        <v>75.83</v>
      </c>
      <c r="D132" s="316">
        <v>79.97</v>
      </c>
      <c r="E132" s="317">
        <v>81.5</v>
      </c>
      <c r="F132" s="316">
        <v>90.84</v>
      </c>
      <c r="G132" s="317">
        <v>99.57</v>
      </c>
      <c r="H132" s="316">
        <v>111.81</v>
      </c>
      <c r="I132" s="317">
        <v>394.49</v>
      </c>
      <c r="J132" s="316">
        <v>505.35</v>
      </c>
      <c r="K132" s="317">
        <v>407.97</v>
      </c>
      <c r="M132" s="315">
        <v>129</v>
      </c>
      <c r="N132" s="313">
        <v>312.45</v>
      </c>
      <c r="O132" s="314">
        <v>436.48</v>
      </c>
      <c r="P132" s="313">
        <v>784.35</v>
      </c>
      <c r="Q132" s="314">
        <v>856.01</v>
      </c>
      <c r="R132" s="313">
        <v>874.26</v>
      </c>
      <c r="S132" s="314">
        <v>1022.97</v>
      </c>
      <c r="T132" s="313">
        <v>1071.99</v>
      </c>
      <c r="U132" s="314">
        <v>1197.41</v>
      </c>
      <c r="V132" s="313">
        <v>931.57</v>
      </c>
      <c r="W132" s="314">
        <v>1237.11</v>
      </c>
      <c r="Z132" s="315">
        <v>129</v>
      </c>
      <c r="AA132" s="313">
        <v>288.12</v>
      </c>
      <c r="AB132" s="314">
        <v>427.36</v>
      </c>
      <c r="AC132" s="313">
        <v>768.71</v>
      </c>
      <c r="AD132" s="314">
        <v>840.36</v>
      </c>
      <c r="AE132" s="313">
        <v>856.49</v>
      </c>
      <c r="AF132" s="314">
        <v>1004.76</v>
      </c>
      <c r="AG132" s="313">
        <v>1050.13</v>
      </c>
      <c r="AJ132" s="315">
        <v>129</v>
      </c>
      <c r="AK132" s="313">
        <v>219.3</v>
      </c>
      <c r="AL132" s="314">
        <v>261.68</v>
      </c>
      <c r="AM132" s="313">
        <v>341.85</v>
      </c>
      <c r="AN132" s="314">
        <v>501.81</v>
      </c>
      <c r="AO132" s="313">
        <v>814.65</v>
      </c>
      <c r="AP132" s="314">
        <v>866.88</v>
      </c>
      <c r="AQ132" s="313">
        <v>906.68</v>
      </c>
      <c r="AT132" s="315">
        <v>129</v>
      </c>
      <c r="AU132" s="313">
        <v>188.34</v>
      </c>
      <c r="AV132" s="314">
        <v>233.49</v>
      </c>
      <c r="AW132" s="313">
        <v>301.86</v>
      </c>
      <c r="AX132" s="314">
        <v>425.7</v>
      </c>
      <c r="AY132" s="313">
        <v>683.7</v>
      </c>
      <c r="AZ132" s="314">
        <v>772.71</v>
      </c>
      <c r="BA132" s="313">
        <v>797.22</v>
      </c>
      <c r="BB132" s="314">
        <v>813.99</v>
      </c>
      <c r="BC132" s="313">
        <v>682.55</v>
      </c>
      <c r="BD132" s="314">
        <v>823.19</v>
      </c>
      <c r="BF132" s="315">
        <v>129</v>
      </c>
      <c r="BG132" s="313">
        <v>128.68</v>
      </c>
      <c r="BH132" s="314">
        <v>162.22</v>
      </c>
      <c r="BI132" s="313">
        <v>210.64</v>
      </c>
      <c r="BJ132" s="314">
        <v>280.85</v>
      </c>
      <c r="BK132" s="313">
        <v>404.61</v>
      </c>
      <c r="BL132" s="314">
        <v>476.22</v>
      </c>
      <c r="BM132" s="313">
        <v>533.5</v>
      </c>
    </row>
    <row r="133" spans="1:65">
      <c r="A133" s="315">
        <v>130</v>
      </c>
      <c r="B133" s="316">
        <v>75.57</v>
      </c>
      <c r="C133" s="317">
        <v>75.84</v>
      </c>
      <c r="D133" s="316">
        <v>80.7</v>
      </c>
      <c r="E133" s="317">
        <v>82.13</v>
      </c>
      <c r="F133" s="316">
        <v>91.5</v>
      </c>
      <c r="G133" s="317">
        <v>99.92</v>
      </c>
      <c r="H133" s="316">
        <v>113.47</v>
      </c>
      <c r="I133" s="317">
        <v>397.64</v>
      </c>
      <c r="J133" s="316">
        <v>509.39</v>
      </c>
      <c r="K133" s="317">
        <v>411.14</v>
      </c>
      <c r="M133" s="315">
        <v>130</v>
      </c>
      <c r="N133" s="313">
        <v>314.87</v>
      </c>
      <c r="O133" s="314">
        <v>439.86</v>
      </c>
      <c r="P133" s="313">
        <v>790.43</v>
      </c>
      <c r="Q133" s="314">
        <v>862.65</v>
      </c>
      <c r="R133" s="313">
        <v>881.03</v>
      </c>
      <c r="S133" s="314">
        <v>1030.9</v>
      </c>
      <c r="T133" s="313">
        <v>1080.3</v>
      </c>
      <c r="U133" s="314">
        <v>1206.71</v>
      </c>
      <c r="V133" s="313">
        <v>938.8</v>
      </c>
      <c r="W133" s="314">
        <v>1246.7</v>
      </c>
      <c r="Z133" s="315">
        <v>130</v>
      </c>
      <c r="AA133" s="313">
        <v>290.35</v>
      </c>
      <c r="AB133" s="314">
        <v>430.67</v>
      </c>
      <c r="AC133" s="313">
        <v>774.67</v>
      </c>
      <c r="AD133" s="314">
        <v>846.88</v>
      </c>
      <c r="AE133" s="313">
        <v>863.12</v>
      </c>
      <c r="AF133" s="314">
        <v>1012.54</v>
      </c>
      <c r="AG133" s="313">
        <v>1058.27</v>
      </c>
      <c r="AJ133" s="315">
        <v>130</v>
      </c>
      <c r="AK133" s="313">
        <v>221</v>
      </c>
      <c r="AL133" s="314">
        <v>263.71</v>
      </c>
      <c r="AM133" s="313">
        <v>344.5</v>
      </c>
      <c r="AN133" s="314">
        <v>505.7</v>
      </c>
      <c r="AO133" s="313">
        <v>820.95</v>
      </c>
      <c r="AP133" s="314">
        <v>873.6</v>
      </c>
      <c r="AQ133" s="313">
        <v>913.71</v>
      </c>
      <c r="AT133" s="315">
        <v>130</v>
      </c>
      <c r="AU133" s="313">
        <v>189.8</v>
      </c>
      <c r="AV133" s="314">
        <v>235.3</v>
      </c>
      <c r="AW133" s="313">
        <v>304.2</v>
      </c>
      <c r="AX133" s="314">
        <v>429</v>
      </c>
      <c r="AY133" s="313">
        <v>689</v>
      </c>
      <c r="AZ133" s="314">
        <v>778.7</v>
      </c>
      <c r="BA133" s="313">
        <v>803.4</v>
      </c>
      <c r="BB133" s="314">
        <v>820.3</v>
      </c>
      <c r="BC133" s="313">
        <v>687.86</v>
      </c>
      <c r="BD133" s="314">
        <v>829.55</v>
      </c>
      <c r="BF133" s="315">
        <v>130</v>
      </c>
      <c r="BG133" s="313">
        <v>129.47</v>
      </c>
      <c r="BH133" s="314">
        <v>163.84</v>
      </c>
      <c r="BI133" s="313">
        <v>211.34</v>
      </c>
      <c r="BJ133" s="314">
        <v>284.85</v>
      </c>
      <c r="BK133" s="313">
        <v>407.56</v>
      </c>
      <c r="BL133" s="314">
        <v>479.96</v>
      </c>
      <c r="BM133" s="313">
        <v>537.63</v>
      </c>
    </row>
    <row r="134" spans="1:65">
      <c r="A134" s="315">
        <v>131</v>
      </c>
      <c r="B134" s="316">
        <v>76.26</v>
      </c>
      <c r="C134" s="317">
        <v>76.32</v>
      </c>
      <c r="D134" s="316">
        <v>81.9</v>
      </c>
      <c r="E134" s="317">
        <v>82.89</v>
      </c>
      <c r="F134" s="316">
        <v>91.99</v>
      </c>
      <c r="G134" s="317">
        <v>100.89</v>
      </c>
      <c r="H134" s="316">
        <v>113.51</v>
      </c>
      <c r="I134" s="317">
        <v>402.9</v>
      </c>
      <c r="J134" s="316">
        <v>514.86</v>
      </c>
      <c r="K134" s="317">
        <v>418.37</v>
      </c>
      <c r="M134" s="315">
        <v>131</v>
      </c>
      <c r="N134" s="313">
        <v>316.68</v>
      </c>
      <c r="O134" s="314">
        <v>443.24</v>
      </c>
      <c r="P134" s="313">
        <v>796.51</v>
      </c>
      <c r="Q134" s="314">
        <v>869.28</v>
      </c>
      <c r="R134" s="313">
        <v>887.8</v>
      </c>
      <c r="S134" s="314">
        <v>1038.83</v>
      </c>
      <c r="T134" s="313">
        <v>1088.61</v>
      </c>
      <c r="U134" s="314">
        <v>1215.99</v>
      </c>
      <c r="V134" s="313">
        <v>946.02</v>
      </c>
      <c r="W134" s="314">
        <v>1256.29</v>
      </c>
      <c r="Z134" s="315">
        <v>131</v>
      </c>
      <c r="AA134" s="313">
        <v>292.58</v>
      </c>
      <c r="AB134" s="314">
        <v>433.98</v>
      </c>
      <c r="AC134" s="313">
        <v>780.64</v>
      </c>
      <c r="AD134" s="314">
        <v>853.39</v>
      </c>
      <c r="AE134" s="313">
        <v>869.76</v>
      </c>
      <c r="AF134" s="314">
        <v>1020.33</v>
      </c>
      <c r="AG134" s="313">
        <v>1066.41</v>
      </c>
      <c r="AJ134" s="315">
        <v>131</v>
      </c>
      <c r="AK134" s="313">
        <v>222.7</v>
      </c>
      <c r="AL134" s="314">
        <v>265.74</v>
      </c>
      <c r="AM134" s="313">
        <v>347.15</v>
      </c>
      <c r="AN134" s="314">
        <v>509.59</v>
      </c>
      <c r="AO134" s="313">
        <v>827.26</v>
      </c>
      <c r="AP134" s="314">
        <v>880.32</v>
      </c>
      <c r="AQ134" s="313">
        <v>920.74</v>
      </c>
      <c r="AT134" s="315">
        <v>131</v>
      </c>
      <c r="AU134" s="313">
        <v>191.26</v>
      </c>
      <c r="AV134" s="314">
        <v>237.11</v>
      </c>
      <c r="AW134" s="313">
        <v>306.54</v>
      </c>
      <c r="AX134" s="314">
        <v>432.3</v>
      </c>
      <c r="AY134" s="313">
        <v>697.78</v>
      </c>
      <c r="AZ134" s="314">
        <v>784.69</v>
      </c>
      <c r="BA134" s="313">
        <v>809.58</v>
      </c>
      <c r="BB134" s="314">
        <v>826.61</v>
      </c>
      <c r="BC134" s="313">
        <v>693.15</v>
      </c>
      <c r="BD134" s="314">
        <v>835.92</v>
      </c>
      <c r="BF134" s="315">
        <v>131</v>
      </c>
      <c r="BG134" s="313">
        <v>130.49</v>
      </c>
      <c r="BH134" s="314">
        <v>164.6</v>
      </c>
      <c r="BI134" s="313">
        <v>211.45</v>
      </c>
      <c r="BJ134" s="314">
        <v>285.24</v>
      </c>
      <c r="BK134" s="313">
        <v>410.84</v>
      </c>
      <c r="BL134" s="314">
        <v>483.65</v>
      </c>
      <c r="BM134" s="313">
        <v>541.77</v>
      </c>
    </row>
    <row r="135" spans="1:65">
      <c r="A135" s="315">
        <v>132</v>
      </c>
      <c r="B135" s="316">
        <v>77</v>
      </c>
      <c r="C135" s="317">
        <v>77.8</v>
      </c>
      <c r="D135" s="316">
        <v>81.91</v>
      </c>
      <c r="E135" s="317">
        <v>83.56</v>
      </c>
      <c r="F135" s="316">
        <v>92.68</v>
      </c>
      <c r="G135" s="317">
        <v>101.15</v>
      </c>
      <c r="H135" s="316">
        <v>114.68</v>
      </c>
      <c r="I135" s="317">
        <v>405.08</v>
      </c>
      <c r="J135" s="316">
        <v>518.92</v>
      </c>
      <c r="K135" s="317">
        <v>421.6</v>
      </c>
      <c r="M135" s="315">
        <v>132</v>
      </c>
      <c r="N135" s="313">
        <v>319.1</v>
      </c>
      <c r="O135" s="314">
        <v>446.62</v>
      </c>
      <c r="P135" s="313">
        <v>802.6</v>
      </c>
      <c r="Q135" s="314">
        <v>875.92</v>
      </c>
      <c r="R135" s="313">
        <v>894.58</v>
      </c>
      <c r="S135" s="314">
        <v>1046.76</v>
      </c>
      <c r="T135" s="313">
        <v>1096.92</v>
      </c>
      <c r="U135" s="314">
        <v>1225.26</v>
      </c>
      <c r="V135" s="313">
        <v>953.23</v>
      </c>
      <c r="W135" s="314">
        <v>1265.88</v>
      </c>
      <c r="Z135" s="315">
        <v>132</v>
      </c>
      <c r="AA135" s="313">
        <v>294.82</v>
      </c>
      <c r="AB135" s="314">
        <v>437.29</v>
      </c>
      <c r="AC135" s="313">
        <v>786.6</v>
      </c>
      <c r="AD135" s="314">
        <v>859.9</v>
      </c>
      <c r="AE135" s="313">
        <v>876.4</v>
      </c>
      <c r="AF135" s="314">
        <v>1028.13</v>
      </c>
      <c r="AG135" s="313">
        <v>1074.55</v>
      </c>
      <c r="AJ135" s="315">
        <v>132</v>
      </c>
      <c r="AK135" s="313">
        <v>224.4</v>
      </c>
      <c r="AL135" s="314">
        <v>267.76</v>
      </c>
      <c r="AM135" s="313">
        <v>349.8</v>
      </c>
      <c r="AN135" s="314">
        <v>513.48</v>
      </c>
      <c r="AO135" s="313">
        <v>833.58</v>
      </c>
      <c r="AP135" s="314">
        <v>887.04</v>
      </c>
      <c r="AQ135" s="313">
        <v>927.78</v>
      </c>
      <c r="AT135" s="315">
        <v>132</v>
      </c>
      <c r="AU135" s="313">
        <v>192.72</v>
      </c>
      <c r="AV135" s="314">
        <v>238.92</v>
      </c>
      <c r="AW135" s="313">
        <v>308.88</v>
      </c>
      <c r="AX135" s="314">
        <v>435.6</v>
      </c>
      <c r="AY135" s="313">
        <v>701.12</v>
      </c>
      <c r="AZ135" s="314">
        <v>790.68</v>
      </c>
      <c r="BA135" s="313">
        <v>815.76</v>
      </c>
      <c r="BB135" s="314">
        <v>832.92</v>
      </c>
      <c r="BC135" s="313">
        <v>698.43</v>
      </c>
      <c r="BD135" s="314">
        <v>842.28</v>
      </c>
      <c r="BF135" s="315">
        <v>132</v>
      </c>
      <c r="BG135" s="313">
        <v>131.85</v>
      </c>
      <c r="BH135" s="314">
        <v>165.99</v>
      </c>
      <c r="BI135" s="313">
        <v>214.66</v>
      </c>
      <c r="BJ135" s="314">
        <v>288.58</v>
      </c>
      <c r="BK135" s="313">
        <v>413.98</v>
      </c>
      <c r="BL135" s="314">
        <v>487.46</v>
      </c>
      <c r="BM135" s="313">
        <v>544.39</v>
      </c>
    </row>
    <row r="136" spans="1:65">
      <c r="A136" s="315">
        <v>133</v>
      </c>
      <c r="B136" s="316">
        <v>77.71</v>
      </c>
      <c r="C136" s="317">
        <v>77.92</v>
      </c>
      <c r="D136" s="316">
        <v>82.25</v>
      </c>
      <c r="E136" s="317">
        <v>84.23</v>
      </c>
      <c r="F136" s="316">
        <v>93.13</v>
      </c>
      <c r="G136" s="317">
        <v>101.6</v>
      </c>
      <c r="H136" s="316">
        <v>114.8</v>
      </c>
      <c r="I136" s="317">
        <v>412.4</v>
      </c>
      <c r="J136" s="316">
        <v>522.96</v>
      </c>
      <c r="K136" s="317">
        <v>428.1</v>
      </c>
      <c r="M136" s="315">
        <v>133</v>
      </c>
      <c r="N136" s="313">
        <v>321.52</v>
      </c>
      <c r="O136" s="314">
        <v>450.01</v>
      </c>
      <c r="P136" s="313">
        <v>808.67</v>
      </c>
      <c r="Q136" s="314">
        <v>882.55</v>
      </c>
      <c r="R136" s="313">
        <v>901.36</v>
      </c>
      <c r="S136" s="314">
        <v>1054.69</v>
      </c>
      <c r="T136" s="313">
        <v>1105.23</v>
      </c>
      <c r="U136" s="314">
        <v>1234.56</v>
      </c>
      <c r="V136" s="313">
        <v>960.47</v>
      </c>
      <c r="W136" s="314">
        <v>1275.47</v>
      </c>
      <c r="Z136" s="315">
        <v>133</v>
      </c>
      <c r="AA136" s="313">
        <v>297.05</v>
      </c>
      <c r="AB136" s="314">
        <v>440.6</v>
      </c>
      <c r="AC136" s="313">
        <v>792.55</v>
      </c>
      <c r="AD136" s="314">
        <v>866.41</v>
      </c>
      <c r="AE136" s="313">
        <v>883.04</v>
      </c>
      <c r="AF136" s="314">
        <v>1035.91</v>
      </c>
      <c r="AG136" s="313">
        <v>1082.69</v>
      </c>
      <c r="AJ136" s="315">
        <v>133</v>
      </c>
      <c r="AK136" s="313">
        <v>226.1</v>
      </c>
      <c r="AL136" s="314">
        <v>269.78</v>
      </c>
      <c r="AM136" s="313">
        <v>352.45</v>
      </c>
      <c r="AN136" s="314">
        <v>517.37</v>
      </c>
      <c r="AO136" s="313">
        <v>839.9</v>
      </c>
      <c r="AP136" s="314">
        <v>893.76</v>
      </c>
      <c r="AQ136" s="313">
        <v>934.81</v>
      </c>
      <c r="AT136" s="315">
        <v>133</v>
      </c>
      <c r="AU136" s="313">
        <v>194.18</v>
      </c>
      <c r="AV136" s="314">
        <v>240.73</v>
      </c>
      <c r="AW136" s="313">
        <v>311.22</v>
      </c>
      <c r="AX136" s="314">
        <v>438.9</v>
      </c>
      <c r="AY136" s="313">
        <v>704.9</v>
      </c>
      <c r="AZ136" s="314">
        <v>796.67</v>
      </c>
      <c r="BA136" s="313">
        <v>821.94</v>
      </c>
      <c r="BB136" s="314">
        <v>839.23</v>
      </c>
      <c r="BC136" s="313">
        <v>703.73</v>
      </c>
      <c r="BD136" s="314">
        <v>848.65</v>
      </c>
      <c r="BF136" s="315">
        <v>133</v>
      </c>
      <c r="BG136" s="313">
        <v>132.62</v>
      </c>
      <c r="BH136" s="314">
        <v>167.28</v>
      </c>
      <c r="BI136" s="313">
        <v>215.22</v>
      </c>
      <c r="BJ136" s="314">
        <v>290.7</v>
      </c>
      <c r="BK136" s="313">
        <v>417</v>
      </c>
      <c r="BL136" s="314">
        <v>491.13</v>
      </c>
      <c r="BM136" s="313">
        <v>549.89</v>
      </c>
    </row>
    <row r="137" spans="1:65">
      <c r="A137" s="315">
        <v>134</v>
      </c>
      <c r="B137" s="316">
        <v>78.41</v>
      </c>
      <c r="C137" s="317">
        <v>78.52</v>
      </c>
      <c r="D137" s="316">
        <v>83.06</v>
      </c>
      <c r="E137" s="317">
        <v>84.75</v>
      </c>
      <c r="F137" s="316">
        <v>93.84</v>
      </c>
      <c r="G137" s="317">
        <v>102.3</v>
      </c>
      <c r="H137" s="316">
        <v>114.93</v>
      </c>
      <c r="I137" s="317">
        <v>413.42</v>
      </c>
      <c r="J137" s="316">
        <v>527.02</v>
      </c>
      <c r="K137" s="317">
        <v>428.15</v>
      </c>
      <c r="M137" s="315">
        <v>134</v>
      </c>
      <c r="N137" s="313">
        <v>323.93</v>
      </c>
      <c r="O137" s="314">
        <v>453.4</v>
      </c>
      <c r="P137" s="313">
        <v>814.75</v>
      </c>
      <c r="Q137" s="314">
        <v>889.19</v>
      </c>
      <c r="R137" s="313">
        <v>908.14</v>
      </c>
      <c r="S137" s="314">
        <v>1062.62</v>
      </c>
      <c r="T137" s="313">
        <v>1113.54</v>
      </c>
      <c r="U137" s="314">
        <v>1243.85</v>
      </c>
      <c r="V137" s="313">
        <v>967.68</v>
      </c>
      <c r="W137" s="314">
        <v>1285.06</v>
      </c>
      <c r="Z137" s="315">
        <v>134</v>
      </c>
      <c r="AA137" s="313">
        <v>299.27</v>
      </c>
      <c r="AB137" s="314">
        <v>443.92</v>
      </c>
      <c r="AC137" s="313">
        <v>798.51</v>
      </c>
      <c r="AD137" s="314">
        <v>872.92</v>
      </c>
      <c r="AE137" s="313">
        <v>889.67</v>
      </c>
      <c r="AF137" s="314">
        <v>1043.7</v>
      </c>
      <c r="AG137" s="313">
        <v>1090.83</v>
      </c>
      <c r="AJ137" s="315">
        <v>134</v>
      </c>
      <c r="AK137" s="313">
        <v>227.8</v>
      </c>
      <c r="AL137" s="314">
        <v>271.81</v>
      </c>
      <c r="AM137" s="313">
        <v>355.1</v>
      </c>
      <c r="AN137" s="314">
        <v>521.26</v>
      </c>
      <c r="AO137" s="313">
        <v>846.21</v>
      </c>
      <c r="AP137" s="314">
        <v>900.48</v>
      </c>
      <c r="AQ137" s="313">
        <v>941.83</v>
      </c>
      <c r="AT137" s="315">
        <v>134</v>
      </c>
      <c r="AU137" s="313">
        <v>195.64</v>
      </c>
      <c r="AV137" s="314">
        <v>242.54</v>
      </c>
      <c r="AW137" s="313">
        <v>313.56</v>
      </c>
      <c r="AX137" s="314">
        <v>442.2</v>
      </c>
      <c r="AY137" s="313">
        <v>710.2</v>
      </c>
      <c r="AZ137" s="314">
        <v>802.66</v>
      </c>
      <c r="BA137" s="313">
        <v>828.12</v>
      </c>
      <c r="BB137" s="314">
        <v>845.54</v>
      </c>
      <c r="BC137" s="313">
        <v>709.02</v>
      </c>
      <c r="BD137" s="314">
        <v>855.01</v>
      </c>
      <c r="BF137" s="315">
        <v>134</v>
      </c>
      <c r="BG137" s="313">
        <v>133.79</v>
      </c>
      <c r="BH137" s="314">
        <v>168.85</v>
      </c>
      <c r="BI137" s="313">
        <v>216.37</v>
      </c>
      <c r="BJ137" s="314">
        <v>292.55</v>
      </c>
      <c r="BK137" s="313">
        <v>420.27</v>
      </c>
      <c r="BL137" s="314">
        <v>494.7</v>
      </c>
      <c r="BM137" s="313">
        <v>554.09</v>
      </c>
    </row>
    <row r="138" spans="1:65">
      <c r="A138" s="315">
        <v>135</v>
      </c>
      <c r="B138" s="316">
        <v>79.01</v>
      </c>
      <c r="C138" s="317">
        <v>80.07</v>
      </c>
      <c r="D138" s="316">
        <v>84</v>
      </c>
      <c r="E138" s="317">
        <v>85.65</v>
      </c>
      <c r="F138" s="316">
        <v>94.81</v>
      </c>
      <c r="G138" s="317">
        <v>103.31</v>
      </c>
      <c r="H138" s="316">
        <v>116.57</v>
      </c>
      <c r="I138" s="317">
        <v>414.54</v>
      </c>
      <c r="J138" s="316">
        <v>531.03</v>
      </c>
      <c r="K138" s="317">
        <v>431.23</v>
      </c>
      <c r="M138" s="315">
        <v>135</v>
      </c>
      <c r="N138" s="313">
        <v>326.98</v>
      </c>
      <c r="O138" s="314">
        <v>456.78</v>
      </c>
      <c r="P138" s="313">
        <v>820.83</v>
      </c>
      <c r="Q138" s="314">
        <v>895.83</v>
      </c>
      <c r="R138" s="313">
        <v>914.91</v>
      </c>
      <c r="S138" s="314">
        <v>1070.55</v>
      </c>
      <c r="T138" s="313">
        <v>1121.85</v>
      </c>
      <c r="U138" s="314">
        <v>1253.11</v>
      </c>
      <c r="V138" s="313">
        <v>974.9</v>
      </c>
      <c r="W138" s="314">
        <v>1294.65</v>
      </c>
      <c r="Z138" s="315">
        <v>135</v>
      </c>
      <c r="AA138" s="313">
        <v>302.08</v>
      </c>
      <c r="AB138" s="314">
        <v>447.24</v>
      </c>
      <c r="AC138" s="313">
        <v>804.47</v>
      </c>
      <c r="AD138" s="314">
        <v>879.45</v>
      </c>
      <c r="AE138" s="313">
        <v>896.33</v>
      </c>
      <c r="AF138" s="314">
        <v>1051.48</v>
      </c>
      <c r="AG138" s="313">
        <v>1098.98</v>
      </c>
      <c r="AJ138" s="315">
        <v>135</v>
      </c>
      <c r="AK138" s="313">
        <v>229.5</v>
      </c>
      <c r="AL138" s="314">
        <v>273.85</v>
      </c>
      <c r="AM138" s="313">
        <v>357.75</v>
      </c>
      <c r="AN138" s="314">
        <v>525.15</v>
      </c>
      <c r="AO138" s="313">
        <v>852.52</v>
      </c>
      <c r="AP138" s="314">
        <v>907.2</v>
      </c>
      <c r="AQ138" s="313">
        <v>948.85</v>
      </c>
      <c r="AT138" s="315">
        <v>135</v>
      </c>
      <c r="AU138" s="313">
        <v>197.1</v>
      </c>
      <c r="AV138" s="314">
        <v>244.35</v>
      </c>
      <c r="AW138" s="313">
        <v>315.9</v>
      </c>
      <c r="AX138" s="314">
        <v>445.5</v>
      </c>
      <c r="AY138" s="313">
        <v>715.5</v>
      </c>
      <c r="AZ138" s="314">
        <v>808.65</v>
      </c>
      <c r="BA138" s="313">
        <v>834.3</v>
      </c>
      <c r="BB138" s="314">
        <v>851.85</v>
      </c>
      <c r="BC138" s="313">
        <v>714.32</v>
      </c>
      <c r="BD138" s="314">
        <v>861.38</v>
      </c>
      <c r="BF138" s="315">
        <v>135</v>
      </c>
      <c r="BG138" s="313">
        <v>134.57</v>
      </c>
      <c r="BH138" s="314">
        <v>169.65</v>
      </c>
      <c r="BI138" s="313">
        <v>216.9</v>
      </c>
      <c r="BJ138" s="314">
        <v>293.91</v>
      </c>
      <c r="BK138" s="313">
        <v>423.22</v>
      </c>
      <c r="BL138" s="314">
        <v>498.44</v>
      </c>
      <c r="BM138" s="313">
        <v>556.81</v>
      </c>
    </row>
    <row r="139" spans="1:65">
      <c r="A139" s="315">
        <v>136</v>
      </c>
      <c r="B139" s="316">
        <v>79.67</v>
      </c>
      <c r="C139" s="317">
        <v>81.02</v>
      </c>
      <c r="D139" s="316">
        <v>85.97</v>
      </c>
      <c r="E139" s="317">
        <v>86.18</v>
      </c>
      <c r="F139" s="316">
        <v>95.36</v>
      </c>
      <c r="G139" s="317">
        <v>103.81</v>
      </c>
      <c r="H139" s="316">
        <v>116.61</v>
      </c>
      <c r="I139" s="317">
        <v>417.69</v>
      </c>
      <c r="J139" s="316">
        <v>535.08</v>
      </c>
      <c r="K139" s="317">
        <v>434.44</v>
      </c>
      <c r="M139" s="315">
        <v>136</v>
      </c>
      <c r="N139" s="313">
        <v>328.77</v>
      </c>
      <c r="O139" s="314">
        <v>460.16</v>
      </c>
      <c r="P139" s="313">
        <v>826.91</v>
      </c>
      <c r="Q139" s="314">
        <v>902.46</v>
      </c>
      <c r="R139" s="313">
        <v>921.69</v>
      </c>
      <c r="S139" s="314">
        <v>1078.48</v>
      </c>
      <c r="T139" s="313">
        <v>1130.16</v>
      </c>
      <c r="U139" s="314">
        <v>1262.42</v>
      </c>
      <c r="V139" s="313">
        <v>982.13</v>
      </c>
      <c r="W139" s="314">
        <v>1304.24</v>
      </c>
      <c r="Z139" s="315">
        <v>136</v>
      </c>
      <c r="AA139" s="313">
        <v>304.32</v>
      </c>
      <c r="AB139" s="314">
        <v>450.55</v>
      </c>
      <c r="AC139" s="313">
        <v>810.43</v>
      </c>
      <c r="AD139" s="314">
        <v>885.96</v>
      </c>
      <c r="AE139" s="313">
        <v>902.97</v>
      </c>
      <c r="AF139" s="314">
        <v>1059.27</v>
      </c>
      <c r="AG139" s="313">
        <v>1107.11</v>
      </c>
      <c r="AJ139" s="315">
        <v>136</v>
      </c>
      <c r="AK139" s="313">
        <v>231.2</v>
      </c>
      <c r="AL139" s="314">
        <v>275.87</v>
      </c>
      <c r="AM139" s="313">
        <v>360.4</v>
      </c>
      <c r="AN139" s="314">
        <v>529.04</v>
      </c>
      <c r="AO139" s="313">
        <v>858.84</v>
      </c>
      <c r="AP139" s="314">
        <v>913.92</v>
      </c>
      <c r="AQ139" s="313">
        <v>955.88</v>
      </c>
      <c r="AT139" s="315">
        <v>136</v>
      </c>
      <c r="AU139" s="313">
        <v>198.56</v>
      </c>
      <c r="AV139" s="314">
        <v>246.16</v>
      </c>
      <c r="AW139" s="313">
        <v>318.24</v>
      </c>
      <c r="AX139" s="314">
        <v>448.8</v>
      </c>
      <c r="AY139" s="313">
        <v>720.8</v>
      </c>
      <c r="AZ139" s="314">
        <v>814.64</v>
      </c>
      <c r="BA139" s="313">
        <v>840.48</v>
      </c>
      <c r="BB139" s="314">
        <v>858.16</v>
      </c>
      <c r="BC139" s="313">
        <v>719.61</v>
      </c>
      <c r="BD139" s="314">
        <v>867.74</v>
      </c>
      <c r="BF139" s="315">
        <v>136</v>
      </c>
      <c r="BG139" s="313">
        <v>135.55</v>
      </c>
      <c r="BH139" s="314">
        <v>170.23</v>
      </c>
      <c r="BI139" s="313">
        <v>219.04</v>
      </c>
      <c r="BJ139" s="314">
        <v>295.98</v>
      </c>
      <c r="BK139" s="313">
        <v>426.5</v>
      </c>
      <c r="BL139" s="314">
        <v>502.13</v>
      </c>
      <c r="BM139" s="313">
        <v>560.73</v>
      </c>
    </row>
    <row r="140" spans="1:65">
      <c r="A140" s="315">
        <v>137</v>
      </c>
      <c r="B140" s="316">
        <v>80.36</v>
      </c>
      <c r="C140" s="317">
        <v>81.03</v>
      </c>
      <c r="D140" s="316">
        <v>87.41</v>
      </c>
      <c r="E140" s="317">
        <v>87.64</v>
      </c>
      <c r="F140" s="316">
        <v>95.91</v>
      </c>
      <c r="G140" s="317">
        <v>104.46</v>
      </c>
      <c r="H140" s="316">
        <v>117.38</v>
      </c>
      <c r="I140" s="317">
        <v>420.88</v>
      </c>
      <c r="J140" s="316">
        <v>539.16</v>
      </c>
      <c r="K140" s="317">
        <v>437.7</v>
      </c>
      <c r="M140" s="315">
        <v>137</v>
      </c>
      <c r="N140" s="313">
        <v>331.19</v>
      </c>
      <c r="O140" s="314">
        <v>463.55</v>
      </c>
      <c r="P140" s="313">
        <v>832.99</v>
      </c>
      <c r="Q140" s="314">
        <v>909.09</v>
      </c>
      <c r="R140" s="313">
        <v>928.47</v>
      </c>
      <c r="S140" s="314">
        <v>1086.41</v>
      </c>
      <c r="T140" s="313">
        <v>1138.47</v>
      </c>
      <c r="U140" s="314">
        <v>1271.7</v>
      </c>
      <c r="V140" s="313">
        <v>989.35</v>
      </c>
      <c r="W140" s="314">
        <v>1313.83</v>
      </c>
      <c r="Z140" s="315">
        <v>137</v>
      </c>
      <c r="AA140" s="313">
        <v>306.56</v>
      </c>
      <c r="AB140" s="314">
        <v>453.86</v>
      </c>
      <c r="AC140" s="313">
        <v>816.38</v>
      </c>
      <c r="AD140" s="314">
        <v>892.46</v>
      </c>
      <c r="AE140" s="313">
        <v>909.6</v>
      </c>
      <c r="AF140" s="314">
        <v>1067.07</v>
      </c>
      <c r="AG140" s="313">
        <v>1115.25</v>
      </c>
      <c r="AJ140" s="315">
        <v>137</v>
      </c>
      <c r="AK140" s="313">
        <v>232.9</v>
      </c>
      <c r="AL140" s="314">
        <v>277.9</v>
      </c>
      <c r="AM140" s="313">
        <v>363.05</v>
      </c>
      <c r="AN140" s="314">
        <v>532.93</v>
      </c>
      <c r="AO140" s="313">
        <v>865.16</v>
      </c>
      <c r="AP140" s="314">
        <v>920.64</v>
      </c>
      <c r="AQ140" s="313">
        <v>962.91</v>
      </c>
      <c r="AT140" s="315">
        <v>137</v>
      </c>
      <c r="AU140" s="313">
        <v>200.02</v>
      </c>
      <c r="AV140" s="314">
        <v>247.97</v>
      </c>
      <c r="AW140" s="313">
        <v>320.58</v>
      </c>
      <c r="AX140" s="314">
        <v>452.1</v>
      </c>
      <c r="AY140" s="313">
        <v>726.1</v>
      </c>
      <c r="AZ140" s="314">
        <v>820.63</v>
      </c>
      <c r="BA140" s="313">
        <v>846.66</v>
      </c>
      <c r="BB140" s="314">
        <v>864.47</v>
      </c>
      <c r="BC140" s="313">
        <v>724.9</v>
      </c>
      <c r="BD140" s="314">
        <v>874.11</v>
      </c>
      <c r="BF140" s="315">
        <v>137</v>
      </c>
      <c r="BG140" s="313">
        <v>136.45</v>
      </c>
      <c r="BH140" s="314">
        <v>172.28</v>
      </c>
      <c r="BI140" s="313">
        <v>220</v>
      </c>
      <c r="BJ140" s="314">
        <v>296.09</v>
      </c>
      <c r="BK140" s="313">
        <v>429.65</v>
      </c>
      <c r="BL140" s="314">
        <v>505.87</v>
      </c>
      <c r="BM140" s="313">
        <v>566.53</v>
      </c>
    </row>
    <row r="141" spans="1:65">
      <c r="A141" s="315">
        <v>138</v>
      </c>
      <c r="B141" s="316">
        <v>81.09</v>
      </c>
      <c r="C141" s="317">
        <v>82.31</v>
      </c>
      <c r="D141" s="316">
        <v>87.84</v>
      </c>
      <c r="E141" s="317">
        <v>88.34</v>
      </c>
      <c r="F141" s="316">
        <v>97.84</v>
      </c>
      <c r="G141" s="317">
        <v>106.33</v>
      </c>
      <c r="H141" s="316">
        <v>119.51</v>
      </c>
      <c r="I141" s="317">
        <v>424.02</v>
      </c>
      <c r="J141" s="316">
        <v>543.17</v>
      </c>
      <c r="K141" s="317">
        <v>440.93</v>
      </c>
      <c r="M141" s="315">
        <v>138</v>
      </c>
      <c r="N141" s="313">
        <v>334.24</v>
      </c>
      <c r="O141" s="314">
        <v>466.93</v>
      </c>
      <c r="P141" s="313">
        <v>839.08</v>
      </c>
      <c r="Q141" s="314">
        <v>915.74</v>
      </c>
      <c r="R141" s="313">
        <v>935.24</v>
      </c>
      <c r="S141" s="314">
        <v>1094.34</v>
      </c>
      <c r="T141" s="313">
        <v>1146.78</v>
      </c>
      <c r="U141" s="314">
        <v>1280.98</v>
      </c>
      <c r="V141" s="313">
        <v>996.58</v>
      </c>
      <c r="W141" s="314">
        <v>1323.42</v>
      </c>
      <c r="Z141" s="315">
        <v>138</v>
      </c>
      <c r="AA141" s="313">
        <v>308.2</v>
      </c>
      <c r="AB141" s="314">
        <v>457.17</v>
      </c>
      <c r="AC141" s="313">
        <v>822.34</v>
      </c>
      <c r="AD141" s="314">
        <v>898.99</v>
      </c>
      <c r="AE141" s="313">
        <v>916.24</v>
      </c>
      <c r="AF141" s="314">
        <v>1074.85</v>
      </c>
      <c r="AG141" s="313">
        <v>1123.39</v>
      </c>
      <c r="AJ141" s="315">
        <v>138</v>
      </c>
      <c r="AK141" s="313">
        <v>234.6</v>
      </c>
      <c r="AL141" s="314">
        <v>279.93</v>
      </c>
      <c r="AM141" s="313">
        <v>365.7</v>
      </c>
      <c r="AN141" s="314">
        <v>536.82</v>
      </c>
      <c r="AO141" s="313">
        <v>871.48</v>
      </c>
      <c r="AP141" s="314">
        <v>927.36</v>
      </c>
      <c r="AQ141" s="313">
        <v>969.94</v>
      </c>
      <c r="AT141" s="315">
        <v>138</v>
      </c>
      <c r="AU141" s="313">
        <v>201.48</v>
      </c>
      <c r="AV141" s="314">
        <v>249.78</v>
      </c>
      <c r="AW141" s="313">
        <v>322.92</v>
      </c>
      <c r="AX141" s="314">
        <v>455.4</v>
      </c>
      <c r="AY141" s="313">
        <v>732.98</v>
      </c>
      <c r="AZ141" s="314">
        <v>826.62</v>
      </c>
      <c r="BA141" s="313">
        <v>852.84</v>
      </c>
      <c r="BB141" s="314">
        <v>870.78</v>
      </c>
      <c r="BC141" s="313">
        <v>730.18</v>
      </c>
      <c r="BD141" s="314">
        <v>880.47</v>
      </c>
      <c r="BF141" s="315">
        <v>138</v>
      </c>
      <c r="BG141" s="313">
        <v>137.49</v>
      </c>
      <c r="BH141" s="314">
        <v>173.38</v>
      </c>
      <c r="BI141" s="313">
        <v>221.64</v>
      </c>
      <c r="BJ141" s="314">
        <v>297.68</v>
      </c>
      <c r="BK141" s="313">
        <v>432.67</v>
      </c>
      <c r="BL141" s="314">
        <v>509.62</v>
      </c>
      <c r="BM141" s="313">
        <v>570.78</v>
      </c>
    </row>
    <row r="142" spans="1:65">
      <c r="A142" s="315">
        <v>139</v>
      </c>
      <c r="B142" s="316">
        <v>81.83</v>
      </c>
      <c r="C142" s="317">
        <v>83.14</v>
      </c>
      <c r="D142" s="316">
        <v>87.85</v>
      </c>
      <c r="E142" s="317">
        <v>88.36</v>
      </c>
      <c r="F142" s="316">
        <v>97.9</v>
      </c>
      <c r="G142" s="317">
        <v>106.34</v>
      </c>
      <c r="H142" s="316">
        <v>119.52</v>
      </c>
      <c r="I142" s="317">
        <v>427.18</v>
      </c>
      <c r="J142" s="316">
        <v>547.24</v>
      </c>
      <c r="K142" s="317">
        <v>444.11</v>
      </c>
      <c r="M142" s="315">
        <v>139</v>
      </c>
      <c r="N142" s="313">
        <v>336.02</v>
      </c>
      <c r="O142" s="314">
        <v>470.31</v>
      </c>
      <c r="P142" s="313">
        <v>845.16</v>
      </c>
      <c r="Q142" s="314">
        <v>922.37</v>
      </c>
      <c r="R142" s="313">
        <v>942.03</v>
      </c>
      <c r="S142" s="314">
        <v>1102.27</v>
      </c>
      <c r="T142" s="313">
        <v>1155.09</v>
      </c>
      <c r="U142" s="314">
        <v>1290.25</v>
      </c>
      <c r="V142" s="313">
        <v>1003.79</v>
      </c>
      <c r="W142" s="314">
        <v>1333.01</v>
      </c>
      <c r="Z142" s="315">
        <v>139</v>
      </c>
      <c r="AA142" s="313">
        <v>311.03</v>
      </c>
      <c r="AB142" s="314">
        <v>460.48</v>
      </c>
      <c r="AC142" s="313">
        <v>828.31</v>
      </c>
      <c r="AD142" s="314">
        <v>905.51</v>
      </c>
      <c r="AE142" s="313">
        <v>922.88</v>
      </c>
      <c r="AF142" s="314">
        <v>1082.64</v>
      </c>
      <c r="AG142" s="313">
        <v>1131.54</v>
      </c>
      <c r="AJ142" s="315">
        <v>139</v>
      </c>
      <c r="AK142" s="313">
        <v>236.3</v>
      </c>
      <c r="AL142" s="314">
        <v>281.96</v>
      </c>
      <c r="AM142" s="313">
        <v>368.35</v>
      </c>
      <c r="AN142" s="314">
        <v>540.71</v>
      </c>
      <c r="AO142" s="313">
        <v>877.78</v>
      </c>
      <c r="AP142" s="314">
        <v>934.08</v>
      </c>
      <c r="AQ142" s="313">
        <v>976.97</v>
      </c>
      <c r="AT142" s="315">
        <v>139</v>
      </c>
      <c r="AU142" s="313">
        <v>202.94</v>
      </c>
      <c r="AV142" s="314">
        <v>251.59</v>
      </c>
      <c r="AW142" s="313">
        <v>325.26</v>
      </c>
      <c r="AX142" s="314">
        <v>458.7</v>
      </c>
      <c r="AY142" s="313">
        <v>736.7</v>
      </c>
      <c r="AZ142" s="314">
        <v>832.61</v>
      </c>
      <c r="BA142" s="313">
        <v>859.02</v>
      </c>
      <c r="BB142" s="314">
        <v>877.09</v>
      </c>
      <c r="BC142" s="313">
        <v>735.47</v>
      </c>
      <c r="BD142" s="314">
        <v>886.84</v>
      </c>
      <c r="BF142" s="315">
        <v>139</v>
      </c>
      <c r="BG142" s="313">
        <v>138.53</v>
      </c>
      <c r="BH142" s="314">
        <v>174.71</v>
      </c>
      <c r="BI142" s="313">
        <v>223.41</v>
      </c>
      <c r="BJ142" s="314">
        <v>299.81</v>
      </c>
      <c r="BK142" s="313">
        <v>436</v>
      </c>
      <c r="BL142" s="314">
        <v>513.12</v>
      </c>
      <c r="BM142" s="313">
        <v>574.78</v>
      </c>
    </row>
    <row r="143" spans="1:65">
      <c r="A143" s="315">
        <v>140</v>
      </c>
      <c r="B143" s="316">
        <v>82.56</v>
      </c>
      <c r="C143" s="317">
        <v>83.38</v>
      </c>
      <c r="D143" s="316">
        <v>87.87</v>
      </c>
      <c r="E143" s="317">
        <v>89.06</v>
      </c>
      <c r="F143" s="316">
        <v>98.4</v>
      </c>
      <c r="G143" s="317">
        <v>106.79</v>
      </c>
      <c r="H143" s="316">
        <v>120.44</v>
      </c>
      <c r="I143" s="317">
        <v>430.17</v>
      </c>
      <c r="J143" s="316">
        <v>551.03</v>
      </c>
      <c r="K143" s="317">
        <v>447.19</v>
      </c>
      <c r="M143" s="315">
        <v>140</v>
      </c>
      <c r="N143" s="313">
        <v>338.45</v>
      </c>
      <c r="O143" s="314">
        <v>473.69</v>
      </c>
      <c r="P143" s="313">
        <v>851.23</v>
      </c>
      <c r="Q143" s="314">
        <v>929</v>
      </c>
      <c r="R143" s="313">
        <v>948.8</v>
      </c>
      <c r="S143" s="314">
        <v>1110.2</v>
      </c>
      <c r="T143" s="313">
        <v>1163.4</v>
      </c>
      <c r="U143" s="314">
        <v>1299.53</v>
      </c>
      <c r="V143" s="313">
        <v>1011.01</v>
      </c>
      <c r="W143" s="314">
        <v>1342.6</v>
      </c>
      <c r="Z143" s="315">
        <v>140</v>
      </c>
      <c r="AA143" s="313">
        <v>312.67</v>
      </c>
      <c r="AB143" s="314">
        <v>463.79</v>
      </c>
      <c r="AC143" s="313">
        <v>834.27</v>
      </c>
      <c r="AD143" s="314">
        <v>912.01</v>
      </c>
      <c r="AE143" s="313">
        <v>929.52</v>
      </c>
      <c r="AF143" s="314">
        <v>1090.44</v>
      </c>
      <c r="AG143" s="313">
        <v>1139.68</v>
      </c>
      <c r="AJ143" s="315">
        <v>140</v>
      </c>
      <c r="AK143" s="313">
        <v>238</v>
      </c>
      <c r="AL143" s="314">
        <v>283.99</v>
      </c>
      <c r="AM143" s="313">
        <v>371</v>
      </c>
      <c r="AN143" s="314">
        <v>544.6</v>
      </c>
      <c r="AO143" s="313">
        <v>884.1</v>
      </c>
      <c r="AP143" s="314">
        <v>940.8</v>
      </c>
      <c r="AQ143" s="313">
        <v>984</v>
      </c>
      <c r="AT143" s="315">
        <v>140</v>
      </c>
      <c r="AU143" s="313">
        <v>204.4</v>
      </c>
      <c r="AV143" s="314">
        <v>253.4</v>
      </c>
      <c r="AW143" s="313">
        <v>327.6</v>
      </c>
      <c r="AX143" s="314">
        <v>462</v>
      </c>
      <c r="AY143" s="313">
        <v>742</v>
      </c>
      <c r="AZ143" s="314">
        <v>838.6</v>
      </c>
      <c r="BA143" s="313">
        <v>865.2</v>
      </c>
      <c r="BB143" s="314">
        <v>883.4</v>
      </c>
      <c r="BC143" s="313">
        <v>740.77</v>
      </c>
      <c r="BD143" s="314">
        <v>893.2</v>
      </c>
      <c r="BF143" s="315">
        <v>140</v>
      </c>
      <c r="BG143" s="313">
        <v>139.55</v>
      </c>
      <c r="BH143" s="314">
        <v>176</v>
      </c>
      <c r="BI143" s="313">
        <v>224.93</v>
      </c>
      <c r="BJ143" s="314">
        <v>302.01</v>
      </c>
      <c r="BK143" s="313">
        <v>438.95</v>
      </c>
      <c r="BL143" s="314">
        <v>516.86</v>
      </c>
      <c r="BM143" s="313">
        <v>577.32</v>
      </c>
    </row>
    <row r="144" spans="1:65">
      <c r="A144" s="315">
        <v>141</v>
      </c>
      <c r="B144" s="316">
        <v>83.29</v>
      </c>
      <c r="C144" s="317">
        <v>83.92</v>
      </c>
      <c r="D144" s="316">
        <v>89.51</v>
      </c>
      <c r="E144" s="317">
        <v>89.77</v>
      </c>
      <c r="F144" s="316">
        <v>98.94</v>
      </c>
      <c r="G144" s="317">
        <v>107.32</v>
      </c>
      <c r="H144" s="316">
        <v>120.46</v>
      </c>
      <c r="I144" s="317">
        <v>433.34</v>
      </c>
      <c r="J144" s="316">
        <v>553.8</v>
      </c>
      <c r="K144" s="317">
        <v>450.22</v>
      </c>
      <c r="M144" s="315">
        <v>141</v>
      </c>
      <c r="N144" s="313">
        <v>341.51</v>
      </c>
      <c r="O144" s="314">
        <v>477.08</v>
      </c>
      <c r="P144" s="313">
        <v>857.31</v>
      </c>
      <c r="Q144" s="314">
        <v>935.64</v>
      </c>
      <c r="R144" s="313">
        <v>955.57</v>
      </c>
      <c r="S144" s="314">
        <v>1118.13</v>
      </c>
      <c r="T144" s="313">
        <v>1171.71</v>
      </c>
      <c r="U144" s="314">
        <v>1308.82</v>
      </c>
      <c r="V144" s="313">
        <v>1018.24</v>
      </c>
      <c r="W144" s="314">
        <v>1352.19</v>
      </c>
      <c r="Z144" s="315">
        <v>141</v>
      </c>
      <c r="AA144" s="313">
        <v>314.9</v>
      </c>
      <c r="AB144" s="314">
        <v>467.11</v>
      </c>
      <c r="AC144" s="313">
        <v>840.23</v>
      </c>
      <c r="AD144" s="314">
        <v>918.53</v>
      </c>
      <c r="AE144" s="313">
        <v>936.15</v>
      </c>
      <c r="AF144" s="314">
        <v>1098.22</v>
      </c>
      <c r="AG144" s="313">
        <v>1147.81</v>
      </c>
      <c r="AJ144" s="315">
        <v>141</v>
      </c>
      <c r="AK144" s="313">
        <v>239.7</v>
      </c>
      <c r="AL144" s="314">
        <v>286.02</v>
      </c>
      <c r="AM144" s="313">
        <v>373.65</v>
      </c>
      <c r="AN144" s="314">
        <v>548.49</v>
      </c>
      <c r="AO144" s="313">
        <v>890.41</v>
      </c>
      <c r="AP144" s="314">
        <v>947.52</v>
      </c>
      <c r="AQ144" s="313">
        <v>991.03</v>
      </c>
      <c r="AT144" s="315">
        <v>141</v>
      </c>
      <c r="AU144" s="313">
        <v>205.86</v>
      </c>
      <c r="AV144" s="314">
        <v>255.21</v>
      </c>
      <c r="AW144" s="313">
        <v>329.94</v>
      </c>
      <c r="AX144" s="314">
        <v>465.3</v>
      </c>
      <c r="AY144" s="313">
        <v>747.3</v>
      </c>
      <c r="AZ144" s="314">
        <v>844.59</v>
      </c>
      <c r="BA144" s="313">
        <v>871.38</v>
      </c>
      <c r="BB144" s="314">
        <v>889.71</v>
      </c>
      <c r="BC144" s="313">
        <v>746.05</v>
      </c>
      <c r="BD144" s="314">
        <v>899.56</v>
      </c>
      <c r="BF144" s="315">
        <v>141</v>
      </c>
      <c r="BG144" s="313">
        <v>140.4</v>
      </c>
      <c r="BH144" s="314">
        <v>177.73</v>
      </c>
      <c r="BI144" s="313">
        <v>226.45</v>
      </c>
      <c r="BJ144" s="314">
        <v>304.08</v>
      </c>
      <c r="BK144" s="313">
        <v>442.22</v>
      </c>
      <c r="BL144" s="314">
        <v>520.54</v>
      </c>
      <c r="BM144" s="313">
        <v>582.98</v>
      </c>
    </row>
    <row r="145" spans="1:65">
      <c r="A145" s="315">
        <v>142</v>
      </c>
      <c r="B145" s="316">
        <v>83.62</v>
      </c>
      <c r="C145" s="317">
        <v>84.71</v>
      </c>
      <c r="D145" s="316">
        <v>89.52</v>
      </c>
      <c r="E145" s="317">
        <v>91</v>
      </c>
      <c r="F145" s="316">
        <v>99.68</v>
      </c>
      <c r="G145" s="317">
        <v>108.06</v>
      </c>
      <c r="H145" s="316">
        <v>121.77</v>
      </c>
      <c r="I145" s="317">
        <v>435.37</v>
      </c>
      <c r="J145" s="316">
        <v>557.71</v>
      </c>
      <c r="K145" s="317">
        <v>453.34</v>
      </c>
      <c r="M145" s="315">
        <v>142</v>
      </c>
      <c r="N145" s="313">
        <v>343.93</v>
      </c>
      <c r="O145" s="314">
        <v>480.46</v>
      </c>
      <c r="P145" s="313">
        <v>863.39</v>
      </c>
      <c r="Q145" s="314">
        <v>942.28</v>
      </c>
      <c r="R145" s="313">
        <v>962.36</v>
      </c>
      <c r="S145" s="314">
        <v>1126.06</v>
      </c>
      <c r="T145" s="313">
        <v>1180.02</v>
      </c>
      <c r="U145" s="314">
        <v>1318.1</v>
      </c>
      <c r="V145" s="313">
        <v>1025.46</v>
      </c>
      <c r="W145" s="314">
        <v>1361.78</v>
      </c>
      <c r="Z145" s="315">
        <v>142</v>
      </c>
      <c r="AA145" s="313">
        <v>317.14</v>
      </c>
      <c r="AB145" s="314">
        <v>470.43</v>
      </c>
      <c r="AC145" s="313">
        <v>846.18</v>
      </c>
      <c r="AD145" s="314">
        <v>925.04</v>
      </c>
      <c r="AE145" s="313">
        <v>942.79</v>
      </c>
      <c r="AF145" s="314">
        <v>1106.01</v>
      </c>
      <c r="AG145" s="313">
        <v>1155.95</v>
      </c>
      <c r="AJ145" s="315">
        <v>142</v>
      </c>
      <c r="AK145" s="313">
        <v>241.4</v>
      </c>
      <c r="AL145" s="314">
        <v>288.05</v>
      </c>
      <c r="AM145" s="313">
        <v>376.3</v>
      </c>
      <c r="AN145" s="314">
        <v>552.38</v>
      </c>
      <c r="AO145" s="313">
        <v>896.73</v>
      </c>
      <c r="AP145" s="314">
        <v>954.24</v>
      </c>
      <c r="AQ145" s="313">
        <v>998.06</v>
      </c>
      <c r="AT145" s="315">
        <v>142</v>
      </c>
      <c r="AU145" s="313">
        <v>207.32</v>
      </c>
      <c r="AV145" s="314">
        <v>257.02</v>
      </c>
      <c r="AW145" s="313">
        <v>332.28</v>
      </c>
      <c r="AX145" s="314">
        <v>468.6</v>
      </c>
      <c r="AY145" s="313">
        <v>752.6</v>
      </c>
      <c r="AZ145" s="314">
        <v>850.58</v>
      </c>
      <c r="BA145" s="313">
        <v>877.56</v>
      </c>
      <c r="BB145" s="314">
        <v>896.02</v>
      </c>
      <c r="BC145" s="313">
        <v>751.35</v>
      </c>
      <c r="BD145" s="314">
        <v>905.93</v>
      </c>
      <c r="BF145" s="315">
        <v>142</v>
      </c>
      <c r="BG145" s="313">
        <v>141.44</v>
      </c>
      <c r="BH145" s="314">
        <v>177.84</v>
      </c>
      <c r="BI145" s="313">
        <v>228.14</v>
      </c>
      <c r="BJ145" s="314">
        <v>305.29</v>
      </c>
      <c r="BK145" s="313">
        <v>445.19</v>
      </c>
      <c r="BL145" s="314">
        <v>524.3</v>
      </c>
      <c r="BM145" s="313">
        <v>587.23</v>
      </c>
    </row>
    <row r="146" spans="1:65">
      <c r="A146" s="315">
        <v>143</v>
      </c>
      <c r="B146" s="316">
        <v>84.36</v>
      </c>
      <c r="C146" s="317">
        <v>85.48</v>
      </c>
      <c r="D146" s="316">
        <v>90.32</v>
      </c>
      <c r="E146" s="317">
        <v>91.22</v>
      </c>
      <c r="F146" s="316">
        <v>100.43</v>
      </c>
      <c r="G146" s="317">
        <v>108.82</v>
      </c>
      <c r="H146" s="316">
        <v>122.07</v>
      </c>
      <c r="I146" s="317">
        <v>438.32</v>
      </c>
      <c r="J146" s="316">
        <v>561.47</v>
      </c>
      <c r="K146" s="317">
        <v>456.36</v>
      </c>
      <c r="M146" s="315">
        <v>143</v>
      </c>
      <c r="N146" s="313">
        <v>345.69</v>
      </c>
      <c r="O146" s="314">
        <v>483.84</v>
      </c>
      <c r="P146" s="313">
        <v>869.47</v>
      </c>
      <c r="Q146" s="314">
        <v>948.91</v>
      </c>
      <c r="R146" s="313">
        <v>969.13</v>
      </c>
      <c r="S146" s="314">
        <v>1133.99</v>
      </c>
      <c r="T146" s="313">
        <v>1188.33</v>
      </c>
      <c r="U146" s="314">
        <v>1327.38</v>
      </c>
      <c r="V146" s="313">
        <v>1032.67</v>
      </c>
      <c r="W146" s="314">
        <v>1371.37</v>
      </c>
      <c r="Z146" s="315">
        <v>143</v>
      </c>
      <c r="AA146" s="313">
        <v>319.99</v>
      </c>
      <c r="AB146" s="314">
        <v>473.74</v>
      </c>
      <c r="AC146" s="313">
        <v>852.14</v>
      </c>
      <c r="AD146" s="314">
        <v>931.56</v>
      </c>
      <c r="AE146" s="313">
        <v>949.44</v>
      </c>
      <c r="AF146" s="314">
        <v>1113.79</v>
      </c>
      <c r="AG146" s="313">
        <v>1164.1</v>
      </c>
      <c r="AJ146" s="315">
        <v>143</v>
      </c>
      <c r="AK146" s="313">
        <v>243.1</v>
      </c>
      <c r="AL146" s="314">
        <v>290.08</v>
      </c>
      <c r="AM146" s="313">
        <v>378.95</v>
      </c>
      <c r="AN146" s="314">
        <v>556.27</v>
      </c>
      <c r="AO146" s="313">
        <v>903.05</v>
      </c>
      <c r="AP146" s="314">
        <v>960.96</v>
      </c>
      <c r="AQ146" s="313">
        <v>1005.09</v>
      </c>
      <c r="AT146" s="315">
        <v>143</v>
      </c>
      <c r="AU146" s="313">
        <v>208.78</v>
      </c>
      <c r="AV146" s="314">
        <v>258.83</v>
      </c>
      <c r="AW146" s="313">
        <v>334.62</v>
      </c>
      <c r="AX146" s="314">
        <v>471.9</v>
      </c>
      <c r="AY146" s="313">
        <v>757.9</v>
      </c>
      <c r="AZ146" s="314">
        <v>856.57</v>
      </c>
      <c r="BA146" s="313">
        <v>883.74</v>
      </c>
      <c r="BB146" s="314">
        <v>902.33</v>
      </c>
      <c r="BC146" s="313">
        <v>756.64</v>
      </c>
      <c r="BD146" s="314">
        <v>912.29</v>
      </c>
      <c r="BF146" s="315">
        <v>143</v>
      </c>
      <c r="BG146" s="313">
        <v>142.59</v>
      </c>
      <c r="BH146" s="314">
        <v>179.05</v>
      </c>
      <c r="BI146" s="313">
        <v>229.67</v>
      </c>
      <c r="BJ146" s="314">
        <v>308.47</v>
      </c>
      <c r="BK146" s="313">
        <v>448.33</v>
      </c>
      <c r="BL146" s="314">
        <v>527.98</v>
      </c>
      <c r="BM146" s="313">
        <v>591.36</v>
      </c>
    </row>
    <row r="147" spans="1:65">
      <c r="A147" s="315">
        <v>144</v>
      </c>
      <c r="B147" s="316">
        <v>85.92</v>
      </c>
      <c r="C147" s="317">
        <v>87.92</v>
      </c>
      <c r="D147" s="316">
        <v>92.93</v>
      </c>
      <c r="E147" s="317">
        <v>92.95</v>
      </c>
      <c r="F147" s="316">
        <v>101.2</v>
      </c>
      <c r="G147" s="317">
        <v>110.32</v>
      </c>
      <c r="H147" s="316">
        <v>123.4</v>
      </c>
      <c r="I147" s="317">
        <v>441.32</v>
      </c>
      <c r="J147" s="316">
        <v>565.32</v>
      </c>
      <c r="K147" s="317">
        <v>459.42</v>
      </c>
      <c r="M147" s="315">
        <v>144</v>
      </c>
      <c r="N147" s="313">
        <v>348.12</v>
      </c>
      <c r="O147" s="314">
        <v>487.22</v>
      </c>
      <c r="P147" s="313">
        <v>875.56</v>
      </c>
      <c r="Q147" s="314">
        <v>955.55</v>
      </c>
      <c r="R147" s="313">
        <v>975.91</v>
      </c>
      <c r="S147" s="314">
        <v>1141.92</v>
      </c>
      <c r="T147" s="313">
        <v>1196.64</v>
      </c>
      <c r="U147" s="314">
        <v>1336.67</v>
      </c>
      <c r="V147" s="313">
        <v>1039.9</v>
      </c>
      <c r="W147" s="314">
        <v>1380.96</v>
      </c>
      <c r="Z147" s="315">
        <v>144</v>
      </c>
      <c r="AA147" s="313">
        <v>321.6</v>
      </c>
      <c r="AB147" s="314">
        <v>477.05</v>
      </c>
      <c r="AC147" s="313">
        <v>858.1</v>
      </c>
      <c r="AD147" s="314">
        <v>938.08</v>
      </c>
      <c r="AE147" s="313">
        <v>956.07</v>
      </c>
      <c r="AF147" s="314">
        <v>1121.58</v>
      </c>
      <c r="AG147" s="313">
        <v>1172.24</v>
      </c>
      <c r="AJ147" s="315">
        <v>144</v>
      </c>
      <c r="AK147" s="313">
        <v>244.8</v>
      </c>
      <c r="AL147" s="314">
        <v>292.11</v>
      </c>
      <c r="AM147" s="313">
        <v>381.6</v>
      </c>
      <c r="AN147" s="314">
        <v>560.16</v>
      </c>
      <c r="AO147" s="313">
        <v>909.36</v>
      </c>
      <c r="AP147" s="314">
        <v>967.68</v>
      </c>
      <c r="AQ147" s="313">
        <v>1012.1</v>
      </c>
      <c r="AT147" s="315">
        <v>144</v>
      </c>
      <c r="AU147" s="313">
        <v>210.24</v>
      </c>
      <c r="AV147" s="314">
        <v>260.64</v>
      </c>
      <c r="AW147" s="313">
        <v>336.96</v>
      </c>
      <c r="AX147" s="314">
        <v>475.2</v>
      </c>
      <c r="AY147" s="313">
        <v>763.2</v>
      </c>
      <c r="AZ147" s="314">
        <v>862.56</v>
      </c>
      <c r="BA147" s="313">
        <v>889.92</v>
      </c>
      <c r="BB147" s="314">
        <v>908.64</v>
      </c>
      <c r="BC147" s="313">
        <v>761.94</v>
      </c>
      <c r="BD147" s="314">
        <v>918.66</v>
      </c>
      <c r="BF147" s="315">
        <v>144</v>
      </c>
      <c r="BG147" s="313">
        <v>143.63</v>
      </c>
      <c r="BH147" s="314">
        <v>180.33</v>
      </c>
      <c r="BI147" s="313">
        <v>231.19</v>
      </c>
      <c r="BJ147" s="314">
        <v>310.54</v>
      </c>
      <c r="BK147" s="313">
        <v>451.61</v>
      </c>
      <c r="BL147" s="314">
        <v>531.59</v>
      </c>
      <c r="BM147" s="313">
        <v>595.5</v>
      </c>
    </row>
    <row r="148" spans="1:65">
      <c r="A148" s="315">
        <v>145</v>
      </c>
      <c r="B148" s="316">
        <v>86.21</v>
      </c>
      <c r="C148" s="317">
        <v>88.79</v>
      </c>
      <c r="D148" s="316">
        <v>92.94</v>
      </c>
      <c r="E148" s="317">
        <v>93.26</v>
      </c>
      <c r="F148" s="316">
        <v>101.96</v>
      </c>
      <c r="G148" s="317">
        <v>110.72</v>
      </c>
      <c r="H148" s="316">
        <v>123.72</v>
      </c>
      <c r="I148" s="317">
        <v>445.52</v>
      </c>
      <c r="J148" s="316">
        <v>569.32</v>
      </c>
      <c r="K148" s="317">
        <v>462.65</v>
      </c>
      <c r="M148" s="315">
        <v>145</v>
      </c>
      <c r="N148" s="313">
        <v>350.53</v>
      </c>
      <c r="O148" s="314">
        <v>490.62</v>
      </c>
      <c r="P148" s="313">
        <v>881.64</v>
      </c>
      <c r="Q148" s="314">
        <v>962.18</v>
      </c>
      <c r="R148" s="313">
        <v>982.68</v>
      </c>
      <c r="S148" s="314">
        <v>1149.85</v>
      </c>
      <c r="T148" s="313">
        <v>1204.95</v>
      </c>
      <c r="U148" s="314">
        <v>1345.95</v>
      </c>
      <c r="V148" s="313">
        <v>1047.12</v>
      </c>
      <c r="W148" s="314">
        <v>1390.55</v>
      </c>
      <c r="Z148" s="315">
        <v>145</v>
      </c>
      <c r="AA148" s="313">
        <v>323.84</v>
      </c>
      <c r="AB148" s="314">
        <v>480.36</v>
      </c>
      <c r="AC148" s="313">
        <v>864.06</v>
      </c>
      <c r="AD148" s="314">
        <v>944.58</v>
      </c>
      <c r="AE148" s="313">
        <v>962.72</v>
      </c>
      <c r="AF148" s="314">
        <v>1129.38</v>
      </c>
      <c r="AG148" s="313">
        <v>1180.38</v>
      </c>
      <c r="AJ148" s="315">
        <v>145</v>
      </c>
      <c r="AK148" s="313">
        <v>246.5</v>
      </c>
      <c r="AL148" s="314">
        <v>294.13</v>
      </c>
      <c r="AM148" s="313">
        <v>384.25</v>
      </c>
      <c r="AN148" s="314">
        <v>564.05</v>
      </c>
      <c r="AO148" s="313">
        <v>915.67</v>
      </c>
      <c r="AP148" s="314">
        <v>974.42</v>
      </c>
      <c r="AQ148" s="313">
        <v>1019.13</v>
      </c>
      <c r="AT148" s="315">
        <v>145</v>
      </c>
      <c r="AU148" s="313">
        <v>211.7</v>
      </c>
      <c r="AV148" s="314">
        <v>262.45</v>
      </c>
      <c r="AW148" s="313">
        <v>339.3</v>
      </c>
      <c r="AX148" s="314">
        <v>478.5</v>
      </c>
      <c r="AY148" s="313">
        <v>768.5</v>
      </c>
      <c r="AZ148" s="314">
        <v>868.55</v>
      </c>
      <c r="BA148" s="313">
        <v>896.1</v>
      </c>
      <c r="BB148" s="314">
        <v>914.95</v>
      </c>
      <c r="BC148" s="313">
        <v>767.22</v>
      </c>
      <c r="BD148" s="314">
        <v>925.02</v>
      </c>
      <c r="BF148" s="315">
        <v>145</v>
      </c>
      <c r="BG148" s="313">
        <v>144.61</v>
      </c>
      <c r="BH148" s="314">
        <v>180.48</v>
      </c>
      <c r="BI148" s="313">
        <v>233.01</v>
      </c>
      <c r="BJ148" s="314">
        <v>312.62</v>
      </c>
      <c r="BK148" s="313">
        <v>454.62</v>
      </c>
      <c r="BL148" s="314">
        <v>535.35</v>
      </c>
      <c r="BM148" s="313">
        <v>599.56</v>
      </c>
    </row>
    <row r="149" spans="1:65">
      <c r="A149" s="315">
        <v>146</v>
      </c>
      <c r="B149" s="316">
        <v>86.22</v>
      </c>
      <c r="C149" s="317">
        <v>88.8</v>
      </c>
      <c r="D149" s="316">
        <v>92.95</v>
      </c>
      <c r="E149" s="317">
        <v>93.66</v>
      </c>
      <c r="F149" s="316">
        <v>102.72</v>
      </c>
      <c r="G149" s="317">
        <v>111.01</v>
      </c>
      <c r="H149" s="316">
        <v>124.22</v>
      </c>
      <c r="I149" s="317">
        <v>447.62</v>
      </c>
      <c r="J149" s="316">
        <v>573.38</v>
      </c>
      <c r="K149" s="317">
        <v>465.9</v>
      </c>
      <c r="M149" s="315">
        <v>146</v>
      </c>
      <c r="N149" s="313">
        <v>352.95</v>
      </c>
      <c r="O149" s="314">
        <v>494</v>
      </c>
      <c r="P149" s="313">
        <v>887.72</v>
      </c>
      <c r="Q149" s="314">
        <v>968.82</v>
      </c>
      <c r="R149" s="313">
        <v>989.46</v>
      </c>
      <c r="S149" s="314">
        <v>1157.78</v>
      </c>
      <c r="T149" s="313">
        <v>1213.26</v>
      </c>
      <c r="U149" s="314">
        <v>1355.23</v>
      </c>
      <c r="V149" s="313">
        <v>1054.35</v>
      </c>
      <c r="W149" s="314">
        <v>1400.14</v>
      </c>
      <c r="Z149" s="315">
        <v>146</v>
      </c>
      <c r="AA149" s="313">
        <v>325.74</v>
      </c>
      <c r="AB149" s="314">
        <v>483.67</v>
      </c>
      <c r="AC149" s="313">
        <v>870.01</v>
      </c>
      <c r="AD149" s="314">
        <v>951.09</v>
      </c>
      <c r="AE149" s="313">
        <v>969.36</v>
      </c>
      <c r="AF149" s="314">
        <v>1137.16</v>
      </c>
      <c r="AG149" s="313">
        <v>1188.51</v>
      </c>
      <c r="AJ149" s="315">
        <v>146</v>
      </c>
      <c r="AK149" s="313">
        <v>248.2</v>
      </c>
      <c r="AL149" s="314">
        <v>296.16</v>
      </c>
      <c r="AM149" s="313">
        <v>386.9</v>
      </c>
      <c r="AN149" s="314">
        <v>567.94</v>
      </c>
      <c r="AO149" s="313">
        <v>922</v>
      </c>
      <c r="AP149" s="314">
        <v>981.12</v>
      </c>
      <c r="AQ149" s="313">
        <v>1026.16</v>
      </c>
      <c r="AT149" s="315">
        <v>146</v>
      </c>
      <c r="AU149" s="313">
        <v>213.16</v>
      </c>
      <c r="AV149" s="314">
        <v>264.26</v>
      </c>
      <c r="AW149" s="313">
        <v>341.64</v>
      </c>
      <c r="AX149" s="314">
        <v>481.8</v>
      </c>
      <c r="AY149" s="313">
        <v>773.8</v>
      </c>
      <c r="AZ149" s="314">
        <v>874.54</v>
      </c>
      <c r="BA149" s="313">
        <v>902.28</v>
      </c>
      <c r="BB149" s="314">
        <v>921.26</v>
      </c>
      <c r="BC149" s="313">
        <v>772.51</v>
      </c>
      <c r="BD149" s="314">
        <v>931.39</v>
      </c>
      <c r="BF149" s="315">
        <v>146</v>
      </c>
      <c r="BG149" s="313">
        <v>145.51</v>
      </c>
      <c r="BH149" s="314">
        <v>180.64</v>
      </c>
      <c r="BI149" s="313">
        <v>234.6</v>
      </c>
      <c r="BJ149" s="314">
        <v>314.88</v>
      </c>
      <c r="BK149" s="313">
        <v>456.6</v>
      </c>
      <c r="BL149" s="314">
        <v>539.04</v>
      </c>
      <c r="BM149" s="313">
        <v>603.87</v>
      </c>
    </row>
    <row r="150" spans="1:65">
      <c r="A150" s="315">
        <v>147</v>
      </c>
      <c r="B150" s="316">
        <v>87.42</v>
      </c>
      <c r="C150" s="317">
        <v>88.83</v>
      </c>
      <c r="D150" s="316">
        <v>93.69</v>
      </c>
      <c r="E150" s="317">
        <v>94.15</v>
      </c>
      <c r="F150" s="316">
        <v>103.45</v>
      </c>
      <c r="G150" s="317">
        <v>111.51</v>
      </c>
      <c r="H150" s="316">
        <v>125.06</v>
      </c>
      <c r="I150" s="317">
        <v>450.75</v>
      </c>
      <c r="J150" s="316">
        <v>577.39</v>
      </c>
      <c r="K150" s="317">
        <v>469.09</v>
      </c>
      <c r="M150" s="315">
        <v>147</v>
      </c>
      <c r="N150" s="313">
        <v>355.36</v>
      </c>
      <c r="O150" s="314">
        <v>497.38</v>
      </c>
      <c r="P150" s="313">
        <v>893.79</v>
      </c>
      <c r="Q150" s="314">
        <v>975.46</v>
      </c>
      <c r="R150" s="313">
        <v>996.24</v>
      </c>
      <c r="S150" s="314">
        <v>1165.71</v>
      </c>
      <c r="T150" s="313">
        <v>1221.57</v>
      </c>
      <c r="U150" s="314">
        <v>1364.52</v>
      </c>
      <c r="V150" s="313">
        <v>1061.57</v>
      </c>
      <c r="W150" s="314">
        <v>1409.73</v>
      </c>
      <c r="Z150" s="315">
        <v>147</v>
      </c>
      <c r="AA150" s="313">
        <v>328.31</v>
      </c>
      <c r="AB150" s="314">
        <v>486.99</v>
      </c>
      <c r="AC150" s="313">
        <v>875.98</v>
      </c>
      <c r="AD150" s="314">
        <v>957.62</v>
      </c>
      <c r="AE150" s="313">
        <v>976</v>
      </c>
      <c r="AF150" s="314">
        <v>1144.95</v>
      </c>
      <c r="AG150" s="313">
        <v>1196.66</v>
      </c>
      <c r="AJ150" s="315">
        <v>147</v>
      </c>
      <c r="AK150" s="313">
        <v>249.9</v>
      </c>
      <c r="AL150" s="314">
        <v>298.18</v>
      </c>
      <c r="AM150" s="313">
        <v>389.55</v>
      </c>
      <c r="AN150" s="314">
        <v>571.83</v>
      </c>
      <c r="AO150" s="313">
        <v>928.31</v>
      </c>
      <c r="AP150" s="314">
        <v>987.84</v>
      </c>
      <c r="AQ150" s="313">
        <v>1033.2</v>
      </c>
      <c r="AT150" s="315">
        <v>147</v>
      </c>
      <c r="AU150" s="313">
        <v>214.62</v>
      </c>
      <c r="AV150" s="314">
        <v>266.07</v>
      </c>
      <c r="AW150" s="313">
        <v>343.98</v>
      </c>
      <c r="AX150" s="314">
        <v>485.1</v>
      </c>
      <c r="AY150" s="313">
        <v>779.1</v>
      </c>
      <c r="AZ150" s="314">
        <v>880.53</v>
      </c>
      <c r="BA150" s="313">
        <v>908.46</v>
      </c>
      <c r="BB150" s="314">
        <v>927.57</v>
      </c>
      <c r="BC150" s="313">
        <v>777.8</v>
      </c>
      <c r="BD150" s="314">
        <v>937.75</v>
      </c>
      <c r="BF150" s="315">
        <v>147</v>
      </c>
      <c r="BG150" s="313">
        <v>146.54</v>
      </c>
      <c r="BH150" s="314">
        <v>185.32</v>
      </c>
      <c r="BI150" s="313">
        <v>236.79</v>
      </c>
      <c r="BJ150" s="314">
        <v>317.01</v>
      </c>
      <c r="BK150" s="313">
        <v>459.54</v>
      </c>
      <c r="BL150" s="314">
        <v>542.78</v>
      </c>
      <c r="BM150" s="313">
        <v>607.88</v>
      </c>
    </row>
    <row r="151" spans="1:65">
      <c r="A151" s="315">
        <v>148</v>
      </c>
      <c r="B151" s="316">
        <v>88.49</v>
      </c>
      <c r="C151" s="317">
        <v>89.48</v>
      </c>
      <c r="D151" s="316">
        <v>94.69</v>
      </c>
      <c r="E151" s="317">
        <v>94.92</v>
      </c>
      <c r="F151" s="316">
        <v>105.23</v>
      </c>
      <c r="G151" s="317">
        <v>112.52</v>
      </c>
      <c r="H151" s="316">
        <v>126.5</v>
      </c>
      <c r="I151" s="317">
        <v>455</v>
      </c>
      <c r="J151" s="316">
        <v>581.45</v>
      </c>
      <c r="K151" s="317">
        <v>472.33</v>
      </c>
      <c r="M151" s="315">
        <v>148</v>
      </c>
      <c r="N151" s="313">
        <v>357.79</v>
      </c>
      <c r="O151" s="314">
        <v>500.76</v>
      </c>
      <c r="P151" s="313">
        <v>899.87</v>
      </c>
      <c r="Q151" s="314">
        <v>982.09</v>
      </c>
      <c r="R151" s="313">
        <v>1003.01</v>
      </c>
      <c r="S151" s="314">
        <v>1173.64</v>
      </c>
      <c r="T151" s="313">
        <v>1229.88</v>
      </c>
      <c r="U151" s="314">
        <v>1373.79</v>
      </c>
      <c r="V151" s="313">
        <v>1068.78</v>
      </c>
      <c r="W151" s="314">
        <v>1419.32</v>
      </c>
      <c r="Z151" s="315">
        <v>148</v>
      </c>
      <c r="AA151" s="313">
        <v>330.54</v>
      </c>
      <c r="AB151" s="314">
        <v>490.3</v>
      </c>
      <c r="AC151" s="313">
        <v>881.94</v>
      </c>
      <c r="AD151" s="314">
        <v>964.13</v>
      </c>
      <c r="AE151" s="313">
        <v>982.63</v>
      </c>
      <c r="AF151" s="314">
        <v>1152.75</v>
      </c>
      <c r="AG151" s="313">
        <v>1204.8</v>
      </c>
      <c r="AJ151" s="315">
        <v>148</v>
      </c>
      <c r="AK151" s="313">
        <v>251.6</v>
      </c>
      <c r="AL151" s="314">
        <v>300.21</v>
      </c>
      <c r="AM151" s="313">
        <v>392.2</v>
      </c>
      <c r="AN151" s="314">
        <v>575.72</v>
      </c>
      <c r="AO151" s="313">
        <v>934.63</v>
      </c>
      <c r="AP151" s="314">
        <v>994.56</v>
      </c>
      <c r="AQ151" s="313">
        <v>1040.23</v>
      </c>
      <c r="AT151" s="315">
        <v>148</v>
      </c>
      <c r="AU151" s="313">
        <v>216.08</v>
      </c>
      <c r="AV151" s="314">
        <v>267.88</v>
      </c>
      <c r="AW151" s="313">
        <v>346.32</v>
      </c>
      <c r="AX151" s="314">
        <v>488.4</v>
      </c>
      <c r="AY151" s="313">
        <v>786.09</v>
      </c>
      <c r="AZ151" s="314">
        <v>886.52</v>
      </c>
      <c r="BA151" s="313">
        <v>914.64</v>
      </c>
      <c r="BB151" s="314">
        <v>933.88</v>
      </c>
      <c r="BC151" s="313">
        <v>783.1</v>
      </c>
      <c r="BD151" s="314">
        <v>944.12</v>
      </c>
      <c r="BF151" s="315">
        <v>148</v>
      </c>
      <c r="BG151" s="313">
        <v>147.58</v>
      </c>
      <c r="BH151" s="314">
        <v>185.42</v>
      </c>
      <c r="BI151" s="313">
        <v>237.71</v>
      </c>
      <c r="BJ151" s="314">
        <v>319.16</v>
      </c>
      <c r="BK151" s="313">
        <v>464.07</v>
      </c>
      <c r="BL151" s="314">
        <v>548.01</v>
      </c>
      <c r="BM151" s="313">
        <v>613.81</v>
      </c>
    </row>
    <row r="152" spans="1:65">
      <c r="A152" s="315">
        <v>149</v>
      </c>
      <c r="B152" s="316">
        <v>88.66</v>
      </c>
      <c r="C152" s="317">
        <v>90.27</v>
      </c>
      <c r="D152" s="316">
        <v>95.37</v>
      </c>
      <c r="E152" s="317">
        <v>95.41</v>
      </c>
      <c r="F152" s="316">
        <v>105.24</v>
      </c>
      <c r="G152" s="317">
        <v>112.96</v>
      </c>
      <c r="H152" s="316">
        <v>127.31</v>
      </c>
      <c r="I152" s="317">
        <v>460.36</v>
      </c>
      <c r="J152" s="316">
        <v>588.28</v>
      </c>
      <c r="K152" s="317">
        <v>480.13</v>
      </c>
      <c r="M152" s="315">
        <v>149</v>
      </c>
      <c r="N152" s="313">
        <v>360.89</v>
      </c>
      <c r="O152" s="314">
        <v>504.15</v>
      </c>
      <c r="P152" s="313">
        <v>905.95</v>
      </c>
      <c r="Q152" s="314">
        <v>988.72</v>
      </c>
      <c r="R152" s="313">
        <v>1009.8</v>
      </c>
      <c r="S152" s="314">
        <v>1181.57</v>
      </c>
      <c r="T152" s="313">
        <v>1238.19</v>
      </c>
      <c r="U152" s="314">
        <v>1383.08</v>
      </c>
      <c r="V152" s="313">
        <v>1076.01</v>
      </c>
      <c r="W152" s="314">
        <v>1428.91</v>
      </c>
      <c r="Z152" s="315">
        <v>149</v>
      </c>
      <c r="AA152" s="313">
        <v>332.43</v>
      </c>
      <c r="AB152" s="314">
        <v>493.61</v>
      </c>
      <c r="AC152" s="313">
        <v>887.9</v>
      </c>
      <c r="AD152" s="314">
        <v>970.64</v>
      </c>
      <c r="AE152" s="313">
        <v>989.27</v>
      </c>
      <c r="AF152" s="314">
        <v>1160.53</v>
      </c>
      <c r="AG152" s="313">
        <v>1212.94</v>
      </c>
      <c r="AJ152" s="315">
        <v>149</v>
      </c>
      <c r="AK152" s="313">
        <v>253.3</v>
      </c>
      <c r="AL152" s="314">
        <v>302.25</v>
      </c>
      <c r="AM152" s="313">
        <v>394.85</v>
      </c>
      <c r="AN152" s="314">
        <v>579.61</v>
      </c>
      <c r="AO152" s="313">
        <v>940.93</v>
      </c>
      <c r="AP152" s="314">
        <v>1001.28</v>
      </c>
      <c r="AQ152" s="313">
        <v>1047.26</v>
      </c>
      <c r="AT152" s="315">
        <v>149</v>
      </c>
      <c r="AU152" s="313">
        <v>217.54</v>
      </c>
      <c r="AV152" s="314">
        <v>269.69</v>
      </c>
      <c r="AW152" s="313">
        <v>348.66</v>
      </c>
      <c r="AX152" s="314">
        <v>491.7</v>
      </c>
      <c r="AY152" s="313">
        <v>791.41</v>
      </c>
      <c r="AZ152" s="314">
        <v>892.51</v>
      </c>
      <c r="BA152" s="313">
        <v>920.82</v>
      </c>
      <c r="BB152" s="314">
        <v>940.19</v>
      </c>
      <c r="BC152" s="313">
        <v>788.4</v>
      </c>
      <c r="BD152" s="314">
        <v>950.48</v>
      </c>
      <c r="BF152" s="315">
        <v>149</v>
      </c>
      <c r="BG152" s="313">
        <v>148.56</v>
      </c>
      <c r="BH152" s="314">
        <v>185.52</v>
      </c>
      <c r="BI152" s="313">
        <v>239.34</v>
      </c>
      <c r="BJ152" s="314">
        <v>320.56</v>
      </c>
      <c r="BK152" s="313">
        <v>465.93</v>
      </c>
      <c r="BL152" s="314">
        <v>549.94</v>
      </c>
      <c r="BM152" s="313">
        <v>616.12</v>
      </c>
    </row>
    <row r="153" spans="1:65">
      <c r="A153" s="315">
        <v>150</v>
      </c>
      <c r="B153" s="316">
        <v>88.67</v>
      </c>
      <c r="C153" s="317">
        <v>91.1</v>
      </c>
      <c r="D153" s="316">
        <v>97.19</v>
      </c>
      <c r="E153" s="317">
        <v>98.82</v>
      </c>
      <c r="F153" s="316">
        <v>105.76</v>
      </c>
      <c r="G153" s="317">
        <v>114.02</v>
      </c>
      <c r="H153" s="316">
        <v>128.45</v>
      </c>
      <c r="I153" s="317">
        <v>463.55</v>
      </c>
      <c r="J153" s="316">
        <v>592.34</v>
      </c>
      <c r="K153" s="317">
        <v>488</v>
      </c>
      <c r="M153" s="315">
        <v>150</v>
      </c>
      <c r="N153" s="313">
        <v>363.31</v>
      </c>
      <c r="O153" s="314">
        <v>507.53</v>
      </c>
      <c r="P153" s="313">
        <v>912.03</v>
      </c>
      <c r="Q153" s="314">
        <v>995.37</v>
      </c>
      <c r="R153" s="313">
        <v>1016.57</v>
      </c>
      <c r="S153" s="314">
        <v>1189.5</v>
      </c>
      <c r="T153" s="313">
        <v>1246.5</v>
      </c>
      <c r="U153" s="314">
        <v>1392.36</v>
      </c>
      <c r="V153" s="313">
        <v>1083.23</v>
      </c>
      <c r="W153" s="314">
        <v>1438.5</v>
      </c>
      <c r="Z153" s="315">
        <v>150</v>
      </c>
      <c r="AA153" s="313">
        <v>335.01</v>
      </c>
      <c r="AB153" s="314">
        <v>496.92</v>
      </c>
      <c r="AC153" s="313">
        <v>893.86</v>
      </c>
      <c r="AD153" s="314">
        <v>970.74</v>
      </c>
      <c r="AE153" s="313">
        <v>995.92</v>
      </c>
      <c r="AF153" s="314">
        <v>1168.32</v>
      </c>
      <c r="AG153" s="313">
        <v>1221.09</v>
      </c>
      <c r="AJ153" s="315">
        <v>150</v>
      </c>
      <c r="AK153" s="313">
        <v>255</v>
      </c>
      <c r="AL153" s="314">
        <v>304.27</v>
      </c>
      <c r="AM153" s="313">
        <v>397.5</v>
      </c>
      <c r="AN153" s="314">
        <v>583.5</v>
      </c>
      <c r="AO153" s="313">
        <v>947.25</v>
      </c>
      <c r="AP153" s="314">
        <v>1008</v>
      </c>
      <c r="AQ153" s="313">
        <v>1054.29</v>
      </c>
      <c r="AT153" s="315">
        <v>150</v>
      </c>
      <c r="AU153" s="313">
        <v>219</v>
      </c>
      <c r="AV153" s="314">
        <v>271.5</v>
      </c>
      <c r="AW153" s="313">
        <v>351</v>
      </c>
      <c r="AX153" s="314">
        <v>495</v>
      </c>
      <c r="AY153" s="313">
        <v>795</v>
      </c>
      <c r="AZ153" s="314">
        <v>898.5</v>
      </c>
      <c r="BA153" s="313">
        <v>927</v>
      </c>
      <c r="BB153" s="314">
        <v>946.5</v>
      </c>
      <c r="BC153" s="313">
        <v>793.68</v>
      </c>
      <c r="BD153" s="314">
        <v>956.85</v>
      </c>
      <c r="BF153" s="315">
        <v>150</v>
      </c>
      <c r="BG153" s="313">
        <v>149.52</v>
      </c>
      <c r="BH153" s="314">
        <v>186.22</v>
      </c>
      <c r="BI153" s="313">
        <v>240.93</v>
      </c>
      <c r="BJ153" s="314">
        <v>322.62</v>
      </c>
      <c r="BK153" s="313">
        <v>470.29</v>
      </c>
      <c r="BL153" s="314">
        <v>553.83</v>
      </c>
      <c r="BM153" s="313">
        <v>620.26</v>
      </c>
    </row>
    <row r="154" spans="1:65">
      <c r="A154" s="315" t="s">
        <v>198</v>
      </c>
      <c r="B154" s="316">
        <v>0.6</v>
      </c>
      <c r="C154" s="317">
        <v>0.61</v>
      </c>
      <c r="D154" s="316">
        <v>0.65</v>
      </c>
      <c r="E154" s="317">
        <v>0.67</v>
      </c>
      <c r="F154" s="316">
        <v>0.71</v>
      </c>
      <c r="G154" s="317">
        <v>0.77</v>
      </c>
      <c r="H154" s="316">
        <v>0.86</v>
      </c>
      <c r="I154" s="317">
        <v>3.12</v>
      </c>
      <c r="J154" s="316">
        <v>3.99</v>
      </c>
      <c r="K154" s="317">
        <v>3.29</v>
      </c>
      <c r="M154" t="s">
        <v>198</v>
      </c>
      <c r="N154" s="321">
        <v>2.42</v>
      </c>
      <c r="O154" s="321">
        <v>3.38</v>
      </c>
      <c r="P154" s="321">
        <v>6.08</v>
      </c>
      <c r="Q154" s="321">
        <v>6.64</v>
      </c>
      <c r="R154" s="321">
        <v>6.78</v>
      </c>
      <c r="S154" s="321">
        <v>7.93</v>
      </c>
      <c r="T154" s="321">
        <v>8.31</v>
      </c>
      <c r="U154" s="321">
        <v>9.28</v>
      </c>
      <c r="V154" s="321">
        <v>7.22</v>
      </c>
      <c r="W154" s="321">
        <v>9.59</v>
      </c>
      <c r="Z154" t="s">
        <v>198</v>
      </c>
      <c r="AA154" s="321">
        <v>2.23</v>
      </c>
      <c r="AB154" s="321">
        <v>3.31</v>
      </c>
      <c r="AC154" s="321">
        <v>5.96</v>
      </c>
      <c r="AD154" s="321">
        <v>6.47</v>
      </c>
      <c r="AE154" s="321">
        <v>6.64</v>
      </c>
      <c r="AF154" s="321">
        <v>7.79</v>
      </c>
      <c r="AG154" s="321">
        <v>8.14</v>
      </c>
      <c r="AJ154" t="s">
        <v>198</v>
      </c>
      <c r="AK154" s="321">
        <v>1.7</v>
      </c>
      <c r="AL154" s="321">
        <v>2.03</v>
      </c>
      <c r="AM154" s="321">
        <v>2.65</v>
      </c>
      <c r="AN154" s="321">
        <v>3.89</v>
      </c>
      <c r="AO154" s="321">
        <v>6.32</v>
      </c>
      <c r="AP154" s="321">
        <v>6.72</v>
      </c>
      <c r="AQ154" s="321">
        <v>7.03</v>
      </c>
      <c r="AT154" s="310" t="s">
        <v>198</v>
      </c>
      <c r="AU154" s="321">
        <v>1.46</v>
      </c>
      <c r="AV154" s="321">
        <v>1.81</v>
      </c>
      <c r="AW154" s="321">
        <v>2.34</v>
      </c>
      <c r="AX154" s="321">
        <v>3.3</v>
      </c>
      <c r="AY154" s="321">
        <v>5.3</v>
      </c>
      <c r="AZ154" s="321">
        <v>5.99</v>
      </c>
      <c r="BA154" s="321">
        <v>6.18</v>
      </c>
      <c r="BB154" s="321">
        <v>6.31</v>
      </c>
      <c r="BC154" s="321">
        <v>5.29</v>
      </c>
      <c r="BD154" s="321">
        <v>6.38</v>
      </c>
      <c r="BF154" s="310" t="s">
        <v>198</v>
      </c>
      <c r="BG154" s="321">
        <v>1</v>
      </c>
      <c r="BH154" s="321">
        <v>1.24</v>
      </c>
      <c r="BI154" s="321">
        <v>1.61</v>
      </c>
      <c r="BJ154" s="321">
        <v>2.15</v>
      </c>
      <c r="BK154" s="321">
        <v>3.14</v>
      </c>
      <c r="BL154" s="321">
        <v>3.69</v>
      </c>
      <c r="BM154" s="321">
        <v>4.14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5"/>
  <sheetViews>
    <sheetView tabSelected="1" workbookViewId="0">
      <selection activeCell="D53" sqref="D53"/>
    </sheetView>
  </sheetViews>
  <sheetFormatPr defaultColWidth="11" defaultRowHeight="14.25"/>
  <cols>
    <col min="1" max="1" width="20.75" style="121" customWidth="1"/>
    <col min="2" max="2" width="9.875" style="122" customWidth="1"/>
    <col min="3" max="3" width="12.375" style="117" customWidth="1"/>
    <col min="4" max="4" width="9.625" style="117" customWidth="1"/>
    <col min="5" max="5" width="9.875" style="123" customWidth="1"/>
    <col min="6" max="6" width="9.25" style="117" customWidth="1"/>
    <col min="7" max="7" width="10.625" style="122" customWidth="1"/>
    <col min="8" max="8" width="8.25" style="122" customWidth="1"/>
    <col min="9" max="9" width="10.25" style="122" customWidth="1"/>
    <col min="10" max="10" width="7.625" style="122" customWidth="1"/>
    <col min="11" max="11" width="10.375" style="122" customWidth="1"/>
    <col min="12" max="12" width="12.875" style="122" customWidth="1"/>
    <col min="13" max="14" width="7.625" style="122" customWidth="1"/>
    <col min="15" max="15" width="14.25" style="117" customWidth="1"/>
    <col min="16" max="16" width="8.875" style="117" customWidth="1"/>
    <col min="17" max="17" width="15" style="124" customWidth="1"/>
    <col min="18" max="18" width="12.875" style="117" customWidth="1"/>
    <col min="19" max="19" width="12.5" style="124" customWidth="1"/>
    <col min="20" max="20" width="15.5" style="124" customWidth="1"/>
    <col min="21" max="21" width="16.5" style="117" customWidth="1"/>
    <col min="22" max="22" width="15.375" style="117" customWidth="1"/>
    <col min="23" max="25" width="11" style="117" hidden="1" customWidth="1"/>
    <col min="26" max="16380" width="11" style="117"/>
  </cols>
  <sheetData>
    <row r="1" s="114" customFormat="1" ht="14.1" customHeight="1" spans="1:26">
      <c r="A1" s="125" t="s">
        <v>0</v>
      </c>
      <c r="B1" s="122"/>
      <c r="E1" s="126"/>
      <c r="G1" s="127"/>
      <c r="H1" s="127"/>
      <c r="I1" s="127"/>
      <c r="J1" s="122"/>
      <c r="K1" s="122"/>
      <c r="L1" s="122"/>
      <c r="M1" s="122"/>
      <c r="N1" s="122"/>
      <c r="Q1" s="117"/>
      <c r="R1" s="117"/>
      <c r="S1" s="117"/>
      <c r="T1" s="117"/>
      <c r="U1" s="117"/>
      <c r="V1" s="117"/>
      <c r="Z1" s="117"/>
    </row>
    <row r="2" s="115" customFormat="1" ht="22.5" customHeight="1" spans="1:26">
      <c r="A2" s="128" t="s">
        <v>1</v>
      </c>
      <c r="B2" s="129" t="s">
        <v>2</v>
      </c>
      <c r="C2" s="130" t="s">
        <v>199</v>
      </c>
      <c r="D2" s="131"/>
      <c r="E2" s="129" t="s">
        <v>4</v>
      </c>
      <c r="F2" s="132"/>
      <c r="G2" s="130" t="s">
        <v>200</v>
      </c>
      <c r="H2" s="131"/>
      <c r="I2" s="129" t="s">
        <v>4</v>
      </c>
      <c r="J2" s="132"/>
      <c r="K2" s="239" t="s">
        <v>201</v>
      </c>
      <c r="L2" s="240"/>
      <c r="M2" s="129" t="s">
        <v>202</v>
      </c>
      <c r="N2" s="132"/>
      <c r="O2" s="131" t="s">
        <v>3</v>
      </c>
      <c r="P2" s="241"/>
      <c r="Q2" s="283" t="s">
        <v>5</v>
      </c>
      <c r="R2" s="283"/>
      <c r="S2" s="283" t="s">
        <v>6</v>
      </c>
      <c r="T2" s="283"/>
      <c r="U2" s="284" t="s">
        <v>203</v>
      </c>
      <c r="V2" s="285"/>
      <c r="Z2" s="306"/>
    </row>
    <row r="3" s="116" customFormat="1" ht="27.75" customHeight="1" spans="1:26">
      <c r="A3" s="133"/>
      <c r="B3" s="134"/>
      <c r="C3" s="135" t="s">
        <v>8</v>
      </c>
      <c r="D3" s="136" t="s">
        <v>204</v>
      </c>
      <c r="E3" s="137" t="s">
        <v>8</v>
      </c>
      <c r="F3" s="138" t="s">
        <v>204</v>
      </c>
      <c r="G3" s="135" t="s">
        <v>8</v>
      </c>
      <c r="H3" s="136" t="s">
        <v>204</v>
      </c>
      <c r="I3" s="136" t="s">
        <v>8</v>
      </c>
      <c r="J3" s="138" t="s">
        <v>204</v>
      </c>
      <c r="K3" s="242" t="s">
        <v>205</v>
      </c>
      <c r="L3" s="243" t="s">
        <v>204</v>
      </c>
      <c r="M3" s="136" t="s">
        <v>202</v>
      </c>
      <c r="N3" s="138" t="s">
        <v>204</v>
      </c>
      <c r="O3" s="244" t="s">
        <v>8</v>
      </c>
      <c r="P3" s="136" t="s">
        <v>9</v>
      </c>
      <c r="Q3" s="136" t="s">
        <v>48</v>
      </c>
      <c r="R3" s="136" t="s">
        <v>49</v>
      </c>
      <c r="S3" s="136" t="s">
        <v>48</v>
      </c>
      <c r="T3" s="136" t="s">
        <v>49</v>
      </c>
      <c r="U3" s="286" t="s">
        <v>206</v>
      </c>
      <c r="V3" s="287" t="s">
        <v>10</v>
      </c>
      <c r="Z3" s="307"/>
    </row>
    <row r="4" s="117" customFormat="1" ht="12" spans="1:22">
      <c r="A4" s="139" t="s">
        <v>11</v>
      </c>
      <c r="B4" s="140" t="s">
        <v>12</v>
      </c>
      <c r="C4" s="141">
        <v>0.503</v>
      </c>
      <c r="D4" s="142">
        <v>7.23</v>
      </c>
      <c r="E4" s="143">
        <v>0.503</v>
      </c>
      <c r="F4" s="144">
        <v>7.23</v>
      </c>
      <c r="G4" s="145">
        <v>0.54</v>
      </c>
      <c r="H4" s="142">
        <v>6.98</v>
      </c>
      <c r="I4" s="209">
        <v>0.517034068136273</v>
      </c>
      <c r="J4" s="144">
        <v>7.23</v>
      </c>
      <c r="K4" s="245">
        <v>0.5204</v>
      </c>
      <c r="L4" s="246">
        <f>8.23-1.05</f>
        <v>7.18</v>
      </c>
      <c r="M4" s="209">
        <v>0.5204</v>
      </c>
      <c r="N4" s="247">
        <v>7.18</v>
      </c>
      <c r="O4" s="248">
        <v>0.57</v>
      </c>
      <c r="P4" s="205">
        <v>6.85</v>
      </c>
      <c r="Q4" s="209">
        <v>0.5</v>
      </c>
      <c r="R4" s="205">
        <v>6.85</v>
      </c>
      <c r="S4" s="209">
        <v>0.32</v>
      </c>
      <c r="T4" s="205">
        <v>7</v>
      </c>
      <c r="U4" s="288" t="s">
        <v>207</v>
      </c>
      <c r="V4" s="289">
        <v>0.57</v>
      </c>
    </row>
    <row r="5" s="117" customFormat="1" ht="12" spans="1:22">
      <c r="A5" s="139"/>
      <c r="B5" s="140" t="s">
        <v>13</v>
      </c>
      <c r="C5" s="141">
        <v>0.503</v>
      </c>
      <c r="D5" s="142"/>
      <c r="E5" s="143">
        <v>0.503</v>
      </c>
      <c r="F5" s="146"/>
      <c r="G5" s="145">
        <v>0.54</v>
      </c>
      <c r="H5" s="142"/>
      <c r="I5" s="209">
        <v>0.529885057471264</v>
      </c>
      <c r="J5" s="146"/>
      <c r="K5" s="245">
        <v>0.5874</v>
      </c>
      <c r="L5" s="249"/>
      <c r="M5" s="209">
        <v>0.58</v>
      </c>
      <c r="N5" s="250"/>
      <c r="O5" s="248">
        <v>0.57</v>
      </c>
      <c r="P5" s="205"/>
      <c r="Q5" s="209">
        <v>0.5</v>
      </c>
      <c r="R5" s="205"/>
      <c r="S5" s="209">
        <v>0.32</v>
      </c>
      <c r="T5" s="205"/>
      <c r="U5" s="290"/>
      <c r="V5" s="289">
        <v>0.57</v>
      </c>
    </row>
    <row r="6" s="117" customFormat="1" ht="12" spans="1:22">
      <c r="A6" s="139"/>
      <c r="B6" s="140" t="s">
        <v>14</v>
      </c>
      <c r="C6" s="141">
        <v>0.525</v>
      </c>
      <c r="D6" s="142"/>
      <c r="E6" s="143">
        <v>0.525</v>
      </c>
      <c r="F6" s="146"/>
      <c r="G6" s="145">
        <v>0.565</v>
      </c>
      <c r="H6" s="142"/>
      <c r="I6" s="209">
        <v>0.555106167846309</v>
      </c>
      <c r="J6" s="146"/>
      <c r="K6" s="245">
        <v>0.5996</v>
      </c>
      <c r="L6" s="249"/>
      <c r="M6" s="209">
        <v>0.59</v>
      </c>
      <c r="N6" s="250"/>
      <c r="O6" s="248">
        <v>0.58</v>
      </c>
      <c r="P6" s="205"/>
      <c r="Q6" s="209">
        <v>0.54</v>
      </c>
      <c r="R6" s="205"/>
      <c r="S6" s="209">
        <v>0.32</v>
      </c>
      <c r="T6" s="205"/>
      <c r="U6" s="290"/>
      <c r="V6" s="289">
        <v>0.58</v>
      </c>
    </row>
    <row r="7" s="117" customFormat="1" ht="12" spans="1:22">
      <c r="A7" s="139"/>
      <c r="B7" s="147" t="s">
        <v>15</v>
      </c>
      <c r="C7" s="141">
        <v>0.525</v>
      </c>
      <c r="D7" s="142"/>
      <c r="E7" s="143">
        <v>0.525</v>
      </c>
      <c r="F7" s="146"/>
      <c r="G7" s="145">
        <v>0.59</v>
      </c>
      <c r="H7" s="142"/>
      <c r="I7" s="209">
        <v>0.579968203497615</v>
      </c>
      <c r="J7" s="146"/>
      <c r="K7" s="245">
        <v>0.6102</v>
      </c>
      <c r="L7" s="249"/>
      <c r="M7" s="209">
        <v>0.6</v>
      </c>
      <c r="N7" s="250"/>
      <c r="O7" s="248">
        <v>0.59</v>
      </c>
      <c r="P7" s="205"/>
      <c r="Q7" s="209">
        <v>0.61</v>
      </c>
      <c r="R7" s="205"/>
      <c r="S7" s="209">
        <v>0.32</v>
      </c>
      <c r="T7" s="205"/>
      <c r="U7" s="290"/>
      <c r="V7" s="209">
        <v>0.61</v>
      </c>
    </row>
    <row r="8" s="117" customFormat="1" ht="12" spans="1:22">
      <c r="A8" s="139"/>
      <c r="B8" s="147" t="s">
        <v>16</v>
      </c>
      <c r="C8" s="141">
        <v>0.575</v>
      </c>
      <c r="D8" s="142"/>
      <c r="E8" s="143">
        <v>0.575</v>
      </c>
      <c r="F8" s="146"/>
      <c r="G8" s="145">
        <v>0.61</v>
      </c>
      <c r="H8" s="142"/>
      <c r="I8" s="209">
        <v>0.604974232578983</v>
      </c>
      <c r="J8" s="146"/>
      <c r="K8" s="245">
        <v>0.62</v>
      </c>
      <c r="L8" s="249"/>
      <c r="M8" s="209">
        <v>0.61</v>
      </c>
      <c r="N8" s="250"/>
      <c r="O8" s="248">
        <v>0.59</v>
      </c>
      <c r="P8" s="205"/>
      <c r="Q8" s="209">
        <v>0.63</v>
      </c>
      <c r="R8" s="205"/>
      <c r="S8" s="209">
        <v>0.32</v>
      </c>
      <c r="T8" s="205"/>
      <c r="U8" s="290"/>
      <c r="V8" s="209">
        <v>0.63</v>
      </c>
    </row>
    <row r="9" s="117" customFormat="1" ht="12" spans="1:22">
      <c r="A9" s="139"/>
      <c r="B9" s="147" t="s">
        <v>17</v>
      </c>
      <c r="C9" s="141">
        <v>0.575</v>
      </c>
      <c r="D9" s="142"/>
      <c r="E9" s="143">
        <v>0.575</v>
      </c>
      <c r="F9" s="146"/>
      <c r="G9" s="145">
        <v>0.64</v>
      </c>
      <c r="H9" s="142"/>
      <c r="I9" s="209">
        <v>0.630027239224483</v>
      </c>
      <c r="J9" s="146"/>
      <c r="K9" s="245">
        <v>0.6199</v>
      </c>
      <c r="L9" s="249"/>
      <c r="M9" s="209">
        <v>0.61</v>
      </c>
      <c r="N9" s="250"/>
      <c r="O9" s="248">
        <v>0.59</v>
      </c>
      <c r="P9" s="205"/>
      <c r="Q9" s="209">
        <v>0.65</v>
      </c>
      <c r="R9" s="205"/>
      <c r="S9" s="209">
        <v>0.32</v>
      </c>
      <c r="T9" s="205"/>
      <c r="U9" s="290"/>
      <c r="V9" s="209">
        <v>0.65</v>
      </c>
    </row>
    <row r="10" s="117" customFormat="1" ht="12" spans="1:25">
      <c r="A10" s="139"/>
      <c r="B10" s="147" t="s">
        <v>18</v>
      </c>
      <c r="C10" s="141">
        <v>0.575</v>
      </c>
      <c r="D10" s="142"/>
      <c r="E10" s="143">
        <v>0.575</v>
      </c>
      <c r="F10" s="148"/>
      <c r="G10" s="145">
        <v>0.64</v>
      </c>
      <c r="H10" s="142"/>
      <c r="I10" s="209">
        <v>0.630027239224483</v>
      </c>
      <c r="J10" s="148"/>
      <c r="K10" s="245">
        <v>0.6199</v>
      </c>
      <c r="L10" s="251"/>
      <c r="M10" s="209">
        <v>0.61</v>
      </c>
      <c r="N10" s="252"/>
      <c r="O10" s="248">
        <v>0.59</v>
      </c>
      <c r="P10" s="205"/>
      <c r="Q10" s="209">
        <v>0.65</v>
      </c>
      <c r="R10" s="205"/>
      <c r="S10" s="209">
        <v>0.32</v>
      </c>
      <c r="T10" s="205"/>
      <c r="U10" s="290"/>
      <c r="V10" s="209">
        <v>0.65</v>
      </c>
      <c r="Y10" s="308"/>
    </row>
    <row r="11" s="117" customFormat="1" ht="12" spans="1:25">
      <c r="A11" s="149" t="s">
        <v>19</v>
      </c>
      <c r="B11" s="150"/>
      <c r="C11" s="141">
        <v>0.708</v>
      </c>
      <c r="D11" s="151">
        <v>16.59</v>
      </c>
      <c r="E11" s="143">
        <v>0.708</v>
      </c>
      <c r="F11" s="152">
        <v>16.59</v>
      </c>
      <c r="G11" s="145">
        <v>0.76</v>
      </c>
      <c r="H11" s="153">
        <v>16.56</v>
      </c>
      <c r="I11" s="209">
        <v>0.740005690709916</v>
      </c>
      <c r="J11" s="253">
        <v>16.59</v>
      </c>
      <c r="K11" s="245">
        <v>0.71</v>
      </c>
      <c r="L11" s="254">
        <f>30.62*(1-55%)</f>
        <v>13.779</v>
      </c>
      <c r="M11" s="209">
        <v>0.69</v>
      </c>
      <c r="N11" s="255">
        <v>13.779</v>
      </c>
      <c r="O11" s="248">
        <v>0.73</v>
      </c>
      <c r="P11" s="205">
        <v>15.43</v>
      </c>
      <c r="Q11" s="209">
        <v>0.62</v>
      </c>
      <c r="R11" s="205">
        <v>15.43</v>
      </c>
      <c r="S11" s="205"/>
      <c r="T11" s="205">
        <v>15.43</v>
      </c>
      <c r="U11" s="290"/>
      <c r="V11" s="209">
        <v>0.73</v>
      </c>
      <c r="W11" s="117">
        <v>0.55</v>
      </c>
      <c r="X11" s="117">
        <v>29.47</v>
      </c>
      <c r="Y11" s="308">
        <f t="shared" ref="Y11:Y16" si="0">X11*(1-W11)</f>
        <v>13.2615</v>
      </c>
    </row>
    <row r="12" s="117" customFormat="1" ht="12" spans="1:25">
      <c r="A12" s="154" t="s">
        <v>20</v>
      </c>
      <c r="B12" s="155" t="s">
        <v>21</v>
      </c>
      <c r="C12" s="141">
        <v>0.708</v>
      </c>
      <c r="D12" s="156">
        <v>16.37</v>
      </c>
      <c r="E12" s="143">
        <v>0.708</v>
      </c>
      <c r="F12" s="157">
        <v>16.37</v>
      </c>
      <c r="G12" s="145">
        <v>0.76</v>
      </c>
      <c r="H12" s="153">
        <v>16.34</v>
      </c>
      <c r="I12" s="209">
        <v>0.740019474196689</v>
      </c>
      <c r="J12" s="256">
        <v>16.37</v>
      </c>
      <c r="K12" s="245">
        <v>0.71</v>
      </c>
      <c r="L12" s="257">
        <f>28.39*(1-55%)</f>
        <v>12.7755</v>
      </c>
      <c r="M12" s="209">
        <v>0.69</v>
      </c>
      <c r="N12" s="258">
        <v>12.7755</v>
      </c>
      <c r="O12" s="248">
        <v>0.73</v>
      </c>
      <c r="P12" s="205">
        <v>15.28</v>
      </c>
      <c r="Q12" s="209">
        <v>0.62</v>
      </c>
      <c r="R12" s="205">
        <v>15.28</v>
      </c>
      <c r="S12" s="205"/>
      <c r="T12" s="205">
        <v>15.28</v>
      </c>
      <c r="U12" s="290"/>
      <c r="V12" s="209">
        <v>0.73</v>
      </c>
      <c r="W12" s="117">
        <v>0.55</v>
      </c>
      <c r="X12" s="291">
        <v>27.32</v>
      </c>
      <c r="Y12" s="117">
        <f t="shared" si="0"/>
        <v>12.294</v>
      </c>
    </row>
    <row r="13" s="117" customFormat="1" ht="12" spans="1:25">
      <c r="A13" s="158"/>
      <c r="B13" s="155" t="s">
        <v>22</v>
      </c>
      <c r="C13" s="141">
        <v>0.708</v>
      </c>
      <c r="D13" s="156">
        <v>16.37</v>
      </c>
      <c r="E13" s="143">
        <v>0.708</v>
      </c>
      <c r="F13" s="159"/>
      <c r="G13" s="145">
        <v>0.74</v>
      </c>
      <c r="H13" s="153">
        <v>16.34</v>
      </c>
      <c r="I13" s="209">
        <v>0.740020979407056</v>
      </c>
      <c r="J13" s="259"/>
      <c r="K13" s="245">
        <v>0.71</v>
      </c>
      <c r="L13" s="257">
        <f>28.39*(1-55%)</f>
        <v>12.7755</v>
      </c>
      <c r="M13" s="209">
        <v>0.69</v>
      </c>
      <c r="N13" s="260"/>
      <c r="O13" s="248">
        <v>0.73</v>
      </c>
      <c r="P13" s="205">
        <v>15.28</v>
      </c>
      <c r="Q13" s="209">
        <v>0.74</v>
      </c>
      <c r="R13" s="205">
        <v>15.28</v>
      </c>
      <c r="S13" s="205"/>
      <c r="T13" s="205">
        <v>15.28</v>
      </c>
      <c r="U13" s="290"/>
      <c r="V13" s="209">
        <v>0.74</v>
      </c>
      <c r="X13" s="291"/>
      <c r="Y13" s="117">
        <f t="shared" si="0"/>
        <v>0</v>
      </c>
    </row>
    <row r="14" s="117" customFormat="1" ht="12" spans="1:25">
      <c r="A14" s="149" t="s">
        <v>23</v>
      </c>
      <c r="B14" s="150"/>
      <c r="C14" s="141">
        <v>0.703</v>
      </c>
      <c r="D14" s="156">
        <v>14.19</v>
      </c>
      <c r="E14" s="143">
        <v>0.703</v>
      </c>
      <c r="F14" s="152">
        <v>14.19</v>
      </c>
      <c r="G14" s="145">
        <v>0.65</v>
      </c>
      <c r="H14" s="160">
        <v>14.17</v>
      </c>
      <c r="I14" s="209">
        <v>0.649993395271014</v>
      </c>
      <c r="J14" s="152">
        <v>14.19</v>
      </c>
      <c r="K14" s="245">
        <v>0.61</v>
      </c>
      <c r="L14" s="261">
        <f>20.68*(1-45%)</f>
        <v>11.374</v>
      </c>
      <c r="M14" s="209">
        <v>0.59</v>
      </c>
      <c r="N14" s="262">
        <v>11.374</v>
      </c>
      <c r="O14" s="248">
        <v>0.5</v>
      </c>
      <c r="P14" s="205">
        <v>13.41</v>
      </c>
      <c r="Q14" s="209">
        <v>0.5</v>
      </c>
      <c r="R14" s="205">
        <v>13.41</v>
      </c>
      <c r="S14" s="205"/>
      <c r="T14" s="205">
        <v>13.41</v>
      </c>
      <c r="U14" s="290"/>
      <c r="V14" s="289">
        <v>0.5</v>
      </c>
      <c r="W14" s="117">
        <v>0.45</v>
      </c>
      <c r="X14" s="291">
        <v>19.91</v>
      </c>
      <c r="Y14" s="117">
        <f t="shared" si="0"/>
        <v>10.9505</v>
      </c>
    </row>
    <row r="15" s="117" customFormat="1" ht="12" spans="1:25">
      <c r="A15" s="149" t="s">
        <v>24</v>
      </c>
      <c r="B15" s="150"/>
      <c r="C15" s="141">
        <v>0.703</v>
      </c>
      <c r="D15" s="156">
        <v>13.69</v>
      </c>
      <c r="E15" s="143">
        <v>0.703</v>
      </c>
      <c r="F15" s="152">
        <v>13.69</v>
      </c>
      <c r="G15" s="145">
        <v>0.65</v>
      </c>
      <c r="H15" s="160">
        <v>13.66</v>
      </c>
      <c r="I15" s="209">
        <v>0.649995101400999</v>
      </c>
      <c r="J15" s="152">
        <v>13.68</v>
      </c>
      <c r="K15" s="245">
        <v>0.61</v>
      </c>
      <c r="L15" s="261">
        <f>19.3*(1-45%)</f>
        <v>10.615</v>
      </c>
      <c r="M15" s="209">
        <v>0.59</v>
      </c>
      <c r="N15" s="262">
        <v>10.615</v>
      </c>
      <c r="O15" s="248">
        <v>0.73</v>
      </c>
      <c r="P15" s="205">
        <v>12.77</v>
      </c>
      <c r="Q15" s="209">
        <v>0.52</v>
      </c>
      <c r="R15" s="205">
        <v>12.77</v>
      </c>
      <c r="S15" s="205" t="s">
        <v>26</v>
      </c>
      <c r="T15" s="205">
        <v>8.5</v>
      </c>
      <c r="U15" s="290"/>
      <c r="V15" s="289" t="s">
        <v>27</v>
      </c>
      <c r="W15" s="117">
        <v>0.45</v>
      </c>
      <c r="X15" s="291">
        <v>18.4</v>
      </c>
      <c r="Y15" s="117">
        <f t="shared" si="0"/>
        <v>10.12</v>
      </c>
    </row>
    <row r="16" s="117" customFormat="1" ht="12" spans="1:25">
      <c r="A16" s="149" t="s">
        <v>35</v>
      </c>
      <c r="B16" s="150"/>
      <c r="C16" s="141">
        <v>0.648</v>
      </c>
      <c r="D16" s="161">
        <f>H16</f>
        <v>11.67</v>
      </c>
      <c r="E16" s="143">
        <v>0.648</v>
      </c>
      <c r="F16" s="152">
        <v>11.67</v>
      </c>
      <c r="G16" s="145">
        <v>0.65</v>
      </c>
      <c r="H16" s="160">
        <f>11.67-0</f>
        <v>11.67</v>
      </c>
      <c r="I16" s="209">
        <v>0.649992632974805</v>
      </c>
      <c r="J16" s="152">
        <v>11.67</v>
      </c>
      <c r="K16" s="245">
        <v>0.61</v>
      </c>
      <c r="L16" s="261">
        <f>11.67*(1-15%)</f>
        <v>9.9195</v>
      </c>
      <c r="M16" s="209">
        <v>0.59</v>
      </c>
      <c r="N16" s="262">
        <v>9.9195</v>
      </c>
      <c r="O16" s="248">
        <v>0.73</v>
      </c>
      <c r="P16" s="205">
        <v>11.27</v>
      </c>
      <c r="Q16" s="209">
        <v>0.52</v>
      </c>
      <c r="R16" s="205">
        <v>11.27</v>
      </c>
      <c r="S16" s="205"/>
      <c r="T16" s="205">
        <v>11.27</v>
      </c>
      <c r="U16" s="292"/>
      <c r="V16" s="289">
        <v>0.73</v>
      </c>
      <c r="W16" s="117">
        <v>0.15</v>
      </c>
      <c r="X16" s="117">
        <v>11.23</v>
      </c>
      <c r="Y16" s="308">
        <f t="shared" si="0"/>
        <v>9.5455</v>
      </c>
    </row>
    <row r="17" s="117" customFormat="1" ht="12" spans="1:22">
      <c r="A17" s="162" t="s">
        <v>36</v>
      </c>
      <c r="B17" s="163" t="s">
        <v>12</v>
      </c>
      <c r="C17" s="164"/>
      <c r="D17" s="165"/>
      <c r="E17" s="166"/>
      <c r="F17" s="167"/>
      <c r="G17" s="168"/>
      <c r="H17" s="169"/>
      <c r="I17" s="209"/>
      <c r="J17" s="263"/>
      <c r="K17" s="209"/>
      <c r="L17" s="264"/>
      <c r="M17" s="209"/>
      <c r="N17" s="263"/>
      <c r="O17" s="248">
        <v>0.59</v>
      </c>
      <c r="P17" s="213">
        <v>4.5</v>
      </c>
      <c r="Q17" s="213"/>
      <c r="R17" s="213"/>
      <c r="S17" s="213"/>
      <c r="T17" s="213"/>
      <c r="U17" s="293"/>
      <c r="V17" s="289">
        <v>0.59</v>
      </c>
    </row>
    <row r="18" s="117" customFormat="1" ht="12" spans="1:22">
      <c r="A18" s="162"/>
      <c r="B18" s="147" t="s">
        <v>37</v>
      </c>
      <c r="C18" s="170"/>
      <c r="D18" s="160"/>
      <c r="E18" s="171"/>
      <c r="F18" s="152"/>
      <c r="G18" s="145"/>
      <c r="H18" s="161"/>
      <c r="I18" s="209"/>
      <c r="J18" s="265"/>
      <c r="K18" s="209"/>
      <c r="L18" s="266"/>
      <c r="M18" s="209"/>
      <c r="N18" s="265"/>
      <c r="O18" s="248">
        <v>0.6</v>
      </c>
      <c r="P18" s="213"/>
      <c r="Q18" s="213"/>
      <c r="R18" s="213"/>
      <c r="S18" s="213"/>
      <c r="T18" s="213"/>
      <c r="U18" s="293"/>
      <c r="V18" s="289">
        <v>0.6</v>
      </c>
    </row>
    <row r="19" s="117" customFormat="1" ht="12" spans="1:22">
      <c r="A19" s="172" t="s">
        <v>38</v>
      </c>
      <c r="B19" s="173" t="s">
        <v>39</v>
      </c>
      <c r="C19" s="174"/>
      <c r="D19" s="160"/>
      <c r="E19" s="171"/>
      <c r="F19" s="152"/>
      <c r="G19" s="145"/>
      <c r="H19" s="161"/>
      <c r="I19" s="209"/>
      <c r="J19" s="265"/>
      <c r="K19" s="209"/>
      <c r="L19" s="266"/>
      <c r="M19" s="209"/>
      <c r="N19" s="265"/>
      <c r="O19" s="267" t="s">
        <v>40</v>
      </c>
      <c r="P19" s="213"/>
      <c r="Q19" s="213" t="s">
        <v>41</v>
      </c>
      <c r="R19" s="213"/>
      <c r="S19" s="213"/>
      <c r="T19" s="213"/>
      <c r="U19" s="293"/>
      <c r="V19" s="213" t="s">
        <v>40</v>
      </c>
    </row>
    <row r="20" s="117" customFormat="1" ht="12" spans="1:22">
      <c r="A20" s="175"/>
      <c r="B20" s="173" t="s">
        <v>42</v>
      </c>
      <c r="C20" s="174"/>
      <c r="D20" s="160"/>
      <c r="E20" s="171"/>
      <c r="F20" s="152"/>
      <c r="G20" s="145"/>
      <c r="H20" s="161"/>
      <c r="I20" s="209"/>
      <c r="J20" s="265"/>
      <c r="K20" s="209"/>
      <c r="L20" s="266"/>
      <c r="M20" s="209"/>
      <c r="N20" s="265"/>
      <c r="O20" s="268">
        <v>0.4</v>
      </c>
      <c r="P20" s="213"/>
      <c r="Q20" s="294">
        <v>0.2</v>
      </c>
      <c r="R20" s="213"/>
      <c r="S20" s="213"/>
      <c r="T20" s="213"/>
      <c r="U20" s="293"/>
      <c r="V20" s="294">
        <v>0.4</v>
      </c>
    </row>
    <row r="21" s="117" customFormat="1" ht="12" spans="1:22">
      <c r="A21" s="176" t="s">
        <v>43</v>
      </c>
      <c r="B21" s="177"/>
      <c r="C21" s="178">
        <v>250</v>
      </c>
      <c r="D21" s="179"/>
      <c r="E21" s="166"/>
      <c r="F21" s="180"/>
      <c r="G21" s="181">
        <v>194</v>
      </c>
      <c r="H21" s="160"/>
      <c r="I21" s="213">
        <v>225</v>
      </c>
      <c r="J21" s="152"/>
      <c r="K21" s="269">
        <v>225</v>
      </c>
      <c r="L21" s="213"/>
      <c r="M21" s="213"/>
      <c r="N21" s="152"/>
      <c r="O21" s="270">
        <v>225</v>
      </c>
      <c r="P21" s="209"/>
      <c r="Q21" s="293">
        <v>250</v>
      </c>
      <c r="R21" s="209"/>
      <c r="S21" s="293">
        <v>139</v>
      </c>
      <c r="T21" s="209"/>
      <c r="U21" s="293"/>
      <c r="V21" s="167" t="s">
        <v>44</v>
      </c>
    </row>
    <row r="22" s="117" customFormat="1" ht="12" spans="1:22">
      <c r="A22" s="176" t="s">
        <v>45</v>
      </c>
      <c r="B22" s="177"/>
      <c r="C22" s="178">
        <v>139</v>
      </c>
      <c r="D22" s="179"/>
      <c r="E22" s="166"/>
      <c r="F22" s="180"/>
      <c r="G22" s="181">
        <v>139</v>
      </c>
      <c r="H22" s="160"/>
      <c r="I22" s="213">
        <v>139</v>
      </c>
      <c r="J22" s="152"/>
      <c r="K22" s="213">
        <v>139</v>
      </c>
      <c r="L22" s="213"/>
      <c r="M22" s="213"/>
      <c r="N22" s="152"/>
      <c r="O22" s="270">
        <v>194</v>
      </c>
      <c r="P22" s="209"/>
      <c r="Q22" s="293">
        <v>250</v>
      </c>
      <c r="R22" s="209"/>
      <c r="S22" s="293">
        <v>139</v>
      </c>
      <c r="T22" s="209"/>
      <c r="U22" s="293"/>
      <c r="V22" s="167"/>
    </row>
    <row r="23" s="117" customFormat="1" ht="12.75" spans="1:22">
      <c r="A23" s="182" t="s">
        <v>46</v>
      </c>
      <c r="B23" s="183"/>
      <c r="C23" s="184">
        <v>139</v>
      </c>
      <c r="D23" s="185"/>
      <c r="E23" s="186"/>
      <c r="F23" s="187"/>
      <c r="G23" s="188">
        <v>139</v>
      </c>
      <c r="H23" s="189"/>
      <c r="I23" s="220"/>
      <c r="J23" s="271"/>
      <c r="K23" s="220"/>
      <c r="L23" s="220"/>
      <c r="M23" s="220"/>
      <c r="N23" s="271"/>
      <c r="O23" s="272">
        <v>139</v>
      </c>
      <c r="P23" s="219"/>
      <c r="Q23" s="295"/>
      <c r="R23" s="295"/>
      <c r="S23" s="295"/>
      <c r="T23" s="219"/>
      <c r="U23" s="296"/>
      <c r="V23" s="297"/>
    </row>
    <row r="24" s="117" customFormat="1" ht="12" spans="1:20">
      <c r="A24" s="121"/>
      <c r="B24" s="122"/>
      <c r="C24" s="190"/>
      <c r="D24" s="191"/>
      <c r="E24" s="123"/>
      <c r="F24" s="191"/>
      <c r="G24" s="192"/>
      <c r="H24" s="192"/>
      <c r="I24" s="192"/>
      <c r="J24" s="192"/>
      <c r="K24" s="192"/>
      <c r="L24" s="192"/>
      <c r="M24" s="192"/>
      <c r="N24" s="192"/>
      <c r="O24" s="122"/>
      <c r="P24" s="273"/>
      <c r="R24" s="273"/>
      <c r="T24" s="273"/>
    </row>
    <row r="25" s="118" customFormat="1" spans="1:16381">
      <c r="A25" s="121"/>
      <c r="B25" s="122"/>
      <c r="C25" s="117"/>
      <c r="D25" s="117"/>
      <c r="E25" s="123"/>
      <c r="F25" s="117"/>
      <c r="G25" s="122"/>
      <c r="H25" s="122"/>
      <c r="I25" s="122"/>
      <c r="J25" s="122"/>
      <c r="K25" s="122"/>
      <c r="L25" s="122"/>
      <c r="M25" s="122"/>
      <c r="N25" s="122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7"/>
      <c r="BT25" s="117"/>
      <c r="BU25" s="117"/>
      <c r="BV25" s="117"/>
      <c r="BW25" s="117"/>
      <c r="BX25" s="117"/>
      <c r="BY25" s="117"/>
      <c r="BZ25" s="117"/>
      <c r="CA25" s="117"/>
      <c r="CB25" s="117"/>
      <c r="CC25" s="117"/>
      <c r="CD25" s="117"/>
      <c r="CE25" s="117"/>
      <c r="CF25" s="117"/>
      <c r="CG25" s="117"/>
      <c r="CH25" s="117"/>
      <c r="CI25" s="117"/>
      <c r="CJ25" s="117"/>
      <c r="CK25" s="117"/>
      <c r="CL25" s="117"/>
      <c r="CM25" s="117"/>
      <c r="CN25" s="117"/>
      <c r="CO25" s="117"/>
      <c r="CP25" s="117"/>
      <c r="CQ25" s="117"/>
      <c r="CR25" s="117"/>
      <c r="CS25" s="117"/>
      <c r="CT25" s="117"/>
      <c r="CU25" s="117"/>
      <c r="CV25" s="117"/>
      <c r="CW25" s="117"/>
      <c r="CX25" s="117"/>
      <c r="CY25" s="117"/>
      <c r="CZ25" s="117"/>
      <c r="DA25" s="117"/>
      <c r="DB25" s="117"/>
      <c r="DC25" s="117"/>
      <c r="DD25" s="117"/>
      <c r="DE25" s="117"/>
      <c r="DF25" s="117"/>
      <c r="DG25" s="117"/>
      <c r="DH25" s="117"/>
      <c r="DI25" s="117"/>
      <c r="DJ25" s="117"/>
      <c r="DK25" s="117"/>
      <c r="DL25" s="117"/>
      <c r="DM25" s="117"/>
      <c r="DN25" s="117"/>
      <c r="DO25" s="117"/>
      <c r="DP25" s="117"/>
      <c r="DQ25" s="117"/>
      <c r="DR25" s="117"/>
      <c r="DS25" s="117"/>
      <c r="DT25" s="117"/>
      <c r="DU25" s="117"/>
      <c r="DV25" s="117"/>
      <c r="DW25" s="117"/>
      <c r="DX25" s="117"/>
      <c r="DY25" s="117"/>
      <c r="DZ25" s="117"/>
      <c r="EA25" s="117"/>
      <c r="EB25" s="117"/>
      <c r="EC25" s="117"/>
      <c r="ED25" s="117"/>
      <c r="EE25" s="117"/>
      <c r="EF25" s="117"/>
      <c r="EG25" s="117"/>
      <c r="EH25" s="117"/>
      <c r="EI25" s="117"/>
      <c r="EJ25" s="117"/>
      <c r="EK25" s="117"/>
      <c r="EL25" s="117"/>
      <c r="EM25" s="117"/>
      <c r="EN25" s="117"/>
      <c r="EO25" s="117"/>
      <c r="EP25" s="117"/>
      <c r="EQ25" s="117"/>
      <c r="ER25" s="117"/>
      <c r="ES25" s="117"/>
      <c r="ET25" s="117"/>
      <c r="EU25" s="117"/>
      <c r="EV25" s="117"/>
      <c r="EW25" s="117"/>
      <c r="EX25" s="117"/>
      <c r="EY25" s="117"/>
      <c r="EZ25" s="117"/>
      <c r="FA25" s="117"/>
      <c r="FB25" s="117"/>
      <c r="FC25" s="117"/>
      <c r="FD25" s="117"/>
      <c r="FE25" s="117"/>
      <c r="FF25" s="117"/>
      <c r="FG25" s="117"/>
      <c r="FH25" s="117"/>
      <c r="FI25" s="117"/>
      <c r="FJ25" s="117"/>
      <c r="FK25" s="117"/>
      <c r="FL25" s="117"/>
      <c r="FM25" s="117"/>
      <c r="FN25" s="117"/>
      <c r="FO25" s="117"/>
      <c r="FP25" s="117"/>
      <c r="FQ25" s="117"/>
      <c r="FR25" s="117"/>
      <c r="FS25" s="117"/>
      <c r="FT25" s="117"/>
      <c r="FU25" s="117"/>
      <c r="FV25" s="117"/>
      <c r="FW25" s="117"/>
      <c r="FX25" s="117"/>
      <c r="FY25" s="117"/>
      <c r="FZ25" s="117"/>
      <c r="GA25" s="117"/>
      <c r="GB25" s="117"/>
      <c r="GC25" s="117"/>
      <c r="GD25" s="117"/>
      <c r="GE25" s="117"/>
      <c r="GF25" s="117"/>
      <c r="GG25" s="117"/>
      <c r="GH25" s="117"/>
      <c r="GI25" s="117"/>
      <c r="GJ25" s="117"/>
      <c r="GK25" s="117"/>
      <c r="GL25" s="117"/>
      <c r="GM25" s="117"/>
      <c r="GN25" s="117"/>
      <c r="GO25" s="117"/>
      <c r="GP25" s="117"/>
      <c r="GQ25" s="117"/>
      <c r="GR25" s="117"/>
      <c r="GS25" s="117"/>
      <c r="GT25" s="117"/>
      <c r="GU25" s="117"/>
      <c r="GV25" s="117"/>
      <c r="GW25" s="117"/>
      <c r="GX25" s="117"/>
      <c r="GY25" s="117"/>
      <c r="GZ25" s="117"/>
      <c r="HA25" s="117"/>
      <c r="HB25" s="117"/>
      <c r="HC25" s="117"/>
      <c r="HD25" s="117"/>
      <c r="HE25" s="117"/>
      <c r="HF25" s="117"/>
      <c r="HG25" s="117"/>
      <c r="HH25" s="117"/>
      <c r="HI25" s="117"/>
      <c r="HJ25" s="117"/>
      <c r="HK25" s="117"/>
      <c r="HL25" s="117"/>
      <c r="HM25" s="117"/>
      <c r="HN25" s="117"/>
      <c r="HO25" s="117"/>
      <c r="HP25" s="117"/>
      <c r="HQ25" s="117"/>
      <c r="HR25" s="117"/>
      <c r="HS25" s="117"/>
      <c r="HT25" s="117"/>
      <c r="HU25" s="117"/>
      <c r="HV25" s="117"/>
      <c r="HW25" s="117"/>
      <c r="HX25" s="117"/>
      <c r="HY25" s="117"/>
      <c r="HZ25" s="117"/>
      <c r="IA25" s="117"/>
      <c r="IB25" s="117"/>
      <c r="IC25" s="117"/>
      <c r="ID25" s="117"/>
      <c r="IE25" s="117"/>
      <c r="IF25" s="117"/>
      <c r="IG25" s="117"/>
      <c r="IH25" s="117"/>
      <c r="II25" s="117"/>
      <c r="IJ25" s="117"/>
      <c r="IK25" s="117"/>
      <c r="IL25" s="117"/>
      <c r="IM25" s="117"/>
      <c r="IN25" s="117"/>
      <c r="IO25" s="117"/>
      <c r="IP25" s="117"/>
      <c r="IQ25" s="117"/>
      <c r="IR25" s="117"/>
      <c r="IS25" s="117"/>
      <c r="IT25" s="117"/>
      <c r="IU25" s="117"/>
      <c r="IV25" s="117"/>
      <c r="IW25" s="117"/>
      <c r="IX25" s="117"/>
      <c r="IY25" s="117"/>
      <c r="IZ25" s="117"/>
      <c r="JA25" s="117"/>
      <c r="JB25" s="117"/>
      <c r="JC25" s="117"/>
      <c r="JD25" s="117"/>
      <c r="JE25" s="117"/>
      <c r="JF25" s="117"/>
      <c r="JG25" s="117"/>
      <c r="JH25" s="117"/>
      <c r="JI25" s="117"/>
      <c r="JJ25" s="117"/>
      <c r="JK25" s="117"/>
      <c r="JL25" s="117"/>
      <c r="JM25" s="117"/>
      <c r="JN25" s="117"/>
      <c r="JO25" s="117"/>
      <c r="JP25" s="117"/>
      <c r="JQ25" s="117"/>
      <c r="JR25" s="117"/>
      <c r="JS25" s="117"/>
      <c r="JT25" s="117"/>
      <c r="JU25" s="117"/>
      <c r="JV25" s="117"/>
      <c r="JW25" s="117"/>
      <c r="JX25" s="117"/>
      <c r="JY25" s="117"/>
      <c r="JZ25" s="117"/>
      <c r="KA25" s="117"/>
      <c r="KB25" s="117"/>
      <c r="KC25" s="117"/>
      <c r="KD25" s="117"/>
      <c r="KE25" s="117"/>
      <c r="KF25" s="117"/>
      <c r="KG25" s="117"/>
      <c r="KH25" s="117"/>
      <c r="KI25" s="117"/>
      <c r="KJ25" s="117"/>
      <c r="KK25" s="117"/>
      <c r="KL25" s="117"/>
      <c r="KM25" s="117"/>
      <c r="KN25" s="117"/>
      <c r="KO25" s="117"/>
      <c r="KP25" s="117"/>
      <c r="KQ25" s="117"/>
      <c r="KR25" s="117"/>
      <c r="KS25" s="117"/>
      <c r="KT25" s="117"/>
      <c r="KU25" s="117"/>
      <c r="KV25" s="117"/>
      <c r="KW25" s="117"/>
      <c r="KX25" s="117"/>
      <c r="KY25" s="117"/>
      <c r="KZ25" s="117"/>
      <c r="LA25" s="117"/>
      <c r="LB25" s="117"/>
      <c r="LC25" s="117"/>
      <c r="LD25" s="117"/>
      <c r="LE25" s="117"/>
      <c r="LF25" s="117"/>
      <c r="LG25" s="117"/>
      <c r="LH25" s="117"/>
      <c r="LI25" s="117"/>
      <c r="LJ25" s="117"/>
      <c r="LK25" s="117"/>
      <c r="LL25" s="117"/>
      <c r="LM25" s="117"/>
      <c r="LN25" s="117"/>
      <c r="LO25" s="117"/>
      <c r="LP25" s="117"/>
      <c r="LQ25" s="117"/>
      <c r="LR25" s="117"/>
      <c r="LS25" s="117"/>
      <c r="LT25" s="117"/>
      <c r="LU25" s="117"/>
      <c r="LV25" s="117"/>
      <c r="LW25" s="117"/>
      <c r="LX25" s="117"/>
      <c r="LY25" s="117"/>
      <c r="LZ25" s="117"/>
      <c r="MA25" s="117"/>
      <c r="MB25" s="117"/>
      <c r="MC25" s="117"/>
      <c r="MD25" s="117"/>
      <c r="ME25" s="117"/>
      <c r="MF25" s="117"/>
      <c r="MG25" s="117"/>
      <c r="MH25" s="117"/>
      <c r="MI25" s="117"/>
      <c r="MJ25" s="117"/>
      <c r="MK25" s="117"/>
      <c r="ML25" s="117"/>
      <c r="MM25" s="117"/>
      <c r="MN25" s="117"/>
      <c r="MO25" s="117"/>
      <c r="MP25" s="117"/>
      <c r="MQ25" s="117"/>
      <c r="MR25" s="117"/>
      <c r="MS25" s="117"/>
      <c r="MT25" s="117"/>
      <c r="MU25" s="117"/>
      <c r="MV25" s="117"/>
      <c r="MW25" s="117"/>
      <c r="MX25" s="117"/>
      <c r="MY25" s="117"/>
      <c r="MZ25" s="117"/>
      <c r="NA25" s="117"/>
      <c r="NB25" s="117"/>
      <c r="NC25" s="117"/>
      <c r="ND25" s="117"/>
      <c r="NE25" s="117"/>
      <c r="NF25" s="117"/>
      <c r="NG25" s="117"/>
      <c r="NH25" s="117"/>
      <c r="NI25" s="117"/>
      <c r="NJ25" s="117"/>
      <c r="NK25" s="117"/>
      <c r="NL25" s="117"/>
      <c r="NM25" s="117"/>
      <c r="NN25" s="117"/>
      <c r="NO25" s="117"/>
      <c r="NP25" s="117"/>
      <c r="NQ25" s="117"/>
      <c r="NR25" s="117"/>
      <c r="NS25" s="117"/>
      <c r="NT25" s="117"/>
      <c r="NU25" s="117"/>
      <c r="NV25" s="117"/>
      <c r="NW25" s="117"/>
      <c r="NX25" s="117"/>
      <c r="NY25" s="117"/>
      <c r="NZ25" s="117"/>
      <c r="OA25" s="117"/>
      <c r="OB25" s="117"/>
      <c r="OC25" s="117"/>
      <c r="OD25" s="117"/>
      <c r="OE25" s="117"/>
      <c r="OF25" s="117"/>
      <c r="OG25" s="117"/>
      <c r="OH25" s="117"/>
      <c r="OI25" s="117"/>
      <c r="OJ25" s="117"/>
      <c r="OK25" s="117"/>
      <c r="OL25" s="117"/>
      <c r="OM25" s="117"/>
      <c r="ON25" s="117"/>
      <c r="OO25" s="117"/>
      <c r="OP25" s="117"/>
      <c r="OQ25" s="117"/>
      <c r="OR25" s="117"/>
      <c r="OS25" s="117"/>
      <c r="OT25" s="117"/>
      <c r="OU25" s="117"/>
      <c r="OV25" s="117"/>
      <c r="OW25" s="117"/>
      <c r="OX25" s="117"/>
      <c r="OY25" s="117"/>
      <c r="OZ25" s="117"/>
      <c r="PA25" s="117"/>
      <c r="PB25" s="117"/>
      <c r="PC25" s="117"/>
      <c r="PD25" s="117"/>
      <c r="PE25" s="117"/>
      <c r="PF25" s="117"/>
      <c r="PG25" s="117"/>
      <c r="PH25" s="117"/>
      <c r="PI25" s="117"/>
      <c r="PJ25" s="117"/>
      <c r="PK25" s="117"/>
      <c r="PL25" s="117"/>
      <c r="PM25" s="117"/>
      <c r="PN25" s="117"/>
      <c r="PO25" s="117"/>
      <c r="PP25" s="117"/>
      <c r="PQ25" s="117"/>
      <c r="PR25" s="117"/>
      <c r="PS25" s="117"/>
      <c r="PT25" s="117"/>
      <c r="PU25" s="117"/>
      <c r="PV25" s="117"/>
      <c r="PW25" s="117"/>
      <c r="PX25" s="117"/>
      <c r="PY25" s="117"/>
      <c r="PZ25" s="117"/>
      <c r="QA25" s="117"/>
      <c r="QB25" s="117"/>
      <c r="QC25" s="117"/>
      <c r="QD25" s="117"/>
      <c r="QE25" s="117"/>
      <c r="QF25" s="117"/>
      <c r="QG25" s="117"/>
      <c r="QH25" s="117"/>
      <c r="QI25" s="117"/>
      <c r="QJ25" s="117"/>
      <c r="QK25" s="117"/>
      <c r="QL25" s="117"/>
      <c r="QM25" s="117"/>
      <c r="QN25" s="117"/>
      <c r="QO25" s="117"/>
      <c r="QP25" s="117"/>
      <c r="QQ25" s="117"/>
      <c r="QR25" s="117"/>
      <c r="QS25" s="117"/>
      <c r="QT25" s="117"/>
      <c r="QU25" s="117"/>
      <c r="QV25" s="117"/>
      <c r="QW25" s="117"/>
      <c r="QX25" s="117"/>
      <c r="QY25" s="117"/>
      <c r="QZ25" s="117"/>
      <c r="RA25" s="117"/>
      <c r="RB25" s="117"/>
      <c r="RC25" s="117"/>
      <c r="RD25" s="117"/>
      <c r="RE25" s="117"/>
      <c r="RF25" s="117"/>
      <c r="RG25" s="117"/>
      <c r="RH25" s="117"/>
      <c r="RI25" s="117"/>
      <c r="RJ25" s="117"/>
      <c r="RK25" s="117"/>
      <c r="RL25" s="117"/>
      <c r="RM25" s="117"/>
      <c r="RN25" s="117"/>
      <c r="RO25" s="117"/>
      <c r="RP25" s="117"/>
      <c r="RQ25" s="117"/>
      <c r="RR25" s="117"/>
      <c r="RS25" s="117"/>
      <c r="RT25" s="117"/>
      <c r="RU25" s="117"/>
      <c r="RV25" s="117"/>
      <c r="RW25" s="117"/>
      <c r="RX25" s="117"/>
      <c r="RY25" s="117"/>
      <c r="RZ25" s="117"/>
      <c r="SA25" s="117"/>
      <c r="SB25" s="117"/>
      <c r="SC25" s="117"/>
      <c r="SD25" s="117"/>
      <c r="SE25" s="117"/>
      <c r="SF25" s="117"/>
      <c r="SG25" s="117"/>
      <c r="SH25" s="117"/>
      <c r="SI25" s="117"/>
      <c r="SJ25" s="117"/>
      <c r="SK25" s="117"/>
      <c r="SL25" s="117"/>
      <c r="SM25" s="117"/>
      <c r="SN25" s="117"/>
      <c r="SO25" s="117"/>
      <c r="SP25" s="117"/>
      <c r="SQ25" s="117"/>
      <c r="SR25" s="117"/>
      <c r="SS25" s="117"/>
      <c r="ST25" s="117"/>
      <c r="SU25" s="117"/>
      <c r="SV25" s="117"/>
      <c r="SW25" s="117"/>
      <c r="SX25" s="117"/>
      <c r="SY25" s="117"/>
      <c r="SZ25" s="117"/>
      <c r="TA25" s="117"/>
      <c r="TB25" s="117"/>
      <c r="TC25" s="117"/>
      <c r="TD25" s="117"/>
      <c r="TE25" s="117"/>
      <c r="TF25" s="117"/>
      <c r="TG25" s="117"/>
      <c r="TH25" s="117"/>
      <c r="TI25" s="117"/>
      <c r="TJ25" s="117"/>
      <c r="TK25" s="117"/>
      <c r="TL25" s="117"/>
      <c r="TM25" s="117"/>
      <c r="TN25" s="117"/>
      <c r="TO25" s="117"/>
      <c r="TP25" s="117"/>
      <c r="TQ25" s="117"/>
      <c r="TR25" s="117"/>
      <c r="TS25" s="117"/>
      <c r="TT25" s="117"/>
      <c r="TU25" s="117"/>
      <c r="TV25" s="117"/>
      <c r="TW25" s="117"/>
      <c r="TX25" s="117"/>
      <c r="TY25" s="117"/>
      <c r="TZ25" s="117"/>
      <c r="UA25" s="117"/>
      <c r="UB25" s="117"/>
      <c r="UC25" s="117"/>
      <c r="UD25" s="117"/>
      <c r="UE25" s="117"/>
      <c r="UF25" s="117"/>
      <c r="UG25" s="117"/>
      <c r="UH25" s="117"/>
      <c r="UI25" s="117"/>
      <c r="UJ25" s="117"/>
      <c r="UK25" s="117"/>
      <c r="UL25" s="117"/>
      <c r="UM25" s="117"/>
      <c r="UN25" s="117"/>
      <c r="UO25" s="117"/>
      <c r="UP25" s="117"/>
      <c r="UQ25" s="117"/>
      <c r="UR25" s="117"/>
      <c r="US25" s="117"/>
      <c r="UT25" s="117"/>
      <c r="UU25" s="117"/>
      <c r="UV25" s="117"/>
      <c r="UW25" s="117"/>
      <c r="UX25" s="117"/>
      <c r="UY25" s="117"/>
      <c r="UZ25" s="117"/>
      <c r="VA25" s="117"/>
      <c r="VB25" s="117"/>
      <c r="VC25" s="117"/>
      <c r="VD25" s="117"/>
      <c r="VE25" s="117"/>
      <c r="VF25" s="117"/>
      <c r="VG25" s="117"/>
      <c r="VH25" s="117"/>
      <c r="VI25" s="117"/>
      <c r="VJ25" s="117"/>
      <c r="VK25" s="117"/>
      <c r="VL25" s="117"/>
      <c r="VM25" s="117"/>
      <c r="VN25" s="117"/>
      <c r="VO25" s="117"/>
      <c r="VP25" s="117"/>
      <c r="VQ25" s="117"/>
      <c r="VR25" s="117"/>
      <c r="VS25" s="117"/>
      <c r="VT25" s="117"/>
      <c r="VU25" s="117"/>
      <c r="VV25" s="117"/>
      <c r="VW25" s="117"/>
      <c r="VX25" s="117"/>
      <c r="VY25" s="117"/>
      <c r="VZ25" s="117"/>
      <c r="WA25" s="117"/>
      <c r="WB25" s="117"/>
      <c r="WC25" s="117"/>
      <c r="WD25" s="117"/>
      <c r="WE25" s="117"/>
      <c r="WF25" s="117"/>
      <c r="WG25" s="117"/>
      <c r="WH25" s="117"/>
      <c r="WI25" s="117"/>
      <c r="WJ25" s="117"/>
      <c r="WK25" s="117"/>
      <c r="WL25" s="117"/>
      <c r="WM25" s="117"/>
      <c r="WN25" s="117"/>
      <c r="WO25" s="117"/>
      <c r="WP25" s="117"/>
      <c r="WQ25" s="117"/>
      <c r="WR25" s="117"/>
      <c r="WS25" s="117"/>
      <c r="WT25" s="117"/>
      <c r="WU25" s="117"/>
      <c r="WV25" s="117"/>
      <c r="WW25" s="117"/>
      <c r="WX25" s="117"/>
      <c r="WY25" s="117"/>
      <c r="WZ25" s="117"/>
      <c r="XA25" s="117"/>
      <c r="XB25" s="117"/>
      <c r="XC25" s="117"/>
      <c r="XD25" s="117"/>
      <c r="XE25" s="117"/>
      <c r="XF25" s="117"/>
      <c r="XG25" s="117"/>
      <c r="XH25" s="117"/>
      <c r="XI25" s="117"/>
      <c r="XJ25" s="117"/>
      <c r="XK25" s="117"/>
      <c r="XL25" s="117"/>
      <c r="XM25" s="117"/>
      <c r="XN25" s="117"/>
      <c r="XO25" s="117"/>
      <c r="XP25" s="117"/>
      <c r="XQ25" s="117"/>
      <c r="XR25" s="117"/>
      <c r="XS25" s="117"/>
      <c r="XT25" s="117"/>
      <c r="XU25" s="117"/>
      <c r="XV25" s="117"/>
      <c r="XW25" s="117"/>
      <c r="XX25" s="117"/>
      <c r="XY25" s="117"/>
      <c r="XZ25" s="117"/>
      <c r="YA25" s="117"/>
      <c r="YB25" s="117"/>
      <c r="YC25" s="117"/>
      <c r="YD25" s="117"/>
      <c r="YE25" s="117"/>
      <c r="YF25" s="117"/>
      <c r="YG25" s="117"/>
      <c r="YH25" s="117"/>
      <c r="YI25" s="117"/>
      <c r="YJ25" s="117"/>
      <c r="YK25" s="117"/>
      <c r="YL25" s="117"/>
      <c r="YM25" s="117"/>
      <c r="YN25" s="117"/>
      <c r="YO25" s="117"/>
      <c r="YP25" s="117"/>
      <c r="YQ25" s="117"/>
      <c r="YR25" s="117"/>
      <c r="YS25" s="117"/>
      <c r="YT25" s="117"/>
      <c r="YU25" s="117"/>
      <c r="YV25" s="117"/>
      <c r="YW25" s="117"/>
      <c r="YX25" s="117"/>
      <c r="YY25" s="117"/>
      <c r="YZ25" s="117"/>
      <c r="ZA25" s="117"/>
      <c r="ZB25" s="117"/>
      <c r="ZC25" s="117"/>
      <c r="ZD25" s="117"/>
      <c r="ZE25" s="117"/>
      <c r="ZF25" s="117"/>
      <c r="ZG25" s="117"/>
      <c r="ZH25" s="117"/>
      <c r="ZI25" s="117"/>
      <c r="ZJ25" s="117"/>
      <c r="ZK25" s="117"/>
      <c r="ZL25" s="117"/>
      <c r="ZM25" s="117"/>
      <c r="ZN25" s="117"/>
      <c r="ZO25" s="117"/>
      <c r="ZP25" s="117"/>
      <c r="ZQ25" s="117"/>
      <c r="ZR25" s="117"/>
      <c r="ZS25" s="117"/>
      <c r="ZT25" s="117"/>
      <c r="ZU25" s="117"/>
      <c r="ZV25" s="117"/>
      <c r="ZW25" s="117"/>
      <c r="ZX25" s="117"/>
      <c r="ZY25" s="117"/>
      <c r="ZZ25" s="117"/>
      <c r="AAA25" s="117"/>
      <c r="AAB25" s="117"/>
      <c r="AAC25" s="117"/>
      <c r="AAD25" s="117"/>
      <c r="AAE25" s="117"/>
      <c r="AAF25" s="117"/>
      <c r="AAG25" s="117"/>
      <c r="AAH25" s="117"/>
      <c r="AAI25" s="117"/>
      <c r="AAJ25" s="117"/>
      <c r="AAK25" s="117"/>
      <c r="AAL25" s="117"/>
      <c r="AAM25" s="117"/>
      <c r="AAN25" s="117"/>
      <c r="AAO25" s="117"/>
      <c r="AAP25" s="117"/>
      <c r="AAQ25" s="117"/>
      <c r="AAR25" s="117"/>
      <c r="AAS25" s="117"/>
      <c r="AAT25" s="117"/>
      <c r="AAU25" s="117"/>
      <c r="AAV25" s="117"/>
      <c r="AAW25" s="117"/>
      <c r="AAX25" s="117"/>
      <c r="AAY25" s="117"/>
      <c r="AAZ25" s="117"/>
      <c r="ABA25" s="117"/>
      <c r="ABB25" s="117"/>
      <c r="ABC25" s="117"/>
      <c r="ABD25" s="117"/>
      <c r="ABE25" s="117"/>
      <c r="ABF25" s="117"/>
      <c r="ABG25" s="117"/>
      <c r="ABH25" s="117"/>
      <c r="ABI25" s="117"/>
      <c r="ABJ25" s="117"/>
      <c r="ABK25" s="117"/>
      <c r="ABL25" s="117"/>
      <c r="ABM25" s="117"/>
      <c r="ABN25" s="117"/>
      <c r="ABO25" s="117"/>
      <c r="ABP25" s="117"/>
      <c r="ABQ25" s="117"/>
      <c r="ABR25" s="117"/>
      <c r="ABS25" s="117"/>
      <c r="ABT25" s="117"/>
      <c r="ABU25" s="117"/>
      <c r="ABV25" s="117"/>
      <c r="ABW25" s="117"/>
      <c r="ABX25" s="117"/>
      <c r="ABY25" s="117"/>
      <c r="ABZ25" s="117"/>
      <c r="ACA25" s="117"/>
      <c r="ACB25" s="117"/>
      <c r="ACC25" s="117"/>
      <c r="ACD25" s="117"/>
      <c r="ACE25" s="117"/>
      <c r="ACF25" s="117"/>
      <c r="ACG25" s="117"/>
      <c r="ACH25" s="117"/>
      <c r="ACI25" s="117"/>
      <c r="ACJ25" s="117"/>
      <c r="ACK25" s="117"/>
      <c r="ACL25" s="117"/>
      <c r="ACM25" s="117"/>
      <c r="ACN25" s="117"/>
      <c r="ACO25" s="117"/>
      <c r="ACP25" s="117"/>
      <c r="ACQ25" s="117"/>
      <c r="ACR25" s="117"/>
      <c r="ACS25" s="117"/>
      <c r="ACT25" s="117"/>
      <c r="ACU25" s="117"/>
      <c r="ACV25" s="117"/>
      <c r="ACW25" s="117"/>
      <c r="ACX25" s="117"/>
      <c r="ACY25" s="117"/>
      <c r="ACZ25" s="117"/>
      <c r="ADA25" s="117"/>
      <c r="ADB25" s="117"/>
      <c r="ADC25" s="117"/>
      <c r="ADD25" s="117"/>
      <c r="ADE25" s="117"/>
      <c r="ADF25" s="117"/>
      <c r="ADG25" s="117"/>
      <c r="ADH25" s="117"/>
      <c r="ADI25" s="117"/>
      <c r="ADJ25" s="117"/>
      <c r="ADK25" s="117"/>
      <c r="ADL25" s="117"/>
      <c r="ADM25" s="117"/>
      <c r="ADN25" s="117"/>
      <c r="ADO25" s="117"/>
      <c r="ADP25" s="117"/>
      <c r="ADQ25" s="117"/>
      <c r="ADR25" s="117"/>
      <c r="ADS25" s="117"/>
      <c r="ADT25" s="117"/>
      <c r="ADU25" s="117"/>
      <c r="ADV25" s="117"/>
      <c r="ADW25" s="117"/>
      <c r="ADX25" s="117"/>
      <c r="ADY25" s="117"/>
      <c r="ADZ25" s="117"/>
      <c r="AEA25" s="117"/>
      <c r="AEB25" s="117"/>
      <c r="AEC25" s="117"/>
      <c r="AED25" s="117"/>
      <c r="AEE25" s="117"/>
      <c r="AEF25" s="117"/>
      <c r="AEG25" s="117"/>
      <c r="AEH25" s="117"/>
      <c r="AEI25" s="117"/>
      <c r="AEJ25" s="117"/>
      <c r="AEK25" s="117"/>
      <c r="AEL25" s="117"/>
      <c r="AEM25" s="117"/>
      <c r="AEN25" s="117"/>
      <c r="AEO25" s="117"/>
      <c r="AEP25" s="117"/>
      <c r="AEQ25" s="117"/>
      <c r="AER25" s="117"/>
      <c r="AES25" s="117"/>
      <c r="AET25" s="117"/>
      <c r="AEU25" s="117"/>
      <c r="AEV25" s="117"/>
      <c r="AEW25" s="117"/>
      <c r="AEX25" s="117"/>
      <c r="AEY25" s="117"/>
      <c r="AEZ25" s="117"/>
      <c r="AFA25" s="117"/>
      <c r="AFB25" s="117"/>
      <c r="AFC25" s="117"/>
      <c r="AFD25" s="117"/>
      <c r="AFE25" s="117"/>
      <c r="AFF25" s="117"/>
      <c r="AFG25" s="117"/>
      <c r="AFH25" s="117"/>
      <c r="AFI25" s="117"/>
      <c r="AFJ25" s="117"/>
      <c r="AFK25" s="117"/>
      <c r="AFL25" s="117"/>
      <c r="AFM25" s="117"/>
      <c r="AFN25" s="117"/>
      <c r="AFO25" s="117"/>
      <c r="AFP25" s="117"/>
      <c r="AFQ25" s="117"/>
      <c r="AFR25" s="117"/>
      <c r="AFS25" s="117"/>
      <c r="AFT25" s="117"/>
      <c r="AFU25" s="117"/>
      <c r="AFV25" s="117"/>
      <c r="AFW25" s="117"/>
      <c r="AFX25" s="117"/>
      <c r="AFY25" s="117"/>
      <c r="AFZ25" s="117"/>
      <c r="AGA25" s="117"/>
      <c r="AGB25" s="117"/>
      <c r="AGC25" s="117"/>
      <c r="AGD25" s="117"/>
      <c r="AGE25" s="117"/>
      <c r="AGF25" s="117"/>
      <c r="AGG25" s="117"/>
      <c r="AGH25" s="117"/>
      <c r="AGI25" s="117"/>
      <c r="AGJ25" s="117"/>
      <c r="AGK25" s="117"/>
      <c r="AGL25" s="117"/>
      <c r="AGM25" s="117"/>
      <c r="AGN25" s="117"/>
      <c r="AGO25" s="117"/>
      <c r="AGP25" s="117"/>
      <c r="AGQ25" s="117"/>
      <c r="AGR25" s="117"/>
      <c r="AGS25" s="117"/>
      <c r="AGT25" s="117"/>
      <c r="AGU25" s="117"/>
      <c r="AGV25" s="117"/>
      <c r="AGW25" s="117"/>
      <c r="AGX25" s="117"/>
      <c r="AGY25" s="117"/>
      <c r="AGZ25" s="117"/>
      <c r="AHA25" s="117"/>
      <c r="AHB25" s="117"/>
      <c r="AHC25" s="117"/>
      <c r="AHD25" s="117"/>
      <c r="AHE25" s="117"/>
      <c r="AHF25" s="117"/>
      <c r="AHG25" s="117"/>
      <c r="AHH25" s="117"/>
      <c r="AHI25" s="117"/>
      <c r="AHJ25" s="117"/>
      <c r="AHK25" s="117"/>
      <c r="AHL25" s="117"/>
      <c r="AHM25" s="117"/>
      <c r="AHN25" s="117"/>
      <c r="AHO25" s="117"/>
      <c r="AHP25" s="117"/>
      <c r="AHQ25" s="117"/>
      <c r="AHR25" s="117"/>
      <c r="AHS25" s="117"/>
      <c r="AHT25" s="117"/>
      <c r="AHU25" s="117"/>
      <c r="AHV25" s="117"/>
      <c r="AHW25" s="117"/>
      <c r="AHX25" s="117"/>
      <c r="AHY25" s="117"/>
      <c r="AHZ25" s="117"/>
      <c r="AIA25" s="117"/>
      <c r="AIB25" s="117"/>
      <c r="AIC25" s="117"/>
      <c r="AID25" s="117"/>
      <c r="AIE25" s="117"/>
      <c r="AIF25" s="117"/>
      <c r="AIG25" s="117"/>
      <c r="AIH25" s="117"/>
      <c r="AII25" s="117"/>
      <c r="AIJ25" s="117"/>
      <c r="AIK25" s="117"/>
      <c r="AIL25" s="117"/>
      <c r="AIM25" s="117"/>
      <c r="AIN25" s="117"/>
      <c r="AIO25" s="117"/>
      <c r="AIP25" s="117"/>
      <c r="AIQ25" s="117"/>
      <c r="AIR25" s="117"/>
      <c r="AIS25" s="117"/>
      <c r="AIT25" s="117"/>
      <c r="AIU25" s="117"/>
      <c r="AIV25" s="117"/>
      <c r="AIW25" s="117"/>
      <c r="AIX25" s="117"/>
      <c r="AIY25" s="117"/>
      <c r="AIZ25" s="117"/>
      <c r="AJA25" s="117"/>
      <c r="AJB25" s="117"/>
      <c r="AJC25" s="117"/>
      <c r="AJD25" s="117"/>
      <c r="AJE25" s="117"/>
      <c r="AJF25" s="117"/>
      <c r="AJG25" s="117"/>
      <c r="AJH25" s="117"/>
      <c r="AJI25" s="117"/>
      <c r="AJJ25" s="117"/>
      <c r="AJK25" s="117"/>
      <c r="AJL25" s="117"/>
      <c r="AJM25" s="117"/>
      <c r="AJN25" s="117"/>
      <c r="AJO25" s="117"/>
      <c r="AJP25" s="117"/>
      <c r="AJQ25" s="117"/>
      <c r="AJR25" s="117"/>
      <c r="AJS25" s="117"/>
      <c r="AJT25" s="117"/>
      <c r="AJU25" s="117"/>
      <c r="AJV25" s="117"/>
      <c r="AJW25" s="117"/>
      <c r="AJX25" s="117"/>
      <c r="AJY25" s="117"/>
      <c r="AJZ25" s="117"/>
      <c r="AKA25" s="117"/>
      <c r="AKB25" s="117"/>
      <c r="AKC25" s="117"/>
      <c r="AKD25" s="117"/>
      <c r="AKE25" s="117"/>
      <c r="AKF25" s="117"/>
      <c r="AKG25" s="117"/>
      <c r="AKH25" s="117"/>
      <c r="AKI25" s="117"/>
      <c r="AKJ25" s="117"/>
      <c r="AKK25" s="117"/>
      <c r="AKL25" s="117"/>
      <c r="AKM25" s="117"/>
      <c r="AKN25" s="117"/>
      <c r="AKO25" s="117"/>
      <c r="AKP25" s="117"/>
      <c r="AKQ25" s="117"/>
      <c r="AKR25" s="117"/>
      <c r="AKS25" s="117"/>
      <c r="AKT25" s="117"/>
      <c r="AKU25" s="117"/>
      <c r="AKV25" s="117"/>
      <c r="AKW25" s="117"/>
      <c r="AKX25" s="117"/>
      <c r="AKY25" s="117"/>
      <c r="AKZ25" s="117"/>
      <c r="ALA25" s="117"/>
      <c r="ALB25" s="117"/>
      <c r="ALC25" s="117"/>
      <c r="ALD25" s="117"/>
      <c r="ALE25" s="117"/>
      <c r="ALF25" s="117"/>
      <c r="ALG25" s="117"/>
      <c r="ALH25" s="117"/>
      <c r="ALI25" s="117"/>
      <c r="ALJ25" s="117"/>
      <c r="ALK25" s="117"/>
      <c r="ALL25" s="117"/>
      <c r="ALM25" s="117"/>
      <c r="ALN25" s="117"/>
      <c r="ALO25" s="117"/>
      <c r="ALP25" s="117"/>
      <c r="ALQ25" s="117"/>
      <c r="ALR25" s="117"/>
      <c r="ALS25" s="117"/>
      <c r="ALT25" s="117"/>
      <c r="ALU25" s="117"/>
      <c r="ALV25" s="117"/>
      <c r="ALW25" s="117"/>
      <c r="ALX25" s="117"/>
      <c r="ALY25" s="117"/>
      <c r="ALZ25" s="117"/>
      <c r="AMA25" s="117"/>
      <c r="AMB25" s="117"/>
      <c r="AMC25" s="117"/>
      <c r="AMD25" s="117"/>
      <c r="AME25" s="117"/>
      <c r="AMF25" s="117"/>
      <c r="AMG25" s="117"/>
      <c r="AMH25" s="117"/>
      <c r="AMI25" s="117"/>
      <c r="AMJ25" s="117"/>
      <c r="AMK25" s="117"/>
      <c r="AML25" s="117"/>
      <c r="AMM25" s="117"/>
      <c r="AMN25" s="117"/>
      <c r="AMO25" s="117"/>
      <c r="AMP25" s="117"/>
      <c r="AMQ25" s="117"/>
      <c r="AMR25" s="117"/>
      <c r="AMS25" s="117"/>
      <c r="AMT25" s="117"/>
      <c r="AMU25" s="117"/>
      <c r="AMV25" s="117"/>
      <c r="AMW25" s="117"/>
      <c r="AMX25" s="117"/>
      <c r="AMY25" s="117"/>
      <c r="AMZ25" s="117"/>
      <c r="ANA25" s="117"/>
      <c r="ANB25" s="117"/>
      <c r="ANC25" s="117"/>
      <c r="AND25" s="117"/>
      <c r="ANE25" s="117"/>
      <c r="ANF25" s="117"/>
      <c r="ANG25" s="117"/>
      <c r="ANH25" s="117"/>
      <c r="ANI25" s="117"/>
      <c r="ANJ25" s="117"/>
      <c r="ANK25" s="117"/>
      <c r="ANL25" s="117"/>
      <c r="ANM25" s="117"/>
      <c r="ANN25" s="117"/>
      <c r="ANO25" s="117"/>
      <c r="ANP25" s="117"/>
      <c r="ANQ25" s="117"/>
      <c r="ANR25" s="117"/>
      <c r="ANS25" s="117"/>
      <c r="ANT25" s="117"/>
      <c r="ANU25" s="117"/>
      <c r="ANV25" s="117"/>
      <c r="ANW25" s="117"/>
      <c r="ANX25" s="117"/>
      <c r="ANY25" s="117"/>
      <c r="ANZ25" s="117"/>
      <c r="AOA25" s="117"/>
      <c r="AOB25" s="117"/>
      <c r="AOC25" s="117"/>
      <c r="AOD25" s="117"/>
      <c r="AOE25" s="117"/>
      <c r="AOF25" s="117"/>
      <c r="AOG25" s="117"/>
      <c r="AOH25" s="117"/>
      <c r="AOI25" s="117"/>
      <c r="AOJ25" s="117"/>
      <c r="AOK25" s="117"/>
      <c r="AOL25" s="117"/>
      <c r="AOM25" s="117"/>
      <c r="AON25" s="117"/>
      <c r="AOO25" s="117"/>
      <c r="AOP25" s="117"/>
      <c r="AOQ25" s="117"/>
      <c r="AOR25" s="117"/>
      <c r="AOS25" s="117"/>
      <c r="AOT25" s="117"/>
      <c r="AOU25" s="117"/>
      <c r="AOV25" s="117"/>
      <c r="AOW25" s="117"/>
      <c r="AOX25" s="117"/>
      <c r="AOY25" s="117"/>
      <c r="AOZ25" s="117"/>
      <c r="APA25" s="117"/>
      <c r="APB25" s="117"/>
      <c r="APC25" s="117"/>
      <c r="APD25" s="117"/>
      <c r="APE25" s="117"/>
      <c r="APF25" s="117"/>
      <c r="APG25" s="117"/>
      <c r="APH25" s="117"/>
      <c r="API25" s="117"/>
      <c r="APJ25" s="117"/>
      <c r="APK25" s="117"/>
      <c r="APL25" s="117"/>
      <c r="APM25" s="117"/>
      <c r="APN25" s="117"/>
      <c r="APO25" s="117"/>
      <c r="APP25" s="117"/>
      <c r="APQ25" s="117"/>
      <c r="APR25" s="117"/>
      <c r="APS25" s="117"/>
      <c r="APT25" s="117"/>
      <c r="APU25" s="117"/>
      <c r="APV25" s="117"/>
      <c r="APW25" s="117"/>
      <c r="APX25" s="117"/>
      <c r="APY25" s="117"/>
      <c r="APZ25" s="117"/>
      <c r="AQA25" s="117"/>
      <c r="AQB25" s="117"/>
      <c r="AQC25" s="117"/>
      <c r="AQD25" s="117"/>
      <c r="AQE25" s="117"/>
      <c r="AQF25" s="117"/>
      <c r="AQG25" s="117"/>
      <c r="AQH25" s="117"/>
      <c r="AQI25" s="117"/>
      <c r="AQJ25" s="117"/>
      <c r="AQK25" s="117"/>
      <c r="AQL25" s="117"/>
      <c r="AQM25" s="117"/>
      <c r="AQN25" s="117"/>
      <c r="AQO25" s="117"/>
      <c r="AQP25" s="117"/>
      <c r="AQQ25" s="117"/>
      <c r="AQR25" s="117"/>
      <c r="AQS25" s="117"/>
      <c r="AQT25" s="117"/>
      <c r="AQU25" s="117"/>
      <c r="AQV25" s="117"/>
      <c r="AQW25" s="117"/>
      <c r="AQX25" s="117"/>
      <c r="AQY25" s="117"/>
      <c r="AQZ25" s="117"/>
      <c r="ARA25" s="117"/>
      <c r="ARB25" s="117"/>
      <c r="ARC25" s="117"/>
      <c r="ARD25" s="117"/>
      <c r="ARE25" s="117"/>
      <c r="ARF25" s="117"/>
      <c r="ARG25" s="117"/>
      <c r="ARH25" s="117"/>
      <c r="ARI25" s="117"/>
      <c r="ARJ25" s="117"/>
      <c r="ARK25" s="117"/>
      <c r="ARL25" s="117"/>
      <c r="ARM25" s="117"/>
      <c r="ARN25" s="117"/>
      <c r="ARO25" s="117"/>
      <c r="ARP25" s="117"/>
      <c r="ARQ25" s="117"/>
      <c r="ARR25" s="117"/>
      <c r="ARS25" s="117"/>
      <c r="ART25" s="117"/>
      <c r="ARU25" s="117"/>
      <c r="ARV25" s="117"/>
      <c r="ARW25" s="117"/>
      <c r="ARX25" s="117"/>
      <c r="ARY25" s="117"/>
      <c r="ARZ25" s="117"/>
      <c r="ASA25" s="117"/>
      <c r="ASB25" s="117"/>
      <c r="ASC25" s="117"/>
      <c r="ASD25" s="117"/>
      <c r="ASE25" s="117"/>
      <c r="ASF25" s="117"/>
      <c r="ASG25" s="117"/>
      <c r="ASH25" s="117"/>
      <c r="ASI25" s="117"/>
      <c r="ASJ25" s="117"/>
      <c r="ASK25" s="117"/>
      <c r="ASL25" s="117"/>
      <c r="ASM25" s="117"/>
      <c r="ASN25" s="117"/>
      <c r="ASO25" s="117"/>
      <c r="ASP25" s="117"/>
      <c r="ASQ25" s="117"/>
      <c r="ASR25" s="117"/>
      <c r="ASS25" s="117"/>
      <c r="AST25" s="117"/>
      <c r="ASU25" s="117"/>
      <c r="ASV25" s="117"/>
      <c r="ASW25" s="117"/>
      <c r="ASX25" s="117"/>
      <c r="ASY25" s="117"/>
      <c r="ASZ25" s="117"/>
      <c r="ATA25" s="117"/>
      <c r="ATB25" s="117"/>
      <c r="ATC25" s="117"/>
      <c r="ATD25" s="117"/>
      <c r="ATE25" s="117"/>
      <c r="ATF25" s="117"/>
      <c r="ATG25" s="117"/>
      <c r="ATH25" s="117"/>
      <c r="ATI25" s="117"/>
      <c r="ATJ25" s="117"/>
      <c r="ATK25" s="117"/>
      <c r="ATL25" s="117"/>
      <c r="ATM25" s="117"/>
      <c r="ATN25" s="117"/>
      <c r="ATO25" s="117"/>
      <c r="ATP25" s="117"/>
      <c r="ATQ25" s="117"/>
      <c r="ATR25" s="117"/>
      <c r="ATS25" s="117"/>
      <c r="ATT25" s="117"/>
      <c r="ATU25" s="117"/>
      <c r="ATV25" s="117"/>
      <c r="ATW25" s="117"/>
      <c r="ATX25" s="117"/>
      <c r="ATY25" s="117"/>
      <c r="ATZ25" s="117"/>
      <c r="AUA25" s="117"/>
      <c r="AUB25" s="117"/>
      <c r="AUC25" s="117"/>
      <c r="AUD25" s="117"/>
      <c r="AUE25" s="117"/>
      <c r="AUF25" s="117"/>
      <c r="AUG25" s="117"/>
      <c r="AUH25" s="117"/>
      <c r="AUI25" s="117"/>
      <c r="AUJ25" s="117"/>
      <c r="AUK25" s="117"/>
      <c r="AUL25" s="117"/>
      <c r="AUM25" s="117"/>
      <c r="AUN25" s="117"/>
      <c r="AUO25" s="117"/>
      <c r="AUP25" s="117"/>
      <c r="AUQ25" s="117"/>
      <c r="AUR25" s="117"/>
      <c r="AUS25" s="117"/>
      <c r="AUT25" s="117"/>
      <c r="AUU25" s="117"/>
      <c r="AUV25" s="117"/>
      <c r="AUW25" s="117"/>
      <c r="AUX25" s="117"/>
      <c r="AUY25" s="117"/>
      <c r="AUZ25" s="117"/>
      <c r="AVA25" s="117"/>
      <c r="AVB25" s="117"/>
      <c r="AVC25" s="117"/>
      <c r="AVD25" s="117"/>
      <c r="AVE25" s="117"/>
      <c r="AVF25" s="117"/>
      <c r="AVG25" s="117"/>
      <c r="AVH25" s="117"/>
      <c r="AVI25" s="117"/>
      <c r="AVJ25" s="117"/>
      <c r="AVK25" s="117"/>
      <c r="AVL25" s="117"/>
      <c r="AVM25" s="117"/>
      <c r="AVN25" s="117"/>
      <c r="AVO25" s="117"/>
      <c r="AVP25" s="117"/>
      <c r="AVQ25" s="117"/>
      <c r="AVR25" s="117"/>
      <c r="AVS25" s="117"/>
      <c r="AVT25" s="117"/>
      <c r="AVU25" s="117"/>
      <c r="AVV25" s="117"/>
      <c r="AVW25" s="117"/>
      <c r="AVX25" s="117"/>
      <c r="AVY25" s="117"/>
      <c r="AVZ25" s="117"/>
      <c r="AWA25" s="117"/>
      <c r="AWB25" s="117"/>
      <c r="AWC25" s="117"/>
      <c r="AWD25" s="117"/>
      <c r="AWE25" s="117"/>
      <c r="AWF25" s="117"/>
      <c r="AWG25" s="117"/>
      <c r="AWH25" s="117"/>
      <c r="AWI25" s="117"/>
      <c r="AWJ25" s="117"/>
      <c r="AWK25" s="117"/>
      <c r="AWL25" s="117"/>
      <c r="AWM25" s="117"/>
      <c r="AWN25" s="117"/>
      <c r="AWO25" s="117"/>
      <c r="AWP25" s="117"/>
      <c r="AWQ25" s="117"/>
      <c r="AWR25" s="117"/>
      <c r="AWS25" s="117"/>
      <c r="AWT25" s="117"/>
      <c r="AWU25" s="117"/>
      <c r="AWV25" s="117"/>
      <c r="AWW25" s="117"/>
      <c r="AWX25" s="117"/>
      <c r="AWY25" s="117"/>
      <c r="AWZ25" s="117"/>
      <c r="AXA25" s="117"/>
      <c r="AXB25" s="117"/>
      <c r="AXC25" s="117"/>
      <c r="AXD25" s="117"/>
      <c r="AXE25" s="117"/>
      <c r="AXF25" s="117"/>
      <c r="AXG25" s="117"/>
      <c r="AXH25" s="117"/>
      <c r="AXI25" s="117"/>
      <c r="AXJ25" s="117"/>
      <c r="AXK25" s="117"/>
      <c r="AXL25" s="117"/>
      <c r="AXM25" s="117"/>
      <c r="AXN25" s="117"/>
      <c r="AXO25" s="117"/>
      <c r="AXP25" s="117"/>
      <c r="AXQ25" s="117"/>
      <c r="AXR25" s="117"/>
      <c r="AXS25" s="117"/>
      <c r="AXT25" s="117"/>
      <c r="AXU25" s="117"/>
      <c r="AXV25" s="117"/>
      <c r="AXW25" s="117"/>
      <c r="AXX25" s="117"/>
      <c r="AXY25" s="117"/>
      <c r="AXZ25" s="117"/>
      <c r="AYA25" s="117"/>
      <c r="AYB25" s="117"/>
      <c r="AYC25" s="117"/>
      <c r="AYD25" s="117"/>
      <c r="AYE25" s="117"/>
      <c r="AYF25" s="117"/>
      <c r="AYG25" s="117"/>
      <c r="AYH25" s="117"/>
      <c r="AYI25" s="117"/>
      <c r="AYJ25" s="117"/>
      <c r="AYK25" s="117"/>
      <c r="AYL25" s="117"/>
      <c r="AYM25" s="117"/>
      <c r="AYN25" s="117"/>
      <c r="AYO25" s="117"/>
      <c r="AYP25" s="117"/>
      <c r="AYQ25" s="117"/>
      <c r="AYR25" s="117"/>
      <c r="AYS25" s="117"/>
      <c r="AYT25" s="117"/>
      <c r="AYU25" s="117"/>
      <c r="AYV25" s="117"/>
      <c r="AYW25" s="117"/>
      <c r="AYX25" s="117"/>
      <c r="AYY25" s="117"/>
      <c r="AYZ25" s="117"/>
      <c r="AZA25" s="117"/>
      <c r="AZB25" s="117"/>
      <c r="AZC25" s="117"/>
      <c r="AZD25" s="117"/>
      <c r="AZE25" s="117"/>
      <c r="AZF25" s="117"/>
      <c r="AZG25" s="117"/>
      <c r="AZH25" s="117"/>
      <c r="AZI25" s="117"/>
      <c r="AZJ25" s="117"/>
      <c r="AZK25" s="117"/>
      <c r="AZL25" s="117"/>
      <c r="AZM25" s="117"/>
      <c r="AZN25" s="117"/>
      <c r="AZO25" s="117"/>
      <c r="AZP25" s="117"/>
      <c r="AZQ25" s="117"/>
      <c r="AZR25" s="117"/>
      <c r="AZS25" s="117"/>
      <c r="AZT25" s="117"/>
      <c r="AZU25" s="117"/>
      <c r="AZV25" s="117"/>
      <c r="AZW25" s="117"/>
      <c r="AZX25" s="117"/>
      <c r="AZY25" s="117"/>
      <c r="AZZ25" s="117"/>
      <c r="BAA25" s="117"/>
      <c r="BAB25" s="117"/>
      <c r="BAC25" s="117"/>
      <c r="BAD25" s="117"/>
      <c r="BAE25" s="117"/>
      <c r="BAF25" s="117"/>
      <c r="BAG25" s="117"/>
      <c r="BAH25" s="117"/>
      <c r="BAI25" s="117"/>
      <c r="BAJ25" s="117"/>
      <c r="BAK25" s="117"/>
      <c r="BAL25" s="117"/>
      <c r="BAM25" s="117"/>
      <c r="BAN25" s="117"/>
      <c r="BAO25" s="117"/>
      <c r="BAP25" s="117"/>
      <c r="BAQ25" s="117"/>
      <c r="BAR25" s="117"/>
      <c r="BAS25" s="117"/>
      <c r="BAT25" s="117"/>
      <c r="BAU25" s="117"/>
      <c r="BAV25" s="117"/>
      <c r="BAW25" s="117"/>
      <c r="BAX25" s="117"/>
      <c r="BAY25" s="117"/>
      <c r="BAZ25" s="117"/>
      <c r="BBA25" s="117"/>
      <c r="BBB25" s="117"/>
      <c r="BBC25" s="117"/>
      <c r="BBD25" s="117"/>
      <c r="BBE25" s="117"/>
      <c r="BBF25" s="117"/>
      <c r="BBG25" s="117"/>
      <c r="BBH25" s="117"/>
      <c r="BBI25" s="117"/>
      <c r="BBJ25" s="117"/>
      <c r="BBK25" s="117"/>
      <c r="BBL25" s="117"/>
      <c r="BBM25" s="117"/>
      <c r="BBN25" s="117"/>
      <c r="BBO25" s="117"/>
      <c r="BBP25" s="117"/>
      <c r="BBQ25" s="117"/>
      <c r="BBR25" s="117"/>
      <c r="BBS25" s="117"/>
      <c r="BBT25" s="117"/>
      <c r="BBU25" s="117"/>
      <c r="BBV25" s="117"/>
      <c r="BBW25" s="117"/>
      <c r="BBX25" s="117"/>
      <c r="BBY25" s="117"/>
      <c r="BBZ25" s="117"/>
      <c r="BCA25" s="117"/>
      <c r="BCB25" s="117"/>
      <c r="BCC25" s="117"/>
      <c r="BCD25" s="117"/>
      <c r="BCE25" s="117"/>
      <c r="BCF25" s="117"/>
      <c r="BCG25" s="117"/>
      <c r="BCH25" s="117"/>
      <c r="BCI25" s="117"/>
      <c r="BCJ25" s="117"/>
      <c r="BCK25" s="117"/>
      <c r="BCL25" s="117"/>
      <c r="BCM25" s="117"/>
      <c r="BCN25" s="117"/>
      <c r="BCO25" s="117"/>
      <c r="BCP25" s="117"/>
      <c r="BCQ25" s="117"/>
      <c r="BCR25" s="117"/>
      <c r="BCS25" s="117"/>
      <c r="BCT25" s="117"/>
      <c r="BCU25" s="117"/>
      <c r="BCV25" s="117"/>
      <c r="BCW25" s="117"/>
      <c r="BCX25" s="117"/>
      <c r="BCY25" s="117"/>
      <c r="BCZ25" s="117"/>
      <c r="BDA25" s="117"/>
      <c r="BDB25" s="117"/>
      <c r="BDC25" s="117"/>
      <c r="BDD25" s="117"/>
      <c r="BDE25" s="117"/>
      <c r="BDF25" s="117"/>
      <c r="BDG25" s="117"/>
      <c r="BDH25" s="117"/>
      <c r="BDI25" s="117"/>
      <c r="BDJ25" s="117"/>
      <c r="BDK25" s="117"/>
      <c r="BDL25" s="117"/>
      <c r="BDM25" s="117"/>
      <c r="BDN25" s="117"/>
      <c r="BDO25" s="117"/>
      <c r="BDP25" s="117"/>
      <c r="BDQ25" s="117"/>
      <c r="BDR25" s="117"/>
      <c r="BDS25" s="117"/>
      <c r="BDT25" s="117"/>
      <c r="BDU25" s="117"/>
      <c r="BDV25" s="117"/>
      <c r="BDW25" s="117"/>
      <c r="BDX25" s="117"/>
      <c r="BDY25" s="117"/>
      <c r="BDZ25" s="117"/>
      <c r="BEA25" s="117"/>
      <c r="BEB25" s="117"/>
      <c r="BEC25" s="117"/>
      <c r="BED25" s="117"/>
      <c r="BEE25" s="117"/>
      <c r="BEF25" s="117"/>
      <c r="BEG25" s="117"/>
      <c r="BEH25" s="117"/>
      <c r="BEI25" s="117"/>
      <c r="BEJ25" s="117"/>
      <c r="BEK25" s="117"/>
      <c r="BEL25" s="117"/>
      <c r="BEM25" s="117"/>
      <c r="BEN25" s="117"/>
      <c r="BEO25" s="117"/>
      <c r="BEP25" s="117"/>
      <c r="BEQ25" s="117"/>
      <c r="BER25" s="117"/>
      <c r="BES25" s="117"/>
      <c r="BET25" s="117"/>
      <c r="BEU25" s="117"/>
      <c r="BEV25" s="117"/>
      <c r="BEW25" s="117"/>
      <c r="BEX25" s="117"/>
      <c r="BEY25" s="117"/>
      <c r="BEZ25" s="117"/>
      <c r="BFA25" s="117"/>
      <c r="BFB25" s="117"/>
      <c r="BFC25" s="117"/>
      <c r="BFD25" s="117"/>
      <c r="BFE25" s="117"/>
      <c r="BFF25" s="117"/>
      <c r="BFG25" s="117"/>
      <c r="BFH25" s="117"/>
      <c r="BFI25" s="117"/>
      <c r="BFJ25" s="117"/>
      <c r="BFK25" s="117"/>
      <c r="BFL25" s="117"/>
      <c r="BFM25" s="117"/>
      <c r="BFN25" s="117"/>
      <c r="BFO25" s="117"/>
      <c r="BFP25" s="117"/>
      <c r="BFQ25" s="117"/>
      <c r="BFR25" s="117"/>
      <c r="BFS25" s="117"/>
      <c r="BFT25" s="117"/>
      <c r="BFU25" s="117"/>
      <c r="BFV25" s="117"/>
      <c r="BFW25" s="117"/>
      <c r="BFX25" s="117"/>
      <c r="BFY25" s="117"/>
      <c r="BFZ25" s="117"/>
      <c r="BGA25" s="117"/>
      <c r="BGB25" s="117"/>
      <c r="BGC25" s="117"/>
      <c r="BGD25" s="117"/>
      <c r="BGE25" s="117"/>
      <c r="BGF25" s="117"/>
      <c r="BGG25" s="117"/>
      <c r="BGH25" s="117"/>
      <c r="BGI25" s="117"/>
      <c r="BGJ25" s="117"/>
      <c r="BGK25" s="117"/>
      <c r="BGL25" s="117"/>
      <c r="BGM25" s="117"/>
      <c r="BGN25" s="117"/>
      <c r="BGO25" s="117"/>
      <c r="BGP25" s="117"/>
      <c r="BGQ25" s="117"/>
      <c r="BGR25" s="117"/>
      <c r="BGS25" s="117"/>
      <c r="BGT25" s="117"/>
      <c r="BGU25" s="117"/>
      <c r="BGV25" s="117"/>
      <c r="BGW25" s="117"/>
      <c r="BGX25" s="117"/>
      <c r="BGY25" s="117"/>
      <c r="BGZ25" s="117"/>
      <c r="BHA25" s="117"/>
      <c r="BHB25" s="117"/>
      <c r="BHC25" s="117"/>
      <c r="BHD25" s="117"/>
      <c r="BHE25" s="117"/>
      <c r="BHF25" s="117"/>
      <c r="BHG25" s="117"/>
      <c r="BHH25" s="117"/>
      <c r="BHI25" s="117"/>
      <c r="BHJ25" s="117"/>
      <c r="BHK25" s="117"/>
      <c r="BHL25" s="117"/>
      <c r="BHM25" s="117"/>
      <c r="BHN25" s="117"/>
      <c r="BHO25" s="117"/>
      <c r="BHP25" s="117"/>
      <c r="BHQ25" s="117"/>
      <c r="BHR25" s="117"/>
      <c r="BHS25" s="117"/>
      <c r="BHT25" s="117"/>
      <c r="BHU25" s="117"/>
      <c r="BHV25" s="117"/>
      <c r="BHW25" s="117"/>
      <c r="BHX25" s="117"/>
      <c r="BHY25" s="117"/>
      <c r="BHZ25" s="117"/>
      <c r="BIA25" s="117"/>
      <c r="BIB25" s="117"/>
      <c r="BIC25" s="117"/>
      <c r="BID25" s="117"/>
      <c r="BIE25" s="117"/>
      <c r="BIF25" s="117"/>
      <c r="BIG25" s="117"/>
      <c r="BIH25" s="117"/>
      <c r="BII25" s="117"/>
      <c r="BIJ25" s="117"/>
      <c r="BIK25" s="117"/>
      <c r="BIL25" s="117"/>
      <c r="BIM25" s="117"/>
      <c r="BIN25" s="117"/>
      <c r="BIO25" s="117"/>
      <c r="BIP25" s="117"/>
      <c r="BIQ25" s="117"/>
      <c r="BIR25" s="117"/>
      <c r="BIS25" s="117"/>
      <c r="BIT25" s="117"/>
      <c r="BIU25" s="117"/>
      <c r="BIV25" s="117"/>
      <c r="BIW25" s="117"/>
      <c r="BIX25" s="117"/>
      <c r="BIY25" s="117"/>
      <c r="BIZ25" s="117"/>
      <c r="BJA25" s="117"/>
      <c r="BJB25" s="117"/>
      <c r="BJC25" s="117"/>
      <c r="BJD25" s="117"/>
      <c r="BJE25" s="117"/>
      <c r="BJF25" s="117"/>
      <c r="BJG25" s="117"/>
      <c r="BJH25" s="117"/>
      <c r="BJI25" s="117"/>
      <c r="BJJ25" s="117"/>
      <c r="BJK25" s="117"/>
      <c r="BJL25" s="117"/>
      <c r="BJM25" s="117"/>
      <c r="BJN25" s="117"/>
      <c r="BJO25" s="117"/>
      <c r="BJP25" s="117"/>
      <c r="BJQ25" s="117"/>
      <c r="BJR25" s="117"/>
      <c r="BJS25" s="117"/>
      <c r="BJT25" s="117"/>
      <c r="BJU25" s="117"/>
      <c r="BJV25" s="117"/>
      <c r="BJW25" s="117"/>
      <c r="BJX25" s="117"/>
      <c r="BJY25" s="117"/>
      <c r="BJZ25" s="117"/>
      <c r="BKA25" s="117"/>
      <c r="BKB25" s="117"/>
      <c r="BKC25" s="117"/>
      <c r="BKD25" s="117"/>
      <c r="BKE25" s="117"/>
      <c r="BKF25" s="117"/>
      <c r="BKG25" s="117"/>
      <c r="BKH25" s="117"/>
      <c r="BKI25" s="117"/>
      <c r="BKJ25" s="117"/>
      <c r="BKK25" s="117"/>
      <c r="BKL25" s="117"/>
      <c r="BKM25" s="117"/>
      <c r="BKN25" s="117"/>
      <c r="BKO25" s="117"/>
      <c r="BKP25" s="117"/>
      <c r="BKQ25" s="117"/>
      <c r="BKR25" s="117"/>
      <c r="BKS25" s="117"/>
      <c r="BKT25" s="117"/>
      <c r="BKU25" s="117"/>
      <c r="BKV25" s="117"/>
      <c r="BKW25" s="117"/>
      <c r="BKX25" s="117"/>
      <c r="BKY25" s="117"/>
      <c r="BKZ25" s="117"/>
      <c r="BLA25" s="117"/>
      <c r="BLB25" s="117"/>
      <c r="BLC25" s="117"/>
      <c r="BLD25" s="117"/>
      <c r="BLE25" s="117"/>
      <c r="BLF25" s="117"/>
      <c r="BLG25" s="117"/>
      <c r="BLH25" s="117"/>
      <c r="BLI25" s="117"/>
      <c r="BLJ25" s="117"/>
      <c r="BLK25" s="117"/>
      <c r="BLL25" s="117"/>
      <c r="BLM25" s="117"/>
      <c r="BLN25" s="117"/>
      <c r="BLO25" s="117"/>
      <c r="BLP25" s="117"/>
      <c r="BLQ25" s="117"/>
      <c r="BLR25" s="117"/>
      <c r="BLS25" s="117"/>
      <c r="BLT25" s="117"/>
      <c r="BLU25" s="117"/>
      <c r="BLV25" s="117"/>
      <c r="BLW25" s="117"/>
      <c r="BLX25" s="117"/>
      <c r="BLY25" s="117"/>
      <c r="BLZ25" s="117"/>
      <c r="BMA25" s="117"/>
      <c r="BMB25" s="117"/>
      <c r="BMC25" s="117"/>
      <c r="BMD25" s="117"/>
      <c r="BME25" s="117"/>
      <c r="BMF25" s="117"/>
      <c r="BMG25" s="117"/>
      <c r="BMH25" s="117"/>
      <c r="BMI25" s="117"/>
      <c r="BMJ25" s="117"/>
      <c r="BMK25" s="117"/>
      <c r="BML25" s="117"/>
      <c r="BMM25" s="117"/>
      <c r="BMN25" s="117"/>
      <c r="BMO25" s="117"/>
      <c r="BMP25" s="117"/>
      <c r="BMQ25" s="117"/>
      <c r="BMR25" s="117"/>
      <c r="BMS25" s="117"/>
      <c r="BMT25" s="117"/>
      <c r="BMU25" s="117"/>
      <c r="BMV25" s="117"/>
      <c r="BMW25" s="117"/>
      <c r="BMX25" s="117"/>
      <c r="BMY25" s="117"/>
      <c r="BMZ25" s="117"/>
      <c r="BNA25" s="117"/>
      <c r="BNB25" s="117"/>
      <c r="BNC25" s="117"/>
      <c r="BND25" s="117"/>
      <c r="BNE25" s="117"/>
      <c r="BNF25" s="117"/>
      <c r="BNG25" s="117"/>
      <c r="BNH25" s="117"/>
      <c r="BNI25" s="117"/>
      <c r="BNJ25" s="117"/>
      <c r="BNK25" s="117"/>
      <c r="BNL25" s="117"/>
      <c r="BNM25" s="117"/>
      <c r="BNN25" s="117"/>
      <c r="BNO25" s="117"/>
      <c r="BNP25" s="117"/>
      <c r="BNQ25" s="117"/>
      <c r="BNR25" s="117"/>
      <c r="BNS25" s="117"/>
      <c r="BNT25" s="117"/>
      <c r="BNU25" s="117"/>
      <c r="BNV25" s="117"/>
      <c r="BNW25" s="117"/>
      <c r="BNX25" s="117"/>
      <c r="BNY25" s="117"/>
      <c r="BNZ25" s="117"/>
      <c r="BOA25" s="117"/>
      <c r="BOB25" s="117"/>
      <c r="BOC25" s="117"/>
      <c r="BOD25" s="117"/>
      <c r="BOE25" s="117"/>
      <c r="BOF25" s="117"/>
      <c r="BOG25" s="117"/>
      <c r="BOH25" s="117"/>
      <c r="BOI25" s="117"/>
      <c r="BOJ25" s="117"/>
      <c r="BOK25" s="117"/>
      <c r="BOL25" s="117"/>
      <c r="BOM25" s="117"/>
      <c r="BON25" s="117"/>
      <c r="BOO25" s="117"/>
      <c r="BOP25" s="117"/>
      <c r="BOQ25" s="117"/>
      <c r="BOR25" s="117"/>
      <c r="BOS25" s="117"/>
      <c r="BOT25" s="117"/>
      <c r="BOU25" s="117"/>
      <c r="BOV25" s="117"/>
      <c r="BOW25" s="117"/>
      <c r="BOX25" s="117"/>
      <c r="BOY25" s="117"/>
      <c r="BOZ25" s="117"/>
      <c r="BPA25" s="117"/>
      <c r="BPB25" s="117"/>
      <c r="BPC25" s="117"/>
      <c r="BPD25" s="117"/>
      <c r="BPE25" s="117"/>
      <c r="BPF25" s="117"/>
      <c r="BPG25" s="117"/>
      <c r="BPH25" s="117"/>
      <c r="BPI25" s="117"/>
      <c r="BPJ25" s="117"/>
      <c r="BPK25" s="117"/>
      <c r="BPL25" s="117"/>
      <c r="BPM25" s="117"/>
      <c r="BPN25" s="117"/>
      <c r="BPO25" s="117"/>
      <c r="BPP25" s="117"/>
      <c r="BPQ25" s="117"/>
      <c r="BPR25" s="117"/>
      <c r="BPS25" s="117"/>
      <c r="BPT25" s="117"/>
      <c r="BPU25" s="117"/>
      <c r="BPV25" s="117"/>
      <c r="BPW25" s="117"/>
      <c r="BPX25" s="117"/>
      <c r="BPY25" s="117"/>
      <c r="BPZ25" s="117"/>
      <c r="BQA25" s="117"/>
      <c r="BQB25" s="117"/>
      <c r="BQC25" s="117"/>
      <c r="BQD25" s="117"/>
      <c r="BQE25" s="117"/>
      <c r="BQF25" s="117"/>
      <c r="BQG25" s="117"/>
      <c r="BQH25" s="117"/>
      <c r="BQI25" s="117"/>
      <c r="BQJ25" s="117"/>
      <c r="BQK25" s="117"/>
      <c r="BQL25" s="117"/>
      <c r="BQM25" s="117"/>
      <c r="BQN25" s="117"/>
      <c r="BQO25" s="117"/>
      <c r="BQP25" s="117"/>
      <c r="BQQ25" s="117"/>
      <c r="BQR25" s="117"/>
      <c r="BQS25" s="117"/>
      <c r="BQT25" s="117"/>
      <c r="BQU25" s="117"/>
      <c r="BQV25" s="117"/>
      <c r="BQW25" s="117"/>
      <c r="BQX25" s="117"/>
      <c r="BQY25" s="117"/>
      <c r="BQZ25" s="117"/>
      <c r="BRA25" s="117"/>
      <c r="BRB25" s="117"/>
      <c r="BRC25" s="117"/>
      <c r="BRD25" s="117"/>
      <c r="BRE25" s="117"/>
      <c r="BRF25" s="117"/>
      <c r="BRG25" s="117"/>
      <c r="BRH25" s="117"/>
      <c r="BRI25" s="117"/>
      <c r="BRJ25" s="117"/>
      <c r="BRK25" s="117"/>
      <c r="BRL25" s="117"/>
      <c r="BRM25" s="117"/>
      <c r="BRN25" s="117"/>
      <c r="BRO25" s="117"/>
      <c r="BRP25" s="117"/>
      <c r="BRQ25" s="117"/>
      <c r="BRR25" s="117"/>
      <c r="BRS25" s="117"/>
      <c r="BRT25" s="117"/>
      <c r="BRU25" s="117"/>
      <c r="BRV25" s="117"/>
      <c r="BRW25" s="117"/>
      <c r="BRX25" s="117"/>
      <c r="BRY25" s="117"/>
      <c r="BRZ25" s="117"/>
      <c r="BSA25" s="117"/>
      <c r="BSB25" s="117"/>
      <c r="BSC25" s="117"/>
      <c r="BSD25" s="117"/>
      <c r="BSE25" s="117"/>
      <c r="BSF25" s="117"/>
      <c r="BSG25" s="117"/>
      <c r="BSH25" s="117"/>
      <c r="BSI25" s="117"/>
      <c r="BSJ25" s="117"/>
      <c r="BSK25" s="117"/>
      <c r="BSL25" s="117"/>
      <c r="BSM25" s="117"/>
      <c r="BSN25" s="117"/>
      <c r="BSO25" s="117"/>
      <c r="BSP25" s="117"/>
      <c r="BSQ25" s="117"/>
      <c r="BSR25" s="117"/>
      <c r="BSS25" s="117"/>
      <c r="BST25" s="117"/>
      <c r="BSU25" s="117"/>
      <c r="BSV25" s="117"/>
      <c r="BSW25" s="117"/>
      <c r="BSX25" s="117"/>
      <c r="BSY25" s="117"/>
      <c r="BSZ25" s="117"/>
      <c r="BTA25" s="117"/>
      <c r="BTB25" s="117"/>
      <c r="BTC25" s="117"/>
      <c r="BTD25" s="117"/>
      <c r="BTE25" s="117"/>
      <c r="BTF25" s="117"/>
      <c r="BTG25" s="117"/>
      <c r="BTH25" s="117"/>
      <c r="BTI25" s="117"/>
      <c r="BTJ25" s="117"/>
      <c r="BTK25" s="117"/>
      <c r="BTL25" s="117"/>
      <c r="BTM25" s="117"/>
      <c r="BTN25" s="117"/>
      <c r="BTO25" s="117"/>
      <c r="BTP25" s="117"/>
      <c r="BTQ25" s="117"/>
      <c r="BTR25" s="117"/>
      <c r="BTS25" s="117"/>
      <c r="BTT25" s="117"/>
      <c r="BTU25" s="117"/>
      <c r="BTV25" s="117"/>
      <c r="BTW25" s="117"/>
      <c r="BTX25" s="117"/>
      <c r="BTY25" s="117"/>
      <c r="BTZ25" s="117"/>
      <c r="BUA25" s="117"/>
      <c r="BUB25" s="117"/>
      <c r="BUC25" s="117"/>
      <c r="BUD25" s="117"/>
      <c r="BUE25" s="117"/>
      <c r="BUF25" s="117"/>
      <c r="BUG25" s="117"/>
      <c r="BUH25" s="117"/>
      <c r="BUI25" s="117"/>
      <c r="BUJ25" s="117"/>
      <c r="BUK25" s="117"/>
      <c r="BUL25" s="117"/>
      <c r="BUM25" s="117"/>
      <c r="BUN25" s="117"/>
      <c r="BUO25" s="117"/>
      <c r="BUP25" s="117"/>
      <c r="BUQ25" s="117"/>
      <c r="BUR25" s="117"/>
      <c r="BUS25" s="117"/>
      <c r="BUT25" s="117"/>
      <c r="BUU25" s="117"/>
      <c r="BUV25" s="117"/>
      <c r="BUW25" s="117"/>
      <c r="BUX25" s="117"/>
      <c r="BUY25" s="117"/>
      <c r="BUZ25" s="117"/>
      <c r="BVA25" s="117"/>
      <c r="BVB25" s="117"/>
      <c r="BVC25" s="117"/>
      <c r="BVD25" s="117"/>
      <c r="BVE25" s="117"/>
      <c r="BVF25" s="117"/>
      <c r="BVG25" s="117"/>
      <c r="BVH25" s="117"/>
      <c r="BVI25" s="117"/>
      <c r="BVJ25" s="117"/>
      <c r="BVK25" s="117"/>
      <c r="BVL25" s="117"/>
      <c r="BVM25" s="117"/>
      <c r="BVN25" s="117"/>
      <c r="BVO25" s="117"/>
      <c r="BVP25" s="117"/>
      <c r="BVQ25" s="117"/>
      <c r="BVR25" s="117"/>
      <c r="BVS25" s="117"/>
      <c r="BVT25" s="117"/>
      <c r="BVU25" s="117"/>
      <c r="BVV25" s="117"/>
      <c r="BVW25" s="117"/>
      <c r="BVX25" s="117"/>
      <c r="BVY25" s="117"/>
      <c r="BVZ25" s="117"/>
      <c r="BWA25" s="117"/>
      <c r="BWB25" s="117"/>
      <c r="BWC25" s="117"/>
      <c r="BWD25" s="117"/>
      <c r="BWE25" s="117"/>
      <c r="BWF25" s="117"/>
      <c r="BWG25" s="117"/>
      <c r="BWH25" s="117"/>
      <c r="BWI25" s="117"/>
      <c r="BWJ25" s="117"/>
      <c r="BWK25" s="117"/>
      <c r="BWL25" s="117"/>
      <c r="BWM25" s="117"/>
      <c r="BWN25" s="117"/>
      <c r="BWO25" s="117"/>
      <c r="BWP25" s="117"/>
      <c r="BWQ25" s="117"/>
      <c r="BWR25" s="117"/>
      <c r="BWS25" s="117"/>
      <c r="BWT25" s="117"/>
      <c r="BWU25" s="117"/>
      <c r="BWV25" s="117"/>
      <c r="BWW25" s="117"/>
      <c r="BWX25" s="117"/>
      <c r="BWY25" s="117"/>
      <c r="BWZ25" s="117"/>
      <c r="BXA25" s="117"/>
      <c r="BXB25" s="117"/>
      <c r="BXC25" s="117"/>
      <c r="BXD25" s="117"/>
      <c r="BXE25" s="117"/>
      <c r="BXF25" s="117"/>
      <c r="BXG25" s="117"/>
      <c r="BXH25" s="117"/>
      <c r="BXI25" s="117"/>
      <c r="BXJ25" s="117"/>
      <c r="BXK25" s="117"/>
      <c r="BXL25" s="117"/>
      <c r="BXM25" s="117"/>
      <c r="BXN25" s="117"/>
      <c r="BXO25" s="117"/>
      <c r="BXP25" s="117"/>
      <c r="BXQ25" s="117"/>
      <c r="BXR25" s="117"/>
      <c r="BXS25" s="117"/>
      <c r="BXT25" s="117"/>
      <c r="BXU25" s="117"/>
      <c r="BXV25" s="117"/>
      <c r="BXW25" s="117"/>
      <c r="BXX25" s="117"/>
      <c r="BXY25" s="117"/>
      <c r="BXZ25" s="117"/>
      <c r="BYA25" s="117"/>
      <c r="BYB25" s="117"/>
      <c r="BYC25" s="117"/>
      <c r="BYD25" s="117"/>
      <c r="BYE25" s="117"/>
      <c r="BYF25" s="117"/>
      <c r="BYG25" s="117"/>
      <c r="BYH25" s="117"/>
      <c r="BYI25" s="117"/>
      <c r="BYJ25" s="117"/>
      <c r="BYK25" s="117"/>
      <c r="BYL25" s="117"/>
      <c r="BYM25" s="117"/>
      <c r="BYN25" s="117"/>
      <c r="BYO25" s="117"/>
      <c r="BYP25" s="117"/>
      <c r="BYQ25" s="117"/>
      <c r="BYR25" s="117"/>
      <c r="BYS25" s="117"/>
      <c r="BYT25" s="117"/>
      <c r="BYU25" s="117"/>
      <c r="BYV25" s="117"/>
      <c r="BYW25" s="117"/>
      <c r="BYX25" s="117"/>
      <c r="BYY25" s="117"/>
      <c r="BYZ25" s="117"/>
      <c r="BZA25" s="117"/>
      <c r="BZB25" s="117"/>
      <c r="BZC25" s="117"/>
      <c r="BZD25" s="117"/>
      <c r="BZE25" s="117"/>
      <c r="BZF25" s="117"/>
      <c r="BZG25" s="117"/>
      <c r="BZH25" s="117"/>
      <c r="BZI25" s="117"/>
      <c r="BZJ25" s="117"/>
      <c r="BZK25" s="117"/>
      <c r="BZL25" s="117"/>
      <c r="BZM25" s="117"/>
      <c r="BZN25" s="117"/>
      <c r="BZO25" s="117"/>
      <c r="BZP25" s="117"/>
      <c r="BZQ25" s="117"/>
      <c r="BZR25" s="117"/>
      <c r="BZS25" s="117"/>
      <c r="BZT25" s="117"/>
      <c r="BZU25" s="117"/>
      <c r="BZV25" s="117"/>
      <c r="BZW25" s="117"/>
      <c r="BZX25" s="117"/>
      <c r="BZY25" s="117"/>
      <c r="BZZ25" s="117"/>
      <c r="CAA25" s="117"/>
      <c r="CAB25" s="117"/>
      <c r="CAC25" s="117"/>
      <c r="CAD25" s="117"/>
      <c r="CAE25" s="117"/>
      <c r="CAF25" s="117"/>
      <c r="CAG25" s="117"/>
      <c r="CAH25" s="117"/>
      <c r="CAI25" s="117"/>
      <c r="CAJ25" s="117"/>
      <c r="CAK25" s="117"/>
      <c r="CAL25" s="117"/>
      <c r="CAM25" s="117"/>
      <c r="CAN25" s="117"/>
      <c r="CAO25" s="117"/>
      <c r="CAP25" s="117"/>
      <c r="CAQ25" s="117"/>
      <c r="CAR25" s="117"/>
      <c r="CAS25" s="117"/>
      <c r="CAT25" s="117"/>
      <c r="CAU25" s="117"/>
      <c r="CAV25" s="117"/>
      <c r="CAW25" s="117"/>
      <c r="CAX25" s="117"/>
      <c r="CAY25" s="117"/>
      <c r="CAZ25" s="117"/>
      <c r="CBA25" s="117"/>
      <c r="CBB25" s="117"/>
      <c r="CBC25" s="117"/>
      <c r="CBD25" s="117"/>
      <c r="CBE25" s="117"/>
      <c r="CBF25" s="117"/>
      <c r="CBG25" s="117"/>
      <c r="CBH25" s="117"/>
      <c r="CBI25" s="117"/>
      <c r="CBJ25" s="117"/>
      <c r="CBK25" s="117"/>
      <c r="CBL25" s="117"/>
      <c r="CBM25" s="117"/>
      <c r="CBN25" s="117"/>
      <c r="CBO25" s="117"/>
      <c r="CBP25" s="117"/>
      <c r="CBQ25" s="117"/>
      <c r="CBR25" s="117"/>
      <c r="CBS25" s="117"/>
      <c r="CBT25" s="117"/>
      <c r="CBU25" s="117"/>
      <c r="CBV25" s="117"/>
      <c r="CBW25" s="117"/>
      <c r="CBX25" s="117"/>
      <c r="CBY25" s="117"/>
      <c r="CBZ25" s="117"/>
      <c r="CCA25" s="117"/>
      <c r="CCB25" s="117"/>
      <c r="CCC25" s="117"/>
      <c r="CCD25" s="117"/>
      <c r="CCE25" s="117"/>
      <c r="CCF25" s="117"/>
      <c r="CCG25" s="117"/>
      <c r="CCH25" s="117"/>
      <c r="CCI25" s="117"/>
      <c r="CCJ25" s="117"/>
      <c r="CCK25" s="117"/>
      <c r="CCL25" s="117"/>
      <c r="CCM25" s="117"/>
      <c r="CCN25" s="117"/>
      <c r="CCO25" s="117"/>
      <c r="CCP25" s="117"/>
      <c r="CCQ25" s="117"/>
      <c r="CCR25" s="117"/>
      <c r="CCS25" s="117"/>
      <c r="CCT25" s="117"/>
      <c r="CCU25" s="117"/>
      <c r="CCV25" s="117"/>
      <c r="CCW25" s="117"/>
      <c r="CCX25" s="117"/>
      <c r="CCY25" s="117"/>
      <c r="CCZ25" s="117"/>
      <c r="CDA25" s="117"/>
      <c r="CDB25" s="117"/>
      <c r="CDC25" s="117"/>
      <c r="CDD25" s="117"/>
      <c r="CDE25" s="117"/>
      <c r="CDF25" s="117"/>
      <c r="CDG25" s="117"/>
      <c r="CDH25" s="117"/>
      <c r="CDI25" s="117"/>
      <c r="CDJ25" s="117"/>
      <c r="CDK25" s="117"/>
      <c r="CDL25" s="117"/>
      <c r="CDM25" s="117"/>
      <c r="CDN25" s="117"/>
      <c r="CDO25" s="117"/>
      <c r="CDP25" s="117"/>
      <c r="CDQ25" s="117"/>
      <c r="CDR25" s="117"/>
      <c r="CDS25" s="117"/>
      <c r="CDT25" s="117"/>
      <c r="CDU25" s="117"/>
      <c r="CDV25" s="117"/>
      <c r="CDW25" s="117"/>
      <c r="CDX25" s="117"/>
      <c r="CDY25" s="117"/>
      <c r="CDZ25" s="117"/>
      <c r="CEA25" s="117"/>
      <c r="CEB25" s="117"/>
      <c r="CEC25" s="117"/>
      <c r="CED25" s="117"/>
      <c r="CEE25" s="117"/>
      <c r="CEF25" s="117"/>
      <c r="CEG25" s="117"/>
      <c r="CEH25" s="117"/>
      <c r="CEI25" s="117"/>
      <c r="CEJ25" s="117"/>
      <c r="CEK25" s="117"/>
      <c r="CEL25" s="117"/>
      <c r="CEM25" s="117"/>
      <c r="CEN25" s="117"/>
      <c r="CEO25" s="117"/>
      <c r="CEP25" s="117"/>
      <c r="CEQ25" s="117"/>
      <c r="CER25" s="117"/>
      <c r="CES25" s="117"/>
      <c r="CET25" s="117"/>
      <c r="CEU25" s="117"/>
      <c r="CEV25" s="117"/>
      <c r="CEW25" s="117"/>
      <c r="CEX25" s="117"/>
      <c r="CEY25" s="117"/>
      <c r="CEZ25" s="117"/>
      <c r="CFA25" s="117"/>
      <c r="CFB25" s="117"/>
      <c r="CFC25" s="117"/>
      <c r="CFD25" s="117"/>
      <c r="CFE25" s="117"/>
      <c r="CFF25" s="117"/>
      <c r="CFG25" s="117"/>
      <c r="CFH25" s="117"/>
      <c r="CFI25" s="117"/>
      <c r="CFJ25" s="117"/>
      <c r="CFK25" s="117"/>
      <c r="CFL25" s="117"/>
      <c r="CFM25" s="117"/>
      <c r="CFN25" s="117"/>
      <c r="CFO25" s="117"/>
      <c r="CFP25" s="117"/>
      <c r="CFQ25" s="117"/>
      <c r="CFR25" s="117"/>
      <c r="CFS25" s="117"/>
      <c r="CFT25" s="117"/>
      <c r="CFU25" s="117"/>
      <c r="CFV25" s="117"/>
      <c r="CFW25" s="117"/>
      <c r="CFX25" s="117"/>
      <c r="CFY25" s="117"/>
      <c r="CFZ25" s="117"/>
      <c r="CGA25" s="117"/>
      <c r="CGB25" s="117"/>
      <c r="CGC25" s="117"/>
      <c r="CGD25" s="117"/>
      <c r="CGE25" s="117"/>
      <c r="CGF25" s="117"/>
      <c r="CGG25" s="117"/>
      <c r="CGH25" s="117"/>
      <c r="CGI25" s="117"/>
      <c r="CGJ25" s="117"/>
      <c r="CGK25" s="117"/>
      <c r="CGL25" s="117"/>
      <c r="CGM25" s="117"/>
      <c r="CGN25" s="117"/>
      <c r="CGO25" s="117"/>
      <c r="CGP25" s="117"/>
      <c r="CGQ25" s="117"/>
      <c r="CGR25" s="117"/>
      <c r="CGS25" s="117"/>
      <c r="CGT25" s="117"/>
      <c r="CGU25" s="117"/>
      <c r="CGV25" s="117"/>
      <c r="CGW25" s="117"/>
      <c r="CGX25" s="117"/>
      <c r="CGY25" s="117"/>
      <c r="CGZ25" s="117"/>
      <c r="CHA25" s="117"/>
      <c r="CHB25" s="117"/>
      <c r="CHC25" s="117"/>
      <c r="CHD25" s="117"/>
      <c r="CHE25" s="117"/>
      <c r="CHF25" s="117"/>
      <c r="CHG25" s="117"/>
      <c r="CHH25" s="117"/>
      <c r="CHI25" s="117"/>
      <c r="CHJ25" s="117"/>
      <c r="CHK25" s="117"/>
      <c r="CHL25" s="117"/>
      <c r="CHM25" s="117"/>
      <c r="CHN25" s="117"/>
      <c r="CHO25" s="117"/>
      <c r="CHP25" s="117"/>
      <c r="CHQ25" s="117"/>
      <c r="CHR25" s="117"/>
      <c r="CHS25" s="117"/>
      <c r="CHT25" s="117"/>
      <c r="CHU25" s="117"/>
      <c r="CHV25" s="117"/>
      <c r="CHW25" s="117"/>
      <c r="CHX25" s="117"/>
      <c r="CHY25" s="117"/>
      <c r="CHZ25" s="117"/>
      <c r="CIA25" s="117"/>
      <c r="CIB25" s="117"/>
      <c r="CIC25" s="117"/>
      <c r="CID25" s="117"/>
      <c r="CIE25" s="117"/>
      <c r="CIF25" s="117"/>
      <c r="CIG25" s="117"/>
      <c r="CIH25" s="117"/>
      <c r="CII25" s="117"/>
      <c r="CIJ25" s="117"/>
      <c r="CIK25" s="117"/>
      <c r="CIL25" s="117"/>
      <c r="CIM25" s="117"/>
      <c r="CIN25" s="117"/>
      <c r="CIO25" s="117"/>
      <c r="CIP25" s="117"/>
      <c r="CIQ25" s="117"/>
      <c r="CIR25" s="117"/>
      <c r="CIS25" s="117"/>
      <c r="CIT25" s="117"/>
      <c r="CIU25" s="117"/>
      <c r="CIV25" s="117"/>
      <c r="CIW25" s="117"/>
      <c r="CIX25" s="117"/>
      <c r="CIY25" s="117"/>
      <c r="CIZ25" s="117"/>
      <c r="CJA25" s="117"/>
      <c r="CJB25" s="117"/>
      <c r="CJC25" s="117"/>
      <c r="CJD25" s="117"/>
      <c r="CJE25" s="117"/>
      <c r="CJF25" s="117"/>
      <c r="CJG25" s="117"/>
      <c r="CJH25" s="117"/>
      <c r="CJI25" s="117"/>
      <c r="CJJ25" s="117"/>
      <c r="CJK25" s="117"/>
      <c r="CJL25" s="117"/>
      <c r="CJM25" s="117"/>
      <c r="CJN25" s="117"/>
      <c r="CJO25" s="117"/>
      <c r="CJP25" s="117"/>
      <c r="CJQ25" s="117"/>
      <c r="CJR25" s="117"/>
      <c r="CJS25" s="117"/>
      <c r="CJT25" s="117"/>
      <c r="CJU25" s="117"/>
      <c r="CJV25" s="117"/>
      <c r="CJW25" s="117"/>
      <c r="CJX25" s="117"/>
      <c r="CJY25" s="117"/>
      <c r="CJZ25" s="117"/>
      <c r="CKA25" s="117"/>
      <c r="CKB25" s="117"/>
      <c r="CKC25" s="117"/>
      <c r="CKD25" s="117"/>
      <c r="CKE25" s="117"/>
      <c r="CKF25" s="117"/>
      <c r="CKG25" s="117"/>
      <c r="CKH25" s="117"/>
      <c r="CKI25" s="117"/>
      <c r="CKJ25" s="117"/>
      <c r="CKK25" s="117"/>
      <c r="CKL25" s="117"/>
      <c r="CKM25" s="117"/>
      <c r="CKN25" s="117"/>
      <c r="CKO25" s="117"/>
      <c r="CKP25" s="117"/>
      <c r="CKQ25" s="117"/>
      <c r="CKR25" s="117"/>
      <c r="CKS25" s="117"/>
      <c r="CKT25" s="117"/>
      <c r="CKU25" s="117"/>
      <c r="CKV25" s="117"/>
      <c r="CKW25" s="117"/>
      <c r="CKX25" s="117"/>
      <c r="CKY25" s="117"/>
      <c r="CKZ25" s="117"/>
      <c r="CLA25" s="117"/>
      <c r="CLB25" s="117"/>
      <c r="CLC25" s="117"/>
      <c r="CLD25" s="117"/>
      <c r="CLE25" s="117"/>
      <c r="CLF25" s="117"/>
      <c r="CLG25" s="117"/>
      <c r="CLH25" s="117"/>
      <c r="CLI25" s="117"/>
      <c r="CLJ25" s="117"/>
      <c r="CLK25" s="117"/>
      <c r="CLL25" s="117"/>
      <c r="CLM25" s="117"/>
      <c r="CLN25" s="117"/>
      <c r="CLO25" s="117"/>
      <c r="CLP25" s="117"/>
      <c r="CLQ25" s="117"/>
      <c r="CLR25" s="117"/>
      <c r="CLS25" s="117"/>
      <c r="CLT25" s="117"/>
      <c r="CLU25" s="117"/>
      <c r="CLV25" s="117"/>
      <c r="CLW25" s="117"/>
      <c r="CLX25" s="117"/>
      <c r="CLY25" s="117"/>
      <c r="CLZ25" s="117"/>
      <c r="CMA25" s="117"/>
      <c r="CMB25" s="117"/>
      <c r="CMC25" s="117"/>
      <c r="CMD25" s="117"/>
      <c r="CME25" s="117"/>
      <c r="CMF25" s="117"/>
      <c r="CMG25" s="117"/>
      <c r="CMH25" s="117"/>
      <c r="CMI25" s="117"/>
      <c r="CMJ25" s="117"/>
      <c r="CMK25" s="117"/>
      <c r="CML25" s="117"/>
      <c r="CMM25" s="117"/>
      <c r="CMN25" s="117"/>
      <c r="CMO25" s="117"/>
      <c r="CMP25" s="117"/>
      <c r="CMQ25" s="117"/>
      <c r="CMR25" s="117"/>
      <c r="CMS25" s="117"/>
      <c r="CMT25" s="117"/>
      <c r="CMU25" s="117"/>
      <c r="CMV25" s="117"/>
      <c r="CMW25" s="117"/>
      <c r="CMX25" s="117"/>
      <c r="CMY25" s="117"/>
      <c r="CMZ25" s="117"/>
      <c r="CNA25" s="117"/>
      <c r="CNB25" s="117"/>
      <c r="CNC25" s="117"/>
      <c r="CND25" s="117"/>
      <c r="CNE25" s="117"/>
      <c r="CNF25" s="117"/>
      <c r="CNG25" s="117"/>
      <c r="CNH25" s="117"/>
      <c r="CNI25" s="117"/>
      <c r="CNJ25" s="117"/>
      <c r="CNK25" s="117"/>
      <c r="CNL25" s="117"/>
      <c r="CNM25" s="117"/>
      <c r="CNN25" s="117"/>
      <c r="CNO25" s="117"/>
      <c r="CNP25" s="117"/>
      <c r="CNQ25" s="117"/>
      <c r="CNR25" s="117"/>
      <c r="CNS25" s="117"/>
      <c r="CNT25" s="117"/>
      <c r="CNU25" s="117"/>
      <c r="CNV25" s="117"/>
      <c r="CNW25" s="117"/>
      <c r="CNX25" s="117"/>
      <c r="CNY25" s="117"/>
      <c r="CNZ25" s="117"/>
      <c r="COA25" s="117"/>
      <c r="COB25" s="117"/>
      <c r="COC25" s="117"/>
      <c r="COD25" s="117"/>
      <c r="COE25" s="117"/>
      <c r="COF25" s="117"/>
      <c r="COG25" s="117"/>
      <c r="COH25" s="117"/>
      <c r="COI25" s="117"/>
      <c r="COJ25" s="117"/>
      <c r="COK25" s="117"/>
      <c r="COL25" s="117"/>
      <c r="COM25" s="117"/>
      <c r="CON25" s="117"/>
      <c r="COO25" s="117"/>
      <c r="COP25" s="117"/>
      <c r="COQ25" s="117"/>
      <c r="COR25" s="117"/>
      <c r="COS25" s="117"/>
      <c r="COT25" s="117"/>
      <c r="COU25" s="117"/>
      <c r="COV25" s="117"/>
      <c r="COW25" s="117"/>
      <c r="COX25" s="117"/>
      <c r="COY25" s="117"/>
      <c r="COZ25" s="117"/>
      <c r="CPA25" s="117"/>
      <c r="CPB25" s="117"/>
      <c r="CPC25" s="117"/>
      <c r="CPD25" s="117"/>
      <c r="CPE25" s="117"/>
      <c r="CPF25" s="117"/>
      <c r="CPG25" s="117"/>
      <c r="CPH25" s="117"/>
      <c r="CPI25" s="117"/>
      <c r="CPJ25" s="117"/>
      <c r="CPK25" s="117"/>
      <c r="CPL25" s="117"/>
      <c r="CPM25" s="117"/>
      <c r="CPN25" s="117"/>
      <c r="CPO25" s="117"/>
      <c r="CPP25" s="117"/>
      <c r="CPQ25" s="117"/>
      <c r="CPR25" s="117"/>
      <c r="CPS25" s="117"/>
      <c r="CPT25" s="117"/>
      <c r="CPU25" s="117"/>
      <c r="CPV25" s="117"/>
      <c r="CPW25" s="117"/>
      <c r="CPX25" s="117"/>
      <c r="CPY25" s="117"/>
      <c r="CPZ25" s="117"/>
      <c r="CQA25" s="117"/>
      <c r="CQB25" s="117"/>
      <c r="CQC25" s="117"/>
      <c r="CQD25" s="117"/>
      <c r="CQE25" s="117"/>
      <c r="CQF25" s="117"/>
      <c r="CQG25" s="117"/>
      <c r="CQH25" s="117"/>
      <c r="CQI25" s="117"/>
      <c r="CQJ25" s="117"/>
      <c r="CQK25" s="117"/>
      <c r="CQL25" s="117"/>
      <c r="CQM25" s="117"/>
      <c r="CQN25" s="117"/>
      <c r="CQO25" s="117"/>
      <c r="CQP25" s="117"/>
      <c r="CQQ25" s="117"/>
      <c r="CQR25" s="117"/>
      <c r="CQS25" s="117"/>
      <c r="CQT25" s="117"/>
      <c r="CQU25" s="117"/>
      <c r="CQV25" s="117"/>
      <c r="CQW25" s="117"/>
      <c r="CQX25" s="117"/>
      <c r="CQY25" s="117"/>
      <c r="CQZ25" s="117"/>
      <c r="CRA25" s="117"/>
      <c r="CRB25" s="117"/>
      <c r="CRC25" s="117"/>
      <c r="CRD25" s="117"/>
      <c r="CRE25" s="117"/>
      <c r="CRF25" s="117"/>
      <c r="CRG25" s="117"/>
      <c r="CRH25" s="117"/>
      <c r="CRI25" s="117"/>
      <c r="CRJ25" s="117"/>
      <c r="CRK25" s="117"/>
      <c r="CRL25" s="117"/>
      <c r="CRM25" s="117"/>
      <c r="CRN25" s="117"/>
      <c r="CRO25" s="117"/>
      <c r="CRP25" s="117"/>
      <c r="CRQ25" s="117"/>
      <c r="CRR25" s="117"/>
      <c r="CRS25" s="117"/>
      <c r="CRT25" s="117"/>
      <c r="CRU25" s="117"/>
      <c r="CRV25" s="117"/>
      <c r="CRW25" s="117"/>
      <c r="CRX25" s="117"/>
      <c r="CRY25" s="117"/>
      <c r="CRZ25" s="117"/>
      <c r="CSA25" s="117"/>
      <c r="CSB25" s="117"/>
      <c r="CSC25" s="117"/>
      <c r="CSD25" s="117"/>
      <c r="CSE25" s="117"/>
      <c r="CSF25" s="117"/>
      <c r="CSG25" s="117"/>
      <c r="CSH25" s="117"/>
      <c r="CSI25" s="117"/>
      <c r="CSJ25" s="117"/>
      <c r="CSK25" s="117"/>
      <c r="CSL25" s="117"/>
      <c r="CSM25" s="117"/>
      <c r="CSN25" s="117"/>
      <c r="CSO25" s="117"/>
      <c r="CSP25" s="117"/>
      <c r="CSQ25" s="117"/>
      <c r="CSR25" s="117"/>
      <c r="CSS25" s="117"/>
      <c r="CST25" s="117"/>
      <c r="CSU25" s="117"/>
      <c r="CSV25" s="117"/>
      <c r="CSW25" s="117"/>
      <c r="CSX25" s="117"/>
      <c r="CSY25" s="117"/>
      <c r="CSZ25" s="117"/>
      <c r="CTA25" s="117"/>
      <c r="CTB25" s="117"/>
      <c r="CTC25" s="117"/>
      <c r="CTD25" s="117"/>
      <c r="CTE25" s="117"/>
      <c r="CTF25" s="117"/>
      <c r="CTG25" s="117"/>
      <c r="CTH25" s="117"/>
      <c r="CTI25" s="117"/>
      <c r="CTJ25" s="117"/>
      <c r="CTK25" s="117"/>
      <c r="CTL25" s="117"/>
      <c r="CTM25" s="117"/>
      <c r="CTN25" s="117"/>
      <c r="CTO25" s="117"/>
      <c r="CTP25" s="117"/>
      <c r="CTQ25" s="117"/>
      <c r="CTR25" s="117"/>
      <c r="CTS25" s="117"/>
      <c r="CTT25" s="117"/>
      <c r="CTU25" s="117"/>
      <c r="CTV25" s="117"/>
      <c r="CTW25" s="117"/>
      <c r="CTX25" s="117"/>
      <c r="CTY25" s="117"/>
      <c r="CTZ25" s="117"/>
      <c r="CUA25" s="117"/>
      <c r="CUB25" s="117"/>
      <c r="CUC25" s="117"/>
      <c r="CUD25" s="117"/>
      <c r="CUE25" s="117"/>
      <c r="CUF25" s="117"/>
      <c r="CUG25" s="117"/>
      <c r="CUH25" s="117"/>
      <c r="CUI25" s="117"/>
      <c r="CUJ25" s="117"/>
      <c r="CUK25" s="117"/>
      <c r="CUL25" s="117"/>
      <c r="CUM25" s="117"/>
      <c r="CUN25" s="117"/>
      <c r="CUO25" s="117"/>
      <c r="CUP25" s="117"/>
      <c r="CUQ25" s="117"/>
      <c r="CUR25" s="117"/>
      <c r="CUS25" s="117"/>
      <c r="CUT25" s="117"/>
      <c r="CUU25" s="117"/>
      <c r="CUV25" s="117"/>
      <c r="CUW25" s="117"/>
      <c r="CUX25" s="117"/>
      <c r="CUY25" s="117"/>
      <c r="CUZ25" s="117"/>
      <c r="CVA25" s="117"/>
      <c r="CVB25" s="117"/>
      <c r="CVC25" s="117"/>
      <c r="CVD25" s="117"/>
      <c r="CVE25" s="117"/>
      <c r="CVF25" s="117"/>
      <c r="CVG25" s="117"/>
      <c r="CVH25" s="117"/>
      <c r="CVI25" s="117"/>
      <c r="CVJ25" s="117"/>
      <c r="CVK25" s="117"/>
      <c r="CVL25" s="117"/>
      <c r="CVM25" s="117"/>
      <c r="CVN25" s="117"/>
      <c r="CVO25" s="117"/>
      <c r="CVP25" s="117"/>
      <c r="CVQ25" s="117"/>
      <c r="CVR25" s="117"/>
      <c r="CVS25" s="117"/>
      <c r="CVT25" s="117"/>
      <c r="CVU25" s="117"/>
      <c r="CVV25" s="117"/>
      <c r="CVW25" s="117"/>
      <c r="CVX25" s="117"/>
      <c r="CVY25" s="117"/>
      <c r="CVZ25" s="117"/>
      <c r="CWA25" s="117"/>
      <c r="CWB25" s="117"/>
      <c r="CWC25" s="117"/>
      <c r="CWD25" s="117"/>
      <c r="CWE25" s="117"/>
      <c r="CWF25" s="117"/>
      <c r="CWG25" s="117"/>
      <c r="CWH25" s="117"/>
      <c r="CWI25" s="117"/>
      <c r="CWJ25" s="117"/>
      <c r="CWK25" s="117"/>
      <c r="CWL25" s="117"/>
      <c r="CWM25" s="117"/>
      <c r="CWN25" s="117"/>
      <c r="CWO25" s="117"/>
      <c r="CWP25" s="117"/>
      <c r="CWQ25" s="117"/>
      <c r="CWR25" s="117"/>
      <c r="CWS25" s="117"/>
      <c r="CWT25" s="117"/>
      <c r="CWU25" s="117"/>
      <c r="CWV25" s="117"/>
      <c r="CWW25" s="117"/>
      <c r="CWX25" s="117"/>
      <c r="CWY25" s="117"/>
      <c r="CWZ25" s="117"/>
      <c r="CXA25" s="117"/>
      <c r="CXB25" s="117"/>
      <c r="CXC25" s="117"/>
      <c r="CXD25" s="117"/>
      <c r="CXE25" s="117"/>
      <c r="CXF25" s="117"/>
      <c r="CXG25" s="117"/>
      <c r="CXH25" s="117"/>
      <c r="CXI25" s="117"/>
      <c r="CXJ25" s="117"/>
      <c r="CXK25" s="117"/>
      <c r="CXL25" s="117"/>
      <c r="CXM25" s="117"/>
      <c r="CXN25" s="117"/>
      <c r="CXO25" s="117"/>
      <c r="CXP25" s="117"/>
      <c r="CXQ25" s="117"/>
      <c r="CXR25" s="117"/>
      <c r="CXS25" s="117"/>
      <c r="CXT25" s="117"/>
      <c r="CXU25" s="117"/>
      <c r="CXV25" s="117"/>
      <c r="CXW25" s="117"/>
      <c r="CXX25" s="117"/>
      <c r="CXY25" s="117"/>
      <c r="CXZ25" s="117"/>
      <c r="CYA25" s="117"/>
      <c r="CYB25" s="117"/>
      <c r="CYC25" s="117"/>
      <c r="CYD25" s="117"/>
      <c r="CYE25" s="117"/>
      <c r="CYF25" s="117"/>
      <c r="CYG25" s="117"/>
      <c r="CYH25" s="117"/>
      <c r="CYI25" s="117"/>
      <c r="CYJ25" s="117"/>
      <c r="CYK25" s="117"/>
      <c r="CYL25" s="117"/>
      <c r="CYM25" s="117"/>
      <c r="CYN25" s="117"/>
      <c r="CYO25" s="117"/>
      <c r="CYP25" s="117"/>
      <c r="CYQ25" s="117"/>
      <c r="CYR25" s="117"/>
      <c r="CYS25" s="117"/>
      <c r="CYT25" s="117"/>
      <c r="CYU25" s="117"/>
      <c r="CYV25" s="117"/>
      <c r="CYW25" s="117"/>
      <c r="CYX25" s="117"/>
      <c r="CYY25" s="117"/>
      <c r="CYZ25" s="117"/>
      <c r="CZA25" s="117"/>
      <c r="CZB25" s="117"/>
      <c r="CZC25" s="117"/>
      <c r="CZD25" s="117"/>
      <c r="CZE25" s="117"/>
      <c r="CZF25" s="117"/>
      <c r="CZG25" s="117"/>
      <c r="CZH25" s="117"/>
      <c r="CZI25" s="117"/>
      <c r="CZJ25" s="117"/>
      <c r="CZK25" s="117"/>
      <c r="CZL25" s="117"/>
      <c r="CZM25" s="117"/>
      <c r="CZN25" s="117"/>
      <c r="CZO25" s="117"/>
      <c r="CZP25" s="117"/>
      <c r="CZQ25" s="117"/>
      <c r="CZR25" s="117"/>
      <c r="CZS25" s="117"/>
      <c r="CZT25" s="117"/>
      <c r="CZU25" s="117"/>
      <c r="CZV25" s="117"/>
      <c r="CZW25" s="117"/>
      <c r="CZX25" s="117"/>
      <c r="CZY25" s="117"/>
      <c r="CZZ25" s="117"/>
      <c r="DAA25" s="117"/>
      <c r="DAB25" s="117"/>
      <c r="DAC25" s="117"/>
      <c r="DAD25" s="117"/>
      <c r="DAE25" s="117"/>
      <c r="DAF25" s="117"/>
      <c r="DAG25" s="117"/>
      <c r="DAH25" s="117"/>
      <c r="DAI25" s="117"/>
      <c r="DAJ25" s="117"/>
      <c r="DAK25" s="117"/>
      <c r="DAL25" s="117"/>
      <c r="DAM25" s="117"/>
      <c r="DAN25" s="117"/>
      <c r="DAO25" s="117"/>
      <c r="DAP25" s="117"/>
      <c r="DAQ25" s="117"/>
      <c r="DAR25" s="117"/>
      <c r="DAS25" s="117"/>
      <c r="DAT25" s="117"/>
      <c r="DAU25" s="117"/>
      <c r="DAV25" s="117"/>
      <c r="DAW25" s="117"/>
      <c r="DAX25" s="117"/>
      <c r="DAY25" s="117"/>
      <c r="DAZ25" s="117"/>
      <c r="DBA25" s="117"/>
      <c r="DBB25" s="117"/>
      <c r="DBC25" s="117"/>
      <c r="DBD25" s="117"/>
      <c r="DBE25" s="117"/>
      <c r="DBF25" s="117"/>
      <c r="DBG25" s="117"/>
      <c r="DBH25" s="117"/>
      <c r="DBI25" s="117"/>
      <c r="DBJ25" s="117"/>
      <c r="DBK25" s="117"/>
      <c r="DBL25" s="117"/>
      <c r="DBM25" s="117"/>
      <c r="DBN25" s="117"/>
      <c r="DBO25" s="117"/>
      <c r="DBP25" s="117"/>
      <c r="DBQ25" s="117"/>
      <c r="DBR25" s="117"/>
      <c r="DBS25" s="117"/>
      <c r="DBT25" s="117"/>
      <c r="DBU25" s="117"/>
      <c r="DBV25" s="117"/>
      <c r="DBW25" s="117"/>
      <c r="DBX25" s="117"/>
      <c r="DBY25" s="117"/>
      <c r="DBZ25" s="117"/>
      <c r="DCA25" s="117"/>
      <c r="DCB25" s="117"/>
      <c r="DCC25" s="117"/>
      <c r="DCD25" s="117"/>
      <c r="DCE25" s="117"/>
      <c r="DCF25" s="117"/>
      <c r="DCG25" s="117"/>
      <c r="DCH25" s="117"/>
      <c r="DCI25" s="117"/>
      <c r="DCJ25" s="117"/>
      <c r="DCK25" s="117"/>
      <c r="DCL25" s="117"/>
      <c r="DCM25" s="117"/>
      <c r="DCN25" s="117"/>
      <c r="DCO25" s="117"/>
      <c r="DCP25" s="117"/>
      <c r="DCQ25" s="117"/>
      <c r="DCR25" s="117"/>
      <c r="DCS25" s="117"/>
      <c r="DCT25" s="117"/>
      <c r="DCU25" s="117"/>
      <c r="DCV25" s="117"/>
      <c r="DCW25" s="117"/>
      <c r="DCX25" s="117"/>
      <c r="DCY25" s="117"/>
      <c r="DCZ25" s="117"/>
      <c r="DDA25" s="117"/>
      <c r="DDB25" s="117"/>
      <c r="DDC25" s="117"/>
      <c r="DDD25" s="117"/>
      <c r="DDE25" s="117"/>
      <c r="DDF25" s="117"/>
      <c r="DDG25" s="117"/>
      <c r="DDH25" s="117"/>
      <c r="DDI25" s="117"/>
      <c r="DDJ25" s="117"/>
      <c r="DDK25" s="117"/>
      <c r="DDL25" s="117"/>
      <c r="DDM25" s="117"/>
      <c r="DDN25" s="117"/>
      <c r="DDO25" s="117"/>
      <c r="DDP25" s="117"/>
      <c r="DDQ25" s="117"/>
      <c r="DDR25" s="117"/>
      <c r="DDS25" s="117"/>
      <c r="DDT25" s="117"/>
      <c r="DDU25" s="117"/>
      <c r="DDV25" s="117"/>
      <c r="DDW25" s="117"/>
      <c r="DDX25" s="117"/>
      <c r="DDY25" s="117"/>
      <c r="DDZ25" s="117"/>
      <c r="DEA25" s="117"/>
      <c r="DEB25" s="117"/>
      <c r="DEC25" s="117"/>
      <c r="DED25" s="117"/>
      <c r="DEE25" s="117"/>
      <c r="DEF25" s="117"/>
      <c r="DEG25" s="117"/>
      <c r="DEH25" s="117"/>
      <c r="DEI25" s="117"/>
      <c r="DEJ25" s="117"/>
      <c r="DEK25" s="117"/>
      <c r="DEL25" s="117"/>
      <c r="DEM25" s="117"/>
      <c r="DEN25" s="117"/>
      <c r="DEO25" s="117"/>
      <c r="DEP25" s="117"/>
      <c r="DEQ25" s="117"/>
      <c r="DER25" s="117"/>
      <c r="DES25" s="117"/>
      <c r="DET25" s="117"/>
      <c r="DEU25" s="117"/>
      <c r="DEV25" s="117"/>
      <c r="DEW25" s="117"/>
      <c r="DEX25" s="117"/>
      <c r="DEY25" s="117"/>
      <c r="DEZ25" s="117"/>
      <c r="DFA25" s="117"/>
      <c r="DFB25" s="117"/>
      <c r="DFC25" s="117"/>
      <c r="DFD25" s="117"/>
      <c r="DFE25" s="117"/>
      <c r="DFF25" s="117"/>
      <c r="DFG25" s="117"/>
      <c r="DFH25" s="117"/>
      <c r="DFI25" s="117"/>
      <c r="DFJ25" s="117"/>
      <c r="DFK25" s="117"/>
      <c r="DFL25" s="117"/>
      <c r="DFM25" s="117"/>
      <c r="DFN25" s="117"/>
      <c r="DFO25" s="117"/>
      <c r="DFP25" s="117"/>
      <c r="DFQ25" s="117"/>
      <c r="DFR25" s="117"/>
      <c r="DFS25" s="117"/>
      <c r="DFT25" s="117"/>
      <c r="DFU25" s="117"/>
      <c r="DFV25" s="117"/>
      <c r="DFW25" s="117"/>
      <c r="DFX25" s="117"/>
      <c r="DFY25" s="117"/>
      <c r="DFZ25" s="117"/>
      <c r="DGA25" s="117"/>
      <c r="DGB25" s="117"/>
      <c r="DGC25" s="117"/>
      <c r="DGD25" s="117"/>
      <c r="DGE25" s="117"/>
      <c r="DGF25" s="117"/>
      <c r="DGG25" s="117"/>
      <c r="DGH25" s="117"/>
      <c r="DGI25" s="117"/>
      <c r="DGJ25" s="117"/>
      <c r="DGK25" s="117"/>
      <c r="DGL25" s="117"/>
      <c r="DGM25" s="117"/>
      <c r="DGN25" s="117"/>
      <c r="DGO25" s="117"/>
      <c r="DGP25" s="117"/>
      <c r="DGQ25" s="117"/>
      <c r="DGR25" s="117"/>
      <c r="DGS25" s="117"/>
      <c r="DGT25" s="117"/>
      <c r="DGU25" s="117"/>
      <c r="DGV25" s="117"/>
      <c r="DGW25" s="117"/>
      <c r="DGX25" s="117"/>
      <c r="DGY25" s="117"/>
      <c r="DGZ25" s="117"/>
      <c r="DHA25" s="117"/>
      <c r="DHB25" s="117"/>
      <c r="DHC25" s="117"/>
      <c r="DHD25" s="117"/>
      <c r="DHE25" s="117"/>
      <c r="DHF25" s="117"/>
      <c r="DHG25" s="117"/>
      <c r="DHH25" s="117"/>
      <c r="DHI25" s="117"/>
      <c r="DHJ25" s="117"/>
      <c r="DHK25" s="117"/>
      <c r="DHL25" s="117"/>
      <c r="DHM25" s="117"/>
      <c r="DHN25" s="117"/>
      <c r="DHO25" s="117"/>
      <c r="DHP25" s="117"/>
      <c r="DHQ25" s="117"/>
      <c r="DHR25" s="117"/>
      <c r="DHS25" s="117"/>
      <c r="DHT25" s="117"/>
      <c r="DHU25" s="117"/>
      <c r="DHV25" s="117"/>
      <c r="DHW25" s="117"/>
      <c r="DHX25" s="117"/>
      <c r="DHY25" s="117"/>
      <c r="DHZ25" s="117"/>
      <c r="DIA25" s="117"/>
      <c r="DIB25" s="117"/>
      <c r="DIC25" s="117"/>
      <c r="DID25" s="117"/>
      <c r="DIE25" s="117"/>
      <c r="DIF25" s="117"/>
      <c r="DIG25" s="117"/>
      <c r="DIH25" s="117"/>
      <c r="DII25" s="117"/>
      <c r="DIJ25" s="117"/>
      <c r="DIK25" s="117"/>
      <c r="DIL25" s="117"/>
      <c r="DIM25" s="117"/>
      <c r="DIN25" s="117"/>
      <c r="DIO25" s="117"/>
      <c r="DIP25" s="117"/>
      <c r="DIQ25" s="117"/>
      <c r="DIR25" s="117"/>
      <c r="DIS25" s="117"/>
      <c r="DIT25" s="117"/>
      <c r="DIU25" s="117"/>
      <c r="DIV25" s="117"/>
      <c r="DIW25" s="117"/>
      <c r="DIX25" s="117"/>
      <c r="DIY25" s="117"/>
      <c r="DIZ25" s="117"/>
      <c r="DJA25" s="117"/>
      <c r="DJB25" s="117"/>
      <c r="DJC25" s="117"/>
      <c r="DJD25" s="117"/>
      <c r="DJE25" s="117"/>
      <c r="DJF25" s="117"/>
      <c r="DJG25" s="117"/>
      <c r="DJH25" s="117"/>
      <c r="DJI25" s="117"/>
      <c r="DJJ25" s="117"/>
      <c r="DJK25" s="117"/>
      <c r="DJL25" s="117"/>
      <c r="DJM25" s="117"/>
      <c r="DJN25" s="117"/>
      <c r="DJO25" s="117"/>
      <c r="DJP25" s="117"/>
      <c r="DJQ25" s="117"/>
      <c r="DJR25" s="117"/>
      <c r="DJS25" s="117"/>
      <c r="DJT25" s="117"/>
      <c r="DJU25" s="117"/>
      <c r="DJV25" s="117"/>
      <c r="DJW25" s="117"/>
      <c r="DJX25" s="117"/>
      <c r="DJY25" s="117"/>
      <c r="DJZ25" s="117"/>
      <c r="DKA25" s="117"/>
      <c r="DKB25" s="117"/>
      <c r="DKC25" s="117"/>
      <c r="DKD25" s="117"/>
      <c r="DKE25" s="117"/>
      <c r="DKF25" s="117"/>
      <c r="DKG25" s="117"/>
      <c r="DKH25" s="117"/>
      <c r="DKI25" s="117"/>
      <c r="DKJ25" s="117"/>
      <c r="DKK25" s="117"/>
      <c r="DKL25" s="117"/>
      <c r="DKM25" s="117"/>
      <c r="DKN25" s="117"/>
      <c r="DKO25" s="117"/>
      <c r="DKP25" s="117"/>
      <c r="DKQ25" s="117"/>
      <c r="DKR25" s="117"/>
      <c r="DKS25" s="117"/>
      <c r="DKT25" s="117"/>
      <c r="DKU25" s="117"/>
      <c r="DKV25" s="117"/>
      <c r="DKW25" s="117"/>
      <c r="DKX25" s="117"/>
      <c r="DKY25" s="117"/>
      <c r="DKZ25" s="117"/>
      <c r="DLA25" s="117"/>
      <c r="DLB25" s="117"/>
      <c r="DLC25" s="117"/>
      <c r="DLD25" s="117"/>
      <c r="DLE25" s="117"/>
      <c r="DLF25" s="117"/>
      <c r="DLG25" s="117"/>
      <c r="DLH25" s="117"/>
      <c r="DLI25" s="117"/>
      <c r="DLJ25" s="117"/>
      <c r="DLK25" s="117"/>
      <c r="DLL25" s="117"/>
      <c r="DLM25" s="117"/>
      <c r="DLN25" s="117"/>
      <c r="DLO25" s="117"/>
      <c r="DLP25" s="117"/>
      <c r="DLQ25" s="117"/>
      <c r="DLR25" s="117"/>
      <c r="DLS25" s="117"/>
      <c r="DLT25" s="117"/>
      <c r="DLU25" s="117"/>
      <c r="DLV25" s="117"/>
      <c r="DLW25" s="117"/>
      <c r="DLX25" s="117"/>
      <c r="DLY25" s="117"/>
      <c r="DLZ25" s="117"/>
      <c r="DMA25" s="117"/>
      <c r="DMB25" s="117"/>
      <c r="DMC25" s="117"/>
      <c r="DMD25" s="117"/>
      <c r="DME25" s="117"/>
      <c r="DMF25" s="117"/>
      <c r="DMG25" s="117"/>
      <c r="DMH25" s="117"/>
      <c r="DMI25" s="117"/>
      <c r="DMJ25" s="117"/>
      <c r="DMK25" s="117"/>
      <c r="DML25" s="117"/>
      <c r="DMM25" s="117"/>
      <c r="DMN25" s="117"/>
      <c r="DMO25" s="117"/>
      <c r="DMP25" s="117"/>
      <c r="DMQ25" s="117"/>
      <c r="DMR25" s="117"/>
      <c r="DMS25" s="117"/>
      <c r="DMT25" s="117"/>
      <c r="DMU25" s="117"/>
      <c r="DMV25" s="117"/>
      <c r="DMW25" s="117"/>
      <c r="DMX25" s="117"/>
      <c r="DMY25" s="117"/>
      <c r="DMZ25" s="117"/>
      <c r="DNA25" s="117"/>
      <c r="DNB25" s="117"/>
      <c r="DNC25" s="117"/>
      <c r="DND25" s="117"/>
      <c r="DNE25" s="117"/>
      <c r="DNF25" s="117"/>
      <c r="DNG25" s="117"/>
      <c r="DNH25" s="117"/>
      <c r="DNI25" s="117"/>
      <c r="DNJ25" s="117"/>
      <c r="DNK25" s="117"/>
      <c r="DNL25" s="117"/>
      <c r="DNM25" s="117"/>
      <c r="DNN25" s="117"/>
      <c r="DNO25" s="117"/>
      <c r="DNP25" s="117"/>
      <c r="DNQ25" s="117"/>
      <c r="DNR25" s="117"/>
      <c r="DNS25" s="117"/>
      <c r="DNT25" s="117"/>
      <c r="DNU25" s="117"/>
      <c r="DNV25" s="117"/>
      <c r="DNW25" s="117"/>
      <c r="DNX25" s="117"/>
      <c r="DNY25" s="117"/>
      <c r="DNZ25" s="117"/>
      <c r="DOA25" s="117"/>
      <c r="DOB25" s="117"/>
      <c r="DOC25" s="117"/>
      <c r="DOD25" s="117"/>
      <c r="DOE25" s="117"/>
      <c r="DOF25" s="117"/>
      <c r="DOG25" s="117"/>
      <c r="DOH25" s="117"/>
      <c r="DOI25" s="117"/>
      <c r="DOJ25" s="117"/>
      <c r="DOK25" s="117"/>
      <c r="DOL25" s="117"/>
      <c r="DOM25" s="117"/>
      <c r="DON25" s="117"/>
      <c r="DOO25" s="117"/>
      <c r="DOP25" s="117"/>
      <c r="DOQ25" s="117"/>
      <c r="DOR25" s="117"/>
      <c r="DOS25" s="117"/>
      <c r="DOT25" s="117"/>
      <c r="DOU25" s="117"/>
      <c r="DOV25" s="117"/>
      <c r="DOW25" s="117"/>
      <c r="DOX25" s="117"/>
      <c r="DOY25" s="117"/>
      <c r="DOZ25" s="117"/>
      <c r="DPA25" s="117"/>
      <c r="DPB25" s="117"/>
      <c r="DPC25" s="117"/>
      <c r="DPD25" s="117"/>
      <c r="DPE25" s="117"/>
      <c r="DPF25" s="117"/>
      <c r="DPG25" s="117"/>
      <c r="DPH25" s="117"/>
      <c r="DPI25" s="117"/>
      <c r="DPJ25" s="117"/>
      <c r="DPK25" s="117"/>
      <c r="DPL25" s="117"/>
      <c r="DPM25" s="117"/>
      <c r="DPN25" s="117"/>
      <c r="DPO25" s="117"/>
      <c r="DPP25" s="117"/>
      <c r="DPQ25" s="117"/>
      <c r="DPR25" s="117"/>
      <c r="DPS25" s="117"/>
      <c r="DPT25" s="117"/>
      <c r="DPU25" s="117"/>
      <c r="DPV25" s="117"/>
      <c r="DPW25" s="117"/>
      <c r="DPX25" s="117"/>
      <c r="DPY25" s="117"/>
      <c r="DPZ25" s="117"/>
      <c r="DQA25" s="117"/>
      <c r="DQB25" s="117"/>
      <c r="DQC25" s="117"/>
      <c r="DQD25" s="117"/>
      <c r="DQE25" s="117"/>
      <c r="DQF25" s="117"/>
      <c r="DQG25" s="117"/>
      <c r="DQH25" s="117"/>
      <c r="DQI25" s="117"/>
      <c r="DQJ25" s="117"/>
      <c r="DQK25" s="117"/>
      <c r="DQL25" s="117"/>
      <c r="DQM25" s="117"/>
      <c r="DQN25" s="117"/>
      <c r="DQO25" s="117"/>
      <c r="DQP25" s="117"/>
      <c r="DQQ25" s="117"/>
      <c r="DQR25" s="117"/>
      <c r="DQS25" s="117"/>
      <c r="DQT25" s="117"/>
      <c r="DQU25" s="117"/>
      <c r="DQV25" s="117"/>
      <c r="DQW25" s="117"/>
      <c r="DQX25" s="117"/>
      <c r="DQY25" s="117"/>
      <c r="DQZ25" s="117"/>
      <c r="DRA25" s="117"/>
      <c r="DRB25" s="117"/>
      <c r="DRC25" s="117"/>
      <c r="DRD25" s="117"/>
      <c r="DRE25" s="117"/>
      <c r="DRF25" s="117"/>
      <c r="DRG25" s="117"/>
      <c r="DRH25" s="117"/>
      <c r="DRI25" s="117"/>
      <c r="DRJ25" s="117"/>
      <c r="DRK25" s="117"/>
      <c r="DRL25" s="117"/>
      <c r="DRM25" s="117"/>
      <c r="DRN25" s="117"/>
      <c r="DRO25" s="117"/>
      <c r="DRP25" s="117"/>
      <c r="DRQ25" s="117"/>
      <c r="DRR25" s="117"/>
      <c r="DRS25" s="117"/>
      <c r="DRT25" s="117"/>
      <c r="DRU25" s="117"/>
      <c r="DRV25" s="117"/>
      <c r="DRW25" s="117"/>
      <c r="DRX25" s="117"/>
      <c r="DRY25" s="117"/>
      <c r="DRZ25" s="117"/>
      <c r="DSA25" s="117"/>
      <c r="DSB25" s="117"/>
      <c r="DSC25" s="117"/>
      <c r="DSD25" s="117"/>
      <c r="DSE25" s="117"/>
      <c r="DSF25" s="117"/>
      <c r="DSG25" s="117"/>
      <c r="DSH25" s="117"/>
      <c r="DSI25" s="117"/>
      <c r="DSJ25" s="117"/>
      <c r="DSK25" s="117"/>
      <c r="DSL25" s="117"/>
      <c r="DSM25" s="117"/>
      <c r="DSN25" s="117"/>
      <c r="DSO25" s="117"/>
      <c r="DSP25" s="117"/>
      <c r="DSQ25" s="117"/>
      <c r="DSR25" s="117"/>
      <c r="DSS25" s="117"/>
      <c r="DST25" s="117"/>
      <c r="DSU25" s="117"/>
      <c r="DSV25" s="117"/>
      <c r="DSW25" s="117"/>
      <c r="DSX25" s="117"/>
      <c r="DSY25" s="117"/>
      <c r="DSZ25" s="117"/>
      <c r="DTA25" s="117"/>
      <c r="DTB25" s="117"/>
      <c r="DTC25" s="117"/>
      <c r="DTD25" s="117"/>
      <c r="DTE25" s="117"/>
      <c r="DTF25" s="117"/>
      <c r="DTG25" s="117"/>
      <c r="DTH25" s="117"/>
      <c r="DTI25" s="117"/>
      <c r="DTJ25" s="117"/>
      <c r="DTK25" s="117"/>
      <c r="DTL25" s="117"/>
      <c r="DTM25" s="117"/>
      <c r="DTN25" s="117"/>
      <c r="DTO25" s="117"/>
      <c r="DTP25" s="117"/>
      <c r="DTQ25" s="117"/>
      <c r="DTR25" s="117"/>
      <c r="DTS25" s="117"/>
      <c r="DTT25" s="117"/>
      <c r="DTU25" s="117"/>
      <c r="DTV25" s="117"/>
      <c r="DTW25" s="117"/>
      <c r="DTX25" s="117"/>
      <c r="DTY25" s="117"/>
      <c r="DTZ25" s="117"/>
      <c r="DUA25" s="117"/>
      <c r="DUB25" s="117"/>
      <c r="DUC25" s="117"/>
      <c r="DUD25" s="117"/>
      <c r="DUE25" s="117"/>
      <c r="DUF25" s="117"/>
      <c r="DUG25" s="117"/>
      <c r="DUH25" s="117"/>
      <c r="DUI25" s="117"/>
      <c r="DUJ25" s="117"/>
      <c r="DUK25" s="117"/>
      <c r="DUL25" s="117"/>
      <c r="DUM25" s="117"/>
      <c r="DUN25" s="117"/>
      <c r="DUO25" s="117"/>
      <c r="DUP25" s="117"/>
      <c r="DUQ25" s="117"/>
      <c r="DUR25" s="117"/>
      <c r="DUS25" s="117"/>
      <c r="DUT25" s="117"/>
      <c r="DUU25" s="117"/>
      <c r="DUV25" s="117"/>
      <c r="DUW25" s="117"/>
      <c r="DUX25" s="117"/>
      <c r="DUY25" s="117"/>
      <c r="DUZ25" s="117"/>
      <c r="DVA25" s="117"/>
      <c r="DVB25" s="117"/>
      <c r="DVC25" s="117"/>
      <c r="DVD25" s="117"/>
      <c r="DVE25" s="117"/>
      <c r="DVF25" s="117"/>
      <c r="DVG25" s="117"/>
      <c r="DVH25" s="117"/>
      <c r="DVI25" s="117"/>
      <c r="DVJ25" s="117"/>
      <c r="DVK25" s="117"/>
      <c r="DVL25" s="117"/>
      <c r="DVM25" s="117"/>
      <c r="DVN25" s="117"/>
      <c r="DVO25" s="117"/>
      <c r="DVP25" s="117"/>
      <c r="DVQ25" s="117"/>
      <c r="DVR25" s="117"/>
      <c r="DVS25" s="117"/>
      <c r="DVT25" s="117"/>
      <c r="DVU25" s="117"/>
      <c r="DVV25" s="117"/>
      <c r="DVW25" s="117"/>
      <c r="DVX25" s="117"/>
      <c r="DVY25" s="117"/>
      <c r="DVZ25" s="117"/>
      <c r="DWA25" s="117"/>
      <c r="DWB25" s="117"/>
      <c r="DWC25" s="117"/>
      <c r="DWD25" s="117"/>
      <c r="DWE25" s="117"/>
      <c r="DWF25" s="117"/>
      <c r="DWG25" s="117"/>
      <c r="DWH25" s="117"/>
      <c r="DWI25" s="117"/>
      <c r="DWJ25" s="117"/>
      <c r="DWK25" s="117"/>
      <c r="DWL25" s="117"/>
      <c r="DWM25" s="117"/>
      <c r="DWN25" s="117"/>
      <c r="DWO25" s="117"/>
      <c r="DWP25" s="117"/>
      <c r="DWQ25" s="117"/>
      <c r="DWR25" s="117"/>
      <c r="DWS25" s="117"/>
      <c r="DWT25" s="117"/>
      <c r="DWU25" s="117"/>
      <c r="DWV25" s="117"/>
      <c r="DWW25" s="117"/>
      <c r="DWX25" s="117"/>
      <c r="DWY25" s="117"/>
      <c r="DWZ25" s="117"/>
      <c r="DXA25" s="117"/>
      <c r="DXB25" s="117"/>
      <c r="DXC25" s="117"/>
      <c r="DXD25" s="117"/>
      <c r="DXE25" s="117"/>
      <c r="DXF25" s="117"/>
      <c r="DXG25" s="117"/>
      <c r="DXH25" s="117"/>
      <c r="DXI25" s="117"/>
      <c r="DXJ25" s="117"/>
      <c r="DXK25" s="117"/>
      <c r="DXL25" s="117"/>
      <c r="DXM25" s="117"/>
      <c r="DXN25" s="117"/>
      <c r="DXO25" s="117"/>
      <c r="DXP25" s="117"/>
      <c r="DXQ25" s="117"/>
      <c r="DXR25" s="117"/>
      <c r="DXS25" s="117"/>
      <c r="DXT25" s="117"/>
      <c r="DXU25" s="117"/>
      <c r="DXV25" s="117"/>
      <c r="DXW25" s="117"/>
      <c r="DXX25" s="117"/>
      <c r="DXY25" s="117"/>
      <c r="DXZ25" s="117"/>
      <c r="DYA25" s="117"/>
      <c r="DYB25" s="117"/>
      <c r="DYC25" s="117"/>
      <c r="DYD25" s="117"/>
      <c r="DYE25" s="117"/>
      <c r="DYF25" s="117"/>
      <c r="DYG25" s="117"/>
      <c r="DYH25" s="117"/>
      <c r="DYI25" s="117"/>
      <c r="DYJ25" s="117"/>
      <c r="DYK25" s="117"/>
      <c r="DYL25" s="117"/>
      <c r="DYM25" s="117"/>
      <c r="DYN25" s="117"/>
      <c r="DYO25" s="117"/>
      <c r="DYP25" s="117"/>
      <c r="DYQ25" s="117"/>
      <c r="DYR25" s="117"/>
      <c r="DYS25" s="117"/>
      <c r="DYT25" s="117"/>
      <c r="DYU25" s="117"/>
      <c r="DYV25" s="117"/>
      <c r="DYW25" s="117"/>
      <c r="DYX25" s="117"/>
      <c r="DYY25" s="117"/>
      <c r="DYZ25" s="117"/>
      <c r="DZA25" s="117"/>
      <c r="DZB25" s="117"/>
      <c r="DZC25" s="117"/>
      <c r="DZD25" s="117"/>
      <c r="DZE25" s="117"/>
      <c r="DZF25" s="117"/>
      <c r="DZG25" s="117"/>
      <c r="DZH25" s="117"/>
      <c r="DZI25" s="117"/>
      <c r="DZJ25" s="117"/>
      <c r="DZK25" s="117"/>
      <c r="DZL25" s="117"/>
      <c r="DZM25" s="117"/>
      <c r="DZN25" s="117"/>
      <c r="DZO25" s="117"/>
      <c r="DZP25" s="117"/>
      <c r="DZQ25" s="117"/>
      <c r="DZR25" s="117"/>
      <c r="DZS25" s="117"/>
      <c r="DZT25" s="117"/>
      <c r="DZU25" s="117"/>
      <c r="DZV25" s="117"/>
      <c r="DZW25" s="117"/>
      <c r="DZX25" s="117"/>
      <c r="DZY25" s="117"/>
      <c r="DZZ25" s="117"/>
      <c r="EAA25" s="117"/>
      <c r="EAB25" s="117"/>
      <c r="EAC25" s="117"/>
      <c r="EAD25" s="117"/>
      <c r="EAE25" s="117"/>
      <c r="EAF25" s="117"/>
      <c r="EAG25" s="117"/>
      <c r="EAH25" s="117"/>
      <c r="EAI25" s="117"/>
      <c r="EAJ25" s="117"/>
      <c r="EAK25" s="117"/>
      <c r="EAL25" s="117"/>
      <c r="EAM25" s="117"/>
      <c r="EAN25" s="117"/>
      <c r="EAO25" s="117"/>
      <c r="EAP25" s="117"/>
      <c r="EAQ25" s="117"/>
      <c r="EAR25" s="117"/>
      <c r="EAS25" s="117"/>
      <c r="EAT25" s="117"/>
      <c r="EAU25" s="117"/>
      <c r="EAV25" s="117"/>
      <c r="EAW25" s="117"/>
      <c r="EAX25" s="117"/>
      <c r="EAY25" s="117"/>
      <c r="EAZ25" s="117"/>
      <c r="EBA25" s="117"/>
      <c r="EBB25" s="117"/>
      <c r="EBC25" s="117"/>
      <c r="EBD25" s="117"/>
      <c r="EBE25" s="117"/>
      <c r="EBF25" s="117"/>
      <c r="EBG25" s="117"/>
      <c r="EBH25" s="117"/>
      <c r="EBI25" s="117"/>
      <c r="EBJ25" s="117"/>
      <c r="EBK25" s="117"/>
      <c r="EBL25" s="117"/>
      <c r="EBM25" s="117"/>
      <c r="EBN25" s="117"/>
      <c r="EBO25" s="117"/>
      <c r="EBP25" s="117"/>
      <c r="EBQ25" s="117"/>
      <c r="EBR25" s="117"/>
      <c r="EBS25" s="117"/>
      <c r="EBT25" s="117"/>
      <c r="EBU25" s="117"/>
      <c r="EBV25" s="117"/>
      <c r="EBW25" s="117"/>
      <c r="EBX25" s="117"/>
      <c r="EBY25" s="117"/>
      <c r="EBZ25" s="117"/>
      <c r="ECA25" s="117"/>
      <c r="ECB25" s="117"/>
      <c r="ECC25" s="117"/>
      <c r="ECD25" s="117"/>
      <c r="ECE25" s="117"/>
      <c r="ECF25" s="117"/>
      <c r="ECG25" s="117"/>
      <c r="ECH25" s="117"/>
      <c r="ECI25" s="117"/>
      <c r="ECJ25" s="117"/>
      <c r="ECK25" s="117"/>
      <c r="ECL25" s="117"/>
      <c r="ECM25" s="117"/>
      <c r="ECN25" s="117"/>
      <c r="ECO25" s="117"/>
      <c r="ECP25" s="117"/>
      <c r="ECQ25" s="117"/>
      <c r="ECR25" s="117"/>
      <c r="ECS25" s="117"/>
      <c r="ECT25" s="117"/>
      <c r="ECU25" s="117"/>
      <c r="ECV25" s="117"/>
      <c r="ECW25" s="117"/>
      <c r="ECX25" s="117"/>
      <c r="ECY25" s="117"/>
      <c r="ECZ25" s="117"/>
      <c r="EDA25" s="117"/>
      <c r="EDB25" s="117"/>
      <c r="EDC25" s="117"/>
      <c r="EDD25" s="117"/>
      <c r="EDE25" s="117"/>
      <c r="EDF25" s="117"/>
      <c r="EDG25" s="117"/>
      <c r="EDH25" s="117"/>
      <c r="EDI25" s="117"/>
      <c r="EDJ25" s="117"/>
      <c r="EDK25" s="117"/>
      <c r="EDL25" s="117"/>
      <c r="EDM25" s="117"/>
      <c r="EDN25" s="117"/>
      <c r="EDO25" s="117"/>
      <c r="EDP25" s="117"/>
      <c r="EDQ25" s="117"/>
      <c r="EDR25" s="117"/>
      <c r="EDS25" s="117"/>
      <c r="EDT25" s="117"/>
      <c r="EDU25" s="117"/>
      <c r="EDV25" s="117"/>
      <c r="EDW25" s="117"/>
      <c r="EDX25" s="117"/>
      <c r="EDY25" s="117"/>
      <c r="EDZ25" s="117"/>
      <c r="EEA25" s="117"/>
      <c r="EEB25" s="117"/>
      <c r="EEC25" s="117"/>
      <c r="EED25" s="117"/>
      <c r="EEE25" s="117"/>
      <c r="EEF25" s="117"/>
      <c r="EEG25" s="117"/>
      <c r="EEH25" s="117"/>
      <c r="EEI25" s="117"/>
      <c r="EEJ25" s="117"/>
      <c r="EEK25" s="117"/>
      <c r="EEL25" s="117"/>
      <c r="EEM25" s="117"/>
      <c r="EEN25" s="117"/>
      <c r="EEO25" s="117"/>
      <c r="EEP25" s="117"/>
      <c r="EEQ25" s="117"/>
      <c r="EER25" s="117"/>
      <c r="EES25" s="117"/>
      <c r="EET25" s="117"/>
      <c r="EEU25" s="117"/>
      <c r="EEV25" s="117"/>
      <c r="EEW25" s="117"/>
      <c r="EEX25" s="117"/>
      <c r="EEY25" s="117"/>
      <c r="EEZ25" s="117"/>
      <c r="EFA25" s="117"/>
      <c r="EFB25" s="117"/>
      <c r="EFC25" s="117"/>
      <c r="EFD25" s="117"/>
      <c r="EFE25" s="117"/>
      <c r="EFF25" s="117"/>
      <c r="EFG25" s="117"/>
      <c r="EFH25" s="117"/>
      <c r="EFI25" s="117"/>
      <c r="EFJ25" s="117"/>
      <c r="EFK25" s="117"/>
      <c r="EFL25" s="117"/>
      <c r="EFM25" s="117"/>
      <c r="EFN25" s="117"/>
      <c r="EFO25" s="117"/>
      <c r="EFP25" s="117"/>
      <c r="EFQ25" s="117"/>
      <c r="EFR25" s="117"/>
      <c r="EFS25" s="117"/>
      <c r="EFT25" s="117"/>
      <c r="EFU25" s="117"/>
      <c r="EFV25" s="117"/>
      <c r="EFW25" s="117"/>
      <c r="EFX25" s="117"/>
      <c r="EFY25" s="117"/>
      <c r="EFZ25" s="117"/>
      <c r="EGA25" s="117"/>
      <c r="EGB25" s="117"/>
      <c r="EGC25" s="117"/>
      <c r="EGD25" s="117"/>
      <c r="EGE25" s="117"/>
      <c r="EGF25" s="117"/>
      <c r="EGG25" s="117"/>
      <c r="EGH25" s="117"/>
      <c r="EGI25" s="117"/>
      <c r="EGJ25" s="117"/>
      <c r="EGK25" s="117"/>
      <c r="EGL25" s="117"/>
      <c r="EGM25" s="117"/>
      <c r="EGN25" s="117"/>
      <c r="EGO25" s="117"/>
      <c r="EGP25" s="117"/>
      <c r="EGQ25" s="117"/>
      <c r="EGR25" s="117"/>
      <c r="EGS25" s="117"/>
      <c r="EGT25" s="117"/>
      <c r="EGU25" s="117"/>
      <c r="EGV25" s="117"/>
      <c r="EGW25" s="117"/>
      <c r="EGX25" s="117"/>
      <c r="EGY25" s="117"/>
      <c r="EGZ25" s="117"/>
      <c r="EHA25" s="117"/>
      <c r="EHB25" s="117"/>
      <c r="EHC25" s="117"/>
      <c r="EHD25" s="117"/>
      <c r="EHE25" s="117"/>
      <c r="EHF25" s="117"/>
      <c r="EHG25" s="117"/>
      <c r="EHH25" s="117"/>
      <c r="EHI25" s="117"/>
      <c r="EHJ25" s="117"/>
      <c r="EHK25" s="117"/>
      <c r="EHL25" s="117"/>
      <c r="EHM25" s="117"/>
      <c r="EHN25" s="117"/>
      <c r="EHO25" s="117"/>
      <c r="EHP25" s="117"/>
      <c r="EHQ25" s="117"/>
      <c r="EHR25" s="117"/>
      <c r="EHS25" s="117"/>
      <c r="EHT25" s="117"/>
      <c r="EHU25" s="117"/>
      <c r="EHV25" s="117"/>
      <c r="EHW25" s="117"/>
      <c r="EHX25" s="117"/>
      <c r="EHY25" s="117"/>
      <c r="EHZ25" s="117"/>
      <c r="EIA25" s="117"/>
      <c r="EIB25" s="117"/>
      <c r="EIC25" s="117"/>
      <c r="EID25" s="117"/>
      <c r="EIE25" s="117"/>
      <c r="EIF25" s="117"/>
      <c r="EIG25" s="117"/>
      <c r="EIH25" s="117"/>
      <c r="EII25" s="117"/>
      <c r="EIJ25" s="117"/>
      <c r="EIK25" s="117"/>
      <c r="EIL25" s="117"/>
      <c r="EIM25" s="117"/>
      <c r="EIN25" s="117"/>
      <c r="EIO25" s="117"/>
      <c r="EIP25" s="117"/>
      <c r="EIQ25" s="117"/>
      <c r="EIR25" s="117"/>
      <c r="EIS25" s="117"/>
      <c r="EIT25" s="117"/>
      <c r="EIU25" s="117"/>
      <c r="EIV25" s="117"/>
      <c r="EIW25" s="117"/>
      <c r="EIX25" s="117"/>
      <c r="EIY25" s="117"/>
      <c r="EIZ25" s="117"/>
      <c r="EJA25" s="117"/>
      <c r="EJB25" s="117"/>
      <c r="EJC25" s="117"/>
      <c r="EJD25" s="117"/>
      <c r="EJE25" s="117"/>
      <c r="EJF25" s="117"/>
      <c r="EJG25" s="117"/>
      <c r="EJH25" s="117"/>
      <c r="EJI25" s="117"/>
      <c r="EJJ25" s="117"/>
      <c r="EJK25" s="117"/>
      <c r="EJL25" s="117"/>
      <c r="EJM25" s="117"/>
      <c r="EJN25" s="117"/>
      <c r="EJO25" s="117"/>
      <c r="EJP25" s="117"/>
      <c r="EJQ25" s="117"/>
      <c r="EJR25" s="117"/>
      <c r="EJS25" s="117"/>
      <c r="EJT25" s="117"/>
      <c r="EJU25" s="117"/>
      <c r="EJV25" s="117"/>
      <c r="EJW25" s="117"/>
      <c r="EJX25" s="117"/>
      <c r="EJY25" s="117"/>
      <c r="EJZ25" s="117"/>
      <c r="EKA25" s="117"/>
      <c r="EKB25" s="117"/>
      <c r="EKC25" s="117"/>
      <c r="EKD25" s="117"/>
      <c r="EKE25" s="117"/>
      <c r="EKF25" s="117"/>
      <c r="EKG25" s="117"/>
      <c r="EKH25" s="117"/>
      <c r="EKI25" s="117"/>
      <c r="EKJ25" s="117"/>
      <c r="EKK25" s="117"/>
      <c r="EKL25" s="117"/>
      <c r="EKM25" s="117"/>
      <c r="EKN25" s="117"/>
      <c r="EKO25" s="117"/>
      <c r="EKP25" s="117"/>
      <c r="EKQ25" s="117"/>
      <c r="EKR25" s="117"/>
      <c r="EKS25" s="117"/>
      <c r="EKT25" s="117"/>
      <c r="EKU25" s="117"/>
      <c r="EKV25" s="117"/>
      <c r="EKW25" s="117"/>
      <c r="EKX25" s="117"/>
      <c r="EKY25" s="117"/>
      <c r="EKZ25" s="117"/>
      <c r="ELA25" s="117"/>
      <c r="ELB25" s="117"/>
      <c r="ELC25" s="117"/>
      <c r="ELD25" s="117"/>
      <c r="ELE25" s="117"/>
      <c r="ELF25" s="117"/>
      <c r="ELG25" s="117"/>
      <c r="ELH25" s="117"/>
      <c r="ELI25" s="117"/>
      <c r="ELJ25" s="117"/>
      <c r="ELK25" s="117"/>
      <c r="ELL25" s="117"/>
      <c r="ELM25" s="117"/>
      <c r="ELN25" s="117"/>
      <c r="ELO25" s="117"/>
      <c r="ELP25" s="117"/>
      <c r="ELQ25" s="117"/>
      <c r="ELR25" s="117"/>
      <c r="ELS25" s="117"/>
      <c r="ELT25" s="117"/>
      <c r="ELU25" s="117"/>
      <c r="ELV25" s="117"/>
      <c r="ELW25" s="117"/>
      <c r="ELX25" s="117"/>
      <c r="ELY25" s="117"/>
      <c r="ELZ25" s="117"/>
      <c r="EMA25" s="117"/>
      <c r="EMB25" s="117"/>
      <c r="EMC25" s="117"/>
      <c r="EMD25" s="117"/>
      <c r="EME25" s="117"/>
      <c r="EMF25" s="117"/>
      <c r="EMG25" s="117"/>
      <c r="EMH25" s="117"/>
      <c r="EMI25" s="117"/>
      <c r="EMJ25" s="117"/>
      <c r="EMK25" s="117"/>
      <c r="EML25" s="117"/>
      <c r="EMM25" s="117"/>
      <c r="EMN25" s="117"/>
      <c r="EMO25" s="117"/>
      <c r="EMP25" s="117"/>
      <c r="EMQ25" s="117"/>
      <c r="EMR25" s="117"/>
      <c r="EMS25" s="117"/>
      <c r="EMT25" s="117"/>
      <c r="EMU25" s="117"/>
      <c r="EMV25" s="117"/>
      <c r="EMW25" s="117"/>
      <c r="EMX25" s="117"/>
      <c r="EMY25" s="117"/>
      <c r="EMZ25" s="117"/>
      <c r="ENA25" s="117"/>
      <c r="ENB25" s="117"/>
      <c r="ENC25" s="117"/>
      <c r="END25" s="117"/>
      <c r="ENE25" s="117"/>
      <c r="ENF25" s="117"/>
      <c r="ENG25" s="117"/>
      <c r="ENH25" s="117"/>
      <c r="ENI25" s="117"/>
      <c r="ENJ25" s="117"/>
      <c r="ENK25" s="117"/>
      <c r="ENL25" s="117"/>
      <c r="ENM25" s="117"/>
      <c r="ENN25" s="117"/>
      <c r="ENO25" s="117"/>
      <c r="ENP25" s="117"/>
      <c r="ENQ25" s="117"/>
      <c r="ENR25" s="117"/>
      <c r="ENS25" s="117"/>
      <c r="ENT25" s="117"/>
      <c r="ENU25" s="117"/>
      <c r="ENV25" s="117"/>
      <c r="ENW25" s="117"/>
      <c r="ENX25" s="117"/>
      <c r="ENY25" s="117"/>
      <c r="ENZ25" s="117"/>
      <c r="EOA25" s="117"/>
      <c r="EOB25" s="117"/>
      <c r="EOC25" s="117"/>
      <c r="EOD25" s="117"/>
      <c r="EOE25" s="117"/>
      <c r="EOF25" s="117"/>
      <c r="EOG25" s="117"/>
      <c r="EOH25" s="117"/>
      <c r="EOI25" s="117"/>
      <c r="EOJ25" s="117"/>
      <c r="EOK25" s="117"/>
      <c r="EOL25" s="117"/>
      <c r="EOM25" s="117"/>
      <c r="EON25" s="117"/>
      <c r="EOO25" s="117"/>
      <c r="EOP25" s="117"/>
      <c r="EOQ25" s="117"/>
      <c r="EOR25" s="117"/>
      <c r="EOS25" s="117"/>
      <c r="EOT25" s="117"/>
      <c r="EOU25" s="117"/>
      <c r="EOV25" s="117"/>
      <c r="EOW25" s="117"/>
      <c r="EOX25" s="117"/>
      <c r="EOY25" s="117"/>
      <c r="EOZ25" s="117"/>
      <c r="EPA25" s="117"/>
      <c r="EPB25" s="117"/>
      <c r="EPC25" s="117"/>
      <c r="EPD25" s="117"/>
      <c r="EPE25" s="117"/>
      <c r="EPF25" s="117"/>
      <c r="EPG25" s="117"/>
      <c r="EPH25" s="117"/>
      <c r="EPI25" s="117"/>
      <c r="EPJ25" s="117"/>
      <c r="EPK25" s="117"/>
      <c r="EPL25" s="117"/>
      <c r="EPM25" s="117"/>
      <c r="EPN25" s="117"/>
      <c r="EPO25" s="117"/>
      <c r="EPP25" s="117"/>
      <c r="EPQ25" s="117"/>
      <c r="EPR25" s="117"/>
      <c r="EPS25" s="117"/>
      <c r="EPT25" s="117"/>
      <c r="EPU25" s="117"/>
      <c r="EPV25" s="117"/>
      <c r="EPW25" s="117"/>
      <c r="EPX25" s="117"/>
      <c r="EPY25" s="117"/>
      <c r="EPZ25" s="117"/>
      <c r="EQA25" s="117"/>
      <c r="EQB25" s="117"/>
      <c r="EQC25" s="117"/>
      <c r="EQD25" s="117"/>
      <c r="EQE25" s="117"/>
      <c r="EQF25" s="117"/>
      <c r="EQG25" s="117"/>
      <c r="EQH25" s="117"/>
      <c r="EQI25" s="117"/>
      <c r="EQJ25" s="117"/>
      <c r="EQK25" s="117"/>
      <c r="EQL25" s="117"/>
      <c r="EQM25" s="117"/>
      <c r="EQN25" s="117"/>
      <c r="EQO25" s="117"/>
      <c r="EQP25" s="117"/>
      <c r="EQQ25" s="117"/>
      <c r="EQR25" s="117"/>
      <c r="EQS25" s="117"/>
      <c r="EQT25" s="117"/>
      <c r="EQU25" s="117"/>
      <c r="EQV25" s="117"/>
      <c r="EQW25" s="117"/>
      <c r="EQX25" s="117"/>
      <c r="EQY25" s="117"/>
      <c r="EQZ25" s="117"/>
      <c r="ERA25" s="117"/>
      <c r="ERB25" s="117"/>
      <c r="ERC25" s="117"/>
      <c r="ERD25" s="117"/>
      <c r="ERE25" s="117"/>
      <c r="ERF25" s="117"/>
      <c r="ERG25" s="117"/>
      <c r="ERH25" s="117"/>
      <c r="ERI25" s="117"/>
      <c r="ERJ25" s="117"/>
      <c r="ERK25" s="117"/>
      <c r="ERL25" s="117"/>
      <c r="ERM25" s="117"/>
      <c r="ERN25" s="117"/>
      <c r="ERO25" s="117"/>
      <c r="ERP25" s="117"/>
      <c r="ERQ25" s="117"/>
      <c r="ERR25" s="117"/>
      <c r="ERS25" s="117"/>
      <c r="ERT25" s="117"/>
      <c r="ERU25" s="117"/>
      <c r="ERV25" s="117"/>
      <c r="ERW25" s="117"/>
      <c r="ERX25" s="117"/>
      <c r="ERY25" s="117"/>
      <c r="ERZ25" s="117"/>
      <c r="ESA25" s="117"/>
      <c r="ESB25" s="117"/>
      <c r="ESC25" s="117"/>
      <c r="ESD25" s="117"/>
      <c r="ESE25" s="117"/>
      <c r="ESF25" s="117"/>
      <c r="ESG25" s="117"/>
      <c r="ESH25" s="117"/>
      <c r="ESI25" s="117"/>
      <c r="ESJ25" s="117"/>
      <c r="ESK25" s="117"/>
      <c r="ESL25" s="117"/>
      <c r="ESM25" s="117"/>
      <c r="ESN25" s="117"/>
      <c r="ESO25" s="117"/>
      <c r="ESP25" s="117"/>
      <c r="ESQ25" s="117"/>
      <c r="ESR25" s="117"/>
      <c r="ESS25" s="117"/>
      <c r="EST25" s="117"/>
      <c r="ESU25" s="117"/>
      <c r="ESV25" s="117"/>
      <c r="ESW25" s="117"/>
      <c r="ESX25" s="117"/>
      <c r="ESY25" s="117"/>
      <c r="ESZ25" s="117"/>
      <c r="ETA25" s="117"/>
      <c r="ETB25" s="117"/>
      <c r="ETC25" s="117"/>
      <c r="ETD25" s="117"/>
      <c r="ETE25" s="117"/>
      <c r="ETF25" s="117"/>
      <c r="ETG25" s="117"/>
      <c r="ETH25" s="117"/>
      <c r="ETI25" s="117"/>
      <c r="ETJ25" s="117"/>
      <c r="ETK25" s="117"/>
      <c r="ETL25" s="117"/>
      <c r="ETM25" s="117"/>
      <c r="ETN25" s="117"/>
      <c r="ETO25" s="117"/>
      <c r="ETP25" s="117"/>
      <c r="ETQ25" s="117"/>
      <c r="ETR25" s="117"/>
      <c r="ETS25" s="117"/>
      <c r="ETT25" s="117"/>
      <c r="ETU25" s="117"/>
      <c r="ETV25" s="117"/>
      <c r="ETW25" s="117"/>
      <c r="ETX25" s="117"/>
      <c r="ETY25" s="117"/>
      <c r="ETZ25" s="117"/>
      <c r="EUA25" s="117"/>
      <c r="EUB25" s="117"/>
      <c r="EUC25" s="117"/>
      <c r="EUD25" s="117"/>
      <c r="EUE25" s="117"/>
      <c r="EUF25" s="117"/>
      <c r="EUG25" s="117"/>
      <c r="EUH25" s="117"/>
      <c r="EUI25" s="117"/>
      <c r="EUJ25" s="117"/>
      <c r="EUK25" s="117"/>
      <c r="EUL25" s="117"/>
      <c r="EUM25" s="117"/>
      <c r="EUN25" s="117"/>
      <c r="EUO25" s="117"/>
      <c r="EUP25" s="117"/>
      <c r="EUQ25" s="117"/>
      <c r="EUR25" s="117"/>
      <c r="EUS25" s="117"/>
      <c r="EUT25" s="117"/>
      <c r="EUU25" s="117"/>
      <c r="EUV25" s="117"/>
      <c r="EUW25" s="117"/>
      <c r="EUX25" s="117"/>
      <c r="EUY25" s="117"/>
      <c r="EUZ25" s="117"/>
      <c r="EVA25" s="117"/>
      <c r="EVB25" s="117"/>
      <c r="EVC25" s="117"/>
      <c r="EVD25" s="117"/>
      <c r="EVE25" s="117"/>
      <c r="EVF25" s="117"/>
      <c r="EVG25" s="117"/>
      <c r="EVH25" s="117"/>
      <c r="EVI25" s="117"/>
      <c r="EVJ25" s="117"/>
      <c r="EVK25" s="117"/>
      <c r="EVL25" s="117"/>
      <c r="EVM25" s="117"/>
      <c r="EVN25" s="117"/>
      <c r="EVO25" s="117"/>
      <c r="EVP25" s="117"/>
      <c r="EVQ25" s="117"/>
      <c r="EVR25" s="117"/>
      <c r="EVS25" s="117"/>
      <c r="EVT25" s="117"/>
      <c r="EVU25" s="117"/>
      <c r="EVV25" s="117"/>
      <c r="EVW25" s="117"/>
      <c r="EVX25" s="117"/>
      <c r="EVY25" s="117"/>
      <c r="EVZ25" s="117"/>
      <c r="EWA25" s="117"/>
      <c r="EWB25" s="117"/>
      <c r="EWC25" s="117"/>
      <c r="EWD25" s="117"/>
      <c r="EWE25" s="117"/>
      <c r="EWF25" s="117"/>
      <c r="EWG25" s="117"/>
      <c r="EWH25" s="117"/>
      <c r="EWI25" s="117"/>
      <c r="EWJ25" s="117"/>
      <c r="EWK25" s="117"/>
      <c r="EWL25" s="117"/>
      <c r="EWM25" s="117"/>
      <c r="EWN25" s="117"/>
      <c r="EWO25" s="117"/>
      <c r="EWP25" s="117"/>
      <c r="EWQ25" s="117"/>
      <c r="EWR25" s="117"/>
      <c r="EWS25" s="117"/>
      <c r="EWT25" s="117"/>
      <c r="EWU25" s="117"/>
      <c r="EWV25" s="117"/>
      <c r="EWW25" s="117"/>
      <c r="EWX25" s="117"/>
      <c r="EWY25" s="117"/>
      <c r="EWZ25" s="117"/>
      <c r="EXA25" s="117"/>
      <c r="EXB25" s="117"/>
      <c r="EXC25" s="117"/>
      <c r="EXD25" s="117"/>
      <c r="EXE25" s="117"/>
      <c r="EXF25" s="117"/>
      <c r="EXG25" s="117"/>
      <c r="EXH25" s="117"/>
      <c r="EXI25" s="117"/>
      <c r="EXJ25" s="117"/>
      <c r="EXK25" s="117"/>
      <c r="EXL25" s="117"/>
      <c r="EXM25" s="117"/>
      <c r="EXN25" s="117"/>
      <c r="EXO25" s="117"/>
      <c r="EXP25" s="117"/>
      <c r="EXQ25" s="117"/>
      <c r="EXR25" s="117"/>
      <c r="EXS25" s="117"/>
      <c r="EXT25" s="117"/>
      <c r="EXU25" s="117"/>
      <c r="EXV25" s="117"/>
      <c r="EXW25" s="117"/>
      <c r="EXX25" s="117"/>
      <c r="EXY25" s="117"/>
      <c r="EXZ25" s="117"/>
      <c r="EYA25" s="117"/>
      <c r="EYB25" s="117"/>
      <c r="EYC25" s="117"/>
      <c r="EYD25" s="117"/>
      <c r="EYE25" s="117"/>
      <c r="EYF25" s="117"/>
      <c r="EYG25" s="117"/>
      <c r="EYH25" s="117"/>
      <c r="EYI25" s="117"/>
      <c r="EYJ25" s="117"/>
      <c r="EYK25" s="117"/>
      <c r="EYL25" s="117"/>
      <c r="EYM25" s="117"/>
      <c r="EYN25" s="117"/>
      <c r="EYO25" s="117"/>
      <c r="EYP25" s="117"/>
      <c r="EYQ25" s="117"/>
      <c r="EYR25" s="117"/>
      <c r="EYS25" s="117"/>
      <c r="EYT25" s="117"/>
      <c r="EYU25" s="117"/>
      <c r="EYV25" s="117"/>
      <c r="EYW25" s="117"/>
      <c r="EYX25" s="117"/>
      <c r="EYY25" s="117"/>
      <c r="EYZ25" s="117"/>
      <c r="EZA25" s="117"/>
      <c r="EZB25" s="117"/>
      <c r="EZC25" s="117"/>
      <c r="EZD25" s="117"/>
      <c r="EZE25" s="117"/>
      <c r="EZF25" s="117"/>
      <c r="EZG25" s="117"/>
      <c r="EZH25" s="117"/>
      <c r="EZI25" s="117"/>
      <c r="EZJ25" s="117"/>
      <c r="EZK25" s="117"/>
      <c r="EZL25" s="117"/>
      <c r="EZM25" s="117"/>
      <c r="EZN25" s="117"/>
      <c r="EZO25" s="117"/>
      <c r="EZP25" s="117"/>
      <c r="EZQ25" s="117"/>
      <c r="EZR25" s="117"/>
      <c r="EZS25" s="117"/>
      <c r="EZT25" s="117"/>
      <c r="EZU25" s="117"/>
      <c r="EZV25" s="117"/>
      <c r="EZW25" s="117"/>
      <c r="EZX25" s="117"/>
      <c r="EZY25" s="117"/>
      <c r="EZZ25" s="117"/>
      <c r="FAA25" s="117"/>
      <c r="FAB25" s="117"/>
      <c r="FAC25" s="117"/>
      <c r="FAD25" s="117"/>
      <c r="FAE25" s="117"/>
      <c r="FAF25" s="117"/>
      <c r="FAG25" s="117"/>
      <c r="FAH25" s="117"/>
      <c r="FAI25" s="117"/>
      <c r="FAJ25" s="117"/>
      <c r="FAK25" s="117"/>
      <c r="FAL25" s="117"/>
      <c r="FAM25" s="117"/>
      <c r="FAN25" s="117"/>
      <c r="FAO25" s="117"/>
      <c r="FAP25" s="117"/>
      <c r="FAQ25" s="117"/>
      <c r="FAR25" s="117"/>
      <c r="FAS25" s="117"/>
      <c r="FAT25" s="117"/>
      <c r="FAU25" s="117"/>
      <c r="FAV25" s="117"/>
      <c r="FAW25" s="117"/>
      <c r="FAX25" s="117"/>
      <c r="FAY25" s="117"/>
      <c r="FAZ25" s="117"/>
      <c r="FBA25" s="117"/>
      <c r="FBB25" s="117"/>
      <c r="FBC25" s="117"/>
      <c r="FBD25" s="117"/>
      <c r="FBE25" s="117"/>
      <c r="FBF25" s="117"/>
      <c r="FBG25" s="117"/>
      <c r="FBH25" s="117"/>
      <c r="FBI25" s="117"/>
      <c r="FBJ25" s="117"/>
      <c r="FBK25" s="117"/>
      <c r="FBL25" s="117"/>
      <c r="FBM25" s="117"/>
      <c r="FBN25" s="117"/>
      <c r="FBO25" s="117"/>
      <c r="FBP25" s="117"/>
      <c r="FBQ25" s="117"/>
      <c r="FBR25" s="117"/>
      <c r="FBS25" s="117"/>
      <c r="FBT25" s="117"/>
      <c r="FBU25" s="117"/>
      <c r="FBV25" s="117"/>
      <c r="FBW25" s="117"/>
      <c r="FBX25" s="117"/>
      <c r="FBY25" s="117"/>
      <c r="FBZ25" s="117"/>
      <c r="FCA25" s="117"/>
      <c r="FCB25" s="117"/>
      <c r="FCC25" s="117"/>
      <c r="FCD25" s="117"/>
      <c r="FCE25" s="117"/>
      <c r="FCF25" s="117"/>
      <c r="FCG25" s="117"/>
      <c r="FCH25" s="117"/>
      <c r="FCI25" s="117"/>
      <c r="FCJ25" s="117"/>
      <c r="FCK25" s="117"/>
      <c r="FCL25" s="117"/>
      <c r="FCM25" s="117"/>
      <c r="FCN25" s="117"/>
      <c r="FCO25" s="117"/>
      <c r="FCP25" s="117"/>
      <c r="FCQ25" s="117"/>
      <c r="FCR25" s="117"/>
      <c r="FCS25" s="117"/>
      <c r="FCT25" s="117"/>
      <c r="FCU25" s="117"/>
      <c r="FCV25" s="117"/>
      <c r="FCW25" s="117"/>
      <c r="FCX25" s="117"/>
      <c r="FCY25" s="117"/>
      <c r="FCZ25" s="117"/>
      <c r="FDA25" s="117"/>
      <c r="FDB25" s="117"/>
      <c r="FDC25" s="117"/>
      <c r="FDD25" s="117"/>
      <c r="FDE25" s="117"/>
      <c r="FDF25" s="117"/>
      <c r="FDG25" s="117"/>
      <c r="FDH25" s="117"/>
      <c r="FDI25" s="117"/>
      <c r="FDJ25" s="117"/>
      <c r="FDK25" s="117"/>
      <c r="FDL25" s="117"/>
      <c r="FDM25" s="117"/>
      <c r="FDN25" s="117"/>
      <c r="FDO25" s="117"/>
      <c r="FDP25" s="117"/>
      <c r="FDQ25" s="117"/>
      <c r="FDR25" s="117"/>
      <c r="FDS25" s="117"/>
      <c r="FDT25" s="117"/>
      <c r="FDU25" s="117"/>
      <c r="FDV25" s="117"/>
      <c r="FDW25" s="117"/>
      <c r="FDX25" s="117"/>
      <c r="FDY25" s="117"/>
      <c r="FDZ25" s="117"/>
      <c r="FEA25" s="117"/>
      <c r="FEB25" s="117"/>
      <c r="FEC25" s="117"/>
      <c r="FED25" s="117"/>
      <c r="FEE25" s="117"/>
      <c r="FEF25" s="117"/>
      <c r="FEG25" s="117"/>
      <c r="FEH25" s="117"/>
      <c r="FEI25" s="117"/>
      <c r="FEJ25" s="117"/>
      <c r="FEK25" s="117"/>
      <c r="FEL25" s="117"/>
      <c r="FEM25" s="117"/>
      <c r="FEN25" s="117"/>
      <c r="FEO25" s="117"/>
      <c r="FEP25" s="117"/>
      <c r="FEQ25" s="117"/>
      <c r="FER25" s="117"/>
      <c r="FES25" s="117"/>
      <c r="FET25" s="117"/>
      <c r="FEU25" s="117"/>
      <c r="FEV25" s="117"/>
      <c r="FEW25" s="117"/>
      <c r="FEX25" s="117"/>
      <c r="FEY25" s="117"/>
      <c r="FEZ25" s="117"/>
      <c r="FFA25" s="117"/>
      <c r="FFB25" s="117"/>
      <c r="FFC25" s="117"/>
      <c r="FFD25" s="117"/>
      <c r="FFE25" s="117"/>
      <c r="FFF25" s="117"/>
      <c r="FFG25" s="117"/>
      <c r="FFH25" s="117"/>
      <c r="FFI25" s="117"/>
      <c r="FFJ25" s="117"/>
      <c r="FFK25" s="117"/>
      <c r="FFL25" s="117"/>
      <c r="FFM25" s="117"/>
      <c r="FFN25" s="117"/>
      <c r="FFO25" s="117"/>
      <c r="FFP25" s="117"/>
      <c r="FFQ25" s="117"/>
      <c r="FFR25" s="117"/>
      <c r="FFS25" s="117"/>
      <c r="FFT25" s="117"/>
      <c r="FFU25" s="117"/>
      <c r="FFV25" s="117"/>
      <c r="FFW25" s="117"/>
      <c r="FFX25" s="117"/>
      <c r="FFY25" s="117"/>
      <c r="FFZ25" s="117"/>
      <c r="FGA25" s="117"/>
      <c r="FGB25" s="117"/>
      <c r="FGC25" s="117"/>
      <c r="FGD25" s="117"/>
      <c r="FGE25" s="117"/>
      <c r="FGF25" s="117"/>
      <c r="FGG25" s="117"/>
      <c r="FGH25" s="117"/>
      <c r="FGI25" s="117"/>
      <c r="FGJ25" s="117"/>
      <c r="FGK25" s="117"/>
      <c r="FGL25" s="117"/>
      <c r="FGM25" s="117"/>
      <c r="FGN25" s="117"/>
      <c r="FGO25" s="117"/>
      <c r="FGP25" s="117"/>
      <c r="FGQ25" s="117"/>
      <c r="FGR25" s="117"/>
      <c r="FGS25" s="117"/>
      <c r="FGT25" s="117"/>
      <c r="FGU25" s="117"/>
      <c r="FGV25" s="117"/>
      <c r="FGW25" s="117"/>
      <c r="FGX25" s="117"/>
      <c r="FGY25" s="117"/>
      <c r="FGZ25" s="117"/>
      <c r="FHA25" s="117"/>
      <c r="FHB25" s="117"/>
      <c r="FHC25" s="117"/>
      <c r="FHD25" s="117"/>
      <c r="FHE25" s="117"/>
      <c r="FHF25" s="117"/>
      <c r="FHG25" s="117"/>
      <c r="FHH25" s="117"/>
      <c r="FHI25" s="117"/>
      <c r="FHJ25" s="117"/>
      <c r="FHK25" s="117"/>
      <c r="FHL25" s="117"/>
      <c r="FHM25" s="117"/>
      <c r="FHN25" s="117"/>
      <c r="FHO25" s="117"/>
      <c r="FHP25" s="117"/>
      <c r="FHQ25" s="117"/>
      <c r="FHR25" s="117"/>
      <c r="FHS25" s="117"/>
      <c r="FHT25" s="117"/>
      <c r="FHU25" s="117"/>
      <c r="FHV25" s="117"/>
      <c r="FHW25" s="117"/>
      <c r="FHX25" s="117"/>
      <c r="FHY25" s="117"/>
      <c r="FHZ25" s="117"/>
      <c r="FIA25" s="117"/>
      <c r="FIB25" s="117"/>
      <c r="FIC25" s="117"/>
      <c r="FID25" s="117"/>
      <c r="FIE25" s="117"/>
      <c r="FIF25" s="117"/>
      <c r="FIG25" s="117"/>
      <c r="FIH25" s="117"/>
      <c r="FII25" s="117"/>
      <c r="FIJ25" s="117"/>
      <c r="FIK25" s="117"/>
      <c r="FIL25" s="117"/>
      <c r="FIM25" s="117"/>
      <c r="FIN25" s="117"/>
      <c r="FIO25" s="117"/>
      <c r="FIP25" s="117"/>
      <c r="FIQ25" s="117"/>
      <c r="FIR25" s="117"/>
      <c r="FIS25" s="117"/>
      <c r="FIT25" s="117"/>
      <c r="FIU25" s="117"/>
      <c r="FIV25" s="117"/>
      <c r="FIW25" s="117"/>
      <c r="FIX25" s="117"/>
      <c r="FIY25" s="117"/>
      <c r="FIZ25" s="117"/>
      <c r="FJA25" s="117"/>
      <c r="FJB25" s="117"/>
      <c r="FJC25" s="117"/>
      <c r="FJD25" s="117"/>
      <c r="FJE25" s="117"/>
      <c r="FJF25" s="117"/>
      <c r="FJG25" s="117"/>
      <c r="FJH25" s="117"/>
      <c r="FJI25" s="117"/>
      <c r="FJJ25" s="117"/>
      <c r="FJK25" s="117"/>
      <c r="FJL25" s="117"/>
      <c r="FJM25" s="117"/>
      <c r="FJN25" s="117"/>
      <c r="FJO25" s="117"/>
      <c r="FJP25" s="117"/>
      <c r="FJQ25" s="117"/>
      <c r="FJR25" s="117"/>
      <c r="FJS25" s="117"/>
      <c r="FJT25" s="117"/>
      <c r="FJU25" s="117"/>
      <c r="FJV25" s="117"/>
      <c r="FJW25" s="117"/>
      <c r="FJX25" s="117"/>
      <c r="FJY25" s="117"/>
      <c r="FJZ25" s="117"/>
      <c r="FKA25" s="117"/>
      <c r="FKB25" s="117"/>
      <c r="FKC25" s="117"/>
      <c r="FKD25" s="117"/>
      <c r="FKE25" s="117"/>
      <c r="FKF25" s="117"/>
      <c r="FKG25" s="117"/>
      <c r="FKH25" s="117"/>
      <c r="FKI25" s="117"/>
      <c r="FKJ25" s="117"/>
      <c r="FKK25" s="117"/>
      <c r="FKL25" s="117"/>
      <c r="FKM25" s="117"/>
      <c r="FKN25" s="117"/>
      <c r="FKO25" s="117"/>
      <c r="FKP25" s="117"/>
      <c r="FKQ25" s="117"/>
      <c r="FKR25" s="117"/>
      <c r="FKS25" s="117"/>
      <c r="FKT25" s="117"/>
      <c r="FKU25" s="117"/>
      <c r="FKV25" s="117"/>
      <c r="FKW25" s="117"/>
      <c r="FKX25" s="117"/>
      <c r="FKY25" s="117"/>
      <c r="FKZ25" s="117"/>
      <c r="FLA25" s="117"/>
      <c r="FLB25" s="117"/>
      <c r="FLC25" s="117"/>
      <c r="FLD25" s="117"/>
      <c r="FLE25" s="117"/>
      <c r="FLF25" s="117"/>
      <c r="FLG25" s="117"/>
      <c r="FLH25" s="117"/>
      <c r="FLI25" s="117"/>
      <c r="FLJ25" s="117"/>
      <c r="FLK25" s="117"/>
      <c r="FLL25" s="117"/>
      <c r="FLM25" s="117"/>
      <c r="FLN25" s="117"/>
      <c r="FLO25" s="117"/>
      <c r="FLP25" s="117"/>
      <c r="FLQ25" s="117"/>
      <c r="FLR25" s="117"/>
      <c r="FLS25" s="117"/>
      <c r="FLT25" s="117"/>
      <c r="FLU25" s="117"/>
      <c r="FLV25" s="117"/>
      <c r="FLW25" s="117"/>
      <c r="FLX25" s="117"/>
      <c r="FLY25" s="117"/>
      <c r="FLZ25" s="117"/>
      <c r="FMA25" s="117"/>
      <c r="FMB25" s="117"/>
      <c r="FMC25" s="117"/>
      <c r="FMD25" s="117"/>
      <c r="FME25" s="117"/>
      <c r="FMF25" s="117"/>
      <c r="FMG25" s="117"/>
      <c r="FMH25" s="117"/>
      <c r="FMI25" s="117"/>
      <c r="FMJ25" s="117"/>
      <c r="FMK25" s="117"/>
      <c r="FML25" s="117"/>
      <c r="FMM25" s="117"/>
      <c r="FMN25" s="117"/>
      <c r="FMO25" s="117"/>
      <c r="FMP25" s="117"/>
      <c r="FMQ25" s="117"/>
      <c r="FMR25" s="117"/>
      <c r="FMS25" s="117"/>
      <c r="FMT25" s="117"/>
      <c r="FMU25" s="117"/>
      <c r="FMV25" s="117"/>
      <c r="FMW25" s="117"/>
      <c r="FMX25" s="117"/>
      <c r="FMY25" s="117"/>
      <c r="FMZ25" s="117"/>
      <c r="FNA25" s="117"/>
      <c r="FNB25" s="117"/>
      <c r="FNC25" s="117"/>
      <c r="FND25" s="117"/>
      <c r="FNE25" s="117"/>
      <c r="FNF25" s="117"/>
      <c r="FNG25" s="117"/>
      <c r="FNH25" s="117"/>
      <c r="FNI25" s="117"/>
      <c r="FNJ25" s="117"/>
      <c r="FNK25" s="117"/>
      <c r="FNL25" s="117"/>
      <c r="FNM25" s="117"/>
      <c r="FNN25" s="117"/>
      <c r="FNO25" s="117"/>
      <c r="FNP25" s="117"/>
      <c r="FNQ25" s="117"/>
      <c r="FNR25" s="117"/>
      <c r="FNS25" s="117"/>
      <c r="FNT25" s="117"/>
      <c r="FNU25" s="117"/>
      <c r="FNV25" s="117"/>
      <c r="FNW25" s="117"/>
      <c r="FNX25" s="117"/>
      <c r="FNY25" s="117"/>
      <c r="FNZ25" s="117"/>
      <c r="FOA25" s="117"/>
      <c r="FOB25" s="117"/>
      <c r="FOC25" s="117"/>
      <c r="FOD25" s="117"/>
      <c r="FOE25" s="117"/>
      <c r="FOF25" s="117"/>
      <c r="FOG25" s="117"/>
      <c r="FOH25" s="117"/>
      <c r="FOI25" s="117"/>
      <c r="FOJ25" s="117"/>
      <c r="FOK25" s="117"/>
      <c r="FOL25" s="117"/>
      <c r="FOM25" s="117"/>
      <c r="FON25" s="117"/>
      <c r="FOO25" s="117"/>
      <c r="FOP25" s="117"/>
      <c r="FOQ25" s="117"/>
      <c r="FOR25" s="117"/>
      <c r="FOS25" s="117"/>
      <c r="FOT25" s="117"/>
      <c r="FOU25" s="117"/>
      <c r="FOV25" s="117"/>
      <c r="FOW25" s="117"/>
      <c r="FOX25" s="117"/>
      <c r="FOY25" s="117"/>
      <c r="FOZ25" s="117"/>
      <c r="FPA25" s="117"/>
      <c r="FPB25" s="117"/>
      <c r="FPC25" s="117"/>
      <c r="FPD25" s="117"/>
      <c r="FPE25" s="117"/>
      <c r="FPF25" s="117"/>
      <c r="FPG25" s="117"/>
      <c r="FPH25" s="117"/>
      <c r="FPI25" s="117"/>
      <c r="FPJ25" s="117"/>
      <c r="FPK25" s="117"/>
      <c r="FPL25" s="117"/>
      <c r="FPM25" s="117"/>
      <c r="FPN25" s="117"/>
      <c r="FPO25" s="117"/>
      <c r="FPP25" s="117"/>
      <c r="FPQ25" s="117"/>
      <c r="FPR25" s="117"/>
      <c r="FPS25" s="117"/>
      <c r="FPT25" s="117"/>
      <c r="FPU25" s="117"/>
      <c r="FPV25" s="117"/>
      <c r="FPW25" s="117"/>
      <c r="FPX25" s="117"/>
      <c r="FPY25" s="117"/>
      <c r="FPZ25" s="117"/>
      <c r="FQA25" s="117"/>
      <c r="FQB25" s="117"/>
      <c r="FQC25" s="117"/>
      <c r="FQD25" s="117"/>
      <c r="FQE25" s="117"/>
      <c r="FQF25" s="117"/>
      <c r="FQG25" s="117"/>
      <c r="FQH25" s="117"/>
      <c r="FQI25" s="117"/>
      <c r="FQJ25" s="117"/>
      <c r="FQK25" s="117"/>
      <c r="FQL25" s="117"/>
      <c r="FQM25" s="117"/>
      <c r="FQN25" s="117"/>
      <c r="FQO25" s="117"/>
      <c r="FQP25" s="117"/>
      <c r="FQQ25" s="117"/>
      <c r="FQR25" s="117"/>
      <c r="FQS25" s="117"/>
      <c r="FQT25" s="117"/>
      <c r="FQU25" s="117"/>
      <c r="FQV25" s="117"/>
      <c r="FQW25" s="117"/>
      <c r="FQX25" s="117"/>
      <c r="FQY25" s="117"/>
      <c r="FQZ25" s="117"/>
      <c r="FRA25" s="117"/>
      <c r="FRB25" s="117"/>
      <c r="FRC25" s="117"/>
      <c r="FRD25" s="117"/>
      <c r="FRE25" s="117"/>
      <c r="FRF25" s="117"/>
      <c r="FRG25" s="117"/>
      <c r="FRH25" s="117"/>
      <c r="FRI25" s="117"/>
      <c r="FRJ25" s="117"/>
      <c r="FRK25" s="117"/>
      <c r="FRL25" s="117"/>
      <c r="FRM25" s="117"/>
      <c r="FRN25" s="117"/>
      <c r="FRO25" s="117"/>
      <c r="FRP25" s="117"/>
      <c r="FRQ25" s="117"/>
      <c r="FRR25" s="117"/>
      <c r="FRS25" s="117"/>
      <c r="FRT25" s="117"/>
      <c r="FRU25" s="117"/>
      <c r="FRV25" s="117"/>
      <c r="FRW25" s="117"/>
      <c r="FRX25" s="117"/>
      <c r="FRY25" s="117"/>
      <c r="FRZ25" s="117"/>
      <c r="FSA25" s="117"/>
      <c r="FSB25" s="117"/>
      <c r="FSC25" s="117"/>
      <c r="FSD25" s="117"/>
      <c r="FSE25" s="117"/>
      <c r="FSF25" s="117"/>
      <c r="FSG25" s="117"/>
      <c r="FSH25" s="117"/>
      <c r="FSI25" s="117"/>
      <c r="FSJ25" s="117"/>
      <c r="FSK25" s="117"/>
      <c r="FSL25" s="117"/>
      <c r="FSM25" s="117"/>
      <c r="FSN25" s="117"/>
      <c r="FSO25" s="117"/>
      <c r="FSP25" s="117"/>
      <c r="FSQ25" s="117"/>
      <c r="FSR25" s="117"/>
      <c r="FSS25" s="117"/>
      <c r="FST25" s="117"/>
      <c r="FSU25" s="117"/>
      <c r="FSV25" s="117"/>
      <c r="FSW25" s="117"/>
      <c r="FSX25" s="117"/>
      <c r="FSY25" s="117"/>
      <c r="FSZ25" s="117"/>
      <c r="FTA25" s="117"/>
      <c r="FTB25" s="117"/>
      <c r="FTC25" s="117"/>
      <c r="FTD25" s="117"/>
      <c r="FTE25" s="117"/>
      <c r="FTF25" s="117"/>
      <c r="FTG25" s="117"/>
      <c r="FTH25" s="117"/>
      <c r="FTI25" s="117"/>
      <c r="FTJ25" s="117"/>
      <c r="FTK25" s="117"/>
      <c r="FTL25" s="117"/>
      <c r="FTM25" s="117"/>
      <c r="FTN25" s="117"/>
      <c r="FTO25" s="117"/>
      <c r="FTP25" s="117"/>
      <c r="FTQ25" s="117"/>
      <c r="FTR25" s="117"/>
      <c r="FTS25" s="117"/>
      <c r="FTT25" s="117"/>
      <c r="FTU25" s="117"/>
      <c r="FTV25" s="117"/>
      <c r="FTW25" s="117"/>
      <c r="FTX25" s="117"/>
      <c r="FTY25" s="117"/>
      <c r="FTZ25" s="117"/>
      <c r="FUA25" s="117"/>
      <c r="FUB25" s="117"/>
      <c r="FUC25" s="117"/>
      <c r="FUD25" s="117"/>
      <c r="FUE25" s="117"/>
      <c r="FUF25" s="117"/>
      <c r="FUG25" s="117"/>
      <c r="FUH25" s="117"/>
      <c r="FUI25" s="117"/>
      <c r="FUJ25" s="117"/>
      <c r="FUK25" s="117"/>
      <c r="FUL25" s="117"/>
      <c r="FUM25" s="117"/>
      <c r="FUN25" s="117"/>
      <c r="FUO25" s="117"/>
      <c r="FUP25" s="117"/>
      <c r="FUQ25" s="117"/>
      <c r="FUR25" s="117"/>
      <c r="FUS25" s="117"/>
      <c r="FUT25" s="117"/>
      <c r="FUU25" s="117"/>
      <c r="FUV25" s="117"/>
      <c r="FUW25" s="117"/>
      <c r="FUX25" s="117"/>
      <c r="FUY25" s="117"/>
      <c r="FUZ25" s="117"/>
      <c r="FVA25" s="117"/>
      <c r="FVB25" s="117"/>
      <c r="FVC25" s="117"/>
      <c r="FVD25" s="117"/>
      <c r="FVE25" s="117"/>
      <c r="FVF25" s="117"/>
      <c r="FVG25" s="117"/>
      <c r="FVH25" s="117"/>
      <c r="FVI25" s="117"/>
      <c r="FVJ25" s="117"/>
      <c r="FVK25" s="117"/>
      <c r="FVL25" s="117"/>
      <c r="FVM25" s="117"/>
      <c r="FVN25" s="117"/>
      <c r="FVO25" s="117"/>
      <c r="FVP25" s="117"/>
      <c r="FVQ25" s="117"/>
      <c r="FVR25" s="117"/>
      <c r="FVS25" s="117"/>
      <c r="FVT25" s="117"/>
      <c r="FVU25" s="117"/>
      <c r="FVV25" s="117"/>
      <c r="FVW25" s="117"/>
      <c r="FVX25" s="117"/>
      <c r="FVY25" s="117"/>
      <c r="FVZ25" s="117"/>
      <c r="FWA25" s="117"/>
      <c r="FWB25" s="117"/>
      <c r="FWC25" s="117"/>
      <c r="FWD25" s="117"/>
      <c r="FWE25" s="117"/>
      <c r="FWF25" s="117"/>
      <c r="FWG25" s="117"/>
      <c r="FWH25" s="117"/>
      <c r="FWI25" s="117"/>
      <c r="FWJ25" s="117"/>
      <c r="FWK25" s="117"/>
      <c r="FWL25" s="117"/>
      <c r="FWM25" s="117"/>
      <c r="FWN25" s="117"/>
      <c r="FWO25" s="117"/>
      <c r="FWP25" s="117"/>
      <c r="FWQ25" s="117"/>
      <c r="FWR25" s="117"/>
      <c r="FWS25" s="117"/>
      <c r="FWT25" s="117"/>
      <c r="FWU25" s="117"/>
      <c r="FWV25" s="117"/>
      <c r="FWW25" s="117"/>
      <c r="FWX25" s="117"/>
      <c r="FWY25" s="117"/>
      <c r="FWZ25" s="117"/>
      <c r="FXA25" s="117"/>
      <c r="FXB25" s="117"/>
      <c r="FXC25" s="117"/>
      <c r="FXD25" s="117"/>
      <c r="FXE25" s="117"/>
      <c r="FXF25" s="117"/>
      <c r="FXG25" s="117"/>
      <c r="FXH25" s="117"/>
      <c r="FXI25" s="117"/>
      <c r="FXJ25" s="117"/>
      <c r="FXK25" s="117"/>
      <c r="FXL25" s="117"/>
      <c r="FXM25" s="117"/>
      <c r="FXN25" s="117"/>
      <c r="FXO25" s="117"/>
      <c r="FXP25" s="117"/>
      <c r="FXQ25" s="117"/>
      <c r="FXR25" s="117"/>
      <c r="FXS25" s="117"/>
      <c r="FXT25" s="117"/>
      <c r="FXU25" s="117"/>
      <c r="FXV25" s="117"/>
      <c r="FXW25" s="117"/>
      <c r="FXX25" s="117"/>
      <c r="FXY25" s="117"/>
      <c r="FXZ25" s="117"/>
      <c r="FYA25" s="117"/>
      <c r="FYB25" s="117"/>
      <c r="FYC25" s="117"/>
      <c r="FYD25" s="117"/>
      <c r="FYE25" s="117"/>
      <c r="FYF25" s="117"/>
      <c r="FYG25" s="117"/>
      <c r="FYH25" s="117"/>
      <c r="FYI25" s="117"/>
      <c r="FYJ25" s="117"/>
      <c r="FYK25" s="117"/>
      <c r="FYL25" s="117"/>
      <c r="FYM25" s="117"/>
      <c r="FYN25" s="117"/>
      <c r="FYO25" s="117"/>
      <c r="FYP25" s="117"/>
      <c r="FYQ25" s="117"/>
      <c r="FYR25" s="117"/>
      <c r="FYS25" s="117"/>
      <c r="FYT25" s="117"/>
      <c r="FYU25" s="117"/>
      <c r="FYV25" s="117"/>
      <c r="FYW25" s="117"/>
      <c r="FYX25" s="117"/>
      <c r="FYY25" s="117"/>
      <c r="FYZ25" s="117"/>
      <c r="FZA25" s="117"/>
      <c r="FZB25" s="117"/>
      <c r="FZC25" s="117"/>
      <c r="FZD25" s="117"/>
      <c r="FZE25" s="117"/>
      <c r="FZF25" s="117"/>
      <c r="FZG25" s="117"/>
      <c r="FZH25" s="117"/>
      <c r="FZI25" s="117"/>
      <c r="FZJ25" s="117"/>
      <c r="FZK25" s="117"/>
      <c r="FZL25" s="117"/>
      <c r="FZM25" s="117"/>
      <c r="FZN25" s="117"/>
      <c r="FZO25" s="117"/>
      <c r="FZP25" s="117"/>
      <c r="FZQ25" s="117"/>
      <c r="FZR25" s="117"/>
      <c r="FZS25" s="117"/>
      <c r="FZT25" s="117"/>
      <c r="FZU25" s="117"/>
      <c r="FZV25" s="117"/>
      <c r="FZW25" s="117"/>
      <c r="FZX25" s="117"/>
      <c r="FZY25" s="117"/>
      <c r="FZZ25" s="117"/>
      <c r="GAA25" s="117"/>
      <c r="GAB25" s="117"/>
      <c r="GAC25" s="117"/>
      <c r="GAD25" s="117"/>
      <c r="GAE25" s="117"/>
      <c r="GAF25" s="117"/>
      <c r="GAG25" s="117"/>
      <c r="GAH25" s="117"/>
      <c r="GAI25" s="117"/>
      <c r="GAJ25" s="117"/>
      <c r="GAK25" s="117"/>
      <c r="GAL25" s="117"/>
      <c r="GAM25" s="117"/>
      <c r="GAN25" s="117"/>
      <c r="GAO25" s="117"/>
      <c r="GAP25" s="117"/>
      <c r="GAQ25" s="117"/>
      <c r="GAR25" s="117"/>
      <c r="GAS25" s="117"/>
      <c r="GAT25" s="117"/>
      <c r="GAU25" s="117"/>
      <c r="GAV25" s="117"/>
      <c r="GAW25" s="117"/>
      <c r="GAX25" s="117"/>
      <c r="GAY25" s="117"/>
      <c r="GAZ25" s="117"/>
      <c r="GBA25" s="117"/>
      <c r="GBB25" s="117"/>
      <c r="GBC25" s="117"/>
      <c r="GBD25" s="117"/>
      <c r="GBE25" s="117"/>
      <c r="GBF25" s="117"/>
      <c r="GBG25" s="117"/>
      <c r="GBH25" s="117"/>
      <c r="GBI25" s="117"/>
      <c r="GBJ25" s="117"/>
      <c r="GBK25" s="117"/>
      <c r="GBL25" s="117"/>
      <c r="GBM25" s="117"/>
      <c r="GBN25" s="117"/>
      <c r="GBO25" s="117"/>
      <c r="GBP25" s="117"/>
      <c r="GBQ25" s="117"/>
      <c r="GBR25" s="117"/>
      <c r="GBS25" s="117"/>
      <c r="GBT25" s="117"/>
      <c r="GBU25" s="117"/>
      <c r="GBV25" s="117"/>
      <c r="GBW25" s="117"/>
      <c r="GBX25" s="117"/>
      <c r="GBY25" s="117"/>
      <c r="GBZ25" s="117"/>
      <c r="GCA25" s="117"/>
      <c r="GCB25" s="117"/>
      <c r="GCC25" s="117"/>
      <c r="GCD25" s="117"/>
      <c r="GCE25" s="117"/>
      <c r="GCF25" s="117"/>
      <c r="GCG25" s="117"/>
      <c r="GCH25" s="117"/>
      <c r="GCI25" s="117"/>
      <c r="GCJ25" s="117"/>
      <c r="GCK25" s="117"/>
      <c r="GCL25" s="117"/>
      <c r="GCM25" s="117"/>
      <c r="GCN25" s="117"/>
      <c r="GCO25" s="117"/>
      <c r="GCP25" s="117"/>
      <c r="GCQ25" s="117"/>
      <c r="GCR25" s="117"/>
      <c r="GCS25" s="117"/>
      <c r="GCT25" s="117"/>
      <c r="GCU25" s="117"/>
      <c r="GCV25" s="117"/>
      <c r="GCW25" s="117"/>
      <c r="GCX25" s="117"/>
      <c r="GCY25" s="117"/>
      <c r="GCZ25" s="117"/>
      <c r="GDA25" s="117"/>
      <c r="GDB25" s="117"/>
      <c r="GDC25" s="117"/>
      <c r="GDD25" s="117"/>
      <c r="GDE25" s="117"/>
      <c r="GDF25" s="117"/>
      <c r="GDG25" s="117"/>
      <c r="GDH25" s="117"/>
      <c r="GDI25" s="117"/>
      <c r="GDJ25" s="117"/>
      <c r="GDK25" s="117"/>
      <c r="GDL25" s="117"/>
      <c r="GDM25" s="117"/>
      <c r="GDN25" s="117"/>
      <c r="GDO25" s="117"/>
      <c r="GDP25" s="117"/>
      <c r="GDQ25" s="117"/>
      <c r="GDR25" s="117"/>
      <c r="GDS25" s="117"/>
      <c r="GDT25" s="117"/>
      <c r="GDU25" s="117"/>
      <c r="GDV25" s="117"/>
      <c r="GDW25" s="117"/>
      <c r="GDX25" s="117"/>
      <c r="GDY25" s="117"/>
      <c r="GDZ25" s="117"/>
      <c r="GEA25" s="117"/>
      <c r="GEB25" s="117"/>
      <c r="GEC25" s="117"/>
      <c r="GED25" s="117"/>
      <c r="GEE25" s="117"/>
      <c r="GEF25" s="117"/>
      <c r="GEG25" s="117"/>
      <c r="GEH25" s="117"/>
      <c r="GEI25" s="117"/>
      <c r="GEJ25" s="117"/>
      <c r="GEK25" s="117"/>
      <c r="GEL25" s="117"/>
      <c r="GEM25" s="117"/>
      <c r="GEN25" s="117"/>
      <c r="GEO25" s="117"/>
      <c r="GEP25" s="117"/>
      <c r="GEQ25" s="117"/>
      <c r="GER25" s="117"/>
      <c r="GES25" s="117"/>
      <c r="GET25" s="117"/>
      <c r="GEU25" s="117"/>
      <c r="GEV25" s="117"/>
      <c r="GEW25" s="117"/>
      <c r="GEX25" s="117"/>
      <c r="GEY25" s="117"/>
      <c r="GEZ25" s="117"/>
      <c r="GFA25" s="117"/>
      <c r="GFB25" s="117"/>
      <c r="GFC25" s="117"/>
      <c r="GFD25" s="117"/>
      <c r="GFE25" s="117"/>
      <c r="GFF25" s="117"/>
      <c r="GFG25" s="117"/>
      <c r="GFH25" s="117"/>
      <c r="GFI25" s="117"/>
      <c r="GFJ25" s="117"/>
      <c r="GFK25" s="117"/>
      <c r="GFL25" s="117"/>
      <c r="GFM25" s="117"/>
      <c r="GFN25" s="117"/>
      <c r="GFO25" s="117"/>
      <c r="GFP25" s="117"/>
      <c r="GFQ25" s="117"/>
      <c r="GFR25" s="117"/>
      <c r="GFS25" s="117"/>
      <c r="GFT25" s="117"/>
      <c r="GFU25" s="117"/>
      <c r="GFV25" s="117"/>
      <c r="GFW25" s="117"/>
      <c r="GFX25" s="117"/>
      <c r="GFY25" s="117"/>
      <c r="GFZ25" s="117"/>
      <c r="GGA25" s="117"/>
      <c r="GGB25" s="117"/>
      <c r="GGC25" s="117"/>
      <c r="GGD25" s="117"/>
      <c r="GGE25" s="117"/>
      <c r="GGF25" s="117"/>
      <c r="GGG25" s="117"/>
      <c r="GGH25" s="117"/>
      <c r="GGI25" s="117"/>
      <c r="GGJ25" s="117"/>
      <c r="GGK25" s="117"/>
      <c r="GGL25" s="117"/>
      <c r="GGM25" s="117"/>
      <c r="GGN25" s="117"/>
      <c r="GGO25" s="117"/>
      <c r="GGP25" s="117"/>
      <c r="GGQ25" s="117"/>
      <c r="GGR25" s="117"/>
      <c r="GGS25" s="117"/>
      <c r="GGT25" s="117"/>
      <c r="GGU25" s="117"/>
      <c r="GGV25" s="117"/>
      <c r="GGW25" s="117"/>
      <c r="GGX25" s="117"/>
      <c r="GGY25" s="117"/>
      <c r="GGZ25" s="117"/>
      <c r="GHA25" s="117"/>
      <c r="GHB25" s="117"/>
      <c r="GHC25" s="117"/>
      <c r="GHD25" s="117"/>
      <c r="GHE25" s="117"/>
      <c r="GHF25" s="117"/>
      <c r="GHG25" s="117"/>
      <c r="GHH25" s="117"/>
      <c r="GHI25" s="117"/>
      <c r="GHJ25" s="117"/>
      <c r="GHK25" s="117"/>
      <c r="GHL25" s="117"/>
      <c r="GHM25" s="117"/>
      <c r="GHN25" s="117"/>
      <c r="GHO25" s="117"/>
      <c r="GHP25" s="117"/>
      <c r="GHQ25" s="117"/>
      <c r="GHR25" s="117"/>
      <c r="GHS25" s="117"/>
      <c r="GHT25" s="117"/>
      <c r="GHU25" s="117"/>
      <c r="GHV25" s="117"/>
      <c r="GHW25" s="117"/>
      <c r="GHX25" s="117"/>
      <c r="GHY25" s="117"/>
      <c r="GHZ25" s="117"/>
      <c r="GIA25" s="117"/>
      <c r="GIB25" s="117"/>
      <c r="GIC25" s="117"/>
      <c r="GID25" s="117"/>
      <c r="GIE25" s="117"/>
      <c r="GIF25" s="117"/>
      <c r="GIG25" s="117"/>
      <c r="GIH25" s="117"/>
      <c r="GII25" s="117"/>
      <c r="GIJ25" s="117"/>
      <c r="GIK25" s="117"/>
      <c r="GIL25" s="117"/>
      <c r="GIM25" s="117"/>
      <c r="GIN25" s="117"/>
      <c r="GIO25" s="117"/>
      <c r="GIP25" s="117"/>
      <c r="GIQ25" s="117"/>
      <c r="GIR25" s="117"/>
      <c r="GIS25" s="117"/>
      <c r="GIT25" s="117"/>
      <c r="GIU25" s="117"/>
      <c r="GIV25" s="117"/>
      <c r="GIW25" s="117"/>
      <c r="GIX25" s="117"/>
      <c r="GIY25" s="117"/>
      <c r="GIZ25" s="117"/>
      <c r="GJA25" s="117"/>
      <c r="GJB25" s="117"/>
      <c r="GJC25" s="117"/>
      <c r="GJD25" s="117"/>
      <c r="GJE25" s="117"/>
      <c r="GJF25" s="117"/>
      <c r="GJG25" s="117"/>
      <c r="GJH25" s="117"/>
      <c r="GJI25" s="117"/>
      <c r="GJJ25" s="117"/>
      <c r="GJK25" s="117"/>
      <c r="GJL25" s="117"/>
      <c r="GJM25" s="117"/>
      <c r="GJN25" s="117"/>
      <c r="GJO25" s="117"/>
      <c r="GJP25" s="117"/>
      <c r="GJQ25" s="117"/>
      <c r="GJR25" s="117"/>
      <c r="GJS25" s="117"/>
      <c r="GJT25" s="117"/>
      <c r="GJU25" s="117"/>
      <c r="GJV25" s="117"/>
      <c r="GJW25" s="117"/>
      <c r="GJX25" s="117"/>
      <c r="GJY25" s="117"/>
      <c r="GJZ25" s="117"/>
      <c r="GKA25" s="117"/>
      <c r="GKB25" s="117"/>
      <c r="GKC25" s="117"/>
      <c r="GKD25" s="117"/>
      <c r="GKE25" s="117"/>
      <c r="GKF25" s="117"/>
      <c r="GKG25" s="117"/>
      <c r="GKH25" s="117"/>
      <c r="GKI25" s="117"/>
      <c r="GKJ25" s="117"/>
      <c r="GKK25" s="117"/>
      <c r="GKL25" s="117"/>
      <c r="GKM25" s="117"/>
      <c r="GKN25" s="117"/>
      <c r="GKO25" s="117"/>
      <c r="GKP25" s="117"/>
      <c r="GKQ25" s="117"/>
      <c r="GKR25" s="117"/>
      <c r="GKS25" s="117"/>
      <c r="GKT25" s="117"/>
      <c r="GKU25" s="117"/>
      <c r="GKV25" s="117"/>
      <c r="GKW25" s="117"/>
      <c r="GKX25" s="117"/>
      <c r="GKY25" s="117"/>
      <c r="GKZ25" s="117"/>
      <c r="GLA25" s="117"/>
      <c r="GLB25" s="117"/>
      <c r="GLC25" s="117"/>
      <c r="GLD25" s="117"/>
      <c r="GLE25" s="117"/>
      <c r="GLF25" s="117"/>
      <c r="GLG25" s="117"/>
      <c r="GLH25" s="117"/>
      <c r="GLI25" s="117"/>
      <c r="GLJ25" s="117"/>
      <c r="GLK25" s="117"/>
      <c r="GLL25" s="117"/>
      <c r="GLM25" s="117"/>
      <c r="GLN25" s="117"/>
      <c r="GLO25" s="117"/>
      <c r="GLP25" s="117"/>
      <c r="GLQ25" s="117"/>
      <c r="GLR25" s="117"/>
      <c r="GLS25" s="117"/>
      <c r="GLT25" s="117"/>
      <c r="GLU25" s="117"/>
      <c r="GLV25" s="117"/>
      <c r="GLW25" s="117"/>
      <c r="GLX25" s="117"/>
      <c r="GLY25" s="117"/>
      <c r="GLZ25" s="117"/>
      <c r="GMA25" s="117"/>
      <c r="GMB25" s="117"/>
      <c r="GMC25" s="117"/>
      <c r="GMD25" s="117"/>
      <c r="GME25" s="117"/>
      <c r="GMF25" s="117"/>
      <c r="GMG25" s="117"/>
      <c r="GMH25" s="117"/>
      <c r="GMI25" s="117"/>
      <c r="GMJ25" s="117"/>
      <c r="GMK25" s="117"/>
      <c r="GML25" s="117"/>
      <c r="GMM25" s="117"/>
      <c r="GMN25" s="117"/>
      <c r="GMO25" s="117"/>
      <c r="GMP25" s="117"/>
      <c r="GMQ25" s="117"/>
      <c r="GMR25" s="117"/>
      <c r="GMS25" s="117"/>
      <c r="GMT25" s="117"/>
      <c r="GMU25" s="117"/>
      <c r="GMV25" s="117"/>
      <c r="GMW25" s="117"/>
      <c r="GMX25" s="117"/>
      <c r="GMY25" s="117"/>
      <c r="GMZ25" s="117"/>
      <c r="GNA25" s="117"/>
      <c r="GNB25" s="117"/>
      <c r="GNC25" s="117"/>
      <c r="GND25" s="117"/>
      <c r="GNE25" s="117"/>
      <c r="GNF25" s="117"/>
      <c r="GNG25" s="117"/>
      <c r="GNH25" s="117"/>
      <c r="GNI25" s="117"/>
      <c r="GNJ25" s="117"/>
      <c r="GNK25" s="117"/>
      <c r="GNL25" s="117"/>
      <c r="GNM25" s="117"/>
      <c r="GNN25" s="117"/>
      <c r="GNO25" s="117"/>
      <c r="GNP25" s="117"/>
      <c r="GNQ25" s="117"/>
      <c r="GNR25" s="117"/>
      <c r="GNS25" s="117"/>
      <c r="GNT25" s="117"/>
      <c r="GNU25" s="117"/>
      <c r="GNV25" s="117"/>
      <c r="GNW25" s="117"/>
      <c r="GNX25" s="117"/>
      <c r="GNY25" s="117"/>
      <c r="GNZ25" s="117"/>
      <c r="GOA25" s="117"/>
      <c r="GOB25" s="117"/>
      <c r="GOC25" s="117"/>
      <c r="GOD25" s="117"/>
      <c r="GOE25" s="117"/>
      <c r="GOF25" s="117"/>
      <c r="GOG25" s="117"/>
      <c r="GOH25" s="117"/>
      <c r="GOI25" s="117"/>
      <c r="GOJ25" s="117"/>
      <c r="GOK25" s="117"/>
      <c r="GOL25" s="117"/>
      <c r="GOM25" s="117"/>
      <c r="GON25" s="117"/>
      <c r="GOO25" s="117"/>
      <c r="GOP25" s="117"/>
      <c r="GOQ25" s="117"/>
      <c r="GOR25" s="117"/>
      <c r="GOS25" s="117"/>
      <c r="GOT25" s="117"/>
      <c r="GOU25" s="117"/>
      <c r="GOV25" s="117"/>
      <c r="GOW25" s="117"/>
      <c r="GOX25" s="117"/>
      <c r="GOY25" s="117"/>
      <c r="GOZ25" s="117"/>
      <c r="GPA25" s="117"/>
      <c r="GPB25" s="117"/>
      <c r="GPC25" s="117"/>
      <c r="GPD25" s="117"/>
      <c r="GPE25" s="117"/>
      <c r="GPF25" s="117"/>
      <c r="GPG25" s="117"/>
      <c r="GPH25" s="117"/>
      <c r="GPI25" s="117"/>
      <c r="GPJ25" s="117"/>
      <c r="GPK25" s="117"/>
      <c r="GPL25" s="117"/>
      <c r="GPM25" s="117"/>
      <c r="GPN25" s="117"/>
      <c r="GPO25" s="117"/>
      <c r="GPP25" s="117"/>
      <c r="GPQ25" s="117"/>
      <c r="GPR25" s="117"/>
      <c r="GPS25" s="117"/>
      <c r="GPT25" s="117"/>
      <c r="GPU25" s="117"/>
      <c r="GPV25" s="117"/>
      <c r="GPW25" s="117"/>
      <c r="GPX25" s="117"/>
      <c r="GPY25" s="117"/>
      <c r="GPZ25" s="117"/>
      <c r="GQA25" s="117"/>
      <c r="GQB25" s="117"/>
      <c r="GQC25" s="117"/>
      <c r="GQD25" s="117"/>
      <c r="GQE25" s="117"/>
      <c r="GQF25" s="117"/>
      <c r="GQG25" s="117"/>
      <c r="GQH25" s="117"/>
      <c r="GQI25" s="117"/>
      <c r="GQJ25" s="117"/>
      <c r="GQK25" s="117"/>
      <c r="GQL25" s="117"/>
      <c r="GQM25" s="117"/>
      <c r="GQN25" s="117"/>
      <c r="GQO25" s="117"/>
      <c r="GQP25" s="117"/>
      <c r="GQQ25" s="117"/>
      <c r="GQR25" s="117"/>
      <c r="GQS25" s="117"/>
      <c r="GQT25" s="117"/>
      <c r="GQU25" s="117"/>
      <c r="GQV25" s="117"/>
      <c r="GQW25" s="117"/>
      <c r="GQX25" s="117"/>
      <c r="GQY25" s="117"/>
      <c r="GQZ25" s="117"/>
      <c r="GRA25" s="117"/>
      <c r="GRB25" s="117"/>
      <c r="GRC25" s="117"/>
      <c r="GRD25" s="117"/>
      <c r="GRE25" s="117"/>
      <c r="GRF25" s="117"/>
      <c r="GRG25" s="117"/>
      <c r="GRH25" s="117"/>
      <c r="GRI25" s="117"/>
      <c r="GRJ25" s="117"/>
      <c r="GRK25" s="117"/>
      <c r="GRL25" s="117"/>
      <c r="GRM25" s="117"/>
      <c r="GRN25" s="117"/>
      <c r="GRO25" s="117"/>
      <c r="GRP25" s="117"/>
      <c r="GRQ25" s="117"/>
      <c r="GRR25" s="117"/>
      <c r="GRS25" s="117"/>
      <c r="GRT25" s="117"/>
      <c r="GRU25" s="117"/>
      <c r="GRV25" s="117"/>
      <c r="GRW25" s="117"/>
      <c r="GRX25" s="117"/>
      <c r="GRY25" s="117"/>
      <c r="GRZ25" s="117"/>
      <c r="GSA25" s="117"/>
      <c r="GSB25" s="117"/>
      <c r="GSC25" s="117"/>
      <c r="GSD25" s="117"/>
      <c r="GSE25" s="117"/>
      <c r="GSF25" s="117"/>
      <c r="GSG25" s="117"/>
      <c r="GSH25" s="117"/>
      <c r="GSI25" s="117"/>
      <c r="GSJ25" s="117"/>
      <c r="GSK25" s="117"/>
      <c r="GSL25" s="117"/>
      <c r="GSM25" s="117"/>
      <c r="GSN25" s="117"/>
      <c r="GSO25" s="117"/>
      <c r="GSP25" s="117"/>
      <c r="GSQ25" s="117"/>
      <c r="GSR25" s="117"/>
      <c r="GSS25" s="117"/>
      <c r="GST25" s="117"/>
      <c r="GSU25" s="117"/>
      <c r="GSV25" s="117"/>
      <c r="GSW25" s="117"/>
      <c r="GSX25" s="117"/>
      <c r="GSY25" s="117"/>
      <c r="GSZ25" s="117"/>
      <c r="GTA25" s="117"/>
      <c r="GTB25" s="117"/>
      <c r="GTC25" s="117"/>
      <c r="GTD25" s="117"/>
      <c r="GTE25" s="117"/>
      <c r="GTF25" s="117"/>
      <c r="GTG25" s="117"/>
      <c r="GTH25" s="117"/>
      <c r="GTI25" s="117"/>
      <c r="GTJ25" s="117"/>
      <c r="GTK25" s="117"/>
      <c r="GTL25" s="117"/>
      <c r="GTM25" s="117"/>
      <c r="GTN25" s="117"/>
      <c r="GTO25" s="117"/>
      <c r="GTP25" s="117"/>
      <c r="GTQ25" s="117"/>
      <c r="GTR25" s="117"/>
      <c r="GTS25" s="117"/>
      <c r="GTT25" s="117"/>
      <c r="GTU25" s="117"/>
      <c r="GTV25" s="117"/>
      <c r="GTW25" s="117"/>
      <c r="GTX25" s="117"/>
      <c r="GTY25" s="117"/>
      <c r="GTZ25" s="117"/>
      <c r="GUA25" s="117"/>
      <c r="GUB25" s="117"/>
      <c r="GUC25" s="117"/>
      <c r="GUD25" s="117"/>
      <c r="GUE25" s="117"/>
      <c r="GUF25" s="117"/>
      <c r="GUG25" s="117"/>
      <c r="GUH25" s="117"/>
      <c r="GUI25" s="117"/>
      <c r="GUJ25" s="117"/>
      <c r="GUK25" s="117"/>
      <c r="GUL25" s="117"/>
      <c r="GUM25" s="117"/>
      <c r="GUN25" s="117"/>
      <c r="GUO25" s="117"/>
      <c r="GUP25" s="117"/>
      <c r="GUQ25" s="117"/>
      <c r="GUR25" s="117"/>
      <c r="GUS25" s="117"/>
      <c r="GUT25" s="117"/>
      <c r="GUU25" s="117"/>
      <c r="GUV25" s="117"/>
      <c r="GUW25" s="117"/>
      <c r="GUX25" s="117"/>
      <c r="GUY25" s="117"/>
      <c r="GUZ25" s="117"/>
      <c r="GVA25" s="117"/>
      <c r="GVB25" s="117"/>
      <c r="GVC25" s="117"/>
      <c r="GVD25" s="117"/>
      <c r="GVE25" s="117"/>
      <c r="GVF25" s="117"/>
      <c r="GVG25" s="117"/>
      <c r="GVH25" s="117"/>
      <c r="GVI25" s="117"/>
      <c r="GVJ25" s="117"/>
      <c r="GVK25" s="117"/>
      <c r="GVL25" s="117"/>
      <c r="GVM25" s="117"/>
      <c r="GVN25" s="117"/>
      <c r="GVO25" s="117"/>
      <c r="GVP25" s="117"/>
      <c r="GVQ25" s="117"/>
      <c r="GVR25" s="117"/>
      <c r="GVS25" s="117"/>
      <c r="GVT25" s="117"/>
      <c r="GVU25" s="117"/>
      <c r="GVV25" s="117"/>
      <c r="GVW25" s="117"/>
      <c r="GVX25" s="117"/>
      <c r="GVY25" s="117"/>
      <c r="GVZ25" s="117"/>
      <c r="GWA25" s="117"/>
      <c r="GWB25" s="117"/>
      <c r="GWC25" s="117"/>
      <c r="GWD25" s="117"/>
      <c r="GWE25" s="117"/>
      <c r="GWF25" s="117"/>
      <c r="GWG25" s="117"/>
      <c r="GWH25" s="117"/>
      <c r="GWI25" s="117"/>
      <c r="GWJ25" s="117"/>
      <c r="GWK25" s="117"/>
      <c r="GWL25" s="117"/>
      <c r="GWM25" s="117"/>
      <c r="GWN25" s="117"/>
      <c r="GWO25" s="117"/>
      <c r="GWP25" s="117"/>
      <c r="GWQ25" s="117"/>
      <c r="GWR25" s="117"/>
      <c r="GWS25" s="117"/>
      <c r="GWT25" s="117"/>
      <c r="GWU25" s="117"/>
      <c r="GWV25" s="117"/>
      <c r="GWW25" s="117"/>
      <c r="GWX25" s="117"/>
      <c r="GWY25" s="117"/>
      <c r="GWZ25" s="117"/>
      <c r="GXA25" s="117"/>
      <c r="GXB25" s="117"/>
      <c r="GXC25" s="117"/>
      <c r="GXD25" s="117"/>
      <c r="GXE25" s="117"/>
      <c r="GXF25" s="117"/>
      <c r="GXG25" s="117"/>
      <c r="GXH25" s="117"/>
      <c r="GXI25" s="117"/>
      <c r="GXJ25" s="117"/>
      <c r="GXK25" s="117"/>
      <c r="GXL25" s="117"/>
      <c r="GXM25" s="117"/>
      <c r="GXN25" s="117"/>
      <c r="GXO25" s="117"/>
      <c r="GXP25" s="117"/>
      <c r="GXQ25" s="117"/>
      <c r="GXR25" s="117"/>
      <c r="GXS25" s="117"/>
      <c r="GXT25" s="117"/>
      <c r="GXU25" s="117"/>
      <c r="GXV25" s="117"/>
      <c r="GXW25" s="117"/>
      <c r="GXX25" s="117"/>
      <c r="GXY25" s="117"/>
      <c r="GXZ25" s="117"/>
      <c r="GYA25" s="117"/>
      <c r="GYB25" s="117"/>
      <c r="GYC25" s="117"/>
      <c r="GYD25" s="117"/>
      <c r="GYE25" s="117"/>
      <c r="GYF25" s="117"/>
      <c r="GYG25" s="117"/>
      <c r="GYH25" s="117"/>
      <c r="GYI25" s="117"/>
      <c r="GYJ25" s="117"/>
      <c r="GYK25" s="117"/>
      <c r="GYL25" s="117"/>
      <c r="GYM25" s="117"/>
      <c r="GYN25" s="117"/>
      <c r="GYO25" s="117"/>
      <c r="GYP25" s="117"/>
      <c r="GYQ25" s="117"/>
      <c r="GYR25" s="117"/>
      <c r="GYS25" s="117"/>
      <c r="GYT25" s="117"/>
      <c r="GYU25" s="117"/>
      <c r="GYV25" s="117"/>
      <c r="GYW25" s="117"/>
      <c r="GYX25" s="117"/>
      <c r="GYY25" s="117"/>
      <c r="GYZ25" s="117"/>
      <c r="GZA25" s="117"/>
      <c r="GZB25" s="117"/>
      <c r="GZC25" s="117"/>
      <c r="GZD25" s="117"/>
      <c r="GZE25" s="117"/>
      <c r="GZF25" s="117"/>
      <c r="GZG25" s="117"/>
      <c r="GZH25" s="117"/>
      <c r="GZI25" s="117"/>
      <c r="GZJ25" s="117"/>
      <c r="GZK25" s="117"/>
      <c r="GZL25" s="117"/>
      <c r="GZM25" s="117"/>
      <c r="GZN25" s="117"/>
      <c r="GZO25" s="117"/>
      <c r="GZP25" s="117"/>
      <c r="GZQ25" s="117"/>
      <c r="GZR25" s="117"/>
      <c r="GZS25" s="117"/>
      <c r="GZT25" s="117"/>
      <c r="GZU25" s="117"/>
      <c r="GZV25" s="117"/>
      <c r="GZW25" s="117"/>
      <c r="GZX25" s="117"/>
      <c r="GZY25" s="117"/>
      <c r="GZZ25" s="117"/>
      <c r="HAA25" s="117"/>
      <c r="HAB25" s="117"/>
      <c r="HAC25" s="117"/>
      <c r="HAD25" s="117"/>
      <c r="HAE25" s="117"/>
      <c r="HAF25" s="117"/>
      <c r="HAG25" s="117"/>
      <c r="HAH25" s="117"/>
      <c r="HAI25" s="117"/>
      <c r="HAJ25" s="117"/>
      <c r="HAK25" s="117"/>
      <c r="HAL25" s="117"/>
      <c r="HAM25" s="117"/>
      <c r="HAN25" s="117"/>
      <c r="HAO25" s="117"/>
      <c r="HAP25" s="117"/>
      <c r="HAQ25" s="117"/>
      <c r="HAR25" s="117"/>
      <c r="HAS25" s="117"/>
      <c r="HAT25" s="117"/>
      <c r="HAU25" s="117"/>
      <c r="HAV25" s="117"/>
      <c r="HAW25" s="117"/>
      <c r="HAX25" s="117"/>
      <c r="HAY25" s="117"/>
      <c r="HAZ25" s="117"/>
      <c r="HBA25" s="117"/>
      <c r="HBB25" s="117"/>
      <c r="HBC25" s="117"/>
      <c r="HBD25" s="117"/>
      <c r="HBE25" s="117"/>
      <c r="HBF25" s="117"/>
      <c r="HBG25" s="117"/>
      <c r="HBH25" s="117"/>
      <c r="HBI25" s="117"/>
      <c r="HBJ25" s="117"/>
      <c r="HBK25" s="117"/>
      <c r="HBL25" s="117"/>
      <c r="HBM25" s="117"/>
      <c r="HBN25" s="117"/>
      <c r="HBO25" s="117"/>
      <c r="HBP25" s="117"/>
      <c r="HBQ25" s="117"/>
      <c r="HBR25" s="117"/>
      <c r="HBS25" s="117"/>
      <c r="HBT25" s="117"/>
      <c r="HBU25" s="117"/>
      <c r="HBV25" s="117"/>
      <c r="HBW25" s="117"/>
      <c r="HBX25" s="117"/>
      <c r="HBY25" s="117"/>
      <c r="HBZ25" s="117"/>
      <c r="HCA25" s="117"/>
      <c r="HCB25" s="117"/>
      <c r="HCC25" s="117"/>
      <c r="HCD25" s="117"/>
      <c r="HCE25" s="117"/>
      <c r="HCF25" s="117"/>
      <c r="HCG25" s="117"/>
      <c r="HCH25" s="117"/>
      <c r="HCI25" s="117"/>
      <c r="HCJ25" s="117"/>
      <c r="HCK25" s="117"/>
      <c r="HCL25" s="117"/>
      <c r="HCM25" s="117"/>
      <c r="HCN25" s="117"/>
      <c r="HCO25" s="117"/>
      <c r="HCP25" s="117"/>
      <c r="HCQ25" s="117"/>
      <c r="HCR25" s="117"/>
      <c r="HCS25" s="117"/>
      <c r="HCT25" s="117"/>
      <c r="HCU25" s="117"/>
      <c r="HCV25" s="117"/>
      <c r="HCW25" s="117"/>
      <c r="HCX25" s="117"/>
      <c r="HCY25" s="117"/>
      <c r="HCZ25" s="117"/>
      <c r="HDA25" s="117"/>
      <c r="HDB25" s="117"/>
      <c r="HDC25" s="117"/>
      <c r="HDD25" s="117"/>
      <c r="HDE25" s="117"/>
      <c r="HDF25" s="117"/>
      <c r="HDG25" s="117"/>
      <c r="HDH25" s="117"/>
      <c r="HDI25" s="117"/>
      <c r="HDJ25" s="117"/>
      <c r="HDK25" s="117"/>
      <c r="HDL25" s="117"/>
      <c r="HDM25" s="117"/>
      <c r="HDN25" s="117"/>
      <c r="HDO25" s="117"/>
      <c r="HDP25" s="117"/>
      <c r="HDQ25" s="117"/>
      <c r="HDR25" s="117"/>
      <c r="HDS25" s="117"/>
      <c r="HDT25" s="117"/>
      <c r="HDU25" s="117"/>
      <c r="HDV25" s="117"/>
      <c r="HDW25" s="117"/>
      <c r="HDX25" s="117"/>
      <c r="HDY25" s="117"/>
      <c r="HDZ25" s="117"/>
      <c r="HEA25" s="117"/>
      <c r="HEB25" s="117"/>
      <c r="HEC25" s="117"/>
      <c r="HED25" s="117"/>
      <c r="HEE25" s="117"/>
      <c r="HEF25" s="117"/>
      <c r="HEG25" s="117"/>
      <c r="HEH25" s="117"/>
      <c r="HEI25" s="117"/>
      <c r="HEJ25" s="117"/>
      <c r="HEK25" s="117"/>
      <c r="HEL25" s="117"/>
      <c r="HEM25" s="117"/>
      <c r="HEN25" s="117"/>
      <c r="HEO25" s="117"/>
      <c r="HEP25" s="117"/>
      <c r="HEQ25" s="117"/>
      <c r="HER25" s="117"/>
      <c r="HES25" s="117"/>
      <c r="HET25" s="117"/>
      <c r="HEU25" s="117"/>
      <c r="HEV25" s="117"/>
      <c r="HEW25" s="117"/>
      <c r="HEX25" s="117"/>
      <c r="HEY25" s="117"/>
      <c r="HEZ25" s="117"/>
      <c r="HFA25" s="117"/>
      <c r="HFB25" s="117"/>
      <c r="HFC25" s="117"/>
      <c r="HFD25" s="117"/>
      <c r="HFE25" s="117"/>
      <c r="HFF25" s="117"/>
      <c r="HFG25" s="117"/>
      <c r="HFH25" s="117"/>
      <c r="HFI25" s="117"/>
      <c r="HFJ25" s="117"/>
      <c r="HFK25" s="117"/>
      <c r="HFL25" s="117"/>
      <c r="HFM25" s="117"/>
      <c r="HFN25" s="117"/>
      <c r="HFO25" s="117"/>
      <c r="HFP25" s="117"/>
      <c r="HFQ25" s="117"/>
      <c r="HFR25" s="117"/>
      <c r="HFS25" s="117"/>
      <c r="HFT25" s="117"/>
      <c r="HFU25" s="117"/>
      <c r="HFV25" s="117"/>
      <c r="HFW25" s="117"/>
      <c r="HFX25" s="117"/>
      <c r="HFY25" s="117"/>
      <c r="HFZ25" s="117"/>
      <c r="HGA25" s="117"/>
      <c r="HGB25" s="117"/>
      <c r="HGC25" s="117"/>
      <c r="HGD25" s="117"/>
      <c r="HGE25" s="117"/>
      <c r="HGF25" s="117"/>
      <c r="HGG25" s="117"/>
      <c r="HGH25" s="117"/>
      <c r="HGI25" s="117"/>
      <c r="HGJ25" s="117"/>
      <c r="HGK25" s="117"/>
      <c r="HGL25" s="117"/>
      <c r="HGM25" s="117"/>
      <c r="HGN25" s="117"/>
      <c r="HGO25" s="117"/>
      <c r="HGP25" s="117"/>
      <c r="HGQ25" s="117"/>
      <c r="HGR25" s="117"/>
      <c r="HGS25" s="117"/>
      <c r="HGT25" s="117"/>
      <c r="HGU25" s="117"/>
      <c r="HGV25" s="117"/>
      <c r="HGW25" s="117"/>
      <c r="HGX25" s="117"/>
      <c r="HGY25" s="117"/>
      <c r="HGZ25" s="117"/>
      <c r="HHA25" s="117"/>
      <c r="HHB25" s="117"/>
      <c r="HHC25" s="117"/>
      <c r="HHD25" s="117"/>
      <c r="HHE25" s="117"/>
      <c r="HHF25" s="117"/>
      <c r="HHG25" s="117"/>
      <c r="HHH25" s="117"/>
      <c r="HHI25" s="117"/>
      <c r="HHJ25" s="117"/>
      <c r="HHK25" s="117"/>
      <c r="HHL25" s="117"/>
      <c r="HHM25" s="117"/>
      <c r="HHN25" s="117"/>
      <c r="HHO25" s="117"/>
      <c r="HHP25" s="117"/>
      <c r="HHQ25" s="117"/>
      <c r="HHR25" s="117"/>
      <c r="HHS25" s="117"/>
      <c r="HHT25" s="117"/>
      <c r="HHU25" s="117"/>
      <c r="HHV25" s="117"/>
      <c r="HHW25" s="117"/>
      <c r="HHX25" s="117"/>
      <c r="HHY25" s="117"/>
      <c r="HHZ25" s="117"/>
      <c r="HIA25" s="117"/>
      <c r="HIB25" s="117"/>
      <c r="HIC25" s="117"/>
      <c r="HID25" s="117"/>
      <c r="HIE25" s="117"/>
      <c r="HIF25" s="117"/>
      <c r="HIG25" s="117"/>
      <c r="HIH25" s="117"/>
      <c r="HII25" s="117"/>
      <c r="HIJ25" s="117"/>
      <c r="HIK25" s="117"/>
      <c r="HIL25" s="117"/>
      <c r="HIM25" s="117"/>
      <c r="HIN25" s="117"/>
      <c r="HIO25" s="117"/>
      <c r="HIP25" s="117"/>
      <c r="HIQ25" s="117"/>
      <c r="HIR25" s="117"/>
      <c r="HIS25" s="117"/>
      <c r="HIT25" s="117"/>
      <c r="HIU25" s="117"/>
      <c r="HIV25" s="117"/>
      <c r="HIW25" s="117"/>
      <c r="HIX25" s="117"/>
      <c r="HIY25" s="117"/>
      <c r="HIZ25" s="117"/>
      <c r="HJA25" s="117"/>
      <c r="HJB25" s="117"/>
      <c r="HJC25" s="117"/>
      <c r="HJD25" s="117"/>
      <c r="HJE25" s="117"/>
      <c r="HJF25" s="117"/>
      <c r="HJG25" s="117"/>
      <c r="HJH25" s="117"/>
      <c r="HJI25" s="117"/>
      <c r="HJJ25" s="117"/>
      <c r="HJK25" s="117"/>
      <c r="HJL25" s="117"/>
      <c r="HJM25" s="117"/>
      <c r="HJN25" s="117"/>
      <c r="HJO25" s="117"/>
      <c r="HJP25" s="117"/>
      <c r="HJQ25" s="117"/>
      <c r="HJR25" s="117"/>
      <c r="HJS25" s="117"/>
      <c r="HJT25" s="117"/>
      <c r="HJU25" s="117"/>
      <c r="HJV25" s="117"/>
      <c r="HJW25" s="117"/>
      <c r="HJX25" s="117"/>
      <c r="HJY25" s="117"/>
      <c r="HJZ25" s="117"/>
      <c r="HKA25" s="117"/>
      <c r="HKB25" s="117"/>
      <c r="HKC25" s="117"/>
      <c r="HKD25" s="117"/>
      <c r="HKE25" s="117"/>
      <c r="HKF25" s="117"/>
      <c r="HKG25" s="117"/>
      <c r="HKH25" s="117"/>
      <c r="HKI25" s="117"/>
      <c r="HKJ25" s="117"/>
      <c r="HKK25" s="117"/>
      <c r="HKL25" s="117"/>
      <c r="HKM25" s="117"/>
      <c r="HKN25" s="117"/>
      <c r="HKO25" s="117"/>
      <c r="HKP25" s="117"/>
      <c r="HKQ25" s="117"/>
      <c r="HKR25" s="117"/>
      <c r="HKS25" s="117"/>
      <c r="HKT25" s="117"/>
      <c r="HKU25" s="117"/>
      <c r="HKV25" s="117"/>
      <c r="HKW25" s="117"/>
      <c r="HKX25" s="117"/>
      <c r="HKY25" s="117"/>
      <c r="HKZ25" s="117"/>
      <c r="HLA25" s="117"/>
      <c r="HLB25" s="117"/>
      <c r="HLC25" s="117"/>
      <c r="HLD25" s="117"/>
      <c r="HLE25" s="117"/>
      <c r="HLF25" s="117"/>
      <c r="HLG25" s="117"/>
      <c r="HLH25" s="117"/>
      <c r="HLI25" s="117"/>
      <c r="HLJ25" s="117"/>
      <c r="HLK25" s="117"/>
      <c r="HLL25" s="117"/>
      <c r="HLM25" s="117"/>
      <c r="HLN25" s="117"/>
      <c r="HLO25" s="117"/>
      <c r="HLP25" s="117"/>
      <c r="HLQ25" s="117"/>
      <c r="HLR25" s="117"/>
      <c r="HLS25" s="117"/>
      <c r="HLT25" s="117"/>
      <c r="HLU25" s="117"/>
      <c r="HLV25" s="117"/>
      <c r="HLW25" s="117"/>
      <c r="HLX25" s="117"/>
      <c r="HLY25" s="117"/>
      <c r="HLZ25" s="117"/>
      <c r="HMA25" s="117"/>
      <c r="HMB25" s="117"/>
      <c r="HMC25" s="117"/>
      <c r="HMD25" s="117"/>
      <c r="HME25" s="117"/>
      <c r="HMF25" s="117"/>
      <c r="HMG25" s="117"/>
      <c r="HMH25" s="117"/>
      <c r="HMI25" s="117"/>
      <c r="HMJ25" s="117"/>
      <c r="HMK25" s="117"/>
      <c r="HML25" s="117"/>
      <c r="HMM25" s="117"/>
      <c r="HMN25" s="117"/>
      <c r="HMO25" s="117"/>
      <c r="HMP25" s="117"/>
      <c r="HMQ25" s="117"/>
      <c r="HMR25" s="117"/>
      <c r="HMS25" s="117"/>
      <c r="HMT25" s="117"/>
      <c r="HMU25" s="117"/>
      <c r="HMV25" s="117"/>
      <c r="HMW25" s="117"/>
      <c r="HMX25" s="117"/>
      <c r="HMY25" s="117"/>
      <c r="HMZ25" s="117"/>
      <c r="HNA25" s="117"/>
      <c r="HNB25" s="117"/>
      <c r="HNC25" s="117"/>
      <c r="HND25" s="117"/>
      <c r="HNE25" s="117"/>
      <c r="HNF25" s="117"/>
      <c r="HNG25" s="117"/>
      <c r="HNH25" s="117"/>
      <c r="HNI25" s="117"/>
      <c r="HNJ25" s="117"/>
      <c r="HNK25" s="117"/>
      <c r="HNL25" s="117"/>
      <c r="HNM25" s="117"/>
      <c r="HNN25" s="117"/>
      <c r="HNO25" s="117"/>
      <c r="HNP25" s="117"/>
      <c r="HNQ25" s="117"/>
      <c r="HNR25" s="117"/>
      <c r="HNS25" s="117"/>
      <c r="HNT25" s="117"/>
      <c r="HNU25" s="117"/>
      <c r="HNV25" s="117"/>
      <c r="HNW25" s="117"/>
      <c r="HNX25" s="117"/>
      <c r="HNY25" s="117"/>
      <c r="HNZ25" s="117"/>
      <c r="HOA25" s="117"/>
      <c r="HOB25" s="117"/>
      <c r="HOC25" s="117"/>
      <c r="HOD25" s="117"/>
      <c r="HOE25" s="117"/>
      <c r="HOF25" s="117"/>
      <c r="HOG25" s="117"/>
      <c r="HOH25" s="117"/>
      <c r="HOI25" s="117"/>
      <c r="HOJ25" s="117"/>
      <c r="HOK25" s="117"/>
      <c r="HOL25" s="117"/>
      <c r="HOM25" s="117"/>
      <c r="HON25" s="117"/>
      <c r="HOO25" s="117"/>
      <c r="HOP25" s="117"/>
      <c r="HOQ25" s="117"/>
      <c r="HOR25" s="117"/>
      <c r="HOS25" s="117"/>
      <c r="HOT25" s="117"/>
      <c r="HOU25" s="117"/>
      <c r="HOV25" s="117"/>
      <c r="HOW25" s="117"/>
      <c r="HOX25" s="117"/>
      <c r="HOY25" s="117"/>
      <c r="HOZ25" s="117"/>
      <c r="HPA25" s="117"/>
      <c r="HPB25" s="117"/>
      <c r="HPC25" s="117"/>
      <c r="HPD25" s="117"/>
      <c r="HPE25" s="117"/>
      <c r="HPF25" s="117"/>
      <c r="HPG25" s="117"/>
      <c r="HPH25" s="117"/>
      <c r="HPI25" s="117"/>
      <c r="HPJ25" s="117"/>
      <c r="HPK25" s="117"/>
      <c r="HPL25" s="117"/>
      <c r="HPM25" s="117"/>
      <c r="HPN25" s="117"/>
      <c r="HPO25" s="117"/>
      <c r="HPP25" s="117"/>
      <c r="HPQ25" s="117"/>
      <c r="HPR25" s="117"/>
      <c r="HPS25" s="117"/>
      <c r="HPT25" s="117"/>
      <c r="HPU25" s="117"/>
      <c r="HPV25" s="117"/>
      <c r="HPW25" s="117"/>
      <c r="HPX25" s="117"/>
      <c r="HPY25" s="117"/>
      <c r="HPZ25" s="117"/>
      <c r="HQA25" s="117"/>
      <c r="HQB25" s="117"/>
      <c r="HQC25" s="117"/>
      <c r="HQD25" s="117"/>
      <c r="HQE25" s="117"/>
      <c r="HQF25" s="117"/>
      <c r="HQG25" s="117"/>
      <c r="HQH25" s="117"/>
      <c r="HQI25" s="117"/>
      <c r="HQJ25" s="117"/>
      <c r="HQK25" s="117"/>
      <c r="HQL25" s="117"/>
      <c r="HQM25" s="117"/>
      <c r="HQN25" s="117"/>
      <c r="HQO25" s="117"/>
      <c r="HQP25" s="117"/>
      <c r="HQQ25" s="117"/>
      <c r="HQR25" s="117"/>
      <c r="HQS25" s="117"/>
      <c r="HQT25" s="117"/>
      <c r="HQU25" s="117"/>
      <c r="HQV25" s="117"/>
      <c r="HQW25" s="117"/>
      <c r="HQX25" s="117"/>
      <c r="HQY25" s="117"/>
      <c r="HQZ25" s="117"/>
      <c r="HRA25" s="117"/>
      <c r="HRB25" s="117"/>
      <c r="HRC25" s="117"/>
      <c r="HRD25" s="117"/>
      <c r="HRE25" s="117"/>
      <c r="HRF25" s="117"/>
      <c r="HRG25" s="117"/>
      <c r="HRH25" s="117"/>
      <c r="HRI25" s="117"/>
      <c r="HRJ25" s="117"/>
      <c r="HRK25" s="117"/>
      <c r="HRL25" s="117"/>
      <c r="HRM25" s="117"/>
      <c r="HRN25" s="117"/>
      <c r="HRO25" s="117"/>
      <c r="HRP25" s="117"/>
      <c r="HRQ25" s="117"/>
      <c r="HRR25" s="117"/>
      <c r="HRS25" s="117"/>
      <c r="HRT25" s="117"/>
      <c r="HRU25" s="117"/>
      <c r="HRV25" s="117"/>
      <c r="HRW25" s="117"/>
      <c r="HRX25" s="117"/>
      <c r="HRY25" s="117"/>
      <c r="HRZ25" s="117"/>
      <c r="HSA25" s="117"/>
      <c r="HSB25" s="117"/>
      <c r="HSC25" s="117"/>
      <c r="HSD25" s="117"/>
      <c r="HSE25" s="117"/>
      <c r="HSF25" s="117"/>
      <c r="HSG25" s="117"/>
      <c r="HSH25" s="117"/>
      <c r="HSI25" s="117"/>
      <c r="HSJ25" s="117"/>
      <c r="HSK25" s="117"/>
      <c r="HSL25" s="117"/>
      <c r="HSM25" s="117"/>
      <c r="HSN25" s="117"/>
      <c r="HSO25" s="117"/>
      <c r="HSP25" s="117"/>
      <c r="HSQ25" s="117"/>
      <c r="HSR25" s="117"/>
      <c r="HSS25" s="117"/>
      <c r="HST25" s="117"/>
      <c r="HSU25" s="117"/>
      <c r="HSV25" s="117"/>
      <c r="HSW25" s="117"/>
      <c r="HSX25" s="117"/>
      <c r="HSY25" s="117"/>
      <c r="HSZ25" s="117"/>
      <c r="HTA25" s="117"/>
      <c r="HTB25" s="117"/>
      <c r="HTC25" s="117"/>
      <c r="HTD25" s="117"/>
      <c r="HTE25" s="117"/>
      <c r="HTF25" s="117"/>
      <c r="HTG25" s="117"/>
      <c r="HTH25" s="117"/>
      <c r="HTI25" s="117"/>
      <c r="HTJ25" s="117"/>
      <c r="HTK25" s="117"/>
      <c r="HTL25" s="117"/>
      <c r="HTM25" s="117"/>
      <c r="HTN25" s="117"/>
      <c r="HTO25" s="117"/>
      <c r="HTP25" s="117"/>
      <c r="HTQ25" s="117"/>
      <c r="HTR25" s="117"/>
      <c r="HTS25" s="117"/>
      <c r="HTT25" s="117"/>
      <c r="HTU25" s="117"/>
      <c r="HTV25" s="117"/>
      <c r="HTW25" s="117"/>
      <c r="HTX25" s="117"/>
      <c r="HTY25" s="117"/>
      <c r="HTZ25" s="117"/>
      <c r="HUA25" s="117"/>
      <c r="HUB25" s="117"/>
      <c r="HUC25" s="117"/>
      <c r="HUD25" s="117"/>
      <c r="HUE25" s="117"/>
      <c r="HUF25" s="117"/>
      <c r="HUG25" s="117"/>
      <c r="HUH25" s="117"/>
      <c r="HUI25" s="117"/>
      <c r="HUJ25" s="117"/>
      <c r="HUK25" s="117"/>
      <c r="HUL25" s="117"/>
      <c r="HUM25" s="117"/>
      <c r="HUN25" s="117"/>
      <c r="HUO25" s="117"/>
      <c r="HUP25" s="117"/>
      <c r="HUQ25" s="117"/>
      <c r="HUR25" s="117"/>
      <c r="HUS25" s="117"/>
      <c r="HUT25" s="117"/>
      <c r="HUU25" s="117"/>
      <c r="HUV25" s="117"/>
      <c r="HUW25" s="117"/>
      <c r="HUX25" s="117"/>
      <c r="HUY25" s="117"/>
      <c r="HUZ25" s="117"/>
      <c r="HVA25" s="117"/>
      <c r="HVB25" s="117"/>
      <c r="HVC25" s="117"/>
      <c r="HVD25" s="117"/>
      <c r="HVE25" s="117"/>
      <c r="HVF25" s="117"/>
      <c r="HVG25" s="117"/>
      <c r="HVH25" s="117"/>
      <c r="HVI25" s="117"/>
      <c r="HVJ25" s="117"/>
      <c r="HVK25" s="117"/>
      <c r="HVL25" s="117"/>
      <c r="HVM25" s="117"/>
      <c r="HVN25" s="117"/>
      <c r="HVO25" s="117"/>
      <c r="HVP25" s="117"/>
      <c r="HVQ25" s="117"/>
      <c r="HVR25" s="117"/>
      <c r="HVS25" s="117"/>
      <c r="HVT25" s="117"/>
      <c r="HVU25" s="117"/>
      <c r="HVV25" s="117"/>
      <c r="HVW25" s="117"/>
      <c r="HVX25" s="117"/>
      <c r="HVY25" s="117"/>
      <c r="HVZ25" s="117"/>
      <c r="HWA25" s="117"/>
      <c r="HWB25" s="117"/>
      <c r="HWC25" s="117"/>
      <c r="HWD25" s="117"/>
      <c r="HWE25" s="117"/>
      <c r="HWF25" s="117"/>
      <c r="HWG25" s="117"/>
      <c r="HWH25" s="117"/>
      <c r="HWI25" s="117"/>
      <c r="HWJ25" s="117"/>
      <c r="HWK25" s="117"/>
      <c r="HWL25" s="117"/>
      <c r="HWM25" s="117"/>
      <c r="HWN25" s="117"/>
      <c r="HWO25" s="117"/>
      <c r="HWP25" s="117"/>
      <c r="HWQ25" s="117"/>
      <c r="HWR25" s="117"/>
      <c r="HWS25" s="117"/>
      <c r="HWT25" s="117"/>
      <c r="HWU25" s="117"/>
      <c r="HWV25" s="117"/>
      <c r="HWW25" s="117"/>
      <c r="HWX25" s="117"/>
      <c r="HWY25" s="117"/>
      <c r="HWZ25" s="117"/>
      <c r="HXA25" s="117"/>
      <c r="HXB25" s="117"/>
      <c r="HXC25" s="117"/>
      <c r="HXD25" s="117"/>
      <c r="HXE25" s="117"/>
      <c r="HXF25" s="117"/>
      <c r="HXG25" s="117"/>
      <c r="HXH25" s="117"/>
      <c r="HXI25" s="117"/>
      <c r="HXJ25" s="117"/>
      <c r="HXK25" s="117"/>
      <c r="HXL25" s="117"/>
      <c r="HXM25" s="117"/>
      <c r="HXN25" s="117"/>
      <c r="HXO25" s="117"/>
      <c r="HXP25" s="117"/>
      <c r="HXQ25" s="117"/>
      <c r="HXR25" s="117"/>
      <c r="HXS25" s="117"/>
      <c r="HXT25" s="117"/>
      <c r="HXU25" s="117"/>
      <c r="HXV25" s="117"/>
      <c r="HXW25" s="117"/>
      <c r="HXX25" s="117"/>
      <c r="HXY25" s="117"/>
      <c r="HXZ25" s="117"/>
      <c r="HYA25" s="117"/>
      <c r="HYB25" s="117"/>
      <c r="HYC25" s="117"/>
      <c r="HYD25" s="117"/>
      <c r="HYE25" s="117"/>
      <c r="HYF25" s="117"/>
      <c r="HYG25" s="117"/>
      <c r="HYH25" s="117"/>
      <c r="HYI25" s="117"/>
      <c r="HYJ25" s="117"/>
      <c r="HYK25" s="117"/>
      <c r="HYL25" s="117"/>
      <c r="HYM25" s="117"/>
      <c r="HYN25" s="117"/>
      <c r="HYO25" s="117"/>
      <c r="HYP25" s="117"/>
      <c r="HYQ25" s="117"/>
      <c r="HYR25" s="117"/>
      <c r="HYS25" s="117"/>
      <c r="HYT25" s="117"/>
      <c r="HYU25" s="117"/>
      <c r="HYV25" s="117"/>
      <c r="HYW25" s="117"/>
      <c r="HYX25" s="117"/>
      <c r="HYY25" s="117"/>
      <c r="HYZ25" s="117"/>
      <c r="HZA25" s="117"/>
      <c r="HZB25" s="117"/>
      <c r="HZC25" s="117"/>
      <c r="HZD25" s="117"/>
      <c r="HZE25" s="117"/>
      <c r="HZF25" s="117"/>
      <c r="HZG25" s="117"/>
      <c r="HZH25" s="117"/>
      <c r="HZI25" s="117"/>
      <c r="HZJ25" s="117"/>
      <c r="HZK25" s="117"/>
      <c r="HZL25" s="117"/>
      <c r="HZM25" s="117"/>
      <c r="HZN25" s="117"/>
      <c r="HZO25" s="117"/>
      <c r="HZP25" s="117"/>
      <c r="HZQ25" s="117"/>
      <c r="HZR25" s="117"/>
      <c r="HZS25" s="117"/>
      <c r="HZT25" s="117"/>
      <c r="HZU25" s="117"/>
      <c r="HZV25" s="117"/>
      <c r="HZW25" s="117"/>
      <c r="HZX25" s="117"/>
      <c r="HZY25" s="117"/>
      <c r="HZZ25" s="117"/>
      <c r="IAA25" s="117"/>
      <c r="IAB25" s="117"/>
      <c r="IAC25" s="117"/>
      <c r="IAD25" s="117"/>
      <c r="IAE25" s="117"/>
      <c r="IAF25" s="117"/>
      <c r="IAG25" s="117"/>
      <c r="IAH25" s="117"/>
      <c r="IAI25" s="117"/>
      <c r="IAJ25" s="117"/>
      <c r="IAK25" s="117"/>
      <c r="IAL25" s="117"/>
      <c r="IAM25" s="117"/>
      <c r="IAN25" s="117"/>
      <c r="IAO25" s="117"/>
      <c r="IAP25" s="117"/>
      <c r="IAQ25" s="117"/>
      <c r="IAR25" s="117"/>
      <c r="IAS25" s="117"/>
      <c r="IAT25" s="117"/>
      <c r="IAU25" s="117"/>
      <c r="IAV25" s="117"/>
      <c r="IAW25" s="117"/>
      <c r="IAX25" s="117"/>
      <c r="IAY25" s="117"/>
      <c r="IAZ25" s="117"/>
      <c r="IBA25" s="117"/>
      <c r="IBB25" s="117"/>
      <c r="IBC25" s="117"/>
      <c r="IBD25" s="117"/>
      <c r="IBE25" s="117"/>
      <c r="IBF25" s="117"/>
      <c r="IBG25" s="117"/>
      <c r="IBH25" s="117"/>
      <c r="IBI25" s="117"/>
      <c r="IBJ25" s="117"/>
      <c r="IBK25" s="117"/>
      <c r="IBL25" s="117"/>
      <c r="IBM25" s="117"/>
      <c r="IBN25" s="117"/>
      <c r="IBO25" s="117"/>
      <c r="IBP25" s="117"/>
      <c r="IBQ25" s="117"/>
      <c r="IBR25" s="117"/>
      <c r="IBS25" s="117"/>
      <c r="IBT25" s="117"/>
      <c r="IBU25" s="117"/>
      <c r="IBV25" s="117"/>
      <c r="IBW25" s="117"/>
      <c r="IBX25" s="117"/>
      <c r="IBY25" s="117"/>
      <c r="IBZ25" s="117"/>
      <c r="ICA25" s="117"/>
      <c r="ICB25" s="117"/>
      <c r="ICC25" s="117"/>
      <c r="ICD25" s="117"/>
      <c r="ICE25" s="117"/>
      <c r="ICF25" s="117"/>
      <c r="ICG25" s="117"/>
      <c r="ICH25" s="117"/>
      <c r="ICI25" s="117"/>
      <c r="ICJ25" s="117"/>
      <c r="ICK25" s="117"/>
      <c r="ICL25" s="117"/>
      <c r="ICM25" s="117"/>
      <c r="ICN25" s="117"/>
      <c r="ICO25" s="117"/>
      <c r="ICP25" s="117"/>
      <c r="ICQ25" s="117"/>
      <c r="ICR25" s="117"/>
      <c r="ICS25" s="117"/>
      <c r="ICT25" s="117"/>
      <c r="ICU25" s="117"/>
      <c r="ICV25" s="117"/>
      <c r="ICW25" s="117"/>
      <c r="ICX25" s="117"/>
      <c r="ICY25" s="117"/>
      <c r="ICZ25" s="117"/>
      <c r="IDA25" s="117"/>
      <c r="IDB25" s="117"/>
      <c r="IDC25" s="117"/>
      <c r="IDD25" s="117"/>
      <c r="IDE25" s="117"/>
      <c r="IDF25" s="117"/>
      <c r="IDG25" s="117"/>
      <c r="IDH25" s="117"/>
      <c r="IDI25" s="117"/>
      <c r="IDJ25" s="117"/>
      <c r="IDK25" s="117"/>
      <c r="IDL25" s="117"/>
      <c r="IDM25" s="117"/>
      <c r="IDN25" s="117"/>
      <c r="IDO25" s="117"/>
      <c r="IDP25" s="117"/>
      <c r="IDQ25" s="117"/>
      <c r="IDR25" s="117"/>
      <c r="IDS25" s="117"/>
      <c r="IDT25" s="117"/>
      <c r="IDU25" s="117"/>
      <c r="IDV25" s="117"/>
      <c r="IDW25" s="117"/>
      <c r="IDX25" s="117"/>
      <c r="IDY25" s="117"/>
      <c r="IDZ25" s="117"/>
      <c r="IEA25" s="117"/>
      <c r="IEB25" s="117"/>
      <c r="IEC25" s="117"/>
      <c r="IED25" s="117"/>
      <c r="IEE25" s="117"/>
      <c r="IEF25" s="117"/>
      <c r="IEG25" s="117"/>
      <c r="IEH25" s="117"/>
      <c r="IEI25" s="117"/>
      <c r="IEJ25" s="117"/>
      <c r="IEK25" s="117"/>
      <c r="IEL25" s="117"/>
      <c r="IEM25" s="117"/>
      <c r="IEN25" s="117"/>
      <c r="IEO25" s="117"/>
      <c r="IEP25" s="117"/>
      <c r="IEQ25" s="117"/>
      <c r="IER25" s="117"/>
      <c r="IES25" s="117"/>
      <c r="IET25" s="117"/>
      <c r="IEU25" s="117"/>
      <c r="IEV25" s="117"/>
      <c r="IEW25" s="117"/>
      <c r="IEX25" s="117"/>
      <c r="IEY25" s="117"/>
      <c r="IEZ25" s="117"/>
      <c r="IFA25" s="117"/>
      <c r="IFB25" s="117"/>
      <c r="IFC25" s="117"/>
      <c r="IFD25" s="117"/>
      <c r="IFE25" s="117"/>
      <c r="IFF25" s="117"/>
      <c r="IFG25" s="117"/>
      <c r="IFH25" s="117"/>
      <c r="IFI25" s="117"/>
      <c r="IFJ25" s="117"/>
      <c r="IFK25" s="117"/>
      <c r="IFL25" s="117"/>
      <c r="IFM25" s="117"/>
      <c r="IFN25" s="117"/>
      <c r="IFO25" s="117"/>
      <c r="IFP25" s="117"/>
      <c r="IFQ25" s="117"/>
      <c r="IFR25" s="117"/>
      <c r="IFS25" s="117"/>
      <c r="IFT25" s="117"/>
      <c r="IFU25" s="117"/>
      <c r="IFV25" s="117"/>
      <c r="IFW25" s="117"/>
      <c r="IFX25" s="117"/>
      <c r="IFY25" s="117"/>
      <c r="IFZ25" s="117"/>
      <c r="IGA25" s="117"/>
      <c r="IGB25" s="117"/>
      <c r="IGC25" s="117"/>
      <c r="IGD25" s="117"/>
      <c r="IGE25" s="117"/>
      <c r="IGF25" s="117"/>
      <c r="IGG25" s="117"/>
      <c r="IGH25" s="117"/>
      <c r="IGI25" s="117"/>
      <c r="IGJ25" s="117"/>
      <c r="IGK25" s="117"/>
      <c r="IGL25" s="117"/>
      <c r="IGM25" s="117"/>
      <c r="IGN25" s="117"/>
      <c r="IGO25" s="117"/>
      <c r="IGP25" s="117"/>
      <c r="IGQ25" s="117"/>
      <c r="IGR25" s="117"/>
      <c r="IGS25" s="117"/>
      <c r="IGT25" s="117"/>
      <c r="IGU25" s="117"/>
      <c r="IGV25" s="117"/>
      <c r="IGW25" s="117"/>
      <c r="IGX25" s="117"/>
      <c r="IGY25" s="117"/>
      <c r="IGZ25" s="117"/>
      <c r="IHA25" s="117"/>
      <c r="IHB25" s="117"/>
      <c r="IHC25" s="117"/>
      <c r="IHD25" s="117"/>
      <c r="IHE25" s="117"/>
      <c r="IHF25" s="117"/>
      <c r="IHG25" s="117"/>
      <c r="IHH25" s="117"/>
      <c r="IHI25" s="117"/>
      <c r="IHJ25" s="117"/>
      <c r="IHK25" s="117"/>
      <c r="IHL25" s="117"/>
      <c r="IHM25" s="117"/>
      <c r="IHN25" s="117"/>
      <c r="IHO25" s="117"/>
      <c r="IHP25" s="117"/>
      <c r="IHQ25" s="117"/>
      <c r="IHR25" s="117"/>
      <c r="IHS25" s="117"/>
      <c r="IHT25" s="117"/>
      <c r="IHU25" s="117"/>
      <c r="IHV25" s="117"/>
      <c r="IHW25" s="117"/>
      <c r="IHX25" s="117"/>
      <c r="IHY25" s="117"/>
      <c r="IHZ25" s="117"/>
      <c r="IIA25" s="117"/>
      <c r="IIB25" s="117"/>
      <c r="IIC25" s="117"/>
      <c r="IID25" s="117"/>
      <c r="IIE25" s="117"/>
      <c r="IIF25" s="117"/>
      <c r="IIG25" s="117"/>
      <c r="IIH25" s="117"/>
      <c r="III25" s="117"/>
      <c r="IIJ25" s="117"/>
      <c r="IIK25" s="117"/>
      <c r="IIL25" s="117"/>
      <c r="IIM25" s="117"/>
      <c r="IIN25" s="117"/>
      <c r="IIO25" s="117"/>
      <c r="IIP25" s="117"/>
      <c r="IIQ25" s="117"/>
      <c r="IIR25" s="117"/>
      <c r="IIS25" s="117"/>
      <c r="IIT25" s="117"/>
      <c r="IIU25" s="117"/>
      <c r="IIV25" s="117"/>
      <c r="IIW25" s="117"/>
      <c r="IIX25" s="117"/>
      <c r="IIY25" s="117"/>
      <c r="IIZ25" s="117"/>
      <c r="IJA25" s="117"/>
      <c r="IJB25" s="117"/>
      <c r="IJC25" s="117"/>
      <c r="IJD25" s="117"/>
      <c r="IJE25" s="117"/>
      <c r="IJF25" s="117"/>
      <c r="IJG25" s="117"/>
      <c r="IJH25" s="117"/>
      <c r="IJI25" s="117"/>
      <c r="IJJ25" s="117"/>
      <c r="IJK25" s="117"/>
      <c r="IJL25" s="117"/>
      <c r="IJM25" s="117"/>
      <c r="IJN25" s="117"/>
      <c r="IJO25" s="117"/>
      <c r="IJP25" s="117"/>
      <c r="IJQ25" s="117"/>
      <c r="IJR25" s="117"/>
      <c r="IJS25" s="117"/>
      <c r="IJT25" s="117"/>
      <c r="IJU25" s="117"/>
      <c r="IJV25" s="117"/>
      <c r="IJW25" s="117"/>
      <c r="IJX25" s="117"/>
      <c r="IJY25" s="117"/>
      <c r="IJZ25" s="117"/>
      <c r="IKA25" s="117"/>
      <c r="IKB25" s="117"/>
      <c r="IKC25" s="117"/>
      <c r="IKD25" s="117"/>
      <c r="IKE25" s="117"/>
      <c r="IKF25" s="117"/>
      <c r="IKG25" s="117"/>
      <c r="IKH25" s="117"/>
      <c r="IKI25" s="117"/>
      <c r="IKJ25" s="117"/>
      <c r="IKK25" s="117"/>
      <c r="IKL25" s="117"/>
      <c r="IKM25" s="117"/>
      <c r="IKN25" s="117"/>
      <c r="IKO25" s="117"/>
      <c r="IKP25" s="117"/>
      <c r="IKQ25" s="117"/>
      <c r="IKR25" s="117"/>
      <c r="IKS25" s="117"/>
      <c r="IKT25" s="117"/>
      <c r="IKU25" s="117"/>
      <c r="IKV25" s="117"/>
      <c r="IKW25" s="117"/>
      <c r="IKX25" s="117"/>
      <c r="IKY25" s="117"/>
      <c r="IKZ25" s="117"/>
      <c r="ILA25" s="117"/>
      <c r="ILB25" s="117"/>
      <c r="ILC25" s="117"/>
      <c r="ILD25" s="117"/>
      <c r="ILE25" s="117"/>
      <c r="ILF25" s="117"/>
      <c r="ILG25" s="117"/>
      <c r="ILH25" s="117"/>
      <c r="ILI25" s="117"/>
      <c r="ILJ25" s="117"/>
      <c r="ILK25" s="117"/>
      <c r="ILL25" s="117"/>
      <c r="ILM25" s="117"/>
      <c r="ILN25" s="117"/>
      <c r="ILO25" s="117"/>
      <c r="ILP25" s="117"/>
      <c r="ILQ25" s="117"/>
      <c r="ILR25" s="117"/>
      <c r="ILS25" s="117"/>
      <c r="ILT25" s="117"/>
      <c r="ILU25" s="117"/>
      <c r="ILV25" s="117"/>
      <c r="ILW25" s="117"/>
      <c r="ILX25" s="117"/>
      <c r="ILY25" s="117"/>
      <c r="ILZ25" s="117"/>
      <c r="IMA25" s="117"/>
      <c r="IMB25" s="117"/>
      <c r="IMC25" s="117"/>
      <c r="IMD25" s="117"/>
      <c r="IME25" s="117"/>
      <c r="IMF25" s="117"/>
      <c r="IMG25" s="117"/>
      <c r="IMH25" s="117"/>
      <c r="IMI25" s="117"/>
      <c r="IMJ25" s="117"/>
      <c r="IMK25" s="117"/>
      <c r="IML25" s="117"/>
      <c r="IMM25" s="117"/>
      <c r="IMN25" s="117"/>
      <c r="IMO25" s="117"/>
      <c r="IMP25" s="117"/>
      <c r="IMQ25" s="117"/>
      <c r="IMR25" s="117"/>
      <c r="IMS25" s="117"/>
      <c r="IMT25" s="117"/>
      <c r="IMU25" s="117"/>
      <c r="IMV25" s="117"/>
      <c r="IMW25" s="117"/>
      <c r="IMX25" s="117"/>
      <c r="IMY25" s="117"/>
      <c r="IMZ25" s="117"/>
      <c r="INA25" s="117"/>
      <c r="INB25" s="117"/>
      <c r="INC25" s="117"/>
      <c r="IND25" s="117"/>
      <c r="INE25" s="117"/>
      <c r="INF25" s="117"/>
      <c r="ING25" s="117"/>
      <c r="INH25" s="117"/>
      <c r="INI25" s="117"/>
      <c r="INJ25" s="117"/>
      <c r="INK25" s="117"/>
      <c r="INL25" s="117"/>
      <c r="INM25" s="117"/>
      <c r="INN25" s="117"/>
      <c r="INO25" s="117"/>
      <c r="INP25" s="117"/>
      <c r="INQ25" s="117"/>
      <c r="INR25" s="117"/>
      <c r="INS25" s="117"/>
      <c r="INT25" s="117"/>
      <c r="INU25" s="117"/>
      <c r="INV25" s="117"/>
      <c r="INW25" s="117"/>
      <c r="INX25" s="117"/>
      <c r="INY25" s="117"/>
      <c r="INZ25" s="117"/>
      <c r="IOA25" s="117"/>
      <c r="IOB25" s="117"/>
      <c r="IOC25" s="117"/>
      <c r="IOD25" s="117"/>
      <c r="IOE25" s="117"/>
      <c r="IOF25" s="117"/>
      <c r="IOG25" s="117"/>
      <c r="IOH25" s="117"/>
      <c r="IOI25" s="117"/>
      <c r="IOJ25" s="117"/>
      <c r="IOK25" s="117"/>
      <c r="IOL25" s="117"/>
      <c r="IOM25" s="117"/>
      <c r="ION25" s="117"/>
      <c r="IOO25" s="117"/>
      <c r="IOP25" s="117"/>
      <c r="IOQ25" s="117"/>
      <c r="IOR25" s="117"/>
      <c r="IOS25" s="117"/>
      <c r="IOT25" s="117"/>
      <c r="IOU25" s="117"/>
      <c r="IOV25" s="117"/>
      <c r="IOW25" s="117"/>
      <c r="IOX25" s="117"/>
      <c r="IOY25" s="117"/>
      <c r="IOZ25" s="117"/>
      <c r="IPA25" s="117"/>
      <c r="IPB25" s="117"/>
      <c r="IPC25" s="117"/>
      <c r="IPD25" s="117"/>
      <c r="IPE25" s="117"/>
      <c r="IPF25" s="117"/>
      <c r="IPG25" s="117"/>
      <c r="IPH25" s="117"/>
      <c r="IPI25" s="117"/>
      <c r="IPJ25" s="117"/>
      <c r="IPK25" s="117"/>
      <c r="IPL25" s="117"/>
      <c r="IPM25" s="117"/>
      <c r="IPN25" s="117"/>
      <c r="IPO25" s="117"/>
      <c r="IPP25" s="117"/>
      <c r="IPQ25" s="117"/>
      <c r="IPR25" s="117"/>
      <c r="IPS25" s="117"/>
      <c r="IPT25" s="117"/>
      <c r="IPU25" s="117"/>
      <c r="IPV25" s="117"/>
      <c r="IPW25" s="117"/>
      <c r="IPX25" s="117"/>
      <c r="IPY25" s="117"/>
      <c r="IPZ25" s="117"/>
      <c r="IQA25" s="117"/>
      <c r="IQB25" s="117"/>
      <c r="IQC25" s="117"/>
      <c r="IQD25" s="117"/>
      <c r="IQE25" s="117"/>
      <c r="IQF25" s="117"/>
      <c r="IQG25" s="117"/>
      <c r="IQH25" s="117"/>
      <c r="IQI25" s="117"/>
      <c r="IQJ25" s="117"/>
      <c r="IQK25" s="117"/>
      <c r="IQL25" s="117"/>
      <c r="IQM25" s="117"/>
      <c r="IQN25" s="117"/>
      <c r="IQO25" s="117"/>
      <c r="IQP25" s="117"/>
      <c r="IQQ25" s="117"/>
      <c r="IQR25" s="117"/>
      <c r="IQS25" s="117"/>
      <c r="IQT25" s="117"/>
      <c r="IQU25" s="117"/>
      <c r="IQV25" s="117"/>
      <c r="IQW25" s="117"/>
      <c r="IQX25" s="117"/>
      <c r="IQY25" s="117"/>
      <c r="IQZ25" s="117"/>
      <c r="IRA25" s="117"/>
      <c r="IRB25" s="117"/>
      <c r="IRC25" s="117"/>
      <c r="IRD25" s="117"/>
      <c r="IRE25" s="117"/>
      <c r="IRF25" s="117"/>
      <c r="IRG25" s="117"/>
      <c r="IRH25" s="117"/>
      <c r="IRI25" s="117"/>
      <c r="IRJ25" s="117"/>
      <c r="IRK25" s="117"/>
      <c r="IRL25" s="117"/>
      <c r="IRM25" s="117"/>
      <c r="IRN25" s="117"/>
      <c r="IRO25" s="117"/>
      <c r="IRP25" s="117"/>
      <c r="IRQ25" s="117"/>
      <c r="IRR25" s="117"/>
      <c r="IRS25" s="117"/>
      <c r="IRT25" s="117"/>
      <c r="IRU25" s="117"/>
      <c r="IRV25" s="117"/>
      <c r="IRW25" s="117"/>
      <c r="IRX25" s="117"/>
      <c r="IRY25" s="117"/>
      <c r="IRZ25" s="117"/>
      <c r="ISA25" s="117"/>
      <c r="ISB25" s="117"/>
      <c r="ISC25" s="117"/>
      <c r="ISD25" s="117"/>
      <c r="ISE25" s="117"/>
      <c r="ISF25" s="117"/>
      <c r="ISG25" s="117"/>
      <c r="ISH25" s="117"/>
      <c r="ISI25" s="117"/>
      <c r="ISJ25" s="117"/>
      <c r="ISK25" s="117"/>
      <c r="ISL25" s="117"/>
      <c r="ISM25" s="117"/>
      <c r="ISN25" s="117"/>
      <c r="ISO25" s="117"/>
      <c r="ISP25" s="117"/>
      <c r="ISQ25" s="117"/>
      <c r="ISR25" s="117"/>
      <c r="ISS25" s="117"/>
      <c r="IST25" s="117"/>
      <c r="ISU25" s="117"/>
      <c r="ISV25" s="117"/>
      <c r="ISW25" s="117"/>
      <c r="ISX25" s="117"/>
      <c r="ISY25" s="117"/>
      <c r="ISZ25" s="117"/>
      <c r="ITA25" s="117"/>
      <c r="ITB25" s="117"/>
      <c r="ITC25" s="117"/>
      <c r="ITD25" s="117"/>
      <c r="ITE25" s="117"/>
      <c r="ITF25" s="117"/>
      <c r="ITG25" s="117"/>
      <c r="ITH25" s="117"/>
      <c r="ITI25" s="117"/>
      <c r="ITJ25" s="117"/>
      <c r="ITK25" s="117"/>
      <c r="ITL25" s="117"/>
      <c r="ITM25" s="117"/>
      <c r="ITN25" s="117"/>
      <c r="ITO25" s="117"/>
      <c r="ITP25" s="117"/>
      <c r="ITQ25" s="117"/>
      <c r="ITR25" s="117"/>
      <c r="ITS25" s="117"/>
      <c r="ITT25" s="117"/>
      <c r="ITU25" s="117"/>
      <c r="ITV25" s="117"/>
      <c r="ITW25" s="117"/>
      <c r="ITX25" s="117"/>
      <c r="ITY25" s="117"/>
      <c r="ITZ25" s="117"/>
      <c r="IUA25" s="117"/>
      <c r="IUB25" s="117"/>
      <c r="IUC25" s="117"/>
      <c r="IUD25" s="117"/>
      <c r="IUE25" s="117"/>
      <c r="IUF25" s="117"/>
      <c r="IUG25" s="117"/>
      <c r="IUH25" s="117"/>
      <c r="IUI25" s="117"/>
      <c r="IUJ25" s="117"/>
      <c r="IUK25" s="117"/>
      <c r="IUL25" s="117"/>
      <c r="IUM25" s="117"/>
      <c r="IUN25" s="117"/>
      <c r="IUO25" s="117"/>
      <c r="IUP25" s="117"/>
      <c r="IUQ25" s="117"/>
      <c r="IUR25" s="117"/>
      <c r="IUS25" s="117"/>
      <c r="IUT25" s="117"/>
      <c r="IUU25" s="117"/>
      <c r="IUV25" s="117"/>
      <c r="IUW25" s="117"/>
      <c r="IUX25" s="117"/>
      <c r="IUY25" s="117"/>
      <c r="IUZ25" s="117"/>
      <c r="IVA25" s="117"/>
      <c r="IVB25" s="117"/>
      <c r="IVC25" s="117"/>
      <c r="IVD25" s="117"/>
      <c r="IVE25" s="117"/>
      <c r="IVF25" s="117"/>
      <c r="IVG25" s="117"/>
      <c r="IVH25" s="117"/>
      <c r="IVI25" s="117"/>
      <c r="IVJ25" s="117"/>
      <c r="IVK25" s="117"/>
      <c r="IVL25" s="117"/>
      <c r="IVM25" s="117"/>
      <c r="IVN25" s="117"/>
      <c r="IVO25" s="117"/>
      <c r="IVP25" s="117"/>
      <c r="IVQ25" s="117"/>
      <c r="IVR25" s="117"/>
      <c r="IVS25" s="117"/>
      <c r="IVT25" s="117"/>
      <c r="IVU25" s="117"/>
      <c r="IVV25" s="117"/>
      <c r="IVW25" s="117"/>
      <c r="IVX25" s="117"/>
      <c r="IVY25" s="117"/>
      <c r="IVZ25" s="117"/>
      <c r="IWA25" s="117"/>
      <c r="IWB25" s="117"/>
      <c r="IWC25" s="117"/>
      <c r="IWD25" s="117"/>
      <c r="IWE25" s="117"/>
      <c r="IWF25" s="117"/>
      <c r="IWG25" s="117"/>
      <c r="IWH25" s="117"/>
      <c r="IWI25" s="117"/>
      <c r="IWJ25" s="117"/>
      <c r="IWK25" s="117"/>
      <c r="IWL25" s="117"/>
      <c r="IWM25" s="117"/>
      <c r="IWN25" s="117"/>
      <c r="IWO25" s="117"/>
      <c r="IWP25" s="117"/>
      <c r="IWQ25" s="117"/>
      <c r="IWR25" s="117"/>
      <c r="IWS25" s="117"/>
      <c r="IWT25" s="117"/>
      <c r="IWU25" s="117"/>
      <c r="IWV25" s="117"/>
      <c r="IWW25" s="117"/>
      <c r="IWX25" s="117"/>
      <c r="IWY25" s="117"/>
      <c r="IWZ25" s="117"/>
      <c r="IXA25" s="117"/>
      <c r="IXB25" s="117"/>
      <c r="IXC25" s="117"/>
      <c r="IXD25" s="117"/>
      <c r="IXE25" s="117"/>
      <c r="IXF25" s="117"/>
      <c r="IXG25" s="117"/>
      <c r="IXH25" s="117"/>
      <c r="IXI25" s="117"/>
      <c r="IXJ25" s="117"/>
      <c r="IXK25" s="117"/>
      <c r="IXL25" s="117"/>
      <c r="IXM25" s="117"/>
      <c r="IXN25" s="117"/>
      <c r="IXO25" s="117"/>
      <c r="IXP25" s="117"/>
      <c r="IXQ25" s="117"/>
      <c r="IXR25" s="117"/>
      <c r="IXS25" s="117"/>
      <c r="IXT25" s="117"/>
      <c r="IXU25" s="117"/>
      <c r="IXV25" s="117"/>
      <c r="IXW25" s="117"/>
      <c r="IXX25" s="117"/>
      <c r="IXY25" s="117"/>
      <c r="IXZ25" s="117"/>
      <c r="IYA25" s="117"/>
      <c r="IYB25" s="117"/>
      <c r="IYC25" s="117"/>
      <c r="IYD25" s="117"/>
      <c r="IYE25" s="117"/>
      <c r="IYF25" s="117"/>
      <c r="IYG25" s="117"/>
      <c r="IYH25" s="117"/>
      <c r="IYI25" s="117"/>
      <c r="IYJ25" s="117"/>
      <c r="IYK25" s="117"/>
      <c r="IYL25" s="117"/>
      <c r="IYM25" s="117"/>
      <c r="IYN25" s="117"/>
      <c r="IYO25" s="117"/>
      <c r="IYP25" s="117"/>
      <c r="IYQ25" s="117"/>
      <c r="IYR25" s="117"/>
      <c r="IYS25" s="117"/>
      <c r="IYT25" s="117"/>
      <c r="IYU25" s="117"/>
      <c r="IYV25" s="117"/>
      <c r="IYW25" s="117"/>
      <c r="IYX25" s="117"/>
      <c r="IYY25" s="117"/>
      <c r="IYZ25" s="117"/>
      <c r="IZA25" s="117"/>
      <c r="IZB25" s="117"/>
      <c r="IZC25" s="117"/>
      <c r="IZD25" s="117"/>
      <c r="IZE25" s="117"/>
      <c r="IZF25" s="117"/>
      <c r="IZG25" s="117"/>
      <c r="IZH25" s="117"/>
      <c r="IZI25" s="117"/>
      <c r="IZJ25" s="117"/>
      <c r="IZK25" s="117"/>
      <c r="IZL25" s="117"/>
      <c r="IZM25" s="117"/>
      <c r="IZN25" s="117"/>
      <c r="IZO25" s="117"/>
      <c r="IZP25" s="117"/>
      <c r="IZQ25" s="117"/>
      <c r="IZR25" s="117"/>
      <c r="IZS25" s="117"/>
      <c r="IZT25" s="117"/>
      <c r="IZU25" s="117"/>
      <c r="IZV25" s="117"/>
      <c r="IZW25" s="117"/>
      <c r="IZX25" s="117"/>
      <c r="IZY25" s="117"/>
      <c r="IZZ25" s="117"/>
      <c r="JAA25" s="117"/>
      <c r="JAB25" s="117"/>
      <c r="JAC25" s="117"/>
      <c r="JAD25" s="117"/>
      <c r="JAE25" s="117"/>
      <c r="JAF25" s="117"/>
      <c r="JAG25" s="117"/>
      <c r="JAH25" s="117"/>
      <c r="JAI25" s="117"/>
      <c r="JAJ25" s="117"/>
      <c r="JAK25" s="117"/>
      <c r="JAL25" s="117"/>
      <c r="JAM25" s="117"/>
      <c r="JAN25" s="117"/>
      <c r="JAO25" s="117"/>
      <c r="JAP25" s="117"/>
      <c r="JAQ25" s="117"/>
      <c r="JAR25" s="117"/>
      <c r="JAS25" s="117"/>
      <c r="JAT25" s="117"/>
      <c r="JAU25" s="117"/>
      <c r="JAV25" s="117"/>
      <c r="JAW25" s="117"/>
      <c r="JAX25" s="117"/>
      <c r="JAY25" s="117"/>
      <c r="JAZ25" s="117"/>
      <c r="JBA25" s="117"/>
      <c r="JBB25" s="117"/>
      <c r="JBC25" s="117"/>
      <c r="JBD25" s="117"/>
      <c r="JBE25" s="117"/>
      <c r="JBF25" s="117"/>
      <c r="JBG25" s="117"/>
      <c r="JBH25" s="117"/>
      <c r="JBI25" s="117"/>
      <c r="JBJ25" s="117"/>
      <c r="JBK25" s="117"/>
      <c r="JBL25" s="117"/>
      <c r="JBM25" s="117"/>
      <c r="JBN25" s="117"/>
      <c r="JBO25" s="117"/>
      <c r="JBP25" s="117"/>
      <c r="JBQ25" s="117"/>
      <c r="JBR25" s="117"/>
      <c r="JBS25" s="117"/>
      <c r="JBT25" s="117"/>
      <c r="JBU25" s="117"/>
      <c r="JBV25" s="117"/>
      <c r="JBW25" s="117"/>
      <c r="JBX25" s="117"/>
      <c r="JBY25" s="117"/>
      <c r="JBZ25" s="117"/>
      <c r="JCA25" s="117"/>
      <c r="JCB25" s="117"/>
      <c r="JCC25" s="117"/>
      <c r="JCD25" s="117"/>
      <c r="JCE25" s="117"/>
      <c r="JCF25" s="117"/>
      <c r="JCG25" s="117"/>
      <c r="JCH25" s="117"/>
      <c r="JCI25" s="117"/>
      <c r="JCJ25" s="117"/>
      <c r="JCK25" s="117"/>
      <c r="JCL25" s="117"/>
      <c r="JCM25" s="117"/>
      <c r="JCN25" s="117"/>
      <c r="JCO25" s="117"/>
      <c r="JCP25" s="117"/>
      <c r="JCQ25" s="117"/>
      <c r="JCR25" s="117"/>
      <c r="JCS25" s="117"/>
      <c r="JCT25" s="117"/>
      <c r="JCU25" s="117"/>
      <c r="JCV25" s="117"/>
      <c r="JCW25" s="117"/>
      <c r="JCX25" s="117"/>
      <c r="JCY25" s="117"/>
      <c r="JCZ25" s="117"/>
      <c r="JDA25" s="117"/>
      <c r="JDB25" s="117"/>
      <c r="JDC25" s="117"/>
      <c r="JDD25" s="117"/>
      <c r="JDE25" s="117"/>
      <c r="JDF25" s="117"/>
      <c r="JDG25" s="117"/>
      <c r="JDH25" s="117"/>
      <c r="JDI25" s="117"/>
      <c r="JDJ25" s="117"/>
      <c r="JDK25" s="117"/>
      <c r="JDL25" s="117"/>
      <c r="JDM25" s="117"/>
      <c r="JDN25" s="117"/>
      <c r="JDO25" s="117"/>
      <c r="JDP25" s="117"/>
      <c r="JDQ25" s="117"/>
      <c r="JDR25" s="117"/>
      <c r="JDS25" s="117"/>
      <c r="JDT25" s="117"/>
      <c r="JDU25" s="117"/>
      <c r="JDV25" s="117"/>
      <c r="JDW25" s="117"/>
      <c r="JDX25" s="117"/>
      <c r="JDY25" s="117"/>
      <c r="JDZ25" s="117"/>
      <c r="JEA25" s="117"/>
      <c r="JEB25" s="117"/>
      <c r="JEC25" s="117"/>
      <c r="JED25" s="117"/>
      <c r="JEE25" s="117"/>
      <c r="JEF25" s="117"/>
      <c r="JEG25" s="117"/>
      <c r="JEH25" s="117"/>
      <c r="JEI25" s="117"/>
      <c r="JEJ25" s="117"/>
      <c r="JEK25" s="117"/>
      <c r="JEL25" s="117"/>
      <c r="JEM25" s="117"/>
      <c r="JEN25" s="117"/>
      <c r="JEO25" s="117"/>
      <c r="JEP25" s="117"/>
      <c r="JEQ25" s="117"/>
      <c r="JER25" s="117"/>
      <c r="JES25" s="117"/>
      <c r="JET25" s="117"/>
      <c r="JEU25" s="117"/>
      <c r="JEV25" s="117"/>
      <c r="JEW25" s="117"/>
      <c r="JEX25" s="117"/>
      <c r="JEY25" s="117"/>
      <c r="JEZ25" s="117"/>
      <c r="JFA25" s="117"/>
      <c r="JFB25" s="117"/>
      <c r="JFC25" s="117"/>
      <c r="JFD25" s="117"/>
      <c r="JFE25" s="117"/>
      <c r="JFF25" s="117"/>
      <c r="JFG25" s="117"/>
      <c r="JFH25" s="117"/>
      <c r="JFI25" s="117"/>
      <c r="JFJ25" s="117"/>
      <c r="JFK25" s="117"/>
      <c r="JFL25" s="117"/>
      <c r="JFM25" s="117"/>
      <c r="JFN25" s="117"/>
      <c r="JFO25" s="117"/>
      <c r="JFP25" s="117"/>
      <c r="JFQ25" s="117"/>
      <c r="JFR25" s="117"/>
      <c r="JFS25" s="117"/>
      <c r="JFT25" s="117"/>
      <c r="JFU25" s="117"/>
      <c r="JFV25" s="117"/>
      <c r="JFW25" s="117"/>
      <c r="JFX25" s="117"/>
      <c r="JFY25" s="117"/>
      <c r="JFZ25" s="117"/>
      <c r="JGA25" s="117"/>
      <c r="JGB25" s="117"/>
      <c r="JGC25" s="117"/>
      <c r="JGD25" s="117"/>
      <c r="JGE25" s="117"/>
      <c r="JGF25" s="117"/>
      <c r="JGG25" s="117"/>
      <c r="JGH25" s="117"/>
      <c r="JGI25" s="117"/>
      <c r="JGJ25" s="117"/>
      <c r="JGK25" s="117"/>
      <c r="JGL25" s="117"/>
      <c r="JGM25" s="117"/>
      <c r="JGN25" s="117"/>
      <c r="JGO25" s="117"/>
      <c r="JGP25" s="117"/>
      <c r="JGQ25" s="117"/>
      <c r="JGR25" s="117"/>
      <c r="JGS25" s="117"/>
      <c r="JGT25" s="117"/>
      <c r="JGU25" s="117"/>
      <c r="JGV25" s="117"/>
      <c r="JGW25" s="117"/>
      <c r="JGX25" s="117"/>
      <c r="JGY25" s="117"/>
      <c r="JGZ25" s="117"/>
      <c r="JHA25" s="117"/>
      <c r="JHB25" s="117"/>
      <c r="JHC25" s="117"/>
      <c r="JHD25" s="117"/>
      <c r="JHE25" s="117"/>
      <c r="JHF25" s="117"/>
      <c r="JHG25" s="117"/>
      <c r="JHH25" s="117"/>
      <c r="JHI25" s="117"/>
      <c r="JHJ25" s="117"/>
      <c r="JHK25" s="117"/>
      <c r="JHL25" s="117"/>
      <c r="JHM25" s="117"/>
      <c r="JHN25" s="117"/>
      <c r="JHO25" s="117"/>
      <c r="JHP25" s="117"/>
      <c r="JHQ25" s="117"/>
      <c r="JHR25" s="117"/>
      <c r="JHS25" s="117"/>
      <c r="JHT25" s="117"/>
      <c r="JHU25" s="117"/>
      <c r="JHV25" s="117"/>
      <c r="JHW25" s="117"/>
      <c r="JHX25" s="117"/>
      <c r="JHY25" s="117"/>
      <c r="JHZ25" s="117"/>
      <c r="JIA25" s="117"/>
      <c r="JIB25" s="117"/>
      <c r="JIC25" s="117"/>
      <c r="JID25" s="117"/>
      <c r="JIE25" s="117"/>
      <c r="JIF25" s="117"/>
      <c r="JIG25" s="117"/>
      <c r="JIH25" s="117"/>
      <c r="JII25" s="117"/>
      <c r="JIJ25" s="117"/>
      <c r="JIK25" s="117"/>
      <c r="JIL25" s="117"/>
      <c r="JIM25" s="117"/>
      <c r="JIN25" s="117"/>
      <c r="JIO25" s="117"/>
      <c r="JIP25" s="117"/>
      <c r="JIQ25" s="117"/>
      <c r="JIR25" s="117"/>
      <c r="JIS25" s="117"/>
      <c r="JIT25" s="117"/>
      <c r="JIU25" s="117"/>
      <c r="JIV25" s="117"/>
      <c r="JIW25" s="117"/>
      <c r="JIX25" s="117"/>
      <c r="JIY25" s="117"/>
      <c r="JIZ25" s="117"/>
      <c r="JJA25" s="117"/>
      <c r="JJB25" s="117"/>
      <c r="JJC25" s="117"/>
      <c r="JJD25" s="117"/>
      <c r="JJE25" s="117"/>
      <c r="JJF25" s="117"/>
      <c r="JJG25" s="117"/>
      <c r="JJH25" s="117"/>
      <c r="JJI25" s="117"/>
      <c r="JJJ25" s="117"/>
      <c r="JJK25" s="117"/>
      <c r="JJL25" s="117"/>
      <c r="JJM25" s="117"/>
      <c r="JJN25" s="117"/>
      <c r="JJO25" s="117"/>
      <c r="JJP25" s="117"/>
      <c r="JJQ25" s="117"/>
      <c r="JJR25" s="117"/>
      <c r="JJS25" s="117"/>
      <c r="JJT25" s="117"/>
      <c r="JJU25" s="117"/>
      <c r="JJV25" s="117"/>
      <c r="JJW25" s="117"/>
      <c r="JJX25" s="117"/>
      <c r="JJY25" s="117"/>
      <c r="JJZ25" s="117"/>
      <c r="JKA25" s="117"/>
      <c r="JKB25" s="117"/>
      <c r="JKC25" s="117"/>
      <c r="JKD25" s="117"/>
      <c r="JKE25" s="117"/>
      <c r="JKF25" s="117"/>
      <c r="JKG25" s="117"/>
      <c r="JKH25" s="117"/>
      <c r="JKI25" s="117"/>
      <c r="JKJ25" s="117"/>
      <c r="JKK25" s="117"/>
      <c r="JKL25" s="117"/>
      <c r="JKM25" s="117"/>
      <c r="JKN25" s="117"/>
      <c r="JKO25" s="117"/>
      <c r="JKP25" s="117"/>
      <c r="JKQ25" s="117"/>
      <c r="JKR25" s="117"/>
      <c r="JKS25" s="117"/>
      <c r="JKT25" s="117"/>
      <c r="JKU25" s="117"/>
      <c r="JKV25" s="117"/>
      <c r="JKW25" s="117"/>
      <c r="JKX25" s="117"/>
      <c r="JKY25" s="117"/>
      <c r="JKZ25" s="117"/>
      <c r="JLA25" s="117"/>
      <c r="JLB25" s="117"/>
      <c r="JLC25" s="117"/>
      <c r="JLD25" s="117"/>
      <c r="JLE25" s="117"/>
      <c r="JLF25" s="117"/>
      <c r="JLG25" s="117"/>
      <c r="JLH25" s="117"/>
      <c r="JLI25" s="117"/>
      <c r="JLJ25" s="117"/>
      <c r="JLK25" s="117"/>
      <c r="JLL25" s="117"/>
      <c r="JLM25" s="117"/>
      <c r="JLN25" s="117"/>
      <c r="JLO25" s="117"/>
      <c r="JLP25" s="117"/>
      <c r="JLQ25" s="117"/>
      <c r="JLR25" s="117"/>
      <c r="JLS25" s="117"/>
      <c r="JLT25" s="117"/>
      <c r="JLU25" s="117"/>
      <c r="JLV25" s="117"/>
      <c r="JLW25" s="117"/>
      <c r="JLX25" s="117"/>
      <c r="JLY25" s="117"/>
      <c r="JLZ25" s="117"/>
      <c r="JMA25" s="117"/>
      <c r="JMB25" s="117"/>
      <c r="JMC25" s="117"/>
      <c r="JMD25" s="117"/>
      <c r="JME25" s="117"/>
      <c r="JMF25" s="117"/>
      <c r="JMG25" s="117"/>
      <c r="JMH25" s="117"/>
      <c r="JMI25" s="117"/>
      <c r="JMJ25" s="117"/>
      <c r="JMK25" s="117"/>
      <c r="JML25" s="117"/>
      <c r="JMM25" s="117"/>
      <c r="JMN25" s="117"/>
      <c r="JMO25" s="117"/>
      <c r="JMP25" s="117"/>
      <c r="JMQ25" s="117"/>
      <c r="JMR25" s="117"/>
      <c r="JMS25" s="117"/>
      <c r="JMT25" s="117"/>
      <c r="JMU25" s="117"/>
      <c r="JMV25" s="117"/>
      <c r="JMW25" s="117"/>
      <c r="JMX25" s="117"/>
      <c r="JMY25" s="117"/>
      <c r="JMZ25" s="117"/>
      <c r="JNA25" s="117"/>
      <c r="JNB25" s="117"/>
      <c r="JNC25" s="117"/>
      <c r="JND25" s="117"/>
      <c r="JNE25" s="117"/>
      <c r="JNF25" s="117"/>
      <c r="JNG25" s="117"/>
      <c r="JNH25" s="117"/>
      <c r="JNI25" s="117"/>
      <c r="JNJ25" s="117"/>
      <c r="JNK25" s="117"/>
      <c r="JNL25" s="117"/>
      <c r="JNM25" s="117"/>
      <c r="JNN25" s="117"/>
      <c r="JNO25" s="117"/>
      <c r="JNP25" s="117"/>
      <c r="JNQ25" s="117"/>
      <c r="JNR25" s="117"/>
      <c r="JNS25" s="117"/>
      <c r="JNT25" s="117"/>
      <c r="JNU25" s="117"/>
      <c r="JNV25" s="117"/>
      <c r="JNW25" s="117"/>
      <c r="JNX25" s="117"/>
      <c r="JNY25" s="117"/>
      <c r="JNZ25" s="117"/>
      <c r="JOA25" s="117"/>
      <c r="JOB25" s="117"/>
      <c r="JOC25" s="117"/>
      <c r="JOD25" s="117"/>
      <c r="JOE25" s="117"/>
      <c r="JOF25" s="117"/>
      <c r="JOG25" s="117"/>
      <c r="JOH25" s="117"/>
      <c r="JOI25" s="117"/>
      <c r="JOJ25" s="117"/>
      <c r="JOK25" s="117"/>
      <c r="JOL25" s="117"/>
      <c r="JOM25" s="117"/>
      <c r="JON25" s="117"/>
      <c r="JOO25" s="117"/>
      <c r="JOP25" s="117"/>
      <c r="JOQ25" s="117"/>
      <c r="JOR25" s="117"/>
      <c r="JOS25" s="117"/>
      <c r="JOT25" s="117"/>
      <c r="JOU25" s="117"/>
      <c r="JOV25" s="117"/>
      <c r="JOW25" s="117"/>
      <c r="JOX25" s="117"/>
      <c r="JOY25" s="117"/>
      <c r="JOZ25" s="117"/>
      <c r="JPA25" s="117"/>
      <c r="JPB25" s="117"/>
      <c r="JPC25" s="117"/>
      <c r="JPD25" s="117"/>
      <c r="JPE25" s="117"/>
      <c r="JPF25" s="117"/>
      <c r="JPG25" s="117"/>
      <c r="JPH25" s="117"/>
      <c r="JPI25" s="117"/>
      <c r="JPJ25" s="117"/>
      <c r="JPK25" s="117"/>
      <c r="JPL25" s="117"/>
      <c r="JPM25" s="117"/>
      <c r="JPN25" s="117"/>
      <c r="JPO25" s="117"/>
      <c r="JPP25" s="117"/>
      <c r="JPQ25" s="117"/>
      <c r="JPR25" s="117"/>
      <c r="JPS25" s="117"/>
      <c r="JPT25" s="117"/>
      <c r="JPU25" s="117"/>
      <c r="JPV25" s="117"/>
      <c r="JPW25" s="117"/>
      <c r="JPX25" s="117"/>
      <c r="JPY25" s="117"/>
      <c r="JPZ25" s="117"/>
      <c r="JQA25" s="117"/>
      <c r="JQB25" s="117"/>
      <c r="JQC25" s="117"/>
      <c r="JQD25" s="117"/>
      <c r="JQE25" s="117"/>
      <c r="JQF25" s="117"/>
      <c r="JQG25" s="117"/>
      <c r="JQH25" s="117"/>
      <c r="JQI25" s="117"/>
      <c r="JQJ25" s="117"/>
      <c r="JQK25" s="117"/>
      <c r="JQL25" s="117"/>
      <c r="JQM25" s="117"/>
      <c r="JQN25" s="117"/>
      <c r="JQO25" s="117"/>
      <c r="JQP25" s="117"/>
      <c r="JQQ25" s="117"/>
      <c r="JQR25" s="117"/>
      <c r="JQS25" s="117"/>
      <c r="JQT25" s="117"/>
      <c r="JQU25" s="117"/>
      <c r="JQV25" s="117"/>
      <c r="JQW25" s="117"/>
      <c r="JQX25" s="117"/>
      <c r="JQY25" s="117"/>
      <c r="JQZ25" s="117"/>
      <c r="JRA25" s="117"/>
      <c r="JRB25" s="117"/>
      <c r="JRC25" s="117"/>
      <c r="JRD25" s="117"/>
      <c r="JRE25" s="117"/>
      <c r="JRF25" s="117"/>
      <c r="JRG25" s="117"/>
      <c r="JRH25" s="117"/>
      <c r="JRI25" s="117"/>
      <c r="JRJ25" s="117"/>
      <c r="JRK25" s="117"/>
      <c r="JRL25" s="117"/>
      <c r="JRM25" s="117"/>
      <c r="JRN25" s="117"/>
      <c r="JRO25" s="117"/>
      <c r="JRP25" s="117"/>
      <c r="JRQ25" s="117"/>
      <c r="JRR25" s="117"/>
      <c r="JRS25" s="117"/>
      <c r="JRT25" s="117"/>
      <c r="JRU25" s="117"/>
      <c r="JRV25" s="117"/>
      <c r="JRW25" s="117"/>
      <c r="JRX25" s="117"/>
      <c r="JRY25" s="117"/>
      <c r="JRZ25" s="117"/>
      <c r="JSA25" s="117"/>
      <c r="JSB25" s="117"/>
      <c r="JSC25" s="117"/>
      <c r="JSD25" s="117"/>
      <c r="JSE25" s="117"/>
      <c r="JSF25" s="117"/>
      <c r="JSG25" s="117"/>
      <c r="JSH25" s="117"/>
      <c r="JSI25" s="117"/>
      <c r="JSJ25" s="117"/>
      <c r="JSK25" s="117"/>
      <c r="JSL25" s="117"/>
      <c r="JSM25" s="117"/>
      <c r="JSN25" s="117"/>
      <c r="JSO25" s="117"/>
      <c r="JSP25" s="117"/>
      <c r="JSQ25" s="117"/>
      <c r="JSR25" s="117"/>
      <c r="JSS25" s="117"/>
      <c r="JST25" s="117"/>
      <c r="JSU25" s="117"/>
      <c r="JSV25" s="117"/>
      <c r="JSW25" s="117"/>
      <c r="JSX25" s="117"/>
      <c r="JSY25" s="117"/>
      <c r="JSZ25" s="117"/>
      <c r="JTA25" s="117"/>
      <c r="JTB25" s="117"/>
      <c r="JTC25" s="117"/>
      <c r="JTD25" s="117"/>
      <c r="JTE25" s="117"/>
      <c r="JTF25" s="117"/>
      <c r="JTG25" s="117"/>
      <c r="JTH25" s="117"/>
      <c r="JTI25" s="117"/>
      <c r="JTJ25" s="117"/>
      <c r="JTK25" s="117"/>
      <c r="JTL25" s="117"/>
      <c r="JTM25" s="117"/>
      <c r="JTN25" s="117"/>
      <c r="JTO25" s="117"/>
      <c r="JTP25" s="117"/>
      <c r="JTQ25" s="117"/>
      <c r="JTR25" s="117"/>
      <c r="JTS25" s="117"/>
      <c r="JTT25" s="117"/>
      <c r="JTU25" s="117"/>
      <c r="JTV25" s="117"/>
      <c r="JTW25" s="117"/>
      <c r="JTX25" s="117"/>
      <c r="JTY25" s="117"/>
      <c r="JTZ25" s="117"/>
      <c r="JUA25" s="117"/>
      <c r="JUB25" s="117"/>
      <c r="JUC25" s="117"/>
      <c r="JUD25" s="117"/>
      <c r="JUE25" s="117"/>
      <c r="JUF25" s="117"/>
      <c r="JUG25" s="117"/>
      <c r="JUH25" s="117"/>
      <c r="JUI25" s="117"/>
      <c r="JUJ25" s="117"/>
      <c r="JUK25" s="117"/>
      <c r="JUL25" s="117"/>
      <c r="JUM25" s="117"/>
      <c r="JUN25" s="117"/>
      <c r="JUO25" s="117"/>
      <c r="JUP25" s="117"/>
      <c r="JUQ25" s="117"/>
      <c r="JUR25" s="117"/>
      <c r="JUS25" s="117"/>
      <c r="JUT25" s="117"/>
      <c r="JUU25" s="117"/>
      <c r="JUV25" s="117"/>
      <c r="JUW25" s="117"/>
      <c r="JUX25" s="117"/>
      <c r="JUY25" s="117"/>
      <c r="JUZ25" s="117"/>
      <c r="JVA25" s="117"/>
      <c r="JVB25" s="117"/>
      <c r="JVC25" s="117"/>
      <c r="JVD25" s="117"/>
      <c r="JVE25" s="117"/>
      <c r="JVF25" s="117"/>
      <c r="JVG25" s="117"/>
      <c r="JVH25" s="117"/>
      <c r="JVI25" s="117"/>
      <c r="JVJ25" s="117"/>
      <c r="JVK25" s="117"/>
      <c r="JVL25" s="117"/>
      <c r="JVM25" s="117"/>
      <c r="JVN25" s="117"/>
      <c r="JVO25" s="117"/>
      <c r="JVP25" s="117"/>
      <c r="JVQ25" s="117"/>
      <c r="JVR25" s="117"/>
      <c r="JVS25" s="117"/>
      <c r="JVT25" s="117"/>
      <c r="JVU25" s="117"/>
      <c r="JVV25" s="117"/>
      <c r="JVW25" s="117"/>
      <c r="JVX25" s="117"/>
      <c r="JVY25" s="117"/>
      <c r="JVZ25" s="117"/>
      <c r="JWA25" s="117"/>
      <c r="JWB25" s="117"/>
      <c r="JWC25" s="117"/>
      <c r="JWD25" s="117"/>
      <c r="JWE25" s="117"/>
      <c r="JWF25" s="117"/>
      <c r="JWG25" s="117"/>
      <c r="JWH25" s="117"/>
      <c r="JWI25" s="117"/>
      <c r="JWJ25" s="117"/>
      <c r="JWK25" s="117"/>
      <c r="JWL25" s="117"/>
      <c r="JWM25" s="117"/>
      <c r="JWN25" s="117"/>
      <c r="JWO25" s="117"/>
      <c r="JWP25" s="117"/>
      <c r="JWQ25" s="117"/>
      <c r="JWR25" s="117"/>
      <c r="JWS25" s="117"/>
      <c r="JWT25" s="117"/>
      <c r="JWU25" s="117"/>
      <c r="JWV25" s="117"/>
      <c r="JWW25" s="117"/>
      <c r="JWX25" s="117"/>
      <c r="JWY25" s="117"/>
      <c r="JWZ25" s="117"/>
      <c r="JXA25" s="117"/>
      <c r="JXB25" s="117"/>
      <c r="JXC25" s="117"/>
      <c r="JXD25" s="117"/>
      <c r="JXE25" s="117"/>
      <c r="JXF25" s="117"/>
      <c r="JXG25" s="117"/>
      <c r="JXH25" s="117"/>
      <c r="JXI25" s="117"/>
      <c r="JXJ25" s="117"/>
      <c r="JXK25" s="117"/>
      <c r="JXL25" s="117"/>
      <c r="JXM25" s="117"/>
      <c r="JXN25" s="117"/>
      <c r="JXO25" s="117"/>
      <c r="JXP25" s="117"/>
      <c r="JXQ25" s="117"/>
      <c r="JXR25" s="117"/>
      <c r="JXS25" s="117"/>
      <c r="JXT25" s="117"/>
      <c r="JXU25" s="117"/>
      <c r="JXV25" s="117"/>
      <c r="JXW25" s="117"/>
      <c r="JXX25" s="117"/>
      <c r="JXY25" s="117"/>
      <c r="JXZ25" s="117"/>
      <c r="JYA25" s="117"/>
      <c r="JYB25" s="117"/>
      <c r="JYC25" s="117"/>
      <c r="JYD25" s="117"/>
      <c r="JYE25" s="117"/>
      <c r="JYF25" s="117"/>
      <c r="JYG25" s="117"/>
      <c r="JYH25" s="117"/>
      <c r="JYI25" s="117"/>
      <c r="JYJ25" s="117"/>
      <c r="JYK25" s="117"/>
      <c r="JYL25" s="117"/>
      <c r="JYM25" s="117"/>
      <c r="JYN25" s="117"/>
      <c r="JYO25" s="117"/>
      <c r="JYP25" s="117"/>
      <c r="JYQ25" s="117"/>
      <c r="JYR25" s="117"/>
      <c r="JYS25" s="117"/>
      <c r="JYT25" s="117"/>
      <c r="JYU25" s="117"/>
      <c r="JYV25" s="117"/>
      <c r="JYW25" s="117"/>
      <c r="JYX25" s="117"/>
      <c r="JYY25" s="117"/>
      <c r="JYZ25" s="117"/>
      <c r="JZA25" s="117"/>
      <c r="JZB25" s="117"/>
      <c r="JZC25" s="117"/>
      <c r="JZD25" s="117"/>
      <c r="JZE25" s="117"/>
      <c r="JZF25" s="117"/>
      <c r="JZG25" s="117"/>
      <c r="JZH25" s="117"/>
      <c r="JZI25" s="117"/>
      <c r="JZJ25" s="117"/>
      <c r="JZK25" s="117"/>
      <c r="JZL25" s="117"/>
      <c r="JZM25" s="117"/>
      <c r="JZN25" s="117"/>
      <c r="JZO25" s="117"/>
      <c r="JZP25" s="117"/>
      <c r="JZQ25" s="117"/>
      <c r="JZR25" s="117"/>
      <c r="JZS25" s="117"/>
      <c r="JZT25" s="117"/>
      <c r="JZU25" s="117"/>
      <c r="JZV25" s="117"/>
      <c r="JZW25" s="117"/>
      <c r="JZX25" s="117"/>
      <c r="JZY25" s="117"/>
      <c r="JZZ25" s="117"/>
      <c r="KAA25" s="117"/>
      <c r="KAB25" s="117"/>
      <c r="KAC25" s="117"/>
      <c r="KAD25" s="117"/>
      <c r="KAE25" s="117"/>
      <c r="KAF25" s="117"/>
      <c r="KAG25" s="117"/>
      <c r="KAH25" s="117"/>
      <c r="KAI25" s="117"/>
      <c r="KAJ25" s="117"/>
      <c r="KAK25" s="117"/>
      <c r="KAL25" s="117"/>
      <c r="KAM25" s="117"/>
      <c r="KAN25" s="117"/>
      <c r="KAO25" s="117"/>
      <c r="KAP25" s="117"/>
      <c r="KAQ25" s="117"/>
      <c r="KAR25" s="117"/>
      <c r="KAS25" s="117"/>
      <c r="KAT25" s="117"/>
      <c r="KAU25" s="117"/>
      <c r="KAV25" s="117"/>
      <c r="KAW25" s="117"/>
      <c r="KAX25" s="117"/>
      <c r="KAY25" s="117"/>
      <c r="KAZ25" s="117"/>
      <c r="KBA25" s="117"/>
      <c r="KBB25" s="117"/>
      <c r="KBC25" s="117"/>
      <c r="KBD25" s="117"/>
      <c r="KBE25" s="117"/>
      <c r="KBF25" s="117"/>
      <c r="KBG25" s="117"/>
      <c r="KBH25" s="117"/>
      <c r="KBI25" s="117"/>
      <c r="KBJ25" s="117"/>
      <c r="KBK25" s="117"/>
      <c r="KBL25" s="117"/>
      <c r="KBM25" s="117"/>
      <c r="KBN25" s="117"/>
      <c r="KBO25" s="117"/>
      <c r="KBP25" s="117"/>
      <c r="KBQ25" s="117"/>
      <c r="KBR25" s="117"/>
      <c r="KBS25" s="117"/>
      <c r="KBT25" s="117"/>
      <c r="KBU25" s="117"/>
      <c r="KBV25" s="117"/>
      <c r="KBW25" s="117"/>
      <c r="KBX25" s="117"/>
      <c r="KBY25" s="117"/>
      <c r="KBZ25" s="117"/>
      <c r="KCA25" s="117"/>
      <c r="KCB25" s="117"/>
      <c r="KCC25" s="117"/>
      <c r="KCD25" s="117"/>
      <c r="KCE25" s="117"/>
      <c r="KCF25" s="117"/>
      <c r="KCG25" s="117"/>
      <c r="KCH25" s="117"/>
      <c r="KCI25" s="117"/>
      <c r="KCJ25" s="117"/>
      <c r="KCK25" s="117"/>
      <c r="KCL25" s="117"/>
      <c r="KCM25" s="117"/>
      <c r="KCN25" s="117"/>
      <c r="KCO25" s="117"/>
      <c r="KCP25" s="117"/>
      <c r="KCQ25" s="117"/>
      <c r="KCR25" s="117"/>
      <c r="KCS25" s="117"/>
      <c r="KCT25" s="117"/>
      <c r="KCU25" s="117"/>
      <c r="KCV25" s="117"/>
      <c r="KCW25" s="117"/>
      <c r="KCX25" s="117"/>
      <c r="KCY25" s="117"/>
      <c r="KCZ25" s="117"/>
      <c r="KDA25" s="117"/>
      <c r="KDB25" s="117"/>
      <c r="KDC25" s="117"/>
      <c r="KDD25" s="117"/>
      <c r="KDE25" s="117"/>
      <c r="KDF25" s="117"/>
      <c r="KDG25" s="117"/>
      <c r="KDH25" s="117"/>
      <c r="KDI25" s="117"/>
      <c r="KDJ25" s="117"/>
      <c r="KDK25" s="117"/>
      <c r="KDL25" s="117"/>
      <c r="KDM25" s="117"/>
      <c r="KDN25" s="117"/>
      <c r="KDO25" s="117"/>
      <c r="KDP25" s="117"/>
      <c r="KDQ25" s="117"/>
      <c r="KDR25" s="117"/>
      <c r="KDS25" s="117"/>
      <c r="KDT25" s="117"/>
      <c r="KDU25" s="117"/>
      <c r="KDV25" s="117"/>
      <c r="KDW25" s="117"/>
      <c r="KDX25" s="117"/>
      <c r="KDY25" s="117"/>
      <c r="KDZ25" s="117"/>
      <c r="KEA25" s="117"/>
      <c r="KEB25" s="117"/>
      <c r="KEC25" s="117"/>
      <c r="KED25" s="117"/>
      <c r="KEE25" s="117"/>
      <c r="KEF25" s="117"/>
      <c r="KEG25" s="117"/>
      <c r="KEH25" s="117"/>
      <c r="KEI25" s="117"/>
      <c r="KEJ25" s="117"/>
      <c r="KEK25" s="117"/>
      <c r="KEL25" s="117"/>
      <c r="KEM25" s="117"/>
      <c r="KEN25" s="117"/>
      <c r="KEO25" s="117"/>
      <c r="KEP25" s="117"/>
      <c r="KEQ25" s="117"/>
      <c r="KER25" s="117"/>
      <c r="KES25" s="117"/>
      <c r="KET25" s="117"/>
      <c r="KEU25" s="117"/>
      <c r="KEV25" s="117"/>
      <c r="KEW25" s="117"/>
      <c r="KEX25" s="117"/>
      <c r="KEY25" s="117"/>
      <c r="KEZ25" s="117"/>
      <c r="KFA25" s="117"/>
      <c r="KFB25" s="117"/>
      <c r="KFC25" s="117"/>
      <c r="KFD25" s="117"/>
      <c r="KFE25" s="117"/>
      <c r="KFF25" s="117"/>
      <c r="KFG25" s="117"/>
      <c r="KFH25" s="117"/>
      <c r="KFI25" s="117"/>
      <c r="KFJ25" s="117"/>
      <c r="KFK25" s="117"/>
      <c r="KFL25" s="117"/>
      <c r="KFM25" s="117"/>
      <c r="KFN25" s="117"/>
      <c r="KFO25" s="117"/>
      <c r="KFP25" s="117"/>
      <c r="KFQ25" s="117"/>
      <c r="KFR25" s="117"/>
      <c r="KFS25" s="117"/>
      <c r="KFT25" s="117"/>
      <c r="KFU25" s="117"/>
      <c r="KFV25" s="117"/>
      <c r="KFW25" s="117"/>
      <c r="KFX25" s="117"/>
      <c r="KFY25" s="117"/>
      <c r="KFZ25" s="117"/>
      <c r="KGA25" s="117"/>
      <c r="KGB25" s="117"/>
      <c r="KGC25" s="117"/>
      <c r="KGD25" s="117"/>
      <c r="KGE25" s="117"/>
      <c r="KGF25" s="117"/>
      <c r="KGG25" s="117"/>
      <c r="KGH25" s="117"/>
      <c r="KGI25" s="117"/>
      <c r="KGJ25" s="117"/>
      <c r="KGK25" s="117"/>
      <c r="KGL25" s="117"/>
      <c r="KGM25" s="117"/>
      <c r="KGN25" s="117"/>
      <c r="KGO25" s="117"/>
      <c r="KGP25" s="117"/>
      <c r="KGQ25" s="117"/>
      <c r="KGR25" s="117"/>
      <c r="KGS25" s="117"/>
      <c r="KGT25" s="117"/>
      <c r="KGU25" s="117"/>
      <c r="KGV25" s="117"/>
      <c r="KGW25" s="117"/>
      <c r="KGX25" s="117"/>
      <c r="KGY25" s="117"/>
      <c r="KGZ25" s="117"/>
      <c r="KHA25" s="117"/>
      <c r="KHB25" s="117"/>
      <c r="KHC25" s="117"/>
      <c r="KHD25" s="117"/>
      <c r="KHE25" s="117"/>
      <c r="KHF25" s="117"/>
      <c r="KHG25" s="117"/>
      <c r="KHH25" s="117"/>
      <c r="KHI25" s="117"/>
      <c r="KHJ25" s="117"/>
      <c r="KHK25" s="117"/>
      <c r="KHL25" s="117"/>
      <c r="KHM25" s="117"/>
      <c r="KHN25" s="117"/>
      <c r="KHO25" s="117"/>
      <c r="KHP25" s="117"/>
      <c r="KHQ25" s="117"/>
      <c r="KHR25" s="117"/>
      <c r="KHS25" s="117"/>
      <c r="KHT25" s="117"/>
      <c r="KHU25" s="117"/>
      <c r="KHV25" s="117"/>
      <c r="KHW25" s="117"/>
      <c r="KHX25" s="117"/>
      <c r="KHY25" s="117"/>
      <c r="KHZ25" s="117"/>
      <c r="KIA25" s="117"/>
      <c r="KIB25" s="117"/>
      <c r="KIC25" s="117"/>
      <c r="KID25" s="117"/>
      <c r="KIE25" s="117"/>
      <c r="KIF25" s="117"/>
      <c r="KIG25" s="117"/>
      <c r="KIH25" s="117"/>
      <c r="KII25" s="117"/>
      <c r="KIJ25" s="117"/>
      <c r="KIK25" s="117"/>
      <c r="KIL25" s="117"/>
      <c r="KIM25" s="117"/>
      <c r="KIN25" s="117"/>
      <c r="KIO25" s="117"/>
      <c r="KIP25" s="117"/>
      <c r="KIQ25" s="117"/>
      <c r="KIR25" s="117"/>
      <c r="KIS25" s="117"/>
      <c r="KIT25" s="117"/>
      <c r="KIU25" s="117"/>
      <c r="KIV25" s="117"/>
      <c r="KIW25" s="117"/>
      <c r="KIX25" s="117"/>
      <c r="KIY25" s="117"/>
      <c r="KIZ25" s="117"/>
      <c r="KJA25" s="117"/>
      <c r="KJB25" s="117"/>
      <c r="KJC25" s="117"/>
      <c r="KJD25" s="117"/>
      <c r="KJE25" s="117"/>
      <c r="KJF25" s="117"/>
      <c r="KJG25" s="117"/>
      <c r="KJH25" s="117"/>
      <c r="KJI25" s="117"/>
      <c r="KJJ25" s="117"/>
      <c r="KJK25" s="117"/>
      <c r="KJL25" s="117"/>
      <c r="KJM25" s="117"/>
      <c r="KJN25" s="117"/>
      <c r="KJO25" s="117"/>
      <c r="KJP25" s="117"/>
      <c r="KJQ25" s="117"/>
      <c r="KJR25" s="117"/>
      <c r="KJS25" s="117"/>
      <c r="KJT25" s="117"/>
      <c r="KJU25" s="117"/>
      <c r="KJV25" s="117"/>
      <c r="KJW25" s="117"/>
      <c r="KJX25" s="117"/>
      <c r="KJY25" s="117"/>
      <c r="KJZ25" s="117"/>
      <c r="KKA25" s="117"/>
      <c r="KKB25" s="117"/>
      <c r="KKC25" s="117"/>
      <c r="KKD25" s="117"/>
      <c r="KKE25" s="117"/>
      <c r="KKF25" s="117"/>
      <c r="KKG25" s="117"/>
      <c r="KKH25" s="117"/>
      <c r="KKI25" s="117"/>
      <c r="KKJ25" s="117"/>
      <c r="KKK25" s="117"/>
      <c r="KKL25" s="117"/>
      <c r="KKM25" s="117"/>
      <c r="KKN25" s="117"/>
      <c r="KKO25" s="117"/>
      <c r="KKP25" s="117"/>
      <c r="KKQ25" s="117"/>
      <c r="KKR25" s="117"/>
      <c r="KKS25" s="117"/>
      <c r="KKT25" s="117"/>
      <c r="KKU25" s="117"/>
      <c r="KKV25" s="117"/>
      <c r="KKW25" s="117"/>
      <c r="KKX25" s="117"/>
      <c r="KKY25" s="117"/>
      <c r="KKZ25" s="117"/>
      <c r="KLA25" s="117"/>
      <c r="KLB25" s="117"/>
      <c r="KLC25" s="117"/>
      <c r="KLD25" s="117"/>
      <c r="KLE25" s="117"/>
      <c r="KLF25" s="117"/>
      <c r="KLG25" s="117"/>
      <c r="KLH25" s="117"/>
      <c r="KLI25" s="117"/>
      <c r="KLJ25" s="117"/>
      <c r="KLK25" s="117"/>
      <c r="KLL25" s="117"/>
      <c r="KLM25" s="117"/>
      <c r="KLN25" s="117"/>
      <c r="KLO25" s="117"/>
      <c r="KLP25" s="117"/>
      <c r="KLQ25" s="117"/>
      <c r="KLR25" s="117"/>
      <c r="KLS25" s="117"/>
      <c r="KLT25" s="117"/>
      <c r="KLU25" s="117"/>
      <c r="KLV25" s="117"/>
      <c r="KLW25" s="117"/>
      <c r="KLX25" s="117"/>
      <c r="KLY25" s="117"/>
      <c r="KLZ25" s="117"/>
      <c r="KMA25" s="117"/>
      <c r="KMB25" s="117"/>
      <c r="KMC25" s="117"/>
      <c r="KMD25" s="117"/>
      <c r="KME25" s="117"/>
      <c r="KMF25" s="117"/>
      <c r="KMG25" s="117"/>
      <c r="KMH25" s="117"/>
      <c r="KMI25" s="117"/>
      <c r="KMJ25" s="117"/>
      <c r="KMK25" s="117"/>
      <c r="KML25" s="117"/>
      <c r="KMM25" s="117"/>
      <c r="KMN25" s="117"/>
      <c r="KMO25" s="117"/>
      <c r="KMP25" s="117"/>
      <c r="KMQ25" s="117"/>
      <c r="KMR25" s="117"/>
      <c r="KMS25" s="117"/>
      <c r="KMT25" s="117"/>
      <c r="KMU25" s="117"/>
      <c r="KMV25" s="117"/>
      <c r="KMW25" s="117"/>
      <c r="KMX25" s="117"/>
      <c r="KMY25" s="117"/>
      <c r="KMZ25" s="117"/>
      <c r="KNA25" s="117"/>
      <c r="KNB25" s="117"/>
      <c r="KNC25" s="117"/>
      <c r="KND25" s="117"/>
      <c r="KNE25" s="117"/>
      <c r="KNF25" s="117"/>
      <c r="KNG25" s="117"/>
      <c r="KNH25" s="117"/>
      <c r="KNI25" s="117"/>
      <c r="KNJ25" s="117"/>
      <c r="KNK25" s="117"/>
      <c r="KNL25" s="117"/>
      <c r="KNM25" s="117"/>
      <c r="KNN25" s="117"/>
      <c r="KNO25" s="117"/>
      <c r="KNP25" s="117"/>
      <c r="KNQ25" s="117"/>
      <c r="KNR25" s="117"/>
      <c r="KNS25" s="117"/>
      <c r="KNT25" s="117"/>
      <c r="KNU25" s="117"/>
      <c r="KNV25" s="117"/>
      <c r="KNW25" s="117"/>
      <c r="KNX25" s="117"/>
      <c r="KNY25" s="117"/>
      <c r="KNZ25" s="117"/>
      <c r="KOA25" s="117"/>
      <c r="KOB25" s="117"/>
      <c r="KOC25" s="117"/>
      <c r="KOD25" s="117"/>
      <c r="KOE25" s="117"/>
      <c r="KOF25" s="117"/>
      <c r="KOG25" s="117"/>
      <c r="KOH25" s="117"/>
      <c r="KOI25" s="117"/>
      <c r="KOJ25" s="117"/>
      <c r="KOK25" s="117"/>
      <c r="KOL25" s="117"/>
      <c r="KOM25" s="117"/>
      <c r="KON25" s="117"/>
      <c r="KOO25" s="117"/>
      <c r="KOP25" s="117"/>
      <c r="KOQ25" s="117"/>
      <c r="KOR25" s="117"/>
      <c r="KOS25" s="117"/>
      <c r="KOT25" s="117"/>
      <c r="KOU25" s="117"/>
      <c r="KOV25" s="117"/>
      <c r="KOW25" s="117"/>
      <c r="KOX25" s="117"/>
      <c r="KOY25" s="117"/>
      <c r="KOZ25" s="117"/>
      <c r="KPA25" s="117"/>
      <c r="KPB25" s="117"/>
      <c r="KPC25" s="117"/>
      <c r="KPD25" s="117"/>
      <c r="KPE25" s="117"/>
      <c r="KPF25" s="117"/>
      <c r="KPG25" s="117"/>
      <c r="KPH25" s="117"/>
      <c r="KPI25" s="117"/>
      <c r="KPJ25" s="117"/>
      <c r="KPK25" s="117"/>
      <c r="KPL25" s="117"/>
      <c r="KPM25" s="117"/>
      <c r="KPN25" s="117"/>
      <c r="KPO25" s="117"/>
      <c r="KPP25" s="117"/>
      <c r="KPQ25" s="117"/>
      <c r="KPR25" s="117"/>
      <c r="KPS25" s="117"/>
      <c r="KPT25" s="117"/>
      <c r="KPU25" s="117"/>
      <c r="KPV25" s="117"/>
      <c r="KPW25" s="117"/>
      <c r="KPX25" s="117"/>
      <c r="KPY25" s="117"/>
      <c r="KPZ25" s="117"/>
      <c r="KQA25" s="117"/>
      <c r="KQB25" s="117"/>
      <c r="KQC25" s="117"/>
      <c r="KQD25" s="117"/>
      <c r="KQE25" s="117"/>
      <c r="KQF25" s="117"/>
      <c r="KQG25" s="117"/>
      <c r="KQH25" s="117"/>
      <c r="KQI25" s="117"/>
      <c r="KQJ25" s="117"/>
      <c r="KQK25" s="117"/>
      <c r="KQL25" s="117"/>
      <c r="KQM25" s="117"/>
      <c r="KQN25" s="117"/>
      <c r="KQO25" s="117"/>
      <c r="KQP25" s="117"/>
      <c r="KQQ25" s="117"/>
      <c r="KQR25" s="117"/>
      <c r="KQS25" s="117"/>
      <c r="KQT25" s="117"/>
      <c r="KQU25" s="117"/>
      <c r="KQV25" s="117"/>
      <c r="KQW25" s="117"/>
      <c r="KQX25" s="117"/>
      <c r="KQY25" s="117"/>
      <c r="KQZ25" s="117"/>
      <c r="KRA25" s="117"/>
      <c r="KRB25" s="117"/>
      <c r="KRC25" s="117"/>
      <c r="KRD25" s="117"/>
      <c r="KRE25" s="117"/>
      <c r="KRF25" s="117"/>
      <c r="KRG25" s="117"/>
      <c r="KRH25" s="117"/>
      <c r="KRI25" s="117"/>
      <c r="KRJ25" s="117"/>
      <c r="KRK25" s="117"/>
      <c r="KRL25" s="117"/>
      <c r="KRM25" s="117"/>
      <c r="KRN25" s="117"/>
      <c r="KRO25" s="117"/>
      <c r="KRP25" s="117"/>
      <c r="KRQ25" s="117"/>
      <c r="KRR25" s="117"/>
      <c r="KRS25" s="117"/>
      <c r="KRT25" s="117"/>
      <c r="KRU25" s="117"/>
      <c r="KRV25" s="117"/>
      <c r="KRW25" s="117"/>
      <c r="KRX25" s="117"/>
      <c r="KRY25" s="117"/>
      <c r="KRZ25" s="117"/>
      <c r="KSA25" s="117"/>
      <c r="KSB25" s="117"/>
      <c r="KSC25" s="117"/>
      <c r="KSD25" s="117"/>
      <c r="KSE25" s="117"/>
      <c r="KSF25" s="117"/>
      <c r="KSG25" s="117"/>
      <c r="KSH25" s="117"/>
      <c r="KSI25" s="117"/>
      <c r="KSJ25" s="117"/>
      <c r="KSK25" s="117"/>
      <c r="KSL25" s="117"/>
      <c r="KSM25" s="117"/>
      <c r="KSN25" s="117"/>
      <c r="KSO25" s="117"/>
      <c r="KSP25" s="117"/>
      <c r="KSQ25" s="117"/>
      <c r="KSR25" s="117"/>
      <c r="KSS25" s="117"/>
      <c r="KST25" s="117"/>
      <c r="KSU25" s="117"/>
      <c r="KSV25" s="117"/>
      <c r="KSW25" s="117"/>
      <c r="KSX25" s="117"/>
      <c r="KSY25" s="117"/>
      <c r="KSZ25" s="117"/>
      <c r="KTA25" s="117"/>
      <c r="KTB25" s="117"/>
      <c r="KTC25" s="117"/>
      <c r="KTD25" s="117"/>
      <c r="KTE25" s="117"/>
      <c r="KTF25" s="117"/>
      <c r="KTG25" s="117"/>
      <c r="KTH25" s="117"/>
      <c r="KTI25" s="117"/>
      <c r="KTJ25" s="117"/>
      <c r="KTK25" s="117"/>
      <c r="KTL25" s="117"/>
      <c r="KTM25" s="117"/>
      <c r="KTN25" s="117"/>
      <c r="KTO25" s="117"/>
      <c r="KTP25" s="117"/>
      <c r="KTQ25" s="117"/>
      <c r="KTR25" s="117"/>
      <c r="KTS25" s="117"/>
      <c r="KTT25" s="117"/>
      <c r="KTU25" s="117"/>
      <c r="KTV25" s="117"/>
      <c r="KTW25" s="117"/>
      <c r="KTX25" s="117"/>
      <c r="KTY25" s="117"/>
      <c r="KTZ25" s="117"/>
      <c r="KUA25" s="117"/>
      <c r="KUB25" s="117"/>
      <c r="KUC25" s="117"/>
      <c r="KUD25" s="117"/>
      <c r="KUE25" s="117"/>
      <c r="KUF25" s="117"/>
      <c r="KUG25" s="117"/>
      <c r="KUH25" s="117"/>
      <c r="KUI25" s="117"/>
      <c r="KUJ25" s="117"/>
      <c r="KUK25" s="117"/>
      <c r="KUL25" s="117"/>
      <c r="KUM25" s="117"/>
      <c r="KUN25" s="117"/>
      <c r="KUO25" s="117"/>
      <c r="KUP25" s="117"/>
      <c r="KUQ25" s="117"/>
      <c r="KUR25" s="117"/>
      <c r="KUS25" s="117"/>
      <c r="KUT25" s="117"/>
      <c r="KUU25" s="117"/>
      <c r="KUV25" s="117"/>
      <c r="KUW25" s="117"/>
      <c r="KUX25" s="117"/>
      <c r="KUY25" s="117"/>
      <c r="KUZ25" s="117"/>
      <c r="KVA25" s="117"/>
      <c r="KVB25" s="117"/>
      <c r="KVC25" s="117"/>
      <c r="KVD25" s="117"/>
      <c r="KVE25" s="117"/>
      <c r="KVF25" s="117"/>
      <c r="KVG25" s="117"/>
      <c r="KVH25" s="117"/>
      <c r="KVI25" s="117"/>
      <c r="KVJ25" s="117"/>
      <c r="KVK25" s="117"/>
      <c r="KVL25" s="117"/>
      <c r="KVM25" s="117"/>
      <c r="KVN25" s="117"/>
      <c r="KVO25" s="117"/>
      <c r="KVP25" s="117"/>
      <c r="KVQ25" s="117"/>
      <c r="KVR25" s="117"/>
      <c r="KVS25" s="117"/>
      <c r="KVT25" s="117"/>
      <c r="KVU25" s="117"/>
      <c r="KVV25" s="117"/>
      <c r="KVW25" s="117"/>
      <c r="KVX25" s="117"/>
      <c r="KVY25" s="117"/>
      <c r="KVZ25" s="117"/>
      <c r="KWA25" s="117"/>
      <c r="KWB25" s="117"/>
      <c r="KWC25" s="117"/>
      <c r="KWD25" s="117"/>
      <c r="KWE25" s="117"/>
      <c r="KWF25" s="117"/>
      <c r="KWG25" s="117"/>
      <c r="KWH25" s="117"/>
      <c r="KWI25" s="117"/>
      <c r="KWJ25" s="117"/>
      <c r="KWK25" s="117"/>
      <c r="KWL25" s="117"/>
      <c r="KWM25" s="117"/>
      <c r="KWN25" s="117"/>
      <c r="KWO25" s="117"/>
      <c r="KWP25" s="117"/>
      <c r="KWQ25" s="117"/>
      <c r="KWR25" s="117"/>
      <c r="KWS25" s="117"/>
      <c r="KWT25" s="117"/>
      <c r="KWU25" s="117"/>
      <c r="KWV25" s="117"/>
      <c r="KWW25" s="117"/>
      <c r="KWX25" s="117"/>
      <c r="KWY25" s="117"/>
      <c r="KWZ25" s="117"/>
      <c r="KXA25" s="117"/>
      <c r="KXB25" s="117"/>
      <c r="KXC25" s="117"/>
      <c r="KXD25" s="117"/>
      <c r="KXE25" s="117"/>
      <c r="KXF25" s="117"/>
      <c r="KXG25" s="117"/>
      <c r="KXH25" s="117"/>
      <c r="KXI25" s="117"/>
      <c r="KXJ25" s="117"/>
      <c r="KXK25" s="117"/>
      <c r="KXL25" s="117"/>
      <c r="KXM25" s="117"/>
      <c r="KXN25" s="117"/>
      <c r="KXO25" s="117"/>
      <c r="KXP25" s="117"/>
      <c r="KXQ25" s="117"/>
      <c r="KXR25" s="117"/>
      <c r="KXS25" s="117"/>
      <c r="KXT25" s="117"/>
      <c r="KXU25" s="117"/>
      <c r="KXV25" s="117"/>
      <c r="KXW25" s="117"/>
      <c r="KXX25" s="117"/>
      <c r="KXY25" s="117"/>
      <c r="KXZ25" s="117"/>
      <c r="KYA25" s="117"/>
      <c r="KYB25" s="117"/>
      <c r="KYC25" s="117"/>
      <c r="KYD25" s="117"/>
      <c r="KYE25" s="117"/>
      <c r="KYF25" s="117"/>
      <c r="KYG25" s="117"/>
      <c r="KYH25" s="117"/>
      <c r="KYI25" s="117"/>
      <c r="KYJ25" s="117"/>
      <c r="KYK25" s="117"/>
      <c r="KYL25" s="117"/>
      <c r="KYM25" s="117"/>
      <c r="KYN25" s="117"/>
      <c r="KYO25" s="117"/>
      <c r="KYP25" s="117"/>
      <c r="KYQ25" s="117"/>
      <c r="KYR25" s="117"/>
      <c r="KYS25" s="117"/>
      <c r="KYT25" s="117"/>
      <c r="KYU25" s="117"/>
      <c r="KYV25" s="117"/>
      <c r="KYW25" s="117"/>
      <c r="KYX25" s="117"/>
      <c r="KYY25" s="117"/>
      <c r="KYZ25" s="117"/>
      <c r="KZA25" s="117"/>
      <c r="KZB25" s="117"/>
      <c r="KZC25" s="117"/>
      <c r="KZD25" s="117"/>
      <c r="KZE25" s="117"/>
      <c r="KZF25" s="117"/>
      <c r="KZG25" s="117"/>
      <c r="KZH25" s="117"/>
      <c r="KZI25" s="117"/>
      <c r="KZJ25" s="117"/>
      <c r="KZK25" s="117"/>
      <c r="KZL25" s="117"/>
      <c r="KZM25" s="117"/>
      <c r="KZN25" s="117"/>
      <c r="KZO25" s="117"/>
      <c r="KZP25" s="117"/>
      <c r="KZQ25" s="117"/>
      <c r="KZR25" s="117"/>
      <c r="KZS25" s="117"/>
      <c r="KZT25" s="117"/>
      <c r="KZU25" s="117"/>
      <c r="KZV25" s="117"/>
      <c r="KZW25" s="117"/>
      <c r="KZX25" s="117"/>
      <c r="KZY25" s="117"/>
      <c r="KZZ25" s="117"/>
      <c r="LAA25" s="117"/>
      <c r="LAB25" s="117"/>
      <c r="LAC25" s="117"/>
      <c r="LAD25" s="117"/>
      <c r="LAE25" s="117"/>
      <c r="LAF25" s="117"/>
      <c r="LAG25" s="117"/>
      <c r="LAH25" s="117"/>
      <c r="LAI25" s="117"/>
      <c r="LAJ25" s="117"/>
      <c r="LAK25" s="117"/>
      <c r="LAL25" s="117"/>
      <c r="LAM25" s="117"/>
      <c r="LAN25" s="117"/>
      <c r="LAO25" s="117"/>
      <c r="LAP25" s="117"/>
      <c r="LAQ25" s="117"/>
      <c r="LAR25" s="117"/>
      <c r="LAS25" s="117"/>
      <c r="LAT25" s="117"/>
      <c r="LAU25" s="117"/>
      <c r="LAV25" s="117"/>
      <c r="LAW25" s="117"/>
      <c r="LAX25" s="117"/>
      <c r="LAY25" s="117"/>
      <c r="LAZ25" s="117"/>
      <c r="LBA25" s="117"/>
      <c r="LBB25" s="117"/>
      <c r="LBC25" s="117"/>
      <c r="LBD25" s="117"/>
      <c r="LBE25" s="117"/>
      <c r="LBF25" s="117"/>
      <c r="LBG25" s="117"/>
      <c r="LBH25" s="117"/>
      <c r="LBI25" s="117"/>
      <c r="LBJ25" s="117"/>
      <c r="LBK25" s="117"/>
      <c r="LBL25" s="117"/>
      <c r="LBM25" s="117"/>
      <c r="LBN25" s="117"/>
      <c r="LBO25" s="117"/>
      <c r="LBP25" s="117"/>
      <c r="LBQ25" s="117"/>
      <c r="LBR25" s="117"/>
      <c r="LBS25" s="117"/>
      <c r="LBT25" s="117"/>
      <c r="LBU25" s="117"/>
      <c r="LBV25" s="117"/>
      <c r="LBW25" s="117"/>
      <c r="LBX25" s="117"/>
      <c r="LBY25" s="117"/>
      <c r="LBZ25" s="117"/>
      <c r="LCA25" s="117"/>
      <c r="LCB25" s="117"/>
      <c r="LCC25" s="117"/>
      <c r="LCD25" s="117"/>
      <c r="LCE25" s="117"/>
      <c r="LCF25" s="117"/>
      <c r="LCG25" s="117"/>
      <c r="LCH25" s="117"/>
      <c r="LCI25" s="117"/>
      <c r="LCJ25" s="117"/>
      <c r="LCK25" s="117"/>
      <c r="LCL25" s="117"/>
      <c r="LCM25" s="117"/>
      <c r="LCN25" s="117"/>
      <c r="LCO25" s="117"/>
      <c r="LCP25" s="117"/>
      <c r="LCQ25" s="117"/>
      <c r="LCR25" s="117"/>
      <c r="LCS25" s="117"/>
      <c r="LCT25" s="117"/>
      <c r="LCU25" s="117"/>
      <c r="LCV25" s="117"/>
      <c r="LCW25" s="117"/>
      <c r="LCX25" s="117"/>
      <c r="LCY25" s="117"/>
      <c r="LCZ25" s="117"/>
      <c r="LDA25" s="117"/>
      <c r="LDB25" s="117"/>
      <c r="LDC25" s="117"/>
      <c r="LDD25" s="117"/>
      <c r="LDE25" s="117"/>
      <c r="LDF25" s="117"/>
      <c r="LDG25" s="117"/>
      <c r="LDH25" s="117"/>
      <c r="LDI25" s="117"/>
      <c r="LDJ25" s="117"/>
      <c r="LDK25" s="117"/>
      <c r="LDL25" s="117"/>
      <c r="LDM25" s="117"/>
      <c r="LDN25" s="117"/>
      <c r="LDO25" s="117"/>
      <c r="LDP25" s="117"/>
      <c r="LDQ25" s="117"/>
      <c r="LDR25" s="117"/>
      <c r="LDS25" s="117"/>
      <c r="LDT25" s="117"/>
      <c r="LDU25" s="117"/>
      <c r="LDV25" s="117"/>
      <c r="LDW25" s="117"/>
      <c r="LDX25" s="117"/>
      <c r="LDY25" s="117"/>
      <c r="LDZ25" s="117"/>
      <c r="LEA25" s="117"/>
      <c r="LEB25" s="117"/>
      <c r="LEC25" s="117"/>
      <c r="LED25" s="117"/>
      <c r="LEE25" s="117"/>
      <c r="LEF25" s="117"/>
      <c r="LEG25" s="117"/>
      <c r="LEH25" s="117"/>
      <c r="LEI25" s="117"/>
      <c r="LEJ25" s="117"/>
      <c r="LEK25" s="117"/>
      <c r="LEL25" s="117"/>
      <c r="LEM25" s="117"/>
      <c r="LEN25" s="117"/>
      <c r="LEO25" s="117"/>
      <c r="LEP25" s="117"/>
      <c r="LEQ25" s="117"/>
      <c r="LER25" s="117"/>
      <c r="LES25" s="117"/>
      <c r="LET25" s="117"/>
      <c r="LEU25" s="117"/>
      <c r="LEV25" s="117"/>
      <c r="LEW25" s="117"/>
      <c r="LEX25" s="117"/>
      <c r="LEY25" s="117"/>
      <c r="LEZ25" s="117"/>
      <c r="LFA25" s="117"/>
      <c r="LFB25" s="117"/>
      <c r="LFC25" s="117"/>
      <c r="LFD25" s="117"/>
      <c r="LFE25" s="117"/>
      <c r="LFF25" s="117"/>
      <c r="LFG25" s="117"/>
      <c r="LFH25" s="117"/>
      <c r="LFI25" s="117"/>
      <c r="LFJ25" s="117"/>
      <c r="LFK25" s="117"/>
      <c r="LFL25" s="117"/>
      <c r="LFM25" s="117"/>
      <c r="LFN25" s="117"/>
      <c r="LFO25" s="117"/>
      <c r="LFP25" s="117"/>
      <c r="LFQ25" s="117"/>
      <c r="LFR25" s="117"/>
      <c r="LFS25" s="117"/>
      <c r="LFT25" s="117"/>
      <c r="LFU25" s="117"/>
      <c r="LFV25" s="117"/>
      <c r="LFW25" s="117"/>
      <c r="LFX25" s="117"/>
      <c r="LFY25" s="117"/>
      <c r="LFZ25" s="117"/>
      <c r="LGA25" s="117"/>
      <c r="LGB25" s="117"/>
      <c r="LGC25" s="117"/>
      <c r="LGD25" s="117"/>
      <c r="LGE25" s="117"/>
      <c r="LGF25" s="117"/>
      <c r="LGG25" s="117"/>
      <c r="LGH25" s="117"/>
      <c r="LGI25" s="117"/>
      <c r="LGJ25" s="117"/>
      <c r="LGK25" s="117"/>
      <c r="LGL25" s="117"/>
      <c r="LGM25" s="117"/>
      <c r="LGN25" s="117"/>
      <c r="LGO25" s="117"/>
      <c r="LGP25" s="117"/>
      <c r="LGQ25" s="117"/>
      <c r="LGR25" s="117"/>
      <c r="LGS25" s="117"/>
      <c r="LGT25" s="117"/>
      <c r="LGU25" s="117"/>
      <c r="LGV25" s="117"/>
      <c r="LGW25" s="117"/>
      <c r="LGX25" s="117"/>
      <c r="LGY25" s="117"/>
      <c r="LGZ25" s="117"/>
      <c r="LHA25" s="117"/>
      <c r="LHB25" s="117"/>
      <c r="LHC25" s="117"/>
      <c r="LHD25" s="117"/>
      <c r="LHE25" s="117"/>
      <c r="LHF25" s="117"/>
      <c r="LHG25" s="117"/>
      <c r="LHH25" s="117"/>
      <c r="LHI25" s="117"/>
      <c r="LHJ25" s="117"/>
      <c r="LHK25" s="117"/>
      <c r="LHL25" s="117"/>
      <c r="LHM25" s="117"/>
      <c r="LHN25" s="117"/>
      <c r="LHO25" s="117"/>
      <c r="LHP25" s="117"/>
      <c r="LHQ25" s="117"/>
      <c r="LHR25" s="117"/>
      <c r="LHS25" s="117"/>
      <c r="LHT25" s="117"/>
      <c r="LHU25" s="117"/>
      <c r="LHV25" s="117"/>
      <c r="LHW25" s="117"/>
      <c r="LHX25" s="117"/>
      <c r="LHY25" s="117"/>
      <c r="LHZ25" s="117"/>
      <c r="LIA25" s="117"/>
      <c r="LIB25" s="117"/>
      <c r="LIC25" s="117"/>
      <c r="LID25" s="117"/>
      <c r="LIE25" s="117"/>
      <c r="LIF25" s="117"/>
      <c r="LIG25" s="117"/>
      <c r="LIH25" s="117"/>
      <c r="LII25" s="117"/>
      <c r="LIJ25" s="117"/>
      <c r="LIK25" s="117"/>
      <c r="LIL25" s="117"/>
      <c r="LIM25" s="117"/>
      <c r="LIN25" s="117"/>
      <c r="LIO25" s="117"/>
      <c r="LIP25" s="117"/>
      <c r="LIQ25" s="117"/>
      <c r="LIR25" s="117"/>
      <c r="LIS25" s="117"/>
      <c r="LIT25" s="117"/>
      <c r="LIU25" s="117"/>
      <c r="LIV25" s="117"/>
      <c r="LIW25" s="117"/>
      <c r="LIX25" s="117"/>
      <c r="LIY25" s="117"/>
      <c r="LIZ25" s="117"/>
      <c r="LJA25" s="117"/>
      <c r="LJB25" s="117"/>
      <c r="LJC25" s="117"/>
      <c r="LJD25" s="117"/>
      <c r="LJE25" s="117"/>
      <c r="LJF25" s="117"/>
      <c r="LJG25" s="117"/>
      <c r="LJH25" s="117"/>
      <c r="LJI25" s="117"/>
      <c r="LJJ25" s="117"/>
      <c r="LJK25" s="117"/>
      <c r="LJL25" s="117"/>
      <c r="LJM25" s="117"/>
      <c r="LJN25" s="117"/>
      <c r="LJO25" s="117"/>
      <c r="LJP25" s="117"/>
      <c r="LJQ25" s="117"/>
      <c r="LJR25" s="117"/>
      <c r="LJS25" s="117"/>
      <c r="LJT25" s="117"/>
      <c r="LJU25" s="117"/>
      <c r="LJV25" s="117"/>
      <c r="LJW25" s="117"/>
      <c r="LJX25" s="117"/>
      <c r="LJY25" s="117"/>
      <c r="LJZ25" s="117"/>
      <c r="LKA25" s="117"/>
      <c r="LKB25" s="117"/>
      <c r="LKC25" s="117"/>
      <c r="LKD25" s="117"/>
      <c r="LKE25" s="117"/>
      <c r="LKF25" s="117"/>
      <c r="LKG25" s="117"/>
      <c r="LKH25" s="117"/>
      <c r="LKI25" s="117"/>
      <c r="LKJ25" s="117"/>
      <c r="LKK25" s="117"/>
      <c r="LKL25" s="117"/>
      <c r="LKM25" s="117"/>
      <c r="LKN25" s="117"/>
      <c r="LKO25" s="117"/>
      <c r="LKP25" s="117"/>
      <c r="LKQ25" s="117"/>
      <c r="LKR25" s="117"/>
      <c r="LKS25" s="117"/>
      <c r="LKT25" s="117"/>
      <c r="LKU25" s="117"/>
      <c r="LKV25" s="117"/>
      <c r="LKW25" s="117"/>
      <c r="LKX25" s="117"/>
      <c r="LKY25" s="117"/>
      <c r="LKZ25" s="117"/>
      <c r="LLA25" s="117"/>
      <c r="LLB25" s="117"/>
      <c r="LLC25" s="117"/>
      <c r="LLD25" s="117"/>
      <c r="LLE25" s="117"/>
      <c r="LLF25" s="117"/>
      <c r="LLG25" s="117"/>
      <c r="LLH25" s="117"/>
      <c r="LLI25" s="117"/>
      <c r="LLJ25" s="117"/>
      <c r="LLK25" s="117"/>
      <c r="LLL25" s="117"/>
      <c r="LLM25" s="117"/>
      <c r="LLN25" s="117"/>
      <c r="LLO25" s="117"/>
      <c r="LLP25" s="117"/>
      <c r="LLQ25" s="117"/>
      <c r="LLR25" s="117"/>
      <c r="LLS25" s="117"/>
      <c r="LLT25" s="117"/>
      <c r="LLU25" s="117"/>
      <c r="LLV25" s="117"/>
      <c r="LLW25" s="117"/>
      <c r="LLX25" s="117"/>
      <c r="LLY25" s="117"/>
      <c r="LLZ25" s="117"/>
      <c r="LMA25" s="117"/>
      <c r="LMB25" s="117"/>
      <c r="LMC25" s="117"/>
      <c r="LMD25" s="117"/>
      <c r="LME25" s="117"/>
      <c r="LMF25" s="117"/>
      <c r="LMG25" s="117"/>
      <c r="LMH25" s="117"/>
      <c r="LMI25" s="117"/>
      <c r="LMJ25" s="117"/>
      <c r="LMK25" s="117"/>
      <c r="LML25" s="117"/>
      <c r="LMM25" s="117"/>
      <c r="LMN25" s="117"/>
      <c r="LMO25" s="117"/>
      <c r="LMP25" s="117"/>
      <c r="LMQ25" s="117"/>
      <c r="LMR25" s="117"/>
      <c r="LMS25" s="117"/>
      <c r="LMT25" s="117"/>
      <c r="LMU25" s="117"/>
      <c r="LMV25" s="117"/>
      <c r="LMW25" s="117"/>
      <c r="LMX25" s="117"/>
      <c r="LMY25" s="117"/>
      <c r="LMZ25" s="117"/>
      <c r="LNA25" s="117"/>
      <c r="LNB25" s="117"/>
      <c r="LNC25" s="117"/>
      <c r="LND25" s="117"/>
      <c r="LNE25" s="117"/>
      <c r="LNF25" s="117"/>
      <c r="LNG25" s="117"/>
      <c r="LNH25" s="117"/>
      <c r="LNI25" s="117"/>
      <c r="LNJ25" s="117"/>
      <c r="LNK25" s="117"/>
      <c r="LNL25" s="117"/>
      <c r="LNM25" s="117"/>
      <c r="LNN25" s="117"/>
      <c r="LNO25" s="117"/>
      <c r="LNP25" s="117"/>
      <c r="LNQ25" s="117"/>
      <c r="LNR25" s="117"/>
      <c r="LNS25" s="117"/>
      <c r="LNT25" s="117"/>
      <c r="LNU25" s="117"/>
      <c r="LNV25" s="117"/>
      <c r="LNW25" s="117"/>
      <c r="LNX25" s="117"/>
      <c r="LNY25" s="117"/>
      <c r="LNZ25" s="117"/>
      <c r="LOA25" s="117"/>
      <c r="LOB25" s="117"/>
      <c r="LOC25" s="117"/>
      <c r="LOD25" s="117"/>
      <c r="LOE25" s="117"/>
      <c r="LOF25" s="117"/>
      <c r="LOG25" s="117"/>
      <c r="LOH25" s="117"/>
      <c r="LOI25" s="117"/>
      <c r="LOJ25" s="117"/>
      <c r="LOK25" s="117"/>
      <c r="LOL25" s="117"/>
      <c r="LOM25" s="117"/>
      <c r="LON25" s="117"/>
      <c r="LOO25" s="117"/>
      <c r="LOP25" s="117"/>
      <c r="LOQ25" s="117"/>
      <c r="LOR25" s="117"/>
      <c r="LOS25" s="117"/>
      <c r="LOT25" s="117"/>
      <c r="LOU25" s="117"/>
      <c r="LOV25" s="117"/>
      <c r="LOW25" s="117"/>
      <c r="LOX25" s="117"/>
      <c r="LOY25" s="117"/>
      <c r="LOZ25" s="117"/>
      <c r="LPA25" s="117"/>
      <c r="LPB25" s="117"/>
      <c r="LPC25" s="117"/>
      <c r="LPD25" s="117"/>
      <c r="LPE25" s="117"/>
      <c r="LPF25" s="117"/>
      <c r="LPG25" s="117"/>
      <c r="LPH25" s="117"/>
      <c r="LPI25" s="117"/>
      <c r="LPJ25" s="117"/>
      <c r="LPK25" s="117"/>
      <c r="LPL25" s="117"/>
      <c r="LPM25" s="117"/>
      <c r="LPN25" s="117"/>
      <c r="LPO25" s="117"/>
      <c r="LPP25" s="117"/>
      <c r="LPQ25" s="117"/>
      <c r="LPR25" s="117"/>
      <c r="LPS25" s="117"/>
      <c r="LPT25" s="117"/>
      <c r="LPU25" s="117"/>
      <c r="LPV25" s="117"/>
      <c r="LPW25" s="117"/>
      <c r="LPX25" s="117"/>
      <c r="LPY25" s="117"/>
      <c r="LPZ25" s="117"/>
      <c r="LQA25" s="117"/>
      <c r="LQB25" s="117"/>
      <c r="LQC25" s="117"/>
      <c r="LQD25" s="117"/>
      <c r="LQE25" s="117"/>
      <c r="LQF25" s="117"/>
      <c r="LQG25" s="117"/>
      <c r="LQH25" s="117"/>
      <c r="LQI25" s="117"/>
      <c r="LQJ25" s="117"/>
      <c r="LQK25" s="117"/>
      <c r="LQL25" s="117"/>
      <c r="LQM25" s="117"/>
      <c r="LQN25" s="117"/>
      <c r="LQO25" s="117"/>
      <c r="LQP25" s="117"/>
      <c r="LQQ25" s="117"/>
      <c r="LQR25" s="117"/>
      <c r="LQS25" s="117"/>
      <c r="LQT25" s="117"/>
      <c r="LQU25" s="117"/>
      <c r="LQV25" s="117"/>
      <c r="LQW25" s="117"/>
      <c r="LQX25" s="117"/>
      <c r="LQY25" s="117"/>
      <c r="LQZ25" s="117"/>
      <c r="LRA25" s="117"/>
      <c r="LRB25" s="117"/>
      <c r="LRC25" s="117"/>
      <c r="LRD25" s="117"/>
      <c r="LRE25" s="117"/>
      <c r="LRF25" s="117"/>
      <c r="LRG25" s="117"/>
      <c r="LRH25" s="117"/>
      <c r="LRI25" s="117"/>
      <c r="LRJ25" s="117"/>
      <c r="LRK25" s="117"/>
      <c r="LRL25" s="117"/>
      <c r="LRM25" s="117"/>
      <c r="LRN25" s="117"/>
      <c r="LRO25" s="117"/>
      <c r="LRP25" s="117"/>
      <c r="LRQ25" s="117"/>
      <c r="LRR25" s="117"/>
      <c r="LRS25" s="117"/>
      <c r="LRT25" s="117"/>
      <c r="LRU25" s="117"/>
      <c r="LRV25" s="117"/>
      <c r="LRW25" s="117"/>
      <c r="LRX25" s="117"/>
      <c r="LRY25" s="117"/>
      <c r="LRZ25" s="117"/>
      <c r="LSA25" s="117"/>
      <c r="LSB25" s="117"/>
      <c r="LSC25" s="117"/>
      <c r="LSD25" s="117"/>
      <c r="LSE25" s="117"/>
      <c r="LSF25" s="117"/>
      <c r="LSG25" s="117"/>
      <c r="LSH25" s="117"/>
      <c r="LSI25" s="117"/>
      <c r="LSJ25" s="117"/>
      <c r="LSK25" s="117"/>
      <c r="LSL25" s="117"/>
      <c r="LSM25" s="117"/>
      <c r="LSN25" s="117"/>
      <c r="LSO25" s="117"/>
      <c r="LSP25" s="117"/>
      <c r="LSQ25" s="117"/>
      <c r="LSR25" s="117"/>
      <c r="LSS25" s="117"/>
      <c r="LST25" s="117"/>
      <c r="LSU25" s="117"/>
      <c r="LSV25" s="117"/>
      <c r="LSW25" s="117"/>
      <c r="LSX25" s="117"/>
      <c r="LSY25" s="117"/>
      <c r="LSZ25" s="117"/>
      <c r="LTA25" s="117"/>
      <c r="LTB25" s="117"/>
      <c r="LTC25" s="117"/>
      <c r="LTD25" s="117"/>
      <c r="LTE25" s="117"/>
      <c r="LTF25" s="117"/>
      <c r="LTG25" s="117"/>
      <c r="LTH25" s="117"/>
      <c r="LTI25" s="117"/>
      <c r="LTJ25" s="117"/>
      <c r="LTK25" s="117"/>
      <c r="LTL25" s="117"/>
      <c r="LTM25" s="117"/>
      <c r="LTN25" s="117"/>
      <c r="LTO25" s="117"/>
      <c r="LTP25" s="117"/>
      <c r="LTQ25" s="117"/>
      <c r="LTR25" s="117"/>
      <c r="LTS25" s="117"/>
      <c r="LTT25" s="117"/>
      <c r="LTU25" s="117"/>
      <c r="LTV25" s="117"/>
      <c r="LTW25" s="117"/>
      <c r="LTX25" s="117"/>
      <c r="LTY25" s="117"/>
      <c r="LTZ25" s="117"/>
      <c r="LUA25" s="117"/>
      <c r="LUB25" s="117"/>
      <c r="LUC25" s="117"/>
      <c r="LUD25" s="117"/>
      <c r="LUE25" s="117"/>
      <c r="LUF25" s="117"/>
      <c r="LUG25" s="117"/>
      <c r="LUH25" s="117"/>
      <c r="LUI25" s="117"/>
      <c r="LUJ25" s="117"/>
      <c r="LUK25" s="117"/>
      <c r="LUL25" s="117"/>
      <c r="LUM25" s="117"/>
      <c r="LUN25" s="117"/>
      <c r="LUO25" s="117"/>
      <c r="LUP25" s="117"/>
      <c r="LUQ25" s="117"/>
      <c r="LUR25" s="117"/>
      <c r="LUS25" s="117"/>
      <c r="LUT25" s="117"/>
      <c r="LUU25" s="117"/>
      <c r="LUV25" s="117"/>
      <c r="LUW25" s="117"/>
      <c r="LUX25" s="117"/>
      <c r="LUY25" s="117"/>
      <c r="LUZ25" s="117"/>
      <c r="LVA25" s="117"/>
      <c r="LVB25" s="117"/>
      <c r="LVC25" s="117"/>
      <c r="LVD25" s="117"/>
      <c r="LVE25" s="117"/>
      <c r="LVF25" s="117"/>
      <c r="LVG25" s="117"/>
      <c r="LVH25" s="117"/>
      <c r="LVI25" s="117"/>
      <c r="LVJ25" s="117"/>
      <c r="LVK25" s="117"/>
      <c r="LVL25" s="117"/>
      <c r="LVM25" s="117"/>
      <c r="LVN25" s="117"/>
      <c r="LVO25" s="117"/>
      <c r="LVP25" s="117"/>
      <c r="LVQ25" s="117"/>
      <c r="LVR25" s="117"/>
      <c r="LVS25" s="117"/>
      <c r="LVT25" s="117"/>
      <c r="LVU25" s="117"/>
      <c r="LVV25" s="117"/>
      <c r="LVW25" s="117"/>
      <c r="LVX25" s="117"/>
      <c r="LVY25" s="117"/>
      <c r="LVZ25" s="117"/>
      <c r="LWA25" s="117"/>
      <c r="LWB25" s="117"/>
      <c r="LWC25" s="117"/>
      <c r="LWD25" s="117"/>
      <c r="LWE25" s="117"/>
      <c r="LWF25" s="117"/>
      <c r="LWG25" s="117"/>
      <c r="LWH25" s="117"/>
      <c r="LWI25" s="117"/>
      <c r="LWJ25" s="117"/>
      <c r="LWK25" s="117"/>
      <c r="LWL25" s="117"/>
      <c r="LWM25" s="117"/>
      <c r="LWN25" s="117"/>
      <c r="LWO25" s="117"/>
      <c r="LWP25" s="117"/>
      <c r="LWQ25" s="117"/>
      <c r="LWR25" s="117"/>
      <c r="LWS25" s="117"/>
      <c r="LWT25" s="117"/>
      <c r="LWU25" s="117"/>
      <c r="LWV25" s="117"/>
      <c r="LWW25" s="117"/>
      <c r="LWX25" s="117"/>
      <c r="LWY25" s="117"/>
      <c r="LWZ25" s="117"/>
      <c r="LXA25" s="117"/>
      <c r="LXB25" s="117"/>
      <c r="LXC25" s="117"/>
      <c r="LXD25" s="117"/>
      <c r="LXE25" s="117"/>
      <c r="LXF25" s="117"/>
      <c r="LXG25" s="117"/>
      <c r="LXH25" s="117"/>
      <c r="LXI25" s="117"/>
      <c r="LXJ25" s="117"/>
      <c r="LXK25" s="117"/>
      <c r="LXL25" s="117"/>
      <c r="LXM25" s="117"/>
      <c r="LXN25" s="117"/>
      <c r="LXO25" s="117"/>
      <c r="LXP25" s="117"/>
      <c r="LXQ25" s="117"/>
      <c r="LXR25" s="117"/>
      <c r="LXS25" s="117"/>
      <c r="LXT25" s="117"/>
      <c r="LXU25" s="117"/>
      <c r="LXV25" s="117"/>
      <c r="LXW25" s="117"/>
      <c r="LXX25" s="117"/>
      <c r="LXY25" s="117"/>
      <c r="LXZ25" s="117"/>
      <c r="LYA25" s="117"/>
      <c r="LYB25" s="117"/>
      <c r="LYC25" s="117"/>
      <c r="LYD25" s="117"/>
      <c r="LYE25" s="117"/>
      <c r="LYF25" s="117"/>
      <c r="LYG25" s="117"/>
      <c r="LYH25" s="117"/>
      <c r="LYI25" s="117"/>
      <c r="LYJ25" s="117"/>
      <c r="LYK25" s="117"/>
      <c r="LYL25" s="117"/>
      <c r="LYM25" s="117"/>
      <c r="LYN25" s="117"/>
      <c r="LYO25" s="117"/>
      <c r="LYP25" s="117"/>
      <c r="LYQ25" s="117"/>
      <c r="LYR25" s="117"/>
      <c r="LYS25" s="117"/>
      <c r="LYT25" s="117"/>
      <c r="LYU25" s="117"/>
      <c r="LYV25" s="117"/>
      <c r="LYW25" s="117"/>
      <c r="LYX25" s="117"/>
      <c r="LYY25" s="117"/>
      <c r="LYZ25" s="117"/>
      <c r="LZA25" s="117"/>
      <c r="LZB25" s="117"/>
      <c r="LZC25" s="117"/>
      <c r="LZD25" s="117"/>
      <c r="LZE25" s="117"/>
      <c r="LZF25" s="117"/>
      <c r="LZG25" s="117"/>
      <c r="LZH25" s="117"/>
      <c r="LZI25" s="117"/>
      <c r="LZJ25" s="117"/>
      <c r="LZK25" s="117"/>
      <c r="LZL25" s="117"/>
      <c r="LZM25" s="117"/>
      <c r="LZN25" s="117"/>
      <c r="LZO25" s="117"/>
      <c r="LZP25" s="117"/>
      <c r="LZQ25" s="117"/>
      <c r="LZR25" s="117"/>
      <c r="LZS25" s="117"/>
      <c r="LZT25" s="117"/>
      <c r="LZU25" s="117"/>
      <c r="LZV25" s="117"/>
      <c r="LZW25" s="117"/>
      <c r="LZX25" s="117"/>
      <c r="LZY25" s="117"/>
      <c r="LZZ25" s="117"/>
      <c r="MAA25" s="117"/>
      <c r="MAB25" s="117"/>
      <c r="MAC25" s="117"/>
      <c r="MAD25" s="117"/>
      <c r="MAE25" s="117"/>
      <c r="MAF25" s="117"/>
      <c r="MAG25" s="117"/>
      <c r="MAH25" s="117"/>
      <c r="MAI25" s="117"/>
      <c r="MAJ25" s="117"/>
      <c r="MAK25" s="117"/>
      <c r="MAL25" s="117"/>
      <c r="MAM25" s="117"/>
      <c r="MAN25" s="117"/>
      <c r="MAO25" s="117"/>
      <c r="MAP25" s="117"/>
      <c r="MAQ25" s="117"/>
      <c r="MAR25" s="117"/>
      <c r="MAS25" s="117"/>
      <c r="MAT25" s="117"/>
      <c r="MAU25" s="117"/>
      <c r="MAV25" s="117"/>
      <c r="MAW25" s="117"/>
      <c r="MAX25" s="117"/>
      <c r="MAY25" s="117"/>
      <c r="MAZ25" s="117"/>
      <c r="MBA25" s="117"/>
      <c r="MBB25" s="117"/>
      <c r="MBC25" s="117"/>
      <c r="MBD25" s="117"/>
      <c r="MBE25" s="117"/>
      <c r="MBF25" s="117"/>
      <c r="MBG25" s="117"/>
      <c r="MBH25" s="117"/>
      <c r="MBI25" s="117"/>
      <c r="MBJ25" s="117"/>
      <c r="MBK25" s="117"/>
      <c r="MBL25" s="117"/>
      <c r="MBM25" s="117"/>
      <c r="MBN25" s="117"/>
      <c r="MBO25" s="117"/>
      <c r="MBP25" s="117"/>
      <c r="MBQ25" s="117"/>
      <c r="MBR25" s="117"/>
      <c r="MBS25" s="117"/>
      <c r="MBT25" s="117"/>
      <c r="MBU25" s="117"/>
      <c r="MBV25" s="117"/>
      <c r="MBW25" s="117"/>
      <c r="MBX25" s="117"/>
      <c r="MBY25" s="117"/>
      <c r="MBZ25" s="117"/>
      <c r="MCA25" s="117"/>
      <c r="MCB25" s="117"/>
      <c r="MCC25" s="117"/>
      <c r="MCD25" s="117"/>
      <c r="MCE25" s="117"/>
      <c r="MCF25" s="117"/>
      <c r="MCG25" s="117"/>
      <c r="MCH25" s="117"/>
      <c r="MCI25" s="117"/>
      <c r="MCJ25" s="117"/>
      <c r="MCK25" s="117"/>
      <c r="MCL25" s="117"/>
      <c r="MCM25" s="117"/>
      <c r="MCN25" s="117"/>
      <c r="MCO25" s="117"/>
      <c r="MCP25" s="117"/>
      <c r="MCQ25" s="117"/>
      <c r="MCR25" s="117"/>
      <c r="MCS25" s="117"/>
      <c r="MCT25" s="117"/>
      <c r="MCU25" s="117"/>
      <c r="MCV25" s="117"/>
      <c r="MCW25" s="117"/>
      <c r="MCX25" s="117"/>
      <c r="MCY25" s="117"/>
      <c r="MCZ25" s="117"/>
      <c r="MDA25" s="117"/>
      <c r="MDB25" s="117"/>
      <c r="MDC25" s="117"/>
      <c r="MDD25" s="117"/>
      <c r="MDE25" s="117"/>
      <c r="MDF25" s="117"/>
      <c r="MDG25" s="117"/>
      <c r="MDH25" s="117"/>
      <c r="MDI25" s="117"/>
      <c r="MDJ25" s="117"/>
      <c r="MDK25" s="117"/>
      <c r="MDL25" s="117"/>
      <c r="MDM25" s="117"/>
      <c r="MDN25" s="117"/>
      <c r="MDO25" s="117"/>
      <c r="MDP25" s="117"/>
      <c r="MDQ25" s="117"/>
      <c r="MDR25" s="117"/>
      <c r="MDS25" s="117"/>
      <c r="MDT25" s="117"/>
      <c r="MDU25" s="117"/>
      <c r="MDV25" s="117"/>
      <c r="MDW25" s="117"/>
      <c r="MDX25" s="117"/>
      <c r="MDY25" s="117"/>
      <c r="MDZ25" s="117"/>
      <c r="MEA25" s="117"/>
      <c r="MEB25" s="117"/>
      <c r="MEC25" s="117"/>
      <c r="MED25" s="117"/>
      <c r="MEE25" s="117"/>
      <c r="MEF25" s="117"/>
      <c r="MEG25" s="117"/>
      <c r="MEH25" s="117"/>
      <c r="MEI25" s="117"/>
      <c r="MEJ25" s="117"/>
      <c r="MEK25" s="117"/>
      <c r="MEL25" s="117"/>
      <c r="MEM25" s="117"/>
      <c r="MEN25" s="117"/>
      <c r="MEO25" s="117"/>
      <c r="MEP25" s="117"/>
      <c r="MEQ25" s="117"/>
      <c r="MER25" s="117"/>
      <c r="MES25" s="117"/>
      <c r="MET25" s="117"/>
      <c r="MEU25" s="117"/>
      <c r="MEV25" s="117"/>
      <c r="MEW25" s="117"/>
      <c r="MEX25" s="117"/>
      <c r="MEY25" s="117"/>
      <c r="MEZ25" s="117"/>
      <c r="MFA25" s="117"/>
      <c r="MFB25" s="117"/>
      <c r="MFC25" s="117"/>
      <c r="MFD25" s="117"/>
      <c r="MFE25" s="117"/>
      <c r="MFF25" s="117"/>
      <c r="MFG25" s="117"/>
      <c r="MFH25" s="117"/>
      <c r="MFI25" s="117"/>
      <c r="MFJ25" s="117"/>
      <c r="MFK25" s="117"/>
      <c r="MFL25" s="117"/>
      <c r="MFM25" s="117"/>
      <c r="MFN25" s="117"/>
      <c r="MFO25" s="117"/>
      <c r="MFP25" s="117"/>
      <c r="MFQ25" s="117"/>
      <c r="MFR25" s="117"/>
      <c r="MFS25" s="117"/>
      <c r="MFT25" s="117"/>
      <c r="MFU25" s="117"/>
      <c r="MFV25" s="117"/>
      <c r="MFW25" s="117"/>
      <c r="MFX25" s="117"/>
      <c r="MFY25" s="117"/>
      <c r="MFZ25" s="117"/>
      <c r="MGA25" s="117"/>
      <c r="MGB25" s="117"/>
      <c r="MGC25" s="117"/>
      <c r="MGD25" s="117"/>
      <c r="MGE25" s="117"/>
      <c r="MGF25" s="117"/>
      <c r="MGG25" s="117"/>
      <c r="MGH25" s="117"/>
      <c r="MGI25" s="117"/>
      <c r="MGJ25" s="117"/>
      <c r="MGK25" s="117"/>
      <c r="MGL25" s="117"/>
      <c r="MGM25" s="117"/>
      <c r="MGN25" s="117"/>
      <c r="MGO25" s="117"/>
      <c r="MGP25" s="117"/>
      <c r="MGQ25" s="117"/>
      <c r="MGR25" s="117"/>
      <c r="MGS25" s="117"/>
      <c r="MGT25" s="117"/>
      <c r="MGU25" s="117"/>
      <c r="MGV25" s="117"/>
      <c r="MGW25" s="117"/>
      <c r="MGX25" s="117"/>
      <c r="MGY25" s="117"/>
      <c r="MGZ25" s="117"/>
      <c r="MHA25" s="117"/>
      <c r="MHB25" s="117"/>
      <c r="MHC25" s="117"/>
      <c r="MHD25" s="117"/>
      <c r="MHE25" s="117"/>
      <c r="MHF25" s="117"/>
      <c r="MHG25" s="117"/>
      <c r="MHH25" s="117"/>
      <c r="MHI25" s="117"/>
      <c r="MHJ25" s="117"/>
      <c r="MHK25" s="117"/>
      <c r="MHL25" s="117"/>
      <c r="MHM25" s="117"/>
      <c r="MHN25" s="117"/>
      <c r="MHO25" s="117"/>
      <c r="MHP25" s="117"/>
      <c r="MHQ25" s="117"/>
      <c r="MHR25" s="117"/>
      <c r="MHS25" s="117"/>
      <c r="MHT25" s="117"/>
      <c r="MHU25" s="117"/>
      <c r="MHV25" s="117"/>
      <c r="MHW25" s="117"/>
      <c r="MHX25" s="117"/>
      <c r="MHY25" s="117"/>
      <c r="MHZ25" s="117"/>
      <c r="MIA25" s="117"/>
      <c r="MIB25" s="117"/>
      <c r="MIC25" s="117"/>
      <c r="MID25" s="117"/>
      <c r="MIE25" s="117"/>
      <c r="MIF25" s="117"/>
      <c r="MIG25" s="117"/>
      <c r="MIH25" s="117"/>
      <c r="MII25" s="117"/>
      <c r="MIJ25" s="117"/>
      <c r="MIK25" s="117"/>
      <c r="MIL25" s="117"/>
      <c r="MIM25" s="117"/>
      <c r="MIN25" s="117"/>
      <c r="MIO25" s="117"/>
      <c r="MIP25" s="117"/>
      <c r="MIQ25" s="117"/>
      <c r="MIR25" s="117"/>
      <c r="MIS25" s="117"/>
      <c r="MIT25" s="117"/>
      <c r="MIU25" s="117"/>
      <c r="MIV25" s="117"/>
      <c r="MIW25" s="117"/>
      <c r="MIX25" s="117"/>
      <c r="MIY25" s="117"/>
      <c r="MIZ25" s="117"/>
      <c r="MJA25" s="117"/>
      <c r="MJB25" s="117"/>
      <c r="MJC25" s="117"/>
      <c r="MJD25" s="117"/>
      <c r="MJE25" s="117"/>
      <c r="MJF25" s="117"/>
      <c r="MJG25" s="117"/>
      <c r="MJH25" s="117"/>
      <c r="MJI25" s="117"/>
      <c r="MJJ25" s="117"/>
      <c r="MJK25" s="117"/>
      <c r="MJL25" s="117"/>
      <c r="MJM25" s="117"/>
      <c r="MJN25" s="117"/>
      <c r="MJO25" s="117"/>
      <c r="MJP25" s="117"/>
      <c r="MJQ25" s="117"/>
      <c r="MJR25" s="117"/>
      <c r="MJS25" s="117"/>
      <c r="MJT25" s="117"/>
      <c r="MJU25" s="117"/>
      <c r="MJV25" s="117"/>
      <c r="MJW25" s="117"/>
      <c r="MJX25" s="117"/>
      <c r="MJY25" s="117"/>
      <c r="MJZ25" s="117"/>
      <c r="MKA25" s="117"/>
      <c r="MKB25" s="117"/>
      <c r="MKC25" s="117"/>
      <c r="MKD25" s="117"/>
      <c r="MKE25" s="117"/>
      <c r="MKF25" s="117"/>
      <c r="MKG25" s="117"/>
      <c r="MKH25" s="117"/>
      <c r="MKI25" s="117"/>
      <c r="MKJ25" s="117"/>
      <c r="MKK25" s="117"/>
      <c r="MKL25" s="117"/>
      <c r="MKM25" s="117"/>
      <c r="MKN25" s="117"/>
      <c r="MKO25" s="117"/>
      <c r="MKP25" s="117"/>
      <c r="MKQ25" s="117"/>
      <c r="MKR25" s="117"/>
      <c r="MKS25" s="117"/>
      <c r="MKT25" s="117"/>
      <c r="MKU25" s="117"/>
      <c r="MKV25" s="117"/>
      <c r="MKW25" s="117"/>
      <c r="MKX25" s="117"/>
      <c r="MKY25" s="117"/>
      <c r="MKZ25" s="117"/>
      <c r="MLA25" s="117"/>
      <c r="MLB25" s="117"/>
      <c r="MLC25" s="117"/>
      <c r="MLD25" s="117"/>
      <c r="MLE25" s="117"/>
      <c r="MLF25" s="117"/>
      <c r="MLG25" s="117"/>
      <c r="MLH25" s="117"/>
      <c r="MLI25" s="117"/>
      <c r="MLJ25" s="117"/>
      <c r="MLK25" s="117"/>
      <c r="MLL25" s="117"/>
      <c r="MLM25" s="117"/>
      <c r="MLN25" s="117"/>
      <c r="MLO25" s="117"/>
      <c r="MLP25" s="117"/>
      <c r="MLQ25" s="117"/>
      <c r="MLR25" s="117"/>
      <c r="MLS25" s="117"/>
      <c r="MLT25" s="117"/>
      <c r="MLU25" s="117"/>
      <c r="MLV25" s="117"/>
      <c r="MLW25" s="117"/>
      <c r="MLX25" s="117"/>
      <c r="MLY25" s="117"/>
      <c r="MLZ25" s="117"/>
      <c r="MMA25" s="117"/>
      <c r="MMB25" s="117"/>
      <c r="MMC25" s="117"/>
      <c r="MMD25" s="117"/>
      <c r="MME25" s="117"/>
      <c r="MMF25" s="117"/>
      <c r="MMG25" s="117"/>
      <c r="MMH25" s="117"/>
      <c r="MMI25" s="117"/>
      <c r="MMJ25" s="117"/>
      <c r="MMK25" s="117"/>
      <c r="MML25" s="117"/>
      <c r="MMM25" s="117"/>
      <c r="MMN25" s="117"/>
      <c r="MMO25" s="117"/>
      <c r="MMP25" s="117"/>
      <c r="MMQ25" s="117"/>
      <c r="MMR25" s="117"/>
      <c r="MMS25" s="117"/>
      <c r="MMT25" s="117"/>
      <c r="MMU25" s="117"/>
      <c r="MMV25" s="117"/>
      <c r="MMW25" s="117"/>
      <c r="MMX25" s="117"/>
      <c r="MMY25" s="117"/>
      <c r="MMZ25" s="117"/>
      <c r="MNA25" s="117"/>
      <c r="MNB25" s="117"/>
      <c r="MNC25" s="117"/>
      <c r="MND25" s="117"/>
      <c r="MNE25" s="117"/>
      <c r="MNF25" s="117"/>
      <c r="MNG25" s="117"/>
      <c r="MNH25" s="117"/>
      <c r="MNI25" s="117"/>
      <c r="MNJ25" s="117"/>
      <c r="MNK25" s="117"/>
      <c r="MNL25" s="117"/>
      <c r="MNM25" s="117"/>
      <c r="MNN25" s="117"/>
      <c r="MNO25" s="117"/>
      <c r="MNP25" s="117"/>
      <c r="MNQ25" s="117"/>
      <c r="MNR25" s="117"/>
      <c r="MNS25" s="117"/>
      <c r="MNT25" s="117"/>
      <c r="MNU25" s="117"/>
      <c r="MNV25" s="117"/>
      <c r="MNW25" s="117"/>
      <c r="MNX25" s="117"/>
      <c r="MNY25" s="117"/>
      <c r="MNZ25" s="117"/>
      <c r="MOA25" s="117"/>
      <c r="MOB25" s="117"/>
      <c r="MOC25" s="117"/>
      <c r="MOD25" s="117"/>
      <c r="MOE25" s="117"/>
      <c r="MOF25" s="117"/>
      <c r="MOG25" s="117"/>
      <c r="MOH25" s="117"/>
      <c r="MOI25" s="117"/>
      <c r="MOJ25" s="117"/>
      <c r="MOK25" s="117"/>
      <c r="MOL25" s="117"/>
      <c r="MOM25" s="117"/>
      <c r="MON25" s="117"/>
      <c r="MOO25" s="117"/>
      <c r="MOP25" s="117"/>
      <c r="MOQ25" s="117"/>
      <c r="MOR25" s="117"/>
      <c r="MOS25" s="117"/>
      <c r="MOT25" s="117"/>
      <c r="MOU25" s="117"/>
      <c r="MOV25" s="117"/>
      <c r="MOW25" s="117"/>
      <c r="MOX25" s="117"/>
      <c r="MOY25" s="117"/>
      <c r="MOZ25" s="117"/>
      <c r="MPA25" s="117"/>
      <c r="MPB25" s="117"/>
      <c r="MPC25" s="117"/>
      <c r="MPD25" s="117"/>
      <c r="MPE25" s="117"/>
      <c r="MPF25" s="117"/>
      <c r="MPG25" s="117"/>
      <c r="MPH25" s="117"/>
      <c r="MPI25" s="117"/>
      <c r="MPJ25" s="117"/>
      <c r="MPK25" s="117"/>
      <c r="MPL25" s="117"/>
      <c r="MPM25" s="117"/>
      <c r="MPN25" s="117"/>
      <c r="MPO25" s="117"/>
      <c r="MPP25" s="117"/>
      <c r="MPQ25" s="117"/>
      <c r="MPR25" s="117"/>
      <c r="MPS25" s="117"/>
      <c r="MPT25" s="117"/>
      <c r="MPU25" s="117"/>
      <c r="MPV25" s="117"/>
      <c r="MPW25" s="117"/>
      <c r="MPX25" s="117"/>
      <c r="MPY25" s="117"/>
      <c r="MPZ25" s="117"/>
      <c r="MQA25" s="117"/>
      <c r="MQB25" s="117"/>
      <c r="MQC25" s="117"/>
      <c r="MQD25" s="117"/>
      <c r="MQE25" s="117"/>
      <c r="MQF25" s="117"/>
      <c r="MQG25" s="117"/>
      <c r="MQH25" s="117"/>
      <c r="MQI25" s="117"/>
      <c r="MQJ25" s="117"/>
      <c r="MQK25" s="117"/>
      <c r="MQL25" s="117"/>
      <c r="MQM25" s="117"/>
      <c r="MQN25" s="117"/>
      <c r="MQO25" s="117"/>
      <c r="MQP25" s="117"/>
      <c r="MQQ25" s="117"/>
      <c r="MQR25" s="117"/>
      <c r="MQS25" s="117"/>
      <c r="MQT25" s="117"/>
      <c r="MQU25" s="117"/>
      <c r="MQV25" s="117"/>
      <c r="MQW25" s="117"/>
      <c r="MQX25" s="117"/>
      <c r="MQY25" s="117"/>
      <c r="MQZ25" s="117"/>
      <c r="MRA25" s="117"/>
      <c r="MRB25" s="117"/>
      <c r="MRC25" s="117"/>
      <c r="MRD25" s="117"/>
      <c r="MRE25" s="117"/>
      <c r="MRF25" s="117"/>
      <c r="MRG25" s="117"/>
      <c r="MRH25" s="117"/>
      <c r="MRI25" s="117"/>
      <c r="MRJ25" s="117"/>
      <c r="MRK25" s="117"/>
      <c r="MRL25" s="117"/>
      <c r="MRM25" s="117"/>
      <c r="MRN25" s="117"/>
      <c r="MRO25" s="117"/>
      <c r="MRP25" s="117"/>
      <c r="MRQ25" s="117"/>
      <c r="MRR25" s="117"/>
      <c r="MRS25" s="117"/>
      <c r="MRT25" s="117"/>
      <c r="MRU25" s="117"/>
      <c r="MRV25" s="117"/>
      <c r="MRW25" s="117"/>
      <c r="MRX25" s="117"/>
      <c r="MRY25" s="117"/>
      <c r="MRZ25" s="117"/>
      <c r="MSA25" s="117"/>
      <c r="MSB25" s="117"/>
      <c r="MSC25" s="117"/>
      <c r="MSD25" s="117"/>
      <c r="MSE25" s="117"/>
      <c r="MSF25" s="117"/>
      <c r="MSG25" s="117"/>
      <c r="MSH25" s="117"/>
      <c r="MSI25" s="117"/>
      <c r="MSJ25" s="117"/>
      <c r="MSK25" s="117"/>
      <c r="MSL25" s="117"/>
      <c r="MSM25" s="117"/>
      <c r="MSN25" s="117"/>
      <c r="MSO25" s="117"/>
      <c r="MSP25" s="117"/>
      <c r="MSQ25" s="117"/>
      <c r="MSR25" s="117"/>
      <c r="MSS25" s="117"/>
      <c r="MST25" s="117"/>
      <c r="MSU25" s="117"/>
      <c r="MSV25" s="117"/>
      <c r="MSW25" s="117"/>
      <c r="MSX25" s="117"/>
      <c r="MSY25" s="117"/>
      <c r="MSZ25" s="117"/>
      <c r="MTA25" s="117"/>
      <c r="MTB25" s="117"/>
      <c r="MTC25" s="117"/>
      <c r="MTD25" s="117"/>
      <c r="MTE25" s="117"/>
      <c r="MTF25" s="117"/>
      <c r="MTG25" s="117"/>
      <c r="MTH25" s="117"/>
      <c r="MTI25" s="117"/>
      <c r="MTJ25" s="117"/>
      <c r="MTK25" s="117"/>
      <c r="MTL25" s="117"/>
      <c r="MTM25" s="117"/>
      <c r="MTN25" s="117"/>
      <c r="MTO25" s="117"/>
      <c r="MTP25" s="117"/>
      <c r="MTQ25" s="117"/>
      <c r="MTR25" s="117"/>
      <c r="MTS25" s="117"/>
      <c r="MTT25" s="117"/>
      <c r="MTU25" s="117"/>
      <c r="MTV25" s="117"/>
      <c r="MTW25" s="117"/>
      <c r="MTX25" s="117"/>
      <c r="MTY25" s="117"/>
      <c r="MTZ25" s="117"/>
      <c r="MUA25" s="117"/>
      <c r="MUB25" s="117"/>
      <c r="MUC25" s="117"/>
      <c r="MUD25" s="117"/>
      <c r="MUE25" s="117"/>
      <c r="MUF25" s="117"/>
      <c r="MUG25" s="117"/>
      <c r="MUH25" s="117"/>
      <c r="MUI25" s="117"/>
      <c r="MUJ25" s="117"/>
      <c r="MUK25" s="117"/>
      <c r="MUL25" s="117"/>
      <c r="MUM25" s="117"/>
      <c r="MUN25" s="117"/>
      <c r="MUO25" s="117"/>
      <c r="MUP25" s="117"/>
      <c r="MUQ25" s="117"/>
      <c r="MUR25" s="117"/>
      <c r="MUS25" s="117"/>
      <c r="MUT25" s="117"/>
      <c r="MUU25" s="117"/>
      <c r="MUV25" s="117"/>
      <c r="MUW25" s="117"/>
      <c r="MUX25" s="117"/>
      <c r="MUY25" s="117"/>
      <c r="MUZ25" s="117"/>
      <c r="MVA25" s="117"/>
      <c r="MVB25" s="117"/>
      <c r="MVC25" s="117"/>
      <c r="MVD25" s="117"/>
      <c r="MVE25" s="117"/>
      <c r="MVF25" s="117"/>
      <c r="MVG25" s="117"/>
      <c r="MVH25" s="117"/>
      <c r="MVI25" s="117"/>
      <c r="MVJ25" s="117"/>
      <c r="MVK25" s="117"/>
      <c r="MVL25" s="117"/>
      <c r="MVM25" s="117"/>
      <c r="MVN25" s="117"/>
      <c r="MVO25" s="117"/>
      <c r="MVP25" s="117"/>
      <c r="MVQ25" s="117"/>
      <c r="MVR25" s="117"/>
      <c r="MVS25" s="117"/>
      <c r="MVT25" s="117"/>
      <c r="MVU25" s="117"/>
      <c r="MVV25" s="117"/>
      <c r="MVW25" s="117"/>
      <c r="MVX25" s="117"/>
      <c r="MVY25" s="117"/>
      <c r="MVZ25" s="117"/>
      <c r="MWA25" s="117"/>
      <c r="MWB25" s="117"/>
      <c r="MWC25" s="117"/>
      <c r="MWD25" s="117"/>
      <c r="MWE25" s="117"/>
      <c r="MWF25" s="117"/>
      <c r="MWG25" s="117"/>
      <c r="MWH25" s="117"/>
      <c r="MWI25" s="117"/>
      <c r="MWJ25" s="117"/>
      <c r="MWK25" s="117"/>
      <c r="MWL25" s="117"/>
      <c r="MWM25" s="117"/>
      <c r="MWN25" s="117"/>
      <c r="MWO25" s="117"/>
      <c r="MWP25" s="117"/>
      <c r="MWQ25" s="117"/>
      <c r="MWR25" s="117"/>
      <c r="MWS25" s="117"/>
      <c r="MWT25" s="117"/>
      <c r="MWU25" s="117"/>
      <c r="MWV25" s="117"/>
      <c r="MWW25" s="117"/>
      <c r="MWX25" s="117"/>
      <c r="MWY25" s="117"/>
      <c r="MWZ25" s="117"/>
      <c r="MXA25" s="117"/>
      <c r="MXB25" s="117"/>
      <c r="MXC25" s="117"/>
      <c r="MXD25" s="117"/>
      <c r="MXE25" s="117"/>
      <c r="MXF25" s="117"/>
      <c r="MXG25" s="117"/>
      <c r="MXH25" s="117"/>
      <c r="MXI25" s="117"/>
      <c r="MXJ25" s="117"/>
      <c r="MXK25" s="117"/>
      <c r="MXL25" s="117"/>
      <c r="MXM25" s="117"/>
      <c r="MXN25" s="117"/>
      <c r="MXO25" s="117"/>
      <c r="MXP25" s="117"/>
      <c r="MXQ25" s="117"/>
      <c r="MXR25" s="117"/>
      <c r="MXS25" s="117"/>
      <c r="MXT25" s="117"/>
      <c r="MXU25" s="117"/>
      <c r="MXV25" s="117"/>
      <c r="MXW25" s="117"/>
      <c r="MXX25" s="117"/>
      <c r="MXY25" s="117"/>
      <c r="MXZ25" s="117"/>
      <c r="MYA25" s="117"/>
      <c r="MYB25" s="117"/>
      <c r="MYC25" s="117"/>
      <c r="MYD25" s="117"/>
      <c r="MYE25" s="117"/>
      <c r="MYF25" s="117"/>
      <c r="MYG25" s="117"/>
      <c r="MYH25" s="117"/>
      <c r="MYI25" s="117"/>
      <c r="MYJ25" s="117"/>
      <c r="MYK25" s="117"/>
      <c r="MYL25" s="117"/>
      <c r="MYM25" s="117"/>
      <c r="MYN25" s="117"/>
      <c r="MYO25" s="117"/>
      <c r="MYP25" s="117"/>
      <c r="MYQ25" s="117"/>
      <c r="MYR25" s="117"/>
      <c r="MYS25" s="117"/>
      <c r="MYT25" s="117"/>
      <c r="MYU25" s="117"/>
      <c r="MYV25" s="117"/>
      <c r="MYW25" s="117"/>
      <c r="MYX25" s="117"/>
      <c r="MYY25" s="117"/>
      <c r="MYZ25" s="117"/>
      <c r="MZA25" s="117"/>
      <c r="MZB25" s="117"/>
      <c r="MZC25" s="117"/>
      <c r="MZD25" s="117"/>
      <c r="MZE25" s="117"/>
      <c r="MZF25" s="117"/>
      <c r="MZG25" s="117"/>
      <c r="MZH25" s="117"/>
      <c r="MZI25" s="117"/>
      <c r="MZJ25" s="117"/>
      <c r="MZK25" s="117"/>
      <c r="MZL25" s="117"/>
      <c r="MZM25" s="117"/>
      <c r="MZN25" s="117"/>
      <c r="MZO25" s="117"/>
      <c r="MZP25" s="117"/>
      <c r="MZQ25" s="117"/>
      <c r="MZR25" s="117"/>
      <c r="MZS25" s="117"/>
      <c r="MZT25" s="117"/>
      <c r="MZU25" s="117"/>
      <c r="MZV25" s="117"/>
      <c r="MZW25" s="117"/>
      <c r="MZX25" s="117"/>
      <c r="MZY25" s="117"/>
      <c r="MZZ25" s="117"/>
      <c r="NAA25" s="117"/>
      <c r="NAB25" s="117"/>
      <c r="NAC25" s="117"/>
      <c r="NAD25" s="117"/>
      <c r="NAE25" s="117"/>
      <c r="NAF25" s="117"/>
      <c r="NAG25" s="117"/>
      <c r="NAH25" s="117"/>
      <c r="NAI25" s="117"/>
      <c r="NAJ25" s="117"/>
      <c r="NAK25" s="117"/>
      <c r="NAL25" s="117"/>
      <c r="NAM25" s="117"/>
      <c r="NAN25" s="117"/>
      <c r="NAO25" s="117"/>
      <c r="NAP25" s="117"/>
      <c r="NAQ25" s="117"/>
      <c r="NAR25" s="117"/>
      <c r="NAS25" s="117"/>
      <c r="NAT25" s="117"/>
      <c r="NAU25" s="117"/>
      <c r="NAV25" s="117"/>
      <c r="NAW25" s="117"/>
      <c r="NAX25" s="117"/>
      <c r="NAY25" s="117"/>
      <c r="NAZ25" s="117"/>
      <c r="NBA25" s="117"/>
      <c r="NBB25" s="117"/>
      <c r="NBC25" s="117"/>
      <c r="NBD25" s="117"/>
      <c r="NBE25" s="117"/>
      <c r="NBF25" s="117"/>
      <c r="NBG25" s="117"/>
      <c r="NBH25" s="117"/>
      <c r="NBI25" s="117"/>
      <c r="NBJ25" s="117"/>
      <c r="NBK25" s="117"/>
      <c r="NBL25" s="117"/>
      <c r="NBM25" s="117"/>
      <c r="NBN25" s="117"/>
      <c r="NBO25" s="117"/>
      <c r="NBP25" s="117"/>
      <c r="NBQ25" s="117"/>
      <c r="NBR25" s="117"/>
      <c r="NBS25" s="117"/>
      <c r="NBT25" s="117"/>
      <c r="NBU25" s="117"/>
      <c r="NBV25" s="117"/>
      <c r="NBW25" s="117"/>
      <c r="NBX25" s="117"/>
      <c r="NBY25" s="117"/>
      <c r="NBZ25" s="117"/>
      <c r="NCA25" s="117"/>
      <c r="NCB25" s="117"/>
      <c r="NCC25" s="117"/>
      <c r="NCD25" s="117"/>
      <c r="NCE25" s="117"/>
      <c r="NCF25" s="117"/>
      <c r="NCG25" s="117"/>
      <c r="NCH25" s="117"/>
      <c r="NCI25" s="117"/>
      <c r="NCJ25" s="117"/>
      <c r="NCK25" s="117"/>
      <c r="NCL25" s="117"/>
      <c r="NCM25" s="117"/>
      <c r="NCN25" s="117"/>
      <c r="NCO25" s="117"/>
      <c r="NCP25" s="117"/>
      <c r="NCQ25" s="117"/>
      <c r="NCR25" s="117"/>
      <c r="NCS25" s="117"/>
      <c r="NCT25" s="117"/>
      <c r="NCU25" s="117"/>
      <c r="NCV25" s="117"/>
      <c r="NCW25" s="117"/>
      <c r="NCX25" s="117"/>
      <c r="NCY25" s="117"/>
      <c r="NCZ25" s="117"/>
      <c r="NDA25" s="117"/>
      <c r="NDB25" s="117"/>
      <c r="NDC25" s="117"/>
      <c r="NDD25" s="117"/>
      <c r="NDE25" s="117"/>
      <c r="NDF25" s="117"/>
      <c r="NDG25" s="117"/>
      <c r="NDH25" s="117"/>
      <c r="NDI25" s="117"/>
      <c r="NDJ25" s="117"/>
      <c r="NDK25" s="117"/>
      <c r="NDL25" s="117"/>
      <c r="NDM25" s="117"/>
      <c r="NDN25" s="117"/>
      <c r="NDO25" s="117"/>
      <c r="NDP25" s="117"/>
      <c r="NDQ25" s="117"/>
      <c r="NDR25" s="117"/>
      <c r="NDS25" s="117"/>
      <c r="NDT25" s="117"/>
      <c r="NDU25" s="117"/>
      <c r="NDV25" s="117"/>
      <c r="NDW25" s="117"/>
      <c r="NDX25" s="117"/>
      <c r="NDY25" s="117"/>
      <c r="NDZ25" s="117"/>
      <c r="NEA25" s="117"/>
      <c r="NEB25" s="117"/>
      <c r="NEC25" s="117"/>
      <c r="NED25" s="117"/>
      <c r="NEE25" s="117"/>
      <c r="NEF25" s="117"/>
      <c r="NEG25" s="117"/>
      <c r="NEH25" s="117"/>
      <c r="NEI25" s="117"/>
      <c r="NEJ25" s="117"/>
      <c r="NEK25" s="117"/>
      <c r="NEL25" s="117"/>
      <c r="NEM25" s="117"/>
      <c r="NEN25" s="117"/>
      <c r="NEO25" s="117"/>
      <c r="NEP25" s="117"/>
      <c r="NEQ25" s="117"/>
      <c r="NER25" s="117"/>
      <c r="NES25" s="117"/>
      <c r="NET25" s="117"/>
      <c r="NEU25" s="117"/>
      <c r="NEV25" s="117"/>
      <c r="NEW25" s="117"/>
      <c r="NEX25" s="117"/>
      <c r="NEY25" s="117"/>
      <c r="NEZ25" s="117"/>
      <c r="NFA25" s="117"/>
      <c r="NFB25" s="117"/>
      <c r="NFC25" s="117"/>
      <c r="NFD25" s="117"/>
      <c r="NFE25" s="117"/>
      <c r="NFF25" s="117"/>
      <c r="NFG25" s="117"/>
      <c r="NFH25" s="117"/>
      <c r="NFI25" s="117"/>
      <c r="NFJ25" s="117"/>
      <c r="NFK25" s="117"/>
      <c r="NFL25" s="117"/>
      <c r="NFM25" s="117"/>
      <c r="NFN25" s="117"/>
      <c r="NFO25" s="117"/>
      <c r="NFP25" s="117"/>
      <c r="NFQ25" s="117"/>
      <c r="NFR25" s="117"/>
      <c r="NFS25" s="117"/>
      <c r="NFT25" s="117"/>
      <c r="NFU25" s="117"/>
      <c r="NFV25" s="117"/>
      <c r="NFW25" s="117"/>
      <c r="NFX25" s="117"/>
      <c r="NFY25" s="117"/>
      <c r="NFZ25" s="117"/>
      <c r="NGA25" s="117"/>
      <c r="NGB25" s="117"/>
      <c r="NGC25" s="117"/>
      <c r="NGD25" s="117"/>
      <c r="NGE25" s="117"/>
      <c r="NGF25" s="117"/>
      <c r="NGG25" s="117"/>
      <c r="NGH25" s="117"/>
      <c r="NGI25" s="117"/>
      <c r="NGJ25" s="117"/>
      <c r="NGK25" s="117"/>
      <c r="NGL25" s="117"/>
      <c r="NGM25" s="117"/>
      <c r="NGN25" s="117"/>
      <c r="NGO25" s="117"/>
      <c r="NGP25" s="117"/>
      <c r="NGQ25" s="117"/>
      <c r="NGR25" s="117"/>
      <c r="NGS25" s="117"/>
      <c r="NGT25" s="117"/>
      <c r="NGU25" s="117"/>
      <c r="NGV25" s="117"/>
      <c r="NGW25" s="117"/>
      <c r="NGX25" s="117"/>
      <c r="NGY25" s="117"/>
      <c r="NGZ25" s="117"/>
      <c r="NHA25" s="117"/>
      <c r="NHB25" s="117"/>
      <c r="NHC25" s="117"/>
      <c r="NHD25" s="117"/>
      <c r="NHE25" s="117"/>
      <c r="NHF25" s="117"/>
      <c r="NHG25" s="117"/>
      <c r="NHH25" s="117"/>
      <c r="NHI25" s="117"/>
      <c r="NHJ25" s="117"/>
      <c r="NHK25" s="117"/>
      <c r="NHL25" s="117"/>
      <c r="NHM25" s="117"/>
      <c r="NHN25" s="117"/>
      <c r="NHO25" s="117"/>
      <c r="NHP25" s="117"/>
      <c r="NHQ25" s="117"/>
      <c r="NHR25" s="117"/>
      <c r="NHS25" s="117"/>
      <c r="NHT25" s="117"/>
      <c r="NHU25" s="117"/>
      <c r="NHV25" s="117"/>
      <c r="NHW25" s="117"/>
      <c r="NHX25" s="117"/>
      <c r="NHY25" s="117"/>
      <c r="NHZ25" s="117"/>
      <c r="NIA25" s="117"/>
      <c r="NIB25" s="117"/>
      <c r="NIC25" s="117"/>
      <c r="NID25" s="117"/>
      <c r="NIE25" s="117"/>
      <c r="NIF25" s="117"/>
      <c r="NIG25" s="117"/>
      <c r="NIH25" s="117"/>
      <c r="NII25" s="117"/>
      <c r="NIJ25" s="117"/>
      <c r="NIK25" s="117"/>
      <c r="NIL25" s="117"/>
      <c r="NIM25" s="117"/>
      <c r="NIN25" s="117"/>
      <c r="NIO25" s="117"/>
      <c r="NIP25" s="117"/>
      <c r="NIQ25" s="117"/>
      <c r="NIR25" s="117"/>
      <c r="NIS25" s="117"/>
      <c r="NIT25" s="117"/>
      <c r="NIU25" s="117"/>
      <c r="NIV25" s="117"/>
      <c r="NIW25" s="117"/>
      <c r="NIX25" s="117"/>
      <c r="NIY25" s="117"/>
      <c r="NIZ25" s="117"/>
      <c r="NJA25" s="117"/>
      <c r="NJB25" s="117"/>
      <c r="NJC25" s="117"/>
      <c r="NJD25" s="117"/>
      <c r="NJE25" s="117"/>
      <c r="NJF25" s="117"/>
      <c r="NJG25" s="117"/>
      <c r="NJH25" s="117"/>
      <c r="NJI25" s="117"/>
      <c r="NJJ25" s="117"/>
      <c r="NJK25" s="117"/>
      <c r="NJL25" s="117"/>
      <c r="NJM25" s="117"/>
      <c r="NJN25" s="117"/>
      <c r="NJO25" s="117"/>
      <c r="NJP25" s="117"/>
      <c r="NJQ25" s="117"/>
      <c r="NJR25" s="117"/>
      <c r="NJS25" s="117"/>
      <c r="NJT25" s="117"/>
      <c r="NJU25" s="117"/>
      <c r="NJV25" s="117"/>
      <c r="NJW25" s="117"/>
      <c r="NJX25" s="117"/>
      <c r="NJY25" s="117"/>
      <c r="NJZ25" s="117"/>
      <c r="NKA25" s="117"/>
      <c r="NKB25" s="117"/>
      <c r="NKC25" s="117"/>
      <c r="NKD25" s="117"/>
      <c r="NKE25" s="117"/>
      <c r="NKF25" s="117"/>
      <c r="NKG25" s="117"/>
      <c r="NKH25" s="117"/>
      <c r="NKI25" s="117"/>
      <c r="NKJ25" s="117"/>
      <c r="NKK25" s="117"/>
      <c r="NKL25" s="117"/>
      <c r="NKM25" s="117"/>
      <c r="NKN25" s="117"/>
      <c r="NKO25" s="117"/>
      <c r="NKP25" s="117"/>
      <c r="NKQ25" s="117"/>
      <c r="NKR25" s="117"/>
      <c r="NKS25" s="117"/>
      <c r="NKT25" s="117"/>
      <c r="NKU25" s="117"/>
      <c r="NKV25" s="117"/>
      <c r="NKW25" s="117"/>
      <c r="NKX25" s="117"/>
      <c r="NKY25" s="117"/>
      <c r="NKZ25" s="117"/>
      <c r="NLA25" s="117"/>
      <c r="NLB25" s="117"/>
      <c r="NLC25" s="117"/>
      <c r="NLD25" s="117"/>
      <c r="NLE25" s="117"/>
      <c r="NLF25" s="117"/>
      <c r="NLG25" s="117"/>
      <c r="NLH25" s="117"/>
      <c r="NLI25" s="117"/>
      <c r="NLJ25" s="117"/>
      <c r="NLK25" s="117"/>
      <c r="NLL25" s="117"/>
      <c r="NLM25" s="117"/>
      <c r="NLN25" s="117"/>
      <c r="NLO25" s="117"/>
      <c r="NLP25" s="117"/>
      <c r="NLQ25" s="117"/>
      <c r="NLR25" s="117"/>
      <c r="NLS25" s="117"/>
      <c r="NLT25" s="117"/>
      <c r="NLU25" s="117"/>
      <c r="NLV25" s="117"/>
      <c r="NLW25" s="117"/>
      <c r="NLX25" s="117"/>
      <c r="NLY25" s="117"/>
      <c r="NLZ25" s="117"/>
      <c r="NMA25" s="117"/>
      <c r="NMB25" s="117"/>
      <c r="NMC25" s="117"/>
      <c r="NMD25" s="117"/>
      <c r="NME25" s="117"/>
      <c r="NMF25" s="117"/>
      <c r="NMG25" s="117"/>
      <c r="NMH25" s="117"/>
      <c r="NMI25" s="117"/>
      <c r="NMJ25" s="117"/>
      <c r="NMK25" s="117"/>
      <c r="NML25" s="117"/>
      <c r="NMM25" s="117"/>
      <c r="NMN25" s="117"/>
      <c r="NMO25" s="117"/>
      <c r="NMP25" s="117"/>
      <c r="NMQ25" s="117"/>
      <c r="NMR25" s="117"/>
      <c r="NMS25" s="117"/>
      <c r="NMT25" s="117"/>
      <c r="NMU25" s="117"/>
      <c r="NMV25" s="117"/>
      <c r="NMW25" s="117"/>
      <c r="NMX25" s="117"/>
      <c r="NMY25" s="117"/>
      <c r="NMZ25" s="117"/>
      <c r="NNA25" s="117"/>
      <c r="NNB25" s="117"/>
      <c r="NNC25" s="117"/>
      <c r="NND25" s="117"/>
      <c r="NNE25" s="117"/>
      <c r="NNF25" s="117"/>
      <c r="NNG25" s="117"/>
      <c r="NNH25" s="117"/>
      <c r="NNI25" s="117"/>
      <c r="NNJ25" s="117"/>
      <c r="NNK25" s="117"/>
      <c r="NNL25" s="117"/>
      <c r="NNM25" s="117"/>
      <c r="NNN25" s="117"/>
      <c r="NNO25" s="117"/>
      <c r="NNP25" s="117"/>
      <c r="NNQ25" s="117"/>
      <c r="NNR25" s="117"/>
      <c r="NNS25" s="117"/>
      <c r="NNT25" s="117"/>
      <c r="NNU25" s="117"/>
      <c r="NNV25" s="117"/>
      <c r="NNW25" s="117"/>
      <c r="NNX25" s="117"/>
      <c r="NNY25" s="117"/>
      <c r="NNZ25" s="117"/>
      <c r="NOA25" s="117"/>
      <c r="NOB25" s="117"/>
      <c r="NOC25" s="117"/>
      <c r="NOD25" s="117"/>
      <c r="NOE25" s="117"/>
      <c r="NOF25" s="117"/>
      <c r="NOG25" s="117"/>
      <c r="NOH25" s="117"/>
      <c r="NOI25" s="117"/>
      <c r="NOJ25" s="117"/>
      <c r="NOK25" s="117"/>
      <c r="NOL25" s="117"/>
      <c r="NOM25" s="117"/>
      <c r="NON25" s="117"/>
      <c r="NOO25" s="117"/>
      <c r="NOP25" s="117"/>
      <c r="NOQ25" s="117"/>
      <c r="NOR25" s="117"/>
      <c r="NOS25" s="117"/>
      <c r="NOT25" s="117"/>
      <c r="NOU25" s="117"/>
      <c r="NOV25" s="117"/>
      <c r="NOW25" s="117"/>
      <c r="NOX25" s="117"/>
      <c r="NOY25" s="117"/>
      <c r="NOZ25" s="117"/>
      <c r="NPA25" s="117"/>
      <c r="NPB25" s="117"/>
      <c r="NPC25" s="117"/>
      <c r="NPD25" s="117"/>
      <c r="NPE25" s="117"/>
      <c r="NPF25" s="117"/>
      <c r="NPG25" s="117"/>
      <c r="NPH25" s="117"/>
      <c r="NPI25" s="117"/>
      <c r="NPJ25" s="117"/>
      <c r="NPK25" s="117"/>
      <c r="NPL25" s="117"/>
      <c r="NPM25" s="117"/>
      <c r="NPN25" s="117"/>
      <c r="NPO25" s="117"/>
      <c r="NPP25" s="117"/>
      <c r="NPQ25" s="117"/>
      <c r="NPR25" s="117"/>
      <c r="NPS25" s="117"/>
      <c r="NPT25" s="117"/>
      <c r="NPU25" s="117"/>
      <c r="NPV25" s="117"/>
      <c r="NPW25" s="117"/>
      <c r="NPX25" s="117"/>
      <c r="NPY25" s="117"/>
      <c r="NPZ25" s="117"/>
      <c r="NQA25" s="117"/>
      <c r="NQB25" s="117"/>
      <c r="NQC25" s="117"/>
      <c r="NQD25" s="117"/>
      <c r="NQE25" s="117"/>
      <c r="NQF25" s="117"/>
      <c r="NQG25" s="117"/>
      <c r="NQH25" s="117"/>
      <c r="NQI25" s="117"/>
      <c r="NQJ25" s="117"/>
      <c r="NQK25" s="117"/>
      <c r="NQL25" s="117"/>
      <c r="NQM25" s="117"/>
      <c r="NQN25" s="117"/>
      <c r="NQO25" s="117"/>
      <c r="NQP25" s="117"/>
      <c r="NQQ25" s="117"/>
      <c r="NQR25" s="117"/>
      <c r="NQS25" s="117"/>
      <c r="NQT25" s="117"/>
      <c r="NQU25" s="117"/>
      <c r="NQV25" s="117"/>
      <c r="NQW25" s="117"/>
      <c r="NQX25" s="117"/>
      <c r="NQY25" s="117"/>
      <c r="NQZ25" s="117"/>
      <c r="NRA25" s="117"/>
      <c r="NRB25" s="117"/>
      <c r="NRC25" s="117"/>
      <c r="NRD25" s="117"/>
      <c r="NRE25" s="117"/>
      <c r="NRF25" s="117"/>
      <c r="NRG25" s="117"/>
      <c r="NRH25" s="117"/>
      <c r="NRI25" s="117"/>
      <c r="NRJ25" s="117"/>
      <c r="NRK25" s="117"/>
      <c r="NRL25" s="117"/>
      <c r="NRM25" s="117"/>
      <c r="NRN25" s="117"/>
      <c r="NRO25" s="117"/>
      <c r="NRP25" s="117"/>
      <c r="NRQ25" s="117"/>
      <c r="NRR25" s="117"/>
      <c r="NRS25" s="117"/>
      <c r="NRT25" s="117"/>
      <c r="NRU25" s="117"/>
      <c r="NRV25" s="117"/>
      <c r="NRW25" s="117"/>
      <c r="NRX25" s="117"/>
      <c r="NRY25" s="117"/>
      <c r="NRZ25" s="117"/>
      <c r="NSA25" s="117"/>
      <c r="NSB25" s="117"/>
      <c r="NSC25" s="117"/>
      <c r="NSD25" s="117"/>
      <c r="NSE25" s="117"/>
      <c r="NSF25" s="117"/>
      <c r="NSG25" s="117"/>
      <c r="NSH25" s="117"/>
      <c r="NSI25" s="117"/>
      <c r="NSJ25" s="117"/>
      <c r="NSK25" s="117"/>
      <c r="NSL25" s="117"/>
      <c r="NSM25" s="117"/>
      <c r="NSN25" s="117"/>
      <c r="NSO25" s="117"/>
      <c r="NSP25" s="117"/>
      <c r="NSQ25" s="117"/>
      <c r="NSR25" s="117"/>
      <c r="NSS25" s="117"/>
      <c r="NST25" s="117"/>
      <c r="NSU25" s="117"/>
      <c r="NSV25" s="117"/>
      <c r="NSW25" s="117"/>
      <c r="NSX25" s="117"/>
      <c r="NSY25" s="117"/>
      <c r="NSZ25" s="117"/>
      <c r="NTA25" s="117"/>
      <c r="NTB25" s="117"/>
      <c r="NTC25" s="117"/>
      <c r="NTD25" s="117"/>
      <c r="NTE25" s="117"/>
      <c r="NTF25" s="117"/>
      <c r="NTG25" s="117"/>
      <c r="NTH25" s="117"/>
      <c r="NTI25" s="117"/>
      <c r="NTJ25" s="117"/>
      <c r="NTK25" s="117"/>
      <c r="NTL25" s="117"/>
      <c r="NTM25" s="117"/>
      <c r="NTN25" s="117"/>
      <c r="NTO25" s="117"/>
      <c r="NTP25" s="117"/>
      <c r="NTQ25" s="117"/>
      <c r="NTR25" s="117"/>
      <c r="NTS25" s="117"/>
      <c r="NTT25" s="117"/>
      <c r="NTU25" s="117"/>
      <c r="NTV25" s="117"/>
      <c r="NTW25" s="117"/>
      <c r="NTX25" s="117"/>
      <c r="NTY25" s="117"/>
      <c r="NTZ25" s="117"/>
      <c r="NUA25" s="117"/>
      <c r="NUB25" s="117"/>
      <c r="NUC25" s="117"/>
      <c r="NUD25" s="117"/>
      <c r="NUE25" s="117"/>
      <c r="NUF25" s="117"/>
      <c r="NUG25" s="117"/>
      <c r="NUH25" s="117"/>
      <c r="NUI25" s="117"/>
      <c r="NUJ25" s="117"/>
      <c r="NUK25" s="117"/>
      <c r="NUL25" s="117"/>
      <c r="NUM25" s="117"/>
      <c r="NUN25" s="117"/>
      <c r="NUO25" s="117"/>
      <c r="NUP25" s="117"/>
      <c r="NUQ25" s="117"/>
      <c r="NUR25" s="117"/>
      <c r="NUS25" s="117"/>
      <c r="NUT25" s="117"/>
      <c r="NUU25" s="117"/>
      <c r="NUV25" s="117"/>
      <c r="NUW25" s="117"/>
      <c r="NUX25" s="117"/>
      <c r="NUY25" s="117"/>
      <c r="NUZ25" s="117"/>
      <c r="NVA25" s="117"/>
      <c r="NVB25" s="117"/>
      <c r="NVC25" s="117"/>
      <c r="NVD25" s="117"/>
      <c r="NVE25" s="117"/>
      <c r="NVF25" s="117"/>
      <c r="NVG25" s="117"/>
      <c r="NVH25" s="117"/>
      <c r="NVI25" s="117"/>
      <c r="NVJ25" s="117"/>
      <c r="NVK25" s="117"/>
      <c r="NVL25" s="117"/>
      <c r="NVM25" s="117"/>
      <c r="NVN25" s="117"/>
      <c r="NVO25" s="117"/>
      <c r="NVP25" s="117"/>
      <c r="NVQ25" s="117"/>
      <c r="NVR25" s="117"/>
      <c r="NVS25" s="117"/>
      <c r="NVT25" s="117"/>
      <c r="NVU25" s="117"/>
      <c r="NVV25" s="117"/>
      <c r="NVW25" s="117"/>
      <c r="NVX25" s="117"/>
      <c r="NVY25" s="117"/>
      <c r="NVZ25" s="117"/>
      <c r="NWA25" s="117"/>
      <c r="NWB25" s="117"/>
      <c r="NWC25" s="117"/>
      <c r="NWD25" s="117"/>
      <c r="NWE25" s="117"/>
      <c r="NWF25" s="117"/>
      <c r="NWG25" s="117"/>
      <c r="NWH25" s="117"/>
      <c r="NWI25" s="117"/>
      <c r="NWJ25" s="117"/>
      <c r="NWK25" s="117"/>
      <c r="NWL25" s="117"/>
      <c r="NWM25" s="117"/>
      <c r="NWN25" s="117"/>
      <c r="NWO25" s="117"/>
      <c r="NWP25" s="117"/>
      <c r="NWQ25" s="117"/>
      <c r="NWR25" s="117"/>
      <c r="NWS25" s="117"/>
      <c r="NWT25" s="117"/>
      <c r="NWU25" s="117"/>
      <c r="NWV25" s="117"/>
      <c r="NWW25" s="117"/>
      <c r="NWX25" s="117"/>
      <c r="NWY25" s="117"/>
      <c r="NWZ25" s="117"/>
      <c r="NXA25" s="117"/>
      <c r="NXB25" s="117"/>
      <c r="NXC25" s="117"/>
      <c r="NXD25" s="117"/>
      <c r="NXE25" s="117"/>
      <c r="NXF25" s="117"/>
      <c r="NXG25" s="117"/>
      <c r="NXH25" s="117"/>
      <c r="NXI25" s="117"/>
      <c r="NXJ25" s="117"/>
      <c r="NXK25" s="117"/>
      <c r="NXL25" s="117"/>
      <c r="NXM25" s="117"/>
      <c r="NXN25" s="117"/>
      <c r="NXO25" s="117"/>
      <c r="NXP25" s="117"/>
      <c r="NXQ25" s="117"/>
      <c r="NXR25" s="117"/>
      <c r="NXS25" s="117"/>
      <c r="NXT25" s="117"/>
      <c r="NXU25" s="117"/>
      <c r="NXV25" s="117"/>
      <c r="NXW25" s="117"/>
      <c r="NXX25" s="117"/>
      <c r="NXY25" s="117"/>
      <c r="NXZ25" s="117"/>
      <c r="NYA25" s="117"/>
      <c r="NYB25" s="117"/>
      <c r="NYC25" s="117"/>
      <c r="NYD25" s="117"/>
      <c r="NYE25" s="117"/>
      <c r="NYF25" s="117"/>
      <c r="NYG25" s="117"/>
      <c r="NYH25" s="117"/>
      <c r="NYI25" s="117"/>
      <c r="NYJ25" s="117"/>
      <c r="NYK25" s="117"/>
      <c r="NYL25" s="117"/>
      <c r="NYM25" s="117"/>
      <c r="NYN25" s="117"/>
      <c r="NYO25" s="117"/>
      <c r="NYP25" s="117"/>
      <c r="NYQ25" s="117"/>
      <c r="NYR25" s="117"/>
      <c r="NYS25" s="117"/>
      <c r="NYT25" s="117"/>
      <c r="NYU25" s="117"/>
      <c r="NYV25" s="117"/>
      <c r="NYW25" s="117"/>
      <c r="NYX25" s="117"/>
      <c r="NYY25" s="117"/>
      <c r="NYZ25" s="117"/>
      <c r="NZA25" s="117"/>
      <c r="NZB25" s="117"/>
      <c r="NZC25" s="117"/>
      <c r="NZD25" s="117"/>
      <c r="NZE25" s="117"/>
      <c r="NZF25" s="117"/>
      <c r="NZG25" s="117"/>
      <c r="NZH25" s="117"/>
      <c r="NZI25" s="117"/>
      <c r="NZJ25" s="117"/>
      <c r="NZK25" s="117"/>
      <c r="NZL25" s="117"/>
      <c r="NZM25" s="117"/>
      <c r="NZN25" s="117"/>
      <c r="NZO25" s="117"/>
      <c r="NZP25" s="117"/>
      <c r="NZQ25" s="117"/>
      <c r="NZR25" s="117"/>
      <c r="NZS25" s="117"/>
      <c r="NZT25" s="117"/>
      <c r="NZU25" s="117"/>
      <c r="NZV25" s="117"/>
      <c r="NZW25" s="117"/>
      <c r="NZX25" s="117"/>
      <c r="NZY25" s="117"/>
      <c r="NZZ25" s="117"/>
      <c r="OAA25" s="117"/>
      <c r="OAB25" s="117"/>
      <c r="OAC25" s="117"/>
      <c r="OAD25" s="117"/>
      <c r="OAE25" s="117"/>
      <c r="OAF25" s="117"/>
      <c r="OAG25" s="117"/>
      <c r="OAH25" s="117"/>
      <c r="OAI25" s="117"/>
      <c r="OAJ25" s="117"/>
      <c r="OAK25" s="117"/>
      <c r="OAL25" s="117"/>
      <c r="OAM25" s="117"/>
      <c r="OAN25" s="117"/>
      <c r="OAO25" s="117"/>
      <c r="OAP25" s="117"/>
      <c r="OAQ25" s="117"/>
      <c r="OAR25" s="117"/>
      <c r="OAS25" s="117"/>
      <c r="OAT25" s="117"/>
      <c r="OAU25" s="117"/>
      <c r="OAV25" s="117"/>
      <c r="OAW25" s="117"/>
      <c r="OAX25" s="117"/>
      <c r="OAY25" s="117"/>
      <c r="OAZ25" s="117"/>
      <c r="OBA25" s="117"/>
      <c r="OBB25" s="117"/>
      <c r="OBC25" s="117"/>
      <c r="OBD25" s="117"/>
      <c r="OBE25" s="117"/>
      <c r="OBF25" s="117"/>
      <c r="OBG25" s="117"/>
      <c r="OBH25" s="117"/>
      <c r="OBI25" s="117"/>
      <c r="OBJ25" s="117"/>
      <c r="OBK25" s="117"/>
      <c r="OBL25" s="117"/>
      <c r="OBM25" s="117"/>
      <c r="OBN25" s="117"/>
      <c r="OBO25" s="117"/>
      <c r="OBP25" s="117"/>
      <c r="OBQ25" s="117"/>
      <c r="OBR25" s="117"/>
      <c r="OBS25" s="117"/>
      <c r="OBT25" s="117"/>
      <c r="OBU25" s="117"/>
      <c r="OBV25" s="117"/>
      <c r="OBW25" s="117"/>
      <c r="OBX25" s="117"/>
      <c r="OBY25" s="117"/>
      <c r="OBZ25" s="117"/>
      <c r="OCA25" s="117"/>
      <c r="OCB25" s="117"/>
      <c r="OCC25" s="117"/>
      <c r="OCD25" s="117"/>
      <c r="OCE25" s="117"/>
      <c r="OCF25" s="117"/>
      <c r="OCG25" s="117"/>
      <c r="OCH25" s="117"/>
      <c r="OCI25" s="117"/>
      <c r="OCJ25" s="117"/>
      <c r="OCK25" s="117"/>
      <c r="OCL25" s="117"/>
      <c r="OCM25" s="117"/>
      <c r="OCN25" s="117"/>
      <c r="OCO25" s="117"/>
      <c r="OCP25" s="117"/>
      <c r="OCQ25" s="117"/>
      <c r="OCR25" s="117"/>
      <c r="OCS25" s="117"/>
      <c r="OCT25" s="117"/>
      <c r="OCU25" s="117"/>
      <c r="OCV25" s="117"/>
      <c r="OCW25" s="117"/>
      <c r="OCX25" s="117"/>
      <c r="OCY25" s="117"/>
      <c r="OCZ25" s="117"/>
      <c r="ODA25" s="117"/>
      <c r="ODB25" s="117"/>
      <c r="ODC25" s="117"/>
      <c r="ODD25" s="117"/>
      <c r="ODE25" s="117"/>
      <c r="ODF25" s="117"/>
      <c r="ODG25" s="117"/>
      <c r="ODH25" s="117"/>
      <c r="ODI25" s="117"/>
      <c r="ODJ25" s="117"/>
      <c r="ODK25" s="117"/>
      <c r="ODL25" s="117"/>
      <c r="ODM25" s="117"/>
      <c r="ODN25" s="117"/>
      <c r="ODO25" s="117"/>
      <c r="ODP25" s="117"/>
      <c r="ODQ25" s="117"/>
      <c r="ODR25" s="117"/>
      <c r="ODS25" s="117"/>
      <c r="ODT25" s="117"/>
      <c r="ODU25" s="117"/>
      <c r="ODV25" s="117"/>
      <c r="ODW25" s="117"/>
      <c r="ODX25" s="117"/>
      <c r="ODY25" s="117"/>
      <c r="ODZ25" s="117"/>
      <c r="OEA25" s="117"/>
      <c r="OEB25" s="117"/>
      <c r="OEC25" s="117"/>
      <c r="OED25" s="117"/>
      <c r="OEE25" s="117"/>
      <c r="OEF25" s="117"/>
      <c r="OEG25" s="117"/>
      <c r="OEH25" s="117"/>
      <c r="OEI25" s="117"/>
      <c r="OEJ25" s="117"/>
      <c r="OEK25" s="117"/>
      <c r="OEL25" s="117"/>
      <c r="OEM25" s="117"/>
      <c r="OEN25" s="117"/>
      <c r="OEO25" s="117"/>
      <c r="OEP25" s="117"/>
      <c r="OEQ25" s="117"/>
      <c r="OER25" s="117"/>
      <c r="OES25" s="117"/>
      <c r="OET25" s="117"/>
      <c r="OEU25" s="117"/>
      <c r="OEV25" s="117"/>
      <c r="OEW25" s="117"/>
      <c r="OEX25" s="117"/>
      <c r="OEY25" s="117"/>
      <c r="OEZ25" s="117"/>
      <c r="OFA25" s="117"/>
      <c r="OFB25" s="117"/>
      <c r="OFC25" s="117"/>
      <c r="OFD25" s="117"/>
      <c r="OFE25" s="117"/>
      <c r="OFF25" s="117"/>
      <c r="OFG25" s="117"/>
      <c r="OFH25" s="117"/>
      <c r="OFI25" s="117"/>
      <c r="OFJ25" s="117"/>
      <c r="OFK25" s="117"/>
      <c r="OFL25" s="117"/>
      <c r="OFM25" s="117"/>
      <c r="OFN25" s="117"/>
      <c r="OFO25" s="117"/>
      <c r="OFP25" s="117"/>
      <c r="OFQ25" s="117"/>
      <c r="OFR25" s="117"/>
      <c r="OFS25" s="117"/>
      <c r="OFT25" s="117"/>
      <c r="OFU25" s="117"/>
      <c r="OFV25" s="117"/>
      <c r="OFW25" s="117"/>
      <c r="OFX25" s="117"/>
      <c r="OFY25" s="117"/>
      <c r="OFZ25" s="117"/>
      <c r="OGA25" s="117"/>
      <c r="OGB25" s="117"/>
      <c r="OGC25" s="117"/>
      <c r="OGD25" s="117"/>
      <c r="OGE25" s="117"/>
      <c r="OGF25" s="117"/>
      <c r="OGG25" s="117"/>
      <c r="OGH25" s="117"/>
      <c r="OGI25" s="117"/>
      <c r="OGJ25" s="117"/>
      <c r="OGK25" s="117"/>
      <c r="OGL25" s="117"/>
      <c r="OGM25" s="117"/>
      <c r="OGN25" s="117"/>
      <c r="OGO25" s="117"/>
      <c r="OGP25" s="117"/>
      <c r="OGQ25" s="117"/>
      <c r="OGR25" s="117"/>
      <c r="OGS25" s="117"/>
      <c r="OGT25" s="117"/>
      <c r="OGU25" s="117"/>
      <c r="OGV25" s="117"/>
      <c r="OGW25" s="117"/>
      <c r="OGX25" s="117"/>
      <c r="OGY25" s="117"/>
      <c r="OGZ25" s="117"/>
      <c r="OHA25" s="117"/>
      <c r="OHB25" s="117"/>
      <c r="OHC25" s="117"/>
      <c r="OHD25" s="117"/>
      <c r="OHE25" s="117"/>
      <c r="OHF25" s="117"/>
      <c r="OHG25" s="117"/>
      <c r="OHH25" s="117"/>
      <c r="OHI25" s="117"/>
      <c r="OHJ25" s="117"/>
      <c r="OHK25" s="117"/>
      <c r="OHL25" s="117"/>
      <c r="OHM25" s="117"/>
      <c r="OHN25" s="117"/>
      <c r="OHO25" s="117"/>
      <c r="OHP25" s="117"/>
      <c r="OHQ25" s="117"/>
      <c r="OHR25" s="117"/>
      <c r="OHS25" s="117"/>
      <c r="OHT25" s="117"/>
      <c r="OHU25" s="117"/>
      <c r="OHV25" s="117"/>
      <c r="OHW25" s="117"/>
      <c r="OHX25" s="117"/>
      <c r="OHY25" s="117"/>
      <c r="OHZ25" s="117"/>
      <c r="OIA25" s="117"/>
      <c r="OIB25" s="117"/>
      <c r="OIC25" s="117"/>
      <c r="OID25" s="117"/>
      <c r="OIE25" s="117"/>
      <c r="OIF25" s="117"/>
      <c r="OIG25" s="117"/>
      <c r="OIH25" s="117"/>
      <c r="OII25" s="117"/>
      <c r="OIJ25" s="117"/>
      <c r="OIK25" s="117"/>
      <c r="OIL25" s="117"/>
      <c r="OIM25" s="117"/>
      <c r="OIN25" s="117"/>
      <c r="OIO25" s="117"/>
      <c r="OIP25" s="117"/>
      <c r="OIQ25" s="117"/>
      <c r="OIR25" s="117"/>
      <c r="OIS25" s="117"/>
      <c r="OIT25" s="117"/>
      <c r="OIU25" s="117"/>
      <c r="OIV25" s="117"/>
      <c r="OIW25" s="117"/>
      <c r="OIX25" s="117"/>
      <c r="OIY25" s="117"/>
      <c r="OIZ25" s="117"/>
      <c r="OJA25" s="117"/>
      <c r="OJB25" s="117"/>
      <c r="OJC25" s="117"/>
      <c r="OJD25" s="117"/>
      <c r="OJE25" s="117"/>
      <c r="OJF25" s="117"/>
      <c r="OJG25" s="117"/>
      <c r="OJH25" s="117"/>
      <c r="OJI25" s="117"/>
      <c r="OJJ25" s="117"/>
      <c r="OJK25" s="117"/>
      <c r="OJL25" s="117"/>
      <c r="OJM25" s="117"/>
      <c r="OJN25" s="117"/>
      <c r="OJO25" s="117"/>
      <c r="OJP25" s="117"/>
      <c r="OJQ25" s="117"/>
      <c r="OJR25" s="117"/>
      <c r="OJS25" s="117"/>
      <c r="OJT25" s="117"/>
      <c r="OJU25" s="117"/>
      <c r="OJV25" s="117"/>
      <c r="OJW25" s="117"/>
      <c r="OJX25" s="117"/>
      <c r="OJY25" s="117"/>
      <c r="OJZ25" s="117"/>
      <c r="OKA25" s="117"/>
      <c r="OKB25" s="117"/>
      <c r="OKC25" s="117"/>
      <c r="OKD25" s="117"/>
      <c r="OKE25" s="117"/>
      <c r="OKF25" s="117"/>
      <c r="OKG25" s="117"/>
      <c r="OKH25" s="117"/>
      <c r="OKI25" s="117"/>
      <c r="OKJ25" s="117"/>
      <c r="OKK25" s="117"/>
      <c r="OKL25" s="117"/>
      <c r="OKM25" s="117"/>
      <c r="OKN25" s="117"/>
      <c r="OKO25" s="117"/>
      <c r="OKP25" s="117"/>
      <c r="OKQ25" s="117"/>
      <c r="OKR25" s="117"/>
      <c r="OKS25" s="117"/>
      <c r="OKT25" s="117"/>
      <c r="OKU25" s="117"/>
      <c r="OKV25" s="117"/>
      <c r="OKW25" s="117"/>
      <c r="OKX25" s="117"/>
      <c r="OKY25" s="117"/>
      <c r="OKZ25" s="117"/>
      <c r="OLA25" s="117"/>
      <c r="OLB25" s="117"/>
      <c r="OLC25" s="117"/>
      <c r="OLD25" s="117"/>
      <c r="OLE25" s="117"/>
      <c r="OLF25" s="117"/>
      <c r="OLG25" s="117"/>
      <c r="OLH25" s="117"/>
      <c r="OLI25" s="117"/>
      <c r="OLJ25" s="117"/>
      <c r="OLK25" s="117"/>
      <c r="OLL25" s="117"/>
      <c r="OLM25" s="117"/>
      <c r="OLN25" s="117"/>
      <c r="OLO25" s="117"/>
      <c r="OLP25" s="117"/>
      <c r="OLQ25" s="117"/>
      <c r="OLR25" s="117"/>
      <c r="OLS25" s="117"/>
      <c r="OLT25" s="117"/>
      <c r="OLU25" s="117"/>
      <c r="OLV25" s="117"/>
      <c r="OLW25" s="117"/>
      <c r="OLX25" s="117"/>
      <c r="OLY25" s="117"/>
      <c r="OLZ25" s="117"/>
      <c r="OMA25" s="117"/>
      <c r="OMB25" s="117"/>
      <c r="OMC25" s="117"/>
      <c r="OMD25" s="117"/>
      <c r="OME25" s="117"/>
      <c r="OMF25" s="117"/>
      <c r="OMG25" s="117"/>
      <c r="OMH25" s="117"/>
      <c r="OMI25" s="117"/>
      <c r="OMJ25" s="117"/>
      <c r="OMK25" s="117"/>
      <c r="OML25" s="117"/>
      <c r="OMM25" s="117"/>
      <c r="OMN25" s="117"/>
      <c r="OMO25" s="117"/>
      <c r="OMP25" s="117"/>
      <c r="OMQ25" s="117"/>
      <c r="OMR25" s="117"/>
      <c r="OMS25" s="117"/>
      <c r="OMT25" s="117"/>
      <c r="OMU25" s="117"/>
      <c r="OMV25" s="117"/>
      <c r="OMW25" s="117"/>
      <c r="OMX25" s="117"/>
      <c r="OMY25" s="117"/>
      <c r="OMZ25" s="117"/>
      <c r="ONA25" s="117"/>
      <c r="ONB25" s="117"/>
      <c r="ONC25" s="117"/>
      <c r="OND25" s="117"/>
      <c r="ONE25" s="117"/>
      <c r="ONF25" s="117"/>
      <c r="ONG25" s="117"/>
      <c r="ONH25" s="117"/>
      <c r="ONI25" s="117"/>
      <c r="ONJ25" s="117"/>
      <c r="ONK25" s="117"/>
      <c r="ONL25" s="117"/>
      <c r="ONM25" s="117"/>
      <c r="ONN25" s="117"/>
      <c r="ONO25" s="117"/>
      <c r="ONP25" s="117"/>
      <c r="ONQ25" s="117"/>
      <c r="ONR25" s="117"/>
      <c r="ONS25" s="117"/>
      <c r="ONT25" s="117"/>
      <c r="ONU25" s="117"/>
      <c r="ONV25" s="117"/>
      <c r="ONW25" s="117"/>
      <c r="ONX25" s="117"/>
      <c r="ONY25" s="117"/>
      <c r="ONZ25" s="117"/>
      <c r="OOA25" s="117"/>
      <c r="OOB25" s="117"/>
      <c r="OOC25" s="117"/>
      <c r="OOD25" s="117"/>
      <c r="OOE25" s="117"/>
      <c r="OOF25" s="117"/>
      <c r="OOG25" s="117"/>
      <c r="OOH25" s="117"/>
      <c r="OOI25" s="117"/>
      <c r="OOJ25" s="117"/>
      <c r="OOK25" s="117"/>
      <c r="OOL25" s="117"/>
      <c r="OOM25" s="117"/>
      <c r="OON25" s="117"/>
      <c r="OOO25" s="117"/>
      <c r="OOP25" s="117"/>
      <c r="OOQ25" s="117"/>
      <c r="OOR25" s="117"/>
      <c r="OOS25" s="117"/>
      <c r="OOT25" s="117"/>
      <c r="OOU25" s="117"/>
      <c r="OOV25" s="117"/>
      <c r="OOW25" s="117"/>
      <c r="OOX25" s="117"/>
      <c r="OOY25" s="117"/>
      <c r="OOZ25" s="117"/>
      <c r="OPA25" s="117"/>
      <c r="OPB25" s="117"/>
      <c r="OPC25" s="117"/>
      <c r="OPD25" s="117"/>
      <c r="OPE25" s="117"/>
      <c r="OPF25" s="117"/>
      <c r="OPG25" s="117"/>
      <c r="OPH25" s="117"/>
      <c r="OPI25" s="117"/>
      <c r="OPJ25" s="117"/>
      <c r="OPK25" s="117"/>
      <c r="OPL25" s="117"/>
      <c r="OPM25" s="117"/>
      <c r="OPN25" s="117"/>
      <c r="OPO25" s="117"/>
      <c r="OPP25" s="117"/>
      <c r="OPQ25" s="117"/>
      <c r="OPR25" s="117"/>
      <c r="OPS25" s="117"/>
      <c r="OPT25" s="117"/>
      <c r="OPU25" s="117"/>
      <c r="OPV25" s="117"/>
      <c r="OPW25" s="117"/>
      <c r="OPX25" s="117"/>
      <c r="OPY25" s="117"/>
      <c r="OPZ25" s="117"/>
      <c r="OQA25" s="117"/>
      <c r="OQB25" s="117"/>
      <c r="OQC25" s="117"/>
      <c r="OQD25" s="117"/>
      <c r="OQE25" s="117"/>
      <c r="OQF25" s="117"/>
      <c r="OQG25" s="117"/>
      <c r="OQH25" s="117"/>
      <c r="OQI25" s="117"/>
      <c r="OQJ25" s="117"/>
      <c r="OQK25" s="117"/>
      <c r="OQL25" s="117"/>
      <c r="OQM25" s="117"/>
      <c r="OQN25" s="117"/>
      <c r="OQO25" s="117"/>
      <c r="OQP25" s="117"/>
      <c r="OQQ25" s="117"/>
      <c r="OQR25" s="117"/>
      <c r="OQS25" s="117"/>
      <c r="OQT25" s="117"/>
      <c r="OQU25" s="117"/>
      <c r="OQV25" s="117"/>
      <c r="OQW25" s="117"/>
      <c r="OQX25" s="117"/>
      <c r="OQY25" s="117"/>
      <c r="OQZ25" s="117"/>
      <c r="ORA25" s="117"/>
      <c r="ORB25" s="117"/>
      <c r="ORC25" s="117"/>
      <c r="ORD25" s="117"/>
      <c r="ORE25" s="117"/>
      <c r="ORF25" s="117"/>
      <c r="ORG25" s="117"/>
      <c r="ORH25" s="117"/>
      <c r="ORI25" s="117"/>
      <c r="ORJ25" s="117"/>
      <c r="ORK25" s="117"/>
      <c r="ORL25" s="117"/>
      <c r="ORM25" s="117"/>
      <c r="ORN25" s="117"/>
      <c r="ORO25" s="117"/>
      <c r="ORP25" s="117"/>
      <c r="ORQ25" s="117"/>
      <c r="ORR25" s="117"/>
      <c r="ORS25" s="117"/>
      <c r="ORT25" s="117"/>
      <c r="ORU25" s="117"/>
      <c r="ORV25" s="117"/>
      <c r="ORW25" s="117"/>
      <c r="ORX25" s="117"/>
      <c r="ORY25" s="117"/>
      <c r="ORZ25" s="117"/>
      <c r="OSA25" s="117"/>
      <c r="OSB25" s="117"/>
      <c r="OSC25" s="117"/>
      <c r="OSD25" s="117"/>
      <c r="OSE25" s="117"/>
      <c r="OSF25" s="117"/>
      <c r="OSG25" s="117"/>
      <c r="OSH25" s="117"/>
      <c r="OSI25" s="117"/>
      <c r="OSJ25" s="117"/>
      <c r="OSK25" s="117"/>
      <c r="OSL25" s="117"/>
      <c r="OSM25" s="117"/>
      <c r="OSN25" s="117"/>
      <c r="OSO25" s="117"/>
      <c r="OSP25" s="117"/>
      <c r="OSQ25" s="117"/>
      <c r="OSR25" s="117"/>
      <c r="OSS25" s="117"/>
      <c r="OST25" s="117"/>
      <c r="OSU25" s="117"/>
      <c r="OSV25" s="117"/>
      <c r="OSW25" s="117"/>
      <c r="OSX25" s="117"/>
      <c r="OSY25" s="117"/>
      <c r="OSZ25" s="117"/>
      <c r="OTA25" s="117"/>
      <c r="OTB25" s="117"/>
      <c r="OTC25" s="117"/>
      <c r="OTD25" s="117"/>
      <c r="OTE25" s="117"/>
      <c r="OTF25" s="117"/>
      <c r="OTG25" s="117"/>
      <c r="OTH25" s="117"/>
      <c r="OTI25" s="117"/>
      <c r="OTJ25" s="117"/>
      <c r="OTK25" s="117"/>
      <c r="OTL25" s="117"/>
      <c r="OTM25" s="117"/>
      <c r="OTN25" s="117"/>
      <c r="OTO25" s="117"/>
      <c r="OTP25" s="117"/>
      <c r="OTQ25" s="117"/>
      <c r="OTR25" s="117"/>
      <c r="OTS25" s="117"/>
      <c r="OTT25" s="117"/>
      <c r="OTU25" s="117"/>
      <c r="OTV25" s="117"/>
      <c r="OTW25" s="117"/>
      <c r="OTX25" s="117"/>
      <c r="OTY25" s="117"/>
      <c r="OTZ25" s="117"/>
      <c r="OUA25" s="117"/>
      <c r="OUB25" s="117"/>
      <c r="OUC25" s="117"/>
      <c r="OUD25" s="117"/>
      <c r="OUE25" s="117"/>
      <c r="OUF25" s="117"/>
      <c r="OUG25" s="117"/>
      <c r="OUH25" s="117"/>
      <c r="OUI25" s="117"/>
      <c r="OUJ25" s="117"/>
      <c r="OUK25" s="117"/>
      <c r="OUL25" s="117"/>
      <c r="OUM25" s="117"/>
      <c r="OUN25" s="117"/>
      <c r="OUO25" s="117"/>
      <c r="OUP25" s="117"/>
      <c r="OUQ25" s="117"/>
      <c r="OUR25" s="117"/>
      <c r="OUS25" s="117"/>
      <c r="OUT25" s="117"/>
      <c r="OUU25" s="117"/>
      <c r="OUV25" s="117"/>
      <c r="OUW25" s="117"/>
      <c r="OUX25" s="117"/>
      <c r="OUY25" s="117"/>
      <c r="OUZ25" s="117"/>
      <c r="OVA25" s="117"/>
      <c r="OVB25" s="117"/>
      <c r="OVC25" s="117"/>
      <c r="OVD25" s="117"/>
      <c r="OVE25" s="117"/>
      <c r="OVF25" s="117"/>
      <c r="OVG25" s="117"/>
      <c r="OVH25" s="117"/>
      <c r="OVI25" s="117"/>
      <c r="OVJ25" s="117"/>
      <c r="OVK25" s="117"/>
      <c r="OVL25" s="117"/>
      <c r="OVM25" s="117"/>
      <c r="OVN25" s="117"/>
      <c r="OVO25" s="117"/>
      <c r="OVP25" s="117"/>
      <c r="OVQ25" s="117"/>
      <c r="OVR25" s="117"/>
      <c r="OVS25" s="117"/>
      <c r="OVT25" s="117"/>
      <c r="OVU25" s="117"/>
      <c r="OVV25" s="117"/>
      <c r="OVW25" s="117"/>
      <c r="OVX25" s="117"/>
      <c r="OVY25" s="117"/>
      <c r="OVZ25" s="117"/>
      <c r="OWA25" s="117"/>
      <c r="OWB25" s="117"/>
      <c r="OWC25" s="117"/>
      <c r="OWD25" s="117"/>
      <c r="OWE25" s="117"/>
      <c r="OWF25" s="117"/>
      <c r="OWG25" s="117"/>
      <c r="OWH25" s="117"/>
      <c r="OWI25" s="117"/>
      <c r="OWJ25" s="117"/>
      <c r="OWK25" s="117"/>
      <c r="OWL25" s="117"/>
      <c r="OWM25" s="117"/>
      <c r="OWN25" s="117"/>
      <c r="OWO25" s="117"/>
      <c r="OWP25" s="117"/>
      <c r="OWQ25" s="117"/>
      <c r="OWR25" s="117"/>
      <c r="OWS25" s="117"/>
      <c r="OWT25" s="117"/>
      <c r="OWU25" s="117"/>
      <c r="OWV25" s="117"/>
      <c r="OWW25" s="117"/>
      <c r="OWX25" s="117"/>
      <c r="OWY25" s="117"/>
      <c r="OWZ25" s="117"/>
      <c r="OXA25" s="117"/>
      <c r="OXB25" s="117"/>
      <c r="OXC25" s="117"/>
      <c r="OXD25" s="117"/>
      <c r="OXE25" s="117"/>
      <c r="OXF25" s="117"/>
      <c r="OXG25" s="117"/>
      <c r="OXH25" s="117"/>
      <c r="OXI25" s="117"/>
      <c r="OXJ25" s="117"/>
      <c r="OXK25" s="117"/>
      <c r="OXL25" s="117"/>
      <c r="OXM25" s="117"/>
      <c r="OXN25" s="117"/>
      <c r="OXO25" s="117"/>
      <c r="OXP25" s="117"/>
      <c r="OXQ25" s="117"/>
      <c r="OXR25" s="117"/>
      <c r="OXS25" s="117"/>
      <c r="OXT25" s="117"/>
      <c r="OXU25" s="117"/>
      <c r="OXV25" s="117"/>
      <c r="OXW25" s="117"/>
      <c r="OXX25" s="117"/>
      <c r="OXY25" s="117"/>
      <c r="OXZ25" s="117"/>
      <c r="OYA25" s="117"/>
      <c r="OYB25" s="117"/>
      <c r="OYC25" s="117"/>
      <c r="OYD25" s="117"/>
      <c r="OYE25" s="117"/>
      <c r="OYF25" s="117"/>
      <c r="OYG25" s="117"/>
      <c r="OYH25" s="117"/>
      <c r="OYI25" s="117"/>
      <c r="OYJ25" s="117"/>
      <c r="OYK25" s="117"/>
      <c r="OYL25" s="117"/>
      <c r="OYM25" s="117"/>
      <c r="OYN25" s="117"/>
      <c r="OYO25" s="117"/>
      <c r="OYP25" s="117"/>
      <c r="OYQ25" s="117"/>
      <c r="OYR25" s="117"/>
      <c r="OYS25" s="117"/>
      <c r="OYT25" s="117"/>
      <c r="OYU25" s="117"/>
      <c r="OYV25" s="117"/>
      <c r="OYW25" s="117"/>
      <c r="OYX25" s="117"/>
      <c r="OYY25" s="117"/>
      <c r="OYZ25" s="117"/>
      <c r="OZA25" s="117"/>
      <c r="OZB25" s="117"/>
      <c r="OZC25" s="117"/>
      <c r="OZD25" s="117"/>
      <c r="OZE25" s="117"/>
      <c r="OZF25" s="117"/>
      <c r="OZG25" s="117"/>
      <c r="OZH25" s="117"/>
      <c r="OZI25" s="117"/>
      <c r="OZJ25" s="117"/>
      <c r="OZK25" s="117"/>
      <c r="OZL25" s="117"/>
      <c r="OZM25" s="117"/>
      <c r="OZN25" s="117"/>
      <c r="OZO25" s="117"/>
      <c r="OZP25" s="117"/>
      <c r="OZQ25" s="117"/>
      <c r="OZR25" s="117"/>
      <c r="OZS25" s="117"/>
      <c r="OZT25" s="117"/>
      <c r="OZU25" s="117"/>
      <c r="OZV25" s="117"/>
      <c r="OZW25" s="117"/>
      <c r="OZX25" s="117"/>
      <c r="OZY25" s="117"/>
      <c r="OZZ25" s="117"/>
      <c r="PAA25" s="117"/>
      <c r="PAB25" s="117"/>
      <c r="PAC25" s="117"/>
      <c r="PAD25" s="117"/>
      <c r="PAE25" s="117"/>
      <c r="PAF25" s="117"/>
      <c r="PAG25" s="117"/>
      <c r="PAH25" s="117"/>
      <c r="PAI25" s="117"/>
      <c r="PAJ25" s="117"/>
      <c r="PAK25" s="117"/>
      <c r="PAL25" s="117"/>
      <c r="PAM25" s="117"/>
      <c r="PAN25" s="117"/>
      <c r="PAO25" s="117"/>
      <c r="PAP25" s="117"/>
      <c r="PAQ25" s="117"/>
      <c r="PAR25" s="117"/>
      <c r="PAS25" s="117"/>
      <c r="PAT25" s="117"/>
      <c r="PAU25" s="117"/>
      <c r="PAV25" s="117"/>
      <c r="PAW25" s="117"/>
      <c r="PAX25" s="117"/>
      <c r="PAY25" s="117"/>
      <c r="PAZ25" s="117"/>
      <c r="PBA25" s="117"/>
      <c r="PBB25" s="117"/>
      <c r="PBC25" s="117"/>
      <c r="PBD25" s="117"/>
      <c r="PBE25" s="117"/>
      <c r="PBF25" s="117"/>
      <c r="PBG25" s="117"/>
      <c r="PBH25" s="117"/>
      <c r="PBI25" s="117"/>
      <c r="PBJ25" s="117"/>
      <c r="PBK25" s="117"/>
      <c r="PBL25" s="117"/>
      <c r="PBM25" s="117"/>
      <c r="PBN25" s="117"/>
      <c r="PBO25" s="117"/>
      <c r="PBP25" s="117"/>
      <c r="PBQ25" s="117"/>
      <c r="PBR25" s="117"/>
      <c r="PBS25" s="117"/>
      <c r="PBT25" s="117"/>
      <c r="PBU25" s="117"/>
      <c r="PBV25" s="117"/>
      <c r="PBW25" s="117"/>
      <c r="PBX25" s="117"/>
      <c r="PBY25" s="117"/>
      <c r="PBZ25" s="117"/>
      <c r="PCA25" s="117"/>
      <c r="PCB25" s="117"/>
      <c r="PCC25" s="117"/>
      <c r="PCD25" s="117"/>
      <c r="PCE25" s="117"/>
      <c r="PCF25" s="117"/>
      <c r="PCG25" s="117"/>
      <c r="PCH25" s="117"/>
      <c r="PCI25" s="117"/>
      <c r="PCJ25" s="117"/>
      <c r="PCK25" s="117"/>
      <c r="PCL25" s="117"/>
      <c r="PCM25" s="117"/>
      <c r="PCN25" s="117"/>
      <c r="PCO25" s="117"/>
      <c r="PCP25" s="117"/>
      <c r="PCQ25" s="117"/>
      <c r="PCR25" s="117"/>
      <c r="PCS25" s="117"/>
      <c r="PCT25" s="117"/>
      <c r="PCU25" s="117"/>
      <c r="PCV25" s="117"/>
      <c r="PCW25" s="117"/>
      <c r="PCX25" s="117"/>
      <c r="PCY25" s="117"/>
      <c r="PCZ25" s="117"/>
      <c r="PDA25" s="117"/>
      <c r="PDB25" s="117"/>
      <c r="PDC25" s="117"/>
      <c r="PDD25" s="117"/>
      <c r="PDE25" s="117"/>
      <c r="PDF25" s="117"/>
      <c r="PDG25" s="117"/>
      <c r="PDH25" s="117"/>
      <c r="PDI25" s="117"/>
      <c r="PDJ25" s="117"/>
      <c r="PDK25" s="117"/>
      <c r="PDL25" s="117"/>
      <c r="PDM25" s="117"/>
      <c r="PDN25" s="117"/>
      <c r="PDO25" s="117"/>
      <c r="PDP25" s="117"/>
      <c r="PDQ25" s="117"/>
      <c r="PDR25" s="117"/>
      <c r="PDS25" s="117"/>
      <c r="PDT25" s="117"/>
      <c r="PDU25" s="117"/>
      <c r="PDV25" s="117"/>
      <c r="PDW25" s="117"/>
      <c r="PDX25" s="117"/>
      <c r="PDY25" s="117"/>
      <c r="PDZ25" s="117"/>
      <c r="PEA25" s="117"/>
      <c r="PEB25" s="117"/>
      <c r="PEC25" s="117"/>
      <c r="PED25" s="117"/>
      <c r="PEE25" s="117"/>
      <c r="PEF25" s="117"/>
      <c r="PEG25" s="117"/>
      <c r="PEH25" s="117"/>
      <c r="PEI25" s="117"/>
      <c r="PEJ25" s="117"/>
      <c r="PEK25" s="117"/>
      <c r="PEL25" s="117"/>
      <c r="PEM25" s="117"/>
      <c r="PEN25" s="117"/>
      <c r="PEO25" s="117"/>
      <c r="PEP25" s="117"/>
      <c r="PEQ25" s="117"/>
      <c r="PER25" s="117"/>
      <c r="PES25" s="117"/>
      <c r="PET25" s="117"/>
      <c r="PEU25" s="117"/>
      <c r="PEV25" s="117"/>
      <c r="PEW25" s="117"/>
      <c r="PEX25" s="117"/>
      <c r="PEY25" s="117"/>
      <c r="PEZ25" s="117"/>
      <c r="PFA25" s="117"/>
      <c r="PFB25" s="117"/>
      <c r="PFC25" s="117"/>
      <c r="PFD25" s="117"/>
      <c r="PFE25" s="117"/>
      <c r="PFF25" s="117"/>
      <c r="PFG25" s="117"/>
      <c r="PFH25" s="117"/>
      <c r="PFI25" s="117"/>
      <c r="PFJ25" s="117"/>
      <c r="PFK25" s="117"/>
      <c r="PFL25" s="117"/>
      <c r="PFM25" s="117"/>
      <c r="PFN25" s="117"/>
      <c r="PFO25" s="117"/>
      <c r="PFP25" s="117"/>
      <c r="PFQ25" s="117"/>
      <c r="PFR25" s="117"/>
      <c r="PFS25" s="117"/>
      <c r="PFT25" s="117"/>
      <c r="PFU25" s="117"/>
      <c r="PFV25" s="117"/>
      <c r="PFW25" s="117"/>
      <c r="PFX25" s="117"/>
      <c r="PFY25" s="117"/>
      <c r="PFZ25" s="117"/>
      <c r="PGA25" s="117"/>
      <c r="PGB25" s="117"/>
      <c r="PGC25" s="117"/>
      <c r="PGD25" s="117"/>
      <c r="PGE25" s="117"/>
      <c r="PGF25" s="117"/>
      <c r="PGG25" s="117"/>
      <c r="PGH25" s="117"/>
      <c r="PGI25" s="117"/>
      <c r="PGJ25" s="117"/>
      <c r="PGK25" s="117"/>
      <c r="PGL25" s="117"/>
      <c r="PGM25" s="117"/>
      <c r="PGN25" s="117"/>
      <c r="PGO25" s="117"/>
      <c r="PGP25" s="117"/>
      <c r="PGQ25" s="117"/>
      <c r="PGR25" s="117"/>
      <c r="PGS25" s="117"/>
      <c r="PGT25" s="117"/>
      <c r="PGU25" s="117"/>
      <c r="PGV25" s="117"/>
      <c r="PGW25" s="117"/>
      <c r="PGX25" s="117"/>
      <c r="PGY25" s="117"/>
      <c r="PGZ25" s="117"/>
      <c r="PHA25" s="117"/>
      <c r="PHB25" s="117"/>
      <c r="PHC25" s="117"/>
      <c r="PHD25" s="117"/>
      <c r="PHE25" s="117"/>
      <c r="PHF25" s="117"/>
      <c r="PHG25" s="117"/>
      <c r="PHH25" s="117"/>
      <c r="PHI25" s="117"/>
      <c r="PHJ25" s="117"/>
      <c r="PHK25" s="117"/>
      <c r="PHL25" s="117"/>
      <c r="PHM25" s="117"/>
      <c r="PHN25" s="117"/>
      <c r="PHO25" s="117"/>
      <c r="PHP25" s="117"/>
      <c r="PHQ25" s="117"/>
      <c r="PHR25" s="117"/>
      <c r="PHS25" s="117"/>
      <c r="PHT25" s="117"/>
      <c r="PHU25" s="117"/>
      <c r="PHV25" s="117"/>
      <c r="PHW25" s="117"/>
      <c r="PHX25" s="117"/>
      <c r="PHY25" s="117"/>
      <c r="PHZ25" s="117"/>
      <c r="PIA25" s="117"/>
      <c r="PIB25" s="117"/>
      <c r="PIC25" s="117"/>
      <c r="PID25" s="117"/>
      <c r="PIE25" s="117"/>
      <c r="PIF25" s="117"/>
      <c r="PIG25" s="117"/>
      <c r="PIH25" s="117"/>
      <c r="PII25" s="117"/>
      <c r="PIJ25" s="117"/>
      <c r="PIK25" s="117"/>
      <c r="PIL25" s="117"/>
      <c r="PIM25" s="117"/>
      <c r="PIN25" s="117"/>
      <c r="PIO25" s="117"/>
      <c r="PIP25" s="117"/>
      <c r="PIQ25" s="117"/>
      <c r="PIR25" s="117"/>
      <c r="PIS25" s="117"/>
      <c r="PIT25" s="117"/>
      <c r="PIU25" s="117"/>
      <c r="PIV25" s="117"/>
      <c r="PIW25" s="117"/>
      <c r="PIX25" s="117"/>
      <c r="PIY25" s="117"/>
      <c r="PIZ25" s="117"/>
      <c r="PJA25" s="117"/>
      <c r="PJB25" s="117"/>
      <c r="PJC25" s="117"/>
      <c r="PJD25" s="117"/>
      <c r="PJE25" s="117"/>
      <c r="PJF25" s="117"/>
      <c r="PJG25" s="117"/>
      <c r="PJH25" s="117"/>
      <c r="PJI25" s="117"/>
      <c r="PJJ25" s="117"/>
      <c r="PJK25" s="117"/>
      <c r="PJL25" s="117"/>
      <c r="PJM25" s="117"/>
      <c r="PJN25" s="117"/>
      <c r="PJO25" s="117"/>
      <c r="PJP25" s="117"/>
      <c r="PJQ25" s="117"/>
      <c r="PJR25" s="117"/>
      <c r="PJS25" s="117"/>
      <c r="PJT25" s="117"/>
      <c r="PJU25" s="117"/>
      <c r="PJV25" s="117"/>
      <c r="PJW25" s="117"/>
      <c r="PJX25" s="117"/>
      <c r="PJY25" s="117"/>
      <c r="PJZ25" s="117"/>
      <c r="PKA25" s="117"/>
      <c r="PKB25" s="117"/>
      <c r="PKC25" s="117"/>
      <c r="PKD25" s="117"/>
      <c r="PKE25" s="117"/>
      <c r="PKF25" s="117"/>
      <c r="PKG25" s="117"/>
      <c r="PKH25" s="117"/>
      <c r="PKI25" s="117"/>
      <c r="PKJ25" s="117"/>
      <c r="PKK25" s="117"/>
      <c r="PKL25" s="117"/>
      <c r="PKM25" s="117"/>
      <c r="PKN25" s="117"/>
      <c r="PKO25" s="117"/>
      <c r="PKP25" s="117"/>
      <c r="PKQ25" s="117"/>
      <c r="PKR25" s="117"/>
      <c r="PKS25" s="117"/>
      <c r="PKT25" s="117"/>
      <c r="PKU25" s="117"/>
      <c r="PKV25" s="117"/>
      <c r="PKW25" s="117"/>
      <c r="PKX25" s="117"/>
      <c r="PKY25" s="117"/>
      <c r="PKZ25" s="117"/>
      <c r="PLA25" s="117"/>
      <c r="PLB25" s="117"/>
      <c r="PLC25" s="117"/>
      <c r="PLD25" s="117"/>
      <c r="PLE25" s="117"/>
      <c r="PLF25" s="117"/>
      <c r="PLG25" s="117"/>
      <c r="PLH25" s="117"/>
      <c r="PLI25" s="117"/>
      <c r="PLJ25" s="117"/>
      <c r="PLK25" s="117"/>
      <c r="PLL25" s="117"/>
      <c r="PLM25" s="117"/>
      <c r="PLN25" s="117"/>
      <c r="PLO25" s="117"/>
      <c r="PLP25" s="117"/>
      <c r="PLQ25" s="117"/>
      <c r="PLR25" s="117"/>
      <c r="PLS25" s="117"/>
      <c r="PLT25" s="117"/>
      <c r="PLU25" s="117"/>
      <c r="PLV25" s="117"/>
      <c r="PLW25" s="117"/>
      <c r="PLX25" s="117"/>
      <c r="PLY25" s="117"/>
      <c r="PLZ25" s="117"/>
      <c r="PMA25" s="117"/>
      <c r="PMB25" s="117"/>
      <c r="PMC25" s="117"/>
      <c r="PMD25" s="117"/>
      <c r="PME25" s="117"/>
      <c r="PMF25" s="117"/>
      <c r="PMG25" s="117"/>
      <c r="PMH25" s="117"/>
      <c r="PMI25" s="117"/>
      <c r="PMJ25" s="117"/>
      <c r="PMK25" s="117"/>
      <c r="PML25" s="117"/>
      <c r="PMM25" s="117"/>
      <c r="PMN25" s="117"/>
      <c r="PMO25" s="117"/>
      <c r="PMP25" s="117"/>
      <c r="PMQ25" s="117"/>
      <c r="PMR25" s="117"/>
      <c r="PMS25" s="117"/>
      <c r="PMT25" s="117"/>
      <c r="PMU25" s="117"/>
      <c r="PMV25" s="117"/>
      <c r="PMW25" s="117"/>
      <c r="PMX25" s="117"/>
      <c r="PMY25" s="117"/>
      <c r="PMZ25" s="117"/>
      <c r="PNA25" s="117"/>
      <c r="PNB25" s="117"/>
      <c r="PNC25" s="117"/>
      <c r="PND25" s="117"/>
      <c r="PNE25" s="117"/>
      <c r="PNF25" s="117"/>
      <c r="PNG25" s="117"/>
      <c r="PNH25" s="117"/>
      <c r="PNI25" s="117"/>
      <c r="PNJ25" s="117"/>
      <c r="PNK25" s="117"/>
      <c r="PNL25" s="117"/>
      <c r="PNM25" s="117"/>
      <c r="PNN25" s="117"/>
      <c r="PNO25" s="117"/>
      <c r="PNP25" s="117"/>
      <c r="PNQ25" s="117"/>
      <c r="PNR25" s="117"/>
      <c r="PNS25" s="117"/>
      <c r="PNT25" s="117"/>
      <c r="PNU25" s="117"/>
      <c r="PNV25" s="117"/>
      <c r="PNW25" s="117"/>
      <c r="PNX25" s="117"/>
      <c r="PNY25" s="117"/>
      <c r="PNZ25" s="117"/>
      <c r="POA25" s="117"/>
      <c r="POB25" s="117"/>
      <c r="POC25" s="117"/>
      <c r="POD25" s="117"/>
      <c r="POE25" s="117"/>
      <c r="POF25" s="117"/>
      <c r="POG25" s="117"/>
      <c r="POH25" s="117"/>
      <c r="POI25" s="117"/>
      <c r="POJ25" s="117"/>
      <c r="POK25" s="117"/>
      <c r="POL25" s="117"/>
      <c r="POM25" s="117"/>
      <c r="PON25" s="117"/>
      <c r="POO25" s="117"/>
      <c r="POP25" s="117"/>
      <c r="POQ25" s="117"/>
      <c r="POR25" s="117"/>
      <c r="POS25" s="117"/>
      <c r="POT25" s="117"/>
      <c r="POU25" s="117"/>
      <c r="POV25" s="117"/>
      <c r="POW25" s="117"/>
      <c r="POX25" s="117"/>
      <c r="POY25" s="117"/>
      <c r="POZ25" s="117"/>
      <c r="PPA25" s="117"/>
      <c r="PPB25" s="117"/>
      <c r="PPC25" s="117"/>
      <c r="PPD25" s="117"/>
      <c r="PPE25" s="117"/>
      <c r="PPF25" s="117"/>
      <c r="PPG25" s="117"/>
      <c r="PPH25" s="117"/>
      <c r="PPI25" s="117"/>
      <c r="PPJ25" s="117"/>
      <c r="PPK25" s="117"/>
      <c r="PPL25" s="117"/>
      <c r="PPM25" s="117"/>
      <c r="PPN25" s="117"/>
      <c r="PPO25" s="117"/>
      <c r="PPP25" s="117"/>
      <c r="PPQ25" s="117"/>
      <c r="PPR25" s="117"/>
      <c r="PPS25" s="117"/>
      <c r="PPT25" s="117"/>
      <c r="PPU25" s="117"/>
      <c r="PPV25" s="117"/>
      <c r="PPW25" s="117"/>
      <c r="PPX25" s="117"/>
      <c r="PPY25" s="117"/>
      <c r="PPZ25" s="117"/>
      <c r="PQA25" s="117"/>
      <c r="PQB25" s="117"/>
      <c r="PQC25" s="117"/>
      <c r="PQD25" s="117"/>
      <c r="PQE25" s="117"/>
      <c r="PQF25" s="117"/>
      <c r="PQG25" s="117"/>
      <c r="PQH25" s="117"/>
      <c r="PQI25" s="117"/>
      <c r="PQJ25" s="117"/>
      <c r="PQK25" s="117"/>
      <c r="PQL25" s="117"/>
      <c r="PQM25" s="117"/>
      <c r="PQN25" s="117"/>
      <c r="PQO25" s="117"/>
      <c r="PQP25" s="117"/>
      <c r="PQQ25" s="117"/>
      <c r="PQR25" s="117"/>
      <c r="PQS25" s="117"/>
      <c r="PQT25" s="117"/>
      <c r="PQU25" s="117"/>
      <c r="PQV25" s="117"/>
      <c r="PQW25" s="117"/>
      <c r="PQX25" s="117"/>
      <c r="PQY25" s="117"/>
      <c r="PQZ25" s="117"/>
      <c r="PRA25" s="117"/>
      <c r="PRB25" s="117"/>
      <c r="PRC25" s="117"/>
      <c r="PRD25" s="117"/>
      <c r="PRE25" s="117"/>
      <c r="PRF25" s="117"/>
      <c r="PRG25" s="117"/>
      <c r="PRH25" s="117"/>
      <c r="PRI25" s="117"/>
      <c r="PRJ25" s="117"/>
      <c r="PRK25" s="117"/>
      <c r="PRL25" s="117"/>
      <c r="PRM25" s="117"/>
      <c r="PRN25" s="117"/>
      <c r="PRO25" s="117"/>
      <c r="PRP25" s="117"/>
      <c r="PRQ25" s="117"/>
      <c r="PRR25" s="117"/>
      <c r="PRS25" s="117"/>
      <c r="PRT25" s="117"/>
      <c r="PRU25" s="117"/>
      <c r="PRV25" s="117"/>
      <c r="PRW25" s="117"/>
      <c r="PRX25" s="117"/>
      <c r="PRY25" s="117"/>
      <c r="PRZ25" s="117"/>
      <c r="PSA25" s="117"/>
      <c r="PSB25" s="117"/>
      <c r="PSC25" s="117"/>
      <c r="PSD25" s="117"/>
      <c r="PSE25" s="117"/>
      <c r="PSF25" s="117"/>
      <c r="PSG25" s="117"/>
      <c r="PSH25" s="117"/>
      <c r="PSI25" s="117"/>
      <c r="PSJ25" s="117"/>
      <c r="PSK25" s="117"/>
      <c r="PSL25" s="117"/>
      <c r="PSM25" s="117"/>
      <c r="PSN25" s="117"/>
      <c r="PSO25" s="117"/>
      <c r="PSP25" s="117"/>
      <c r="PSQ25" s="117"/>
      <c r="PSR25" s="117"/>
      <c r="PSS25" s="117"/>
      <c r="PST25" s="117"/>
      <c r="PSU25" s="117"/>
      <c r="PSV25" s="117"/>
      <c r="PSW25" s="117"/>
      <c r="PSX25" s="117"/>
      <c r="PSY25" s="117"/>
      <c r="PSZ25" s="117"/>
      <c r="PTA25" s="117"/>
      <c r="PTB25" s="117"/>
      <c r="PTC25" s="117"/>
      <c r="PTD25" s="117"/>
      <c r="PTE25" s="117"/>
      <c r="PTF25" s="117"/>
      <c r="PTG25" s="117"/>
      <c r="PTH25" s="117"/>
      <c r="PTI25" s="117"/>
      <c r="PTJ25" s="117"/>
      <c r="PTK25" s="117"/>
      <c r="PTL25" s="117"/>
      <c r="PTM25" s="117"/>
      <c r="PTN25" s="117"/>
      <c r="PTO25" s="117"/>
      <c r="PTP25" s="117"/>
      <c r="PTQ25" s="117"/>
      <c r="PTR25" s="117"/>
      <c r="PTS25" s="117"/>
      <c r="PTT25" s="117"/>
      <c r="PTU25" s="117"/>
      <c r="PTV25" s="117"/>
      <c r="PTW25" s="117"/>
      <c r="PTX25" s="117"/>
      <c r="PTY25" s="117"/>
      <c r="PTZ25" s="117"/>
      <c r="PUA25" s="117"/>
      <c r="PUB25" s="117"/>
      <c r="PUC25" s="117"/>
      <c r="PUD25" s="117"/>
      <c r="PUE25" s="117"/>
      <c r="PUF25" s="117"/>
      <c r="PUG25" s="117"/>
      <c r="PUH25" s="117"/>
      <c r="PUI25" s="117"/>
      <c r="PUJ25" s="117"/>
      <c r="PUK25" s="117"/>
      <c r="PUL25" s="117"/>
      <c r="PUM25" s="117"/>
      <c r="PUN25" s="117"/>
      <c r="PUO25" s="117"/>
      <c r="PUP25" s="117"/>
      <c r="PUQ25" s="117"/>
      <c r="PUR25" s="117"/>
      <c r="PUS25" s="117"/>
      <c r="PUT25" s="117"/>
      <c r="PUU25" s="117"/>
      <c r="PUV25" s="117"/>
      <c r="PUW25" s="117"/>
      <c r="PUX25" s="117"/>
      <c r="PUY25" s="117"/>
      <c r="PUZ25" s="117"/>
      <c r="PVA25" s="117"/>
      <c r="PVB25" s="117"/>
      <c r="PVC25" s="117"/>
      <c r="PVD25" s="117"/>
      <c r="PVE25" s="117"/>
      <c r="PVF25" s="117"/>
      <c r="PVG25" s="117"/>
      <c r="PVH25" s="117"/>
      <c r="PVI25" s="117"/>
      <c r="PVJ25" s="117"/>
      <c r="PVK25" s="117"/>
      <c r="PVL25" s="117"/>
      <c r="PVM25" s="117"/>
      <c r="PVN25" s="117"/>
      <c r="PVO25" s="117"/>
      <c r="PVP25" s="117"/>
      <c r="PVQ25" s="117"/>
      <c r="PVR25" s="117"/>
      <c r="PVS25" s="117"/>
      <c r="PVT25" s="117"/>
      <c r="PVU25" s="117"/>
      <c r="PVV25" s="117"/>
      <c r="PVW25" s="117"/>
      <c r="PVX25" s="117"/>
      <c r="PVY25" s="117"/>
      <c r="PVZ25" s="117"/>
      <c r="PWA25" s="117"/>
      <c r="PWB25" s="117"/>
      <c r="PWC25" s="117"/>
      <c r="PWD25" s="117"/>
      <c r="PWE25" s="117"/>
      <c r="PWF25" s="117"/>
      <c r="PWG25" s="117"/>
      <c r="PWH25" s="117"/>
      <c r="PWI25" s="117"/>
      <c r="PWJ25" s="117"/>
      <c r="PWK25" s="117"/>
      <c r="PWL25" s="117"/>
      <c r="PWM25" s="117"/>
      <c r="PWN25" s="117"/>
      <c r="PWO25" s="117"/>
      <c r="PWP25" s="117"/>
      <c r="PWQ25" s="117"/>
      <c r="PWR25" s="117"/>
      <c r="PWS25" s="117"/>
      <c r="PWT25" s="117"/>
      <c r="PWU25" s="117"/>
      <c r="PWV25" s="117"/>
      <c r="PWW25" s="117"/>
      <c r="PWX25" s="117"/>
      <c r="PWY25" s="117"/>
      <c r="PWZ25" s="117"/>
      <c r="PXA25" s="117"/>
      <c r="PXB25" s="117"/>
      <c r="PXC25" s="117"/>
      <c r="PXD25" s="117"/>
      <c r="PXE25" s="117"/>
      <c r="PXF25" s="117"/>
      <c r="PXG25" s="117"/>
      <c r="PXH25" s="117"/>
      <c r="PXI25" s="117"/>
      <c r="PXJ25" s="117"/>
      <c r="PXK25" s="117"/>
      <c r="PXL25" s="117"/>
      <c r="PXM25" s="117"/>
      <c r="PXN25" s="117"/>
      <c r="PXO25" s="117"/>
      <c r="PXP25" s="117"/>
      <c r="PXQ25" s="117"/>
      <c r="PXR25" s="117"/>
      <c r="PXS25" s="117"/>
      <c r="PXT25" s="117"/>
      <c r="PXU25" s="117"/>
      <c r="PXV25" s="117"/>
      <c r="PXW25" s="117"/>
      <c r="PXX25" s="117"/>
      <c r="PXY25" s="117"/>
      <c r="PXZ25" s="117"/>
      <c r="PYA25" s="117"/>
      <c r="PYB25" s="117"/>
      <c r="PYC25" s="117"/>
      <c r="PYD25" s="117"/>
      <c r="PYE25" s="117"/>
      <c r="PYF25" s="117"/>
      <c r="PYG25" s="117"/>
      <c r="PYH25" s="117"/>
      <c r="PYI25" s="117"/>
      <c r="PYJ25" s="117"/>
      <c r="PYK25" s="117"/>
      <c r="PYL25" s="117"/>
      <c r="PYM25" s="117"/>
      <c r="PYN25" s="117"/>
      <c r="PYO25" s="117"/>
      <c r="PYP25" s="117"/>
      <c r="PYQ25" s="117"/>
      <c r="PYR25" s="117"/>
      <c r="PYS25" s="117"/>
      <c r="PYT25" s="117"/>
      <c r="PYU25" s="117"/>
      <c r="PYV25" s="117"/>
      <c r="PYW25" s="117"/>
      <c r="PYX25" s="117"/>
      <c r="PYY25" s="117"/>
      <c r="PYZ25" s="117"/>
      <c r="PZA25" s="117"/>
      <c r="PZB25" s="117"/>
      <c r="PZC25" s="117"/>
      <c r="PZD25" s="117"/>
      <c r="PZE25" s="117"/>
      <c r="PZF25" s="117"/>
      <c r="PZG25" s="117"/>
      <c r="PZH25" s="117"/>
      <c r="PZI25" s="117"/>
      <c r="PZJ25" s="117"/>
      <c r="PZK25" s="117"/>
      <c r="PZL25" s="117"/>
      <c r="PZM25" s="117"/>
      <c r="PZN25" s="117"/>
      <c r="PZO25" s="117"/>
      <c r="PZP25" s="117"/>
      <c r="PZQ25" s="117"/>
      <c r="PZR25" s="117"/>
      <c r="PZS25" s="117"/>
      <c r="PZT25" s="117"/>
      <c r="PZU25" s="117"/>
      <c r="PZV25" s="117"/>
      <c r="PZW25" s="117"/>
      <c r="PZX25" s="117"/>
      <c r="PZY25" s="117"/>
      <c r="PZZ25" s="117"/>
      <c r="QAA25" s="117"/>
      <c r="QAB25" s="117"/>
      <c r="QAC25" s="117"/>
      <c r="QAD25" s="117"/>
      <c r="QAE25" s="117"/>
      <c r="QAF25" s="117"/>
      <c r="QAG25" s="117"/>
      <c r="QAH25" s="117"/>
      <c r="QAI25" s="117"/>
      <c r="QAJ25" s="117"/>
      <c r="QAK25" s="117"/>
      <c r="QAL25" s="117"/>
      <c r="QAM25" s="117"/>
      <c r="QAN25" s="117"/>
      <c r="QAO25" s="117"/>
      <c r="QAP25" s="117"/>
      <c r="QAQ25" s="117"/>
      <c r="QAR25" s="117"/>
      <c r="QAS25" s="117"/>
      <c r="QAT25" s="117"/>
      <c r="QAU25" s="117"/>
      <c r="QAV25" s="117"/>
      <c r="QAW25" s="117"/>
      <c r="QAX25" s="117"/>
      <c r="QAY25" s="117"/>
      <c r="QAZ25" s="117"/>
      <c r="QBA25" s="117"/>
      <c r="QBB25" s="117"/>
      <c r="QBC25" s="117"/>
      <c r="QBD25" s="117"/>
      <c r="QBE25" s="117"/>
      <c r="QBF25" s="117"/>
      <c r="QBG25" s="117"/>
      <c r="QBH25" s="117"/>
      <c r="QBI25" s="117"/>
      <c r="QBJ25" s="117"/>
      <c r="QBK25" s="117"/>
      <c r="QBL25" s="117"/>
      <c r="QBM25" s="117"/>
      <c r="QBN25" s="117"/>
      <c r="QBO25" s="117"/>
      <c r="QBP25" s="117"/>
      <c r="QBQ25" s="117"/>
      <c r="QBR25" s="117"/>
      <c r="QBS25" s="117"/>
      <c r="QBT25" s="117"/>
      <c r="QBU25" s="117"/>
      <c r="QBV25" s="117"/>
      <c r="QBW25" s="117"/>
      <c r="QBX25" s="117"/>
      <c r="QBY25" s="117"/>
      <c r="QBZ25" s="117"/>
      <c r="QCA25" s="117"/>
      <c r="QCB25" s="117"/>
      <c r="QCC25" s="117"/>
      <c r="QCD25" s="117"/>
      <c r="QCE25" s="117"/>
      <c r="QCF25" s="117"/>
      <c r="QCG25" s="117"/>
      <c r="QCH25" s="117"/>
      <c r="QCI25" s="117"/>
      <c r="QCJ25" s="117"/>
      <c r="QCK25" s="117"/>
      <c r="QCL25" s="117"/>
      <c r="QCM25" s="117"/>
      <c r="QCN25" s="117"/>
      <c r="QCO25" s="117"/>
      <c r="QCP25" s="117"/>
      <c r="QCQ25" s="117"/>
      <c r="QCR25" s="117"/>
      <c r="QCS25" s="117"/>
      <c r="QCT25" s="117"/>
      <c r="QCU25" s="117"/>
      <c r="QCV25" s="117"/>
      <c r="QCW25" s="117"/>
      <c r="QCX25" s="117"/>
      <c r="QCY25" s="117"/>
      <c r="QCZ25" s="117"/>
      <c r="QDA25" s="117"/>
      <c r="QDB25" s="117"/>
      <c r="QDC25" s="117"/>
      <c r="QDD25" s="117"/>
      <c r="QDE25" s="117"/>
      <c r="QDF25" s="117"/>
      <c r="QDG25" s="117"/>
      <c r="QDH25" s="117"/>
      <c r="QDI25" s="117"/>
      <c r="QDJ25" s="117"/>
      <c r="QDK25" s="117"/>
      <c r="QDL25" s="117"/>
      <c r="QDM25" s="117"/>
      <c r="QDN25" s="117"/>
      <c r="QDO25" s="117"/>
      <c r="QDP25" s="117"/>
      <c r="QDQ25" s="117"/>
      <c r="QDR25" s="117"/>
      <c r="QDS25" s="117"/>
      <c r="QDT25" s="117"/>
      <c r="QDU25" s="117"/>
      <c r="QDV25" s="117"/>
      <c r="QDW25" s="117"/>
      <c r="QDX25" s="117"/>
      <c r="QDY25" s="117"/>
      <c r="QDZ25" s="117"/>
      <c r="QEA25" s="117"/>
      <c r="QEB25" s="117"/>
      <c r="QEC25" s="117"/>
      <c r="QED25" s="117"/>
      <c r="QEE25" s="117"/>
      <c r="QEF25" s="117"/>
      <c r="QEG25" s="117"/>
      <c r="QEH25" s="117"/>
      <c r="QEI25" s="117"/>
      <c r="QEJ25" s="117"/>
      <c r="QEK25" s="117"/>
      <c r="QEL25" s="117"/>
      <c r="QEM25" s="117"/>
      <c r="QEN25" s="117"/>
      <c r="QEO25" s="117"/>
      <c r="QEP25" s="117"/>
      <c r="QEQ25" s="117"/>
      <c r="QER25" s="117"/>
      <c r="QES25" s="117"/>
      <c r="QET25" s="117"/>
      <c r="QEU25" s="117"/>
      <c r="QEV25" s="117"/>
      <c r="QEW25" s="117"/>
      <c r="QEX25" s="117"/>
      <c r="QEY25" s="117"/>
      <c r="QEZ25" s="117"/>
      <c r="QFA25" s="117"/>
      <c r="QFB25" s="117"/>
      <c r="QFC25" s="117"/>
      <c r="QFD25" s="117"/>
      <c r="QFE25" s="117"/>
      <c r="QFF25" s="117"/>
      <c r="QFG25" s="117"/>
      <c r="QFH25" s="117"/>
      <c r="QFI25" s="117"/>
      <c r="QFJ25" s="117"/>
      <c r="QFK25" s="117"/>
      <c r="QFL25" s="117"/>
      <c r="QFM25" s="117"/>
      <c r="QFN25" s="117"/>
      <c r="QFO25" s="117"/>
      <c r="QFP25" s="117"/>
      <c r="QFQ25" s="117"/>
      <c r="QFR25" s="117"/>
      <c r="QFS25" s="117"/>
      <c r="QFT25" s="117"/>
      <c r="QFU25" s="117"/>
      <c r="QFV25" s="117"/>
      <c r="QFW25" s="117"/>
      <c r="QFX25" s="117"/>
      <c r="QFY25" s="117"/>
      <c r="QFZ25" s="117"/>
      <c r="QGA25" s="117"/>
      <c r="QGB25" s="117"/>
      <c r="QGC25" s="117"/>
      <c r="QGD25" s="117"/>
      <c r="QGE25" s="117"/>
      <c r="QGF25" s="117"/>
      <c r="QGG25" s="117"/>
      <c r="QGH25" s="117"/>
      <c r="QGI25" s="117"/>
      <c r="QGJ25" s="117"/>
      <c r="QGK25" s="117"/>
      <c r="QGL25" s="117"/>
      <c r="QGM25" s="117"/>
      <c r="QGN25" s="117"/>
      <c r="QGO25" s="117"/>
      <c r="QGP25" s="117"/>
      <c r="QGQ25" s="117"/>
      <c r="QGR25" s="117"/>
      <c r="QGS25" s="117"/>
      <c r="QGT25" s="117"/>
      <c r="QGU25" s="117"/>
      <c r="QGV25" s="117"/>
      <c r="QGW25" s="117"/>
      <c r="QGX25" s="117"/>
      <c r="QGY25" s="117"/>
      <c r="QGZ25" s="117"/>
      <c r="QHA25" s="117"/>
      <c r="QHB25" s="117"/>
      <c r="QHC25" s="117"/>
      <c r="QHD25" s="117"/>
      <c r="QHE25" s="117"/>
      <c r="QHF25" s="117"/>
      <c r="QHG25" s="117"/>
      <c r="QHH25" s="117"/>
      <c r="QHI25" s="117"/>
      <c r="QHJ25" s="117"/>
      <c r="QHK25" s="117"/>
      <c r="QHL25" s="117"/>
      <c r="QHM25" s="117"/>
      <c r="QHN25" s="117"/>
      <c r="QHO25" s="117"/>
      <c r="QHP25" s="117"/>
      <c r="QHQ25" s="117"/>
      <c r="QHR25" s="117"/>
      <c r="QHS25" s="117"/>
      <c r="QHT25" s="117"/>
      <c r="QHU25" s="117"/>
      <c r="QHV25" s="117"/>
      <c r="QHW25" s="117"/>
      <c r="QHX25" s="117"/>
      <c r="QHY25" s="117"/>
      <c r="QHZ25" s="117"/>
      <c r="QIA25" s="117"/>
      <c r="QIB25" s="117"/>
      <c r="QIC25" s="117"/>
      <c r="QID25" s="117"/>
      <c r="QIE25" s="117"/>
      <c r="QIF25" s="117"/>
      <c r="QIG25" s="117"/>
      <c r="QIH25" s="117"/>
      <c r="QII25" s="117"/>
      <c r="QIJ25" s="117"/>
      <c r="QIK25" s="117"/>
      <c r="QIL25" s="117"/>
      <c r="QIM25" s="117"/>
      <c r="QIN25" s="117"/>
      <c r="QIO25" s="117"/>
      <c r="QIP25" s="117"/>
      <c r="QIQ25" s="117"/>
      <c r="QIR25" s="117"/>
      <c r="QIS25" s="117"/>
      <c r="QIT25" s="117"/>
      <c r="QIU25" s="117"/>
      <c r="QIV25" s="117"/>
      <c r="QIW25" s="117"/>
      <c r="QIX25" s="117"/>
      <c r="QIY25" s="117"/>
      <c r="QIZ25" s="117"/>
      <c r="QJA25" s="117"/>
      <c r="QJB25" s="117"/>
      <c r="QJC25" s="117"/>
      <c r="QJD25" s="117"/>
      <c r="QJE25" s="117"/>
      <c r="QJF25" s="117"/>
      <c r="QJG25" s="117"/>
      <c r="QJH25" s="117"/>
      <c r="QJI25" s="117"/>
      <c r="QJJ25" s="117"/>
      <c r="QJK25" s="117"/>
      <c r="QJL25" s="117"/>
      <c r="QJM25" s="117"/>
      <c r="QJN25" s="117"/>
      <c r="QJO25" s="117"/>
      <c r="QJP25" s="117"/>
      <c r="QJQ25" s="117"/>
      <c r="QJR25" s="117"/>
      <c r="QJS25" s="117"/>
      <c r="QJT25" s="117"/>
      <c r="QJU25" s="117"/>
      <c r="QJV25" s="117"/>
      <c r="QJW25" s="117"/>
      <c r="QJX25" s="117"/>
      <c r="QJY25" s="117"/>
      <c r="QJZ25" s="117"/>
      <c r="QKA25" s="117"/>
      <c r="QKB25" s="117"/>
      <c r="QKC25" s="117"/>
      <c r="QKD25" s="117"/>
      <c r="QKE25" s="117"/>
      <c r="QKF25" s="117"/>
      <c r="QKG25" s="117"/>
      <c r="QKH25" s="117"/>
      <c r="QKI25" s="117"/>
      <c r="QKJ25" s="117"/>
      <c r="QKK25" s="117"/>
      <c r="QKL25" s="117"/>
      <c r="QKM25" s="117"/>
      <c r="QKN25" s="117"/>
      <c r="QKO25" s="117"/>
      <c r="QKP25" s="117"/>
      <c r="QKQ25" s="117"/>
      <c r="QKR25" s="117"/>
      <c r="QKS25" s="117"/>
      <c r="QKT25" s="117"/>
      <c r="QKU25" s="117"/>
      <c r="QKV25" s="117"/>
      <c r="QKW25" s="117"/>
      <c r="QKX25" s="117"/>
      <c r="QKY25" s="117"/>
      <c r="QKZ25" s="117"/>
      <c r="QLA25" s="117"/>
      <c r="QLB25" s="117"/>
      <c r="QLC25" s="117"/>
      <c r="QLD25" s="117"/>
      <c r="QLE25" s="117"/>
      <c r="QLF25" s="117"/>
      <c r="QLG25" s="117"/>
      <c r="QLH25" s="117"/>
      <c r="QLI25" s="117"/>
      <c r="QLJ25" s="117"/>
      <c r="QLK25" s="117"/>
      <c r="QLL25" s="117"/>
      <c r="QLM25" s="117"/>
      <c r="QLN25" s="117"/>
      <c r="QLO25" s="117"/>
      <c r="QLP25" s="117"/>
      <c r="QLQ25" s="117"/>
      <c r="QLR25" s="117"/>
      <c r="QLS25" s="117"/>
      <c r="QLT25" s="117"/>
      <c r="QLU25" s="117"/>
      <c r="QLV25" s="117"/>
      <c r="QLW25" s="117"/>
      <c r="QLX25" s="117"/>
      <c r="QLY25" s="117"/>
      <c r="QLZ25" s="117"/>
      <c r="QMA25" s="117"/>
      <c r="QMB25" s="117"/>
      <c r="QMC25" s="117"/>
      <c r="QMD25" s="117"/>
      <c r="QME25" s="117"/>
      <c r="QMF25" s="117"/>
      <c r="QMG25" s="117"/>
      <c r="QMH25" s="117"/>
      <c r="QMI25" s="117"/>
      <c r="QMJ25" s="117"/>
      <c r="QMK25" s="117"/>
      <c r="QML25" s="117"/>
      <c r="QMM25" s="117"/>
      <c r="QMN25" s="117"/>
      <c r="QMO25" s="117"/>
      <c r="QMP25" s="117"/>
      <c r="QMQ25" s="117"/>
      <c r="QMR25" s="117"/>
      <c r="QMS25" s="117"/>
      <c r="QMT25" s="117"/>
      <c r="QMU25" s="117"/>
      <c r="QMV25" s="117"/>
      <c r="QMW25" s="117"/>
      <c r="QMX25" s="117"/>
      <c r="QMY25" s="117"/>
      <c r="QMZ25" s="117"/>
      <c r="QNA25" s="117"/>
      <c r="QNB25" s="117"/>
      <c r="QNC25" s="117"/>
      <c r="QND25" s="117"/>
      <c r="QNE25" s="117"/>
      <c r="QNF25" s="117"/>
      <c r="QNG25" s="117"/>
      <c r="QNH25" s="117"/>
      <c r="QNI25" s="117"/>
      <c r="QNJ25" s="117"/>
      <c r="QNK25" s="117"/>
      <c r="QNL25" s="117"/>
      <c r="QNM25" s="117"/>
      <c r="QNN25" s="117"/>
      <c r="QNO25" s="117"/>
      <c r="QNP25" s="117"/>
      <c r="QNQ25" s="117"/>
      <c r="QNR25" s="117"/>
      <c r="QNS25" s="117"/>
      <c r="QNT25" s="117"/>
      <c r="QNU25" s="117"/>
      <c r="QNV25" s="117"/>
      <c r="QNW25" s="117"/>
      <c r="QNX25" s="117"/>
      <c r="QNY25" s="117"/>
      <c r="QNZ25" s="117"/>
      <c r="QOA25" s="117"/>
      <c r="QOB25" s="117"/>
      <c r="QOC25" s="117"/>
      <c r="QOD25" s="117"/>
      <c r="QOE25" s="117"/>
      <c r="QOF25" s="117"/>
      <c r="QOG25" s="117"/>
      <c r="QOH25" s="117"/>
      <c r="QOI25" s="117"/>
      <c r="QOJ25" s="117"/>
      <c r="QOK25" s="117"/>
      <c r="QOL25" s="117"/>
      <c r="QOM25" s="117"/>
      <c r="QON25" s="117"/>
      <c r="QOO25" s="117"/>
      <c r="QOP25" s="117"/>
      <c r="QOQ25" s="117"/>
      <c r="QOR25" s="117"/>
      <c r="QOS25" s="117"/>
      <c r="QOT25" s="117"/>
      <c r="QOU25" s="117"/>
      <c r="QOV25" s="117"/>
      <c r="QOW25" s="117"/>
      <c r="QOX25" s="117"/>
      <c r="QOY25" s="117"/>
      <c r="QOZ25" s="117"/>
      <c r="QPA25" s="117"/>
      <c r="QPB25" s="117"/>
      <c r="QPC25" s="117"/>
      <c r="QPD25" s="117"/>
      <c r="QPE25" s="117"/>
      <c r="QPF25" s="117"/>
      <c r="QPG25" s="117"/>
      <c r="QPH25" s="117"/>
      <c r="QPI25" s="117"/>
      <c r="QPJ25" s="117"/>
      <c r="QPK25" s="117"/>
      <c r="QPL25" s="117"/>
      <c r="QPM25" s="117"/>
      <c r="QPN25" s="117"/>
      <c r="QPO25" s="117"/>
      <c r="QPP25" s="117"/>
      <c r="QPQ25" s="117"/>
      <c r="QPR25" s="117"/>
      <c r="QPS25" s="117"/>
      <c r="QPT25" s="117"/>
      <c r="QPU25" s="117"/>
      <c r="QPV25" s="117"/>
      <c r="QPW25" s="117"/>
      <c r="QPX25" s="117"/>
      <c r="QPY25" s="117"/>
      <c r="QPZ25" s="117"/>
      <c r="QQA25" s="117"/>
      <c r="QQB25" s="117"/>
      <c r="QQC25" s="117"/>
      <c r="QQD25" s="117"/>
      <c r="QQE25" s="117"/>
      <c r="QQF25" s="117"/>
      <c r="QQG25" s="117"/>
      <c r="QQH25" s="117"/>
      <c r="QQI25" s="117"/>
      <c r="QQJ25" s="117"/>
      <c r="QQK25" s="117"/>
      <c r="QQL25" s="117"/>
      <c r="QQM25" s="117"/>
      <c r="QQN25" s="117"/>
      <c r="QQO25" s="117"/>
      <c r="QQP25" s="117"/>
      <c r="QQQ25" s="117"/>
      <c r="QQR25" s="117"/>
      <c r="QQS25" s="117"/>
      <c r="QQT25" s="117"/>
      <c r="QQU25" s="117"/>
      <c r="QQV25" s="117"/>
      <c r="QQW25" s="117"/>
      <c r="QQX25" s="117"/>
      <c r="QQY25" s="117"/>
      <c r="QQZ25" s="117"/>
      <c r="QRA25" s="117"/>
      <c r="QRB25" s="117"/>
      <c r="QRC25" s="117"/>
      <c r="QRD25" s="117"/>
      <c r="QRE25" s="117"/>
      <c r="QRF25" s="117"/>
      <c r="QRG25" s="117"/>
      <c r="QRH25" s="117"/>
      <c r="QRI25" s="117"/>
      <c r="QRJ25" s="117"/>
      <c r="QRK25" s="117"/>
      <c r="QRL25" s="117"/>
      <c r="QRM25" s="117"/>
      <c r="QRN25" s="117"/>
      <c r="QRO25" s="117"/>
      <c r="QRP25" s="117"/>
      <c r="QRQ25" s="117"/>
      <c r="QRR25" s="117"/>
      <c r="QRS25" s="117"/>
      <c r="QRT25" s="117"/>
      <c r="QRU25" s="117"/>
      <c r="QRV25" s="117"/>
      <c r="QRW25" s="117"/>
      <c r="QRX25" s="117"/>
      <c r="QRY25" s="117"/>
      <c r="QRZ25" s="117"/>
      <c r="QSA25" s="117"/>
      <c r="QSB25" s="117"/>
      <c r="QSC25" s="117"/>
      <c r="QSD25" s="117"/>
      <c r="QSE25" s="117"/>
      <c r="QSF25" s="117"/>
      <c r="QSG25" s="117"/>
      <c r="QSH25" s="117"/>
      <c r="QSI25" s="117"/>
      <c r="QSJ25" s="117"/>
      <c r="QSK25" s="117"/>
      <c r="QSL25" s="117"/>
      <c r="QSM25" s="117"/>
      <c r="QSN25" s="117"/>
      <c r="QSO25" s="117"/>
      <c r="QSP25" s="117"/>
      <c r="QSQ25" s="117"/>
      <c r="QSR25" s="117"/>
      <c r="QSS25" s="117"/>
      <c r="QST25" s="117"/>
      <c r="QSU25" s="117"/>
      <c r="QSV25" s="117"/>
      <c r="QSW25" s="117"/>
      <c r="QSX25" s="117"/>
      <c r="QSY25" s="117"/>
      <c r="QSZ25" s="117"/>
      <c r="QTA25" s="117"/>
      <c r="QTB25" s="117"/>
      <c r="QTC25" s="117"/>
      <c r="QTD25" s="117"/>
      <c r="QTE25" s="117"/>
      <c r="QTF25" s="117"/>
      <c r="QTG25" s="117"/>
      <c r="QTH25" s="117"/>
      <c r="QTI25" s="117"/>
      <c r="QTJ25" s="117"/>
      <c r="QTK25" s="117"/>
      <c r="QTL25" s="117"/>
      <c r="QTM25" s="117"/>
      <c r="QTN25" s="117"/>
      <c r="QTO25" s="117"/>
      <c r="QTP25" s="117"/>
      <c r="QTQ25" s="117"/>
      <c r="QTR25" s="117"/>
      <c r="QTS25" s="117"/>
      <c r="QTT25" s="117"/>
      <c r="QTU25" s="117"/>
      <c r="QTV25" s="117"/>
      <c r="QTW25" s="117"/>
      <c r="QTX25" s="117"/>
      <c r="QTY25" s="117"/>
      <c r="QTZ25" s="117"/>
      <c r="QUA25" s="117"/>
      <c r="QUB25" s="117"/>
      <c r="QUC25" s="117"/>
      <c r="QUD25" s="117"/>
      <c r="QUE25" s="117"/>
      <c r="QUF25" s="117"/>
      <c r="QUG25" s="117"/>
      <c r="QUH25" s="117"/>
      <c r="QUI25" s="117"/>
      <c r="QUJ25" s="117"/>
      <c r="QUK25" s="117"/>
      <c r="QUL25" s="117"/>
      <c r="QUM25" s="117"/>
      <c r="QUN25" s="117"/>
      <c r="QUO25" s="117"/>
      <c r="QUP25" s="117"/>
      <c r="QUQ25" s="117"/>
      <c r="QUR25" s="117"/>
      <c r="QUS25" s="117"/>
      <c r="QUT25" s="117"/>
      <c r="QUU25" s="117"/>
      <c r="QUV25" s="117"/>
      <c r="QUW25" s="117"/>
      <c r="QUX25" s="117"/>
      <c r="QUY25" s="117"/>
      <c r="QUZ25" s="117"/>
      <c r="QVA25" s="117"/>
      <c r="QVB25" s="117"/>
      <c r="QVC25" s="117"/>
      <c r="QVD25" s="117"/>
      <c r="QVE25" s="117"/>
      <c r="QVF25" s="117"/>
      <c r="QVG25" s="117"/>
      <c r="QVH25" s="117"/>
      <c r="QVI25" s="117"/>
      <c r="QVJ25" s="117"/>
      <c r="QVK25" s="117"/>
      <c r="QVL25" s="117"/>
      <c r="QVM25" s="117"/>
      <c r="QVN25" s="117"/>
      <c r="QVO25" s="117"/>
      <c r="QVP25" s="117"/>
      <c r="QVQ25" s="117"/>
      <c r="QVR25" s="117"/>
      <c r="QVS25" s="117"/>
      <c r="QVT25" s="117"/>
      <c r="QVU25" s="117"/>
      <c r="QVV25" s="117"/>
      <c r="QVW25" s="117"/>
      <c r="QVX25" s="117"/>
      <c r="QVY25" s="117"/>
      <c r="QVZ25" s="117"/>
      <c r="QWA25" s="117"/>
      <c r="QWB25" s="117"/>
      <c r="QWC25" s="117"/>
      <c r="QWD25" s="117"/>
      <c r="QWE25" s="117"/>
      <c r="QWF25" s="117"/>
      <c r="QWG25" s="117"/>
      <c r="QWH25" s="117"/>
      <c r="QWI25" s="117"/>
      <c r="QWJ25" s="117"/>
      <c r="QWK25" s="117"/>
      <c r="QWL25" s="117"/>
      <c r="QWM25" s="117"/>
      <c r="QWN25" s="117"/>
      <c r="QWO25" s="117"/>
      <c r="QWP25" s="117"/>
      <c r="QWQ25" s="117"/>
      <c r="QWR25" s="117"/>
      <c r="QWS25" s="117"/>
      <c r="QWT25" s="117"/>
      <c r="QWU25" s="117"/>
      <c r="QWV25" s="117"/>
      <c r="QWW25" s="117"/>
      <c r="QWX25" s="117"/>
      <c r="QWY25" s="117"/>
      <c r="QWZ25" s="117"/>
      <c r="QXA25" s="117"/>
      <c r="QXB25" s="117"/>
      <c r="QXC25" s="117"/>
      <c r="QXD25" s="117"/>
      <c r="QXE25" s="117"/>
      <c r="QXF25" s="117"/>
      <c r="QXG25" s="117"/>
      <c r="QXH25" s="117"/>
      <c r="QXI25" s="117"/>
      <c r="QXJ25" s="117"/>
      <c r="QXK25" s="117"/>
      <c r="QXL25" s="117"/>
      <c r="QXM25" s="117"/>
      <c r="QXN25" s="117"/>
      <c r="QXO25" s="117"/>
      <c r="QXP25" s="117"/>
      <c r="QXQ25" s="117"/>
      <c r="QXR25" s="117"/>
      <c r="QXS25" s="117"/>
      <c r="QXT25" s="117"/>
      <c r="QXU25" s="117"/>
      <c r="QXV25" s="117"/>
      <c r="QXW25" s="117"/>
      <c r="QXX25" s="117"/>
      <c r="QXY25" s="117"/>
      <c r="QXZ25" s="117"/>
      <c r="QYA25" s="117"/>
      <c r="QYB25" s="117"/>
      <c r="QYC25" s="117"/>
      <c r="QYD25" s="117"/>
      <c r="QYE25" s="117"/>
      <c r="QYF25" s="117"/>
      <c r="QYG25" s="117"/>
      <c r="QYH25" s="117"/>
      <c r="QYI25" s="117"/>
      <c r="QYJ25" s="117"/>
      <c r="QYK25" s="117"/>
      <c r="QYL25" s="117"/>
      <c r="QYM25" s="117"/>
      <c r="QYN25" s="117"/>
      <c r="QYO25" s="117"/>
      <c r="QYP25" s="117"/>
      <c r="QYQ25" s="117"/>
      <c r="QYR25" s="117"/>
      <c r="QYS25" s="117"/>
      <c r="QYT25" s="117"/>
      <c r="QYU25" s="117"/>
      <c r="QYV25" s="117"/>
      <c r="QYW25" s="117"/>
      <c r="QYX25" s="117"/>
      <c r="QYY25" s="117"/>
      <c r="QYZ25" s="117"/>
      <c r="QZA25" s="117"/>
      <c r="QZB25" s="117"/>
      <c r="QZC25" s="117"/>
      <c r="QZD25" s="117"/>
      <c r="QZE25" s="117"/>
      <c r="QZF25" s="117"/>
      <c r="QZG25" s="117"/>
      <c r="QZH25" s="117"/>
      <c r="QZI25" s="117"/>
      <c r="QZJ25" s="117"/>
      <c r="QZK25" s="117"/>
      <c r="QZL25" s="117"/>
      <c r="QZM25" s="117"/>
      <c r="QZN25" s="117"/>
      <c r="QZO25" s="117"/>
      <c r="QZP25" s="117"/>
      <c r="QZQ25" s="117"/>
      <c r="QZR25" s="117"/>
      <c r="QZS25" s="117"/>
      <c r="QZT25" s="117"/>
      <c r="QZU25" s="117"/>
      <c r="QZV25" s="117"/>
      <c r="QZW25" s="117"/>
      <c r="QZX25" s="117"/>
      <c r="QZY25" s="117"/>
      <c r="QZZ25" s="117"/>
      <c r="RAA25" s="117"/>
      <c r="RAB25" s="117"/>
      <c r="RAC25" s="117"/>
      <c r="RAD25" s="117"/>
      <c r="RAE25" s="117"/>
      <c r="RAF25" s="117"/>
      <c r="RAG25" s="117"/>
      <c r="RAH25" s="117"/>
      <c r="RAI25" s="117"/>
      <c r="RAJ25" s="117"/>
      <c r="RAK25" s="117"/>
      <c r="RAL25" s="117"/>
      <c r="RAM25" s="117"/>
      <c r="RAN25" s="117"/>
      <c r="RAO25" s="117"/>
      <c r="RAP25" s="117"/>
      <c r="RAQ25" s="117"/>
      <c r="RAR25" s="117"/>
      <c r="RAS25" s="117"/>
      <c r="RAT25" s="117"/>
      <c r="RAU25" s="117"/>
      <c r="RAV25" s="117"/>
      <c r="RAW25" s="117"/>
      <c r="RAX25" s="117"/>
      <c r="RAY25" s="117"/>
      <c r="RAZ25" s="117"/>
      <c r="RBA25" s="117"/>
      <c r="RBB25" s="117"/>
      <c r="RBC25" s="117"/>
      <c r="RBD25" s="117"/>
      <c r="RBE25" s="117"/>
      <c r="RBF25" s="117"/>
      <c r="RBG25" s="117"/>
      <c r="RBH25" s="117"/>
      <c r="RBI25" s="117"/>
      <c r="RBJ25" s="117"/>
      <c r="RBK25" s="117"/>
      <c r="RBL25" s="117"/>
      <c r="RBM25" s="117"/>
      <c r="RBN25" s="117"/>
      <c r="RBO25" s="117"/>
      <c r="RBP25" s="117"/>
      <c r="RBQ25" s="117"/>
      <c r="RBR25" s="117"/>
      <c r="RBS25" s="117"/>
      <c r="RBT25" s="117"/>
      <c r="RBU25" s="117"/>
      <c r="RBV25" s="117"/>
      <c r="RBW25" s="117"/>
      <c r="RBX25" s="117"/>
      <c r="RBY25" s="117"/>
      <c r="RBZ25" s="117"/>
      <c r="RCA25" s="117"/>
      <c r="RCB25" s="117"/>
      <c r="RCC25" s="117"/>
      <c r="RCD25" s="117"/>
      <c r="RCE25" s="117"/>
      <c r="RCF25" s="117"/>
      <c r="RCG25" s="117"/>
      <c r="RCH25" s="117"/>
      <c r="RCI25" s="117"/>
      <c r="RCJ25" s="117"/>
      <c r="RCK25" s="117"/>
      <c r="RCL25" s="117"/>
      <c r="RCM25" s="117"/>
      <c r="RCN25" s="117"/>
      <c r="RCO25" s="117"/>
      <c r="RCP25" s="117"/>
      <c r="RCQ25" s="117"/>
      <c r="RCR25" s="117"/>
      <c r="RCS25" s="117"/>
      <c r="RCT25" s="117"/>
      <c r="RCU25" s="117"/>
      <c r="RCV25" s="117"/>
      <c r="RCW25" s="117"/>
      <c r="RCX25" s="117"/>
      <c r="RCY25" s="117"/>
      <c r="RCZ25" s="117"/>
      <c r="RDA25" s="117"/>
      <c r="RDB25" s="117"/>
      <c r="RDC25" s="117"/>
      <c r="RDD25" s="117"/>
      <c r="RDE25" s="117"/>
      <c r="RDF25" s="117"/>
      <c r="RDG25" s="117"/>
      <c r="RDH25" s="117"/>
      <c r="RDI25" s="117"/>
      <c r="RDJ25" s="117"/>
      <c r="RDK25" s="117"/>
      <c r="RDL25" s="117"/>
      <c r="RDM25" s="117"/>
      <c r="RDN25" s="117"/>
      <c r="RDO25" s="117"/>
      <c r="RDP25" s="117"/>
      <c r="RDQ25" s="117"/>
      <c r="RDR25" s="117"/>
      <c r="RDS25" s="117"/>
      <c r="RDT25" s="117"/>
      <c r="RDU25" s="117"/>
      <c r="RDV25" s="117"/>
      <c r="RDW25" s="117"/>
      <c r="RDX25" s="117"/>
      <c r="RDY25" s="117"/>
      <c r="RDZ25" s="117"/>
      <c r="REA25" s="117"/>
      <c r="REB25" s="117"/>
      <c r="REC25" s="117"/>
      <c r="RED25" s="117"/>
      <c r="REE25" s="117"/>
      <c r="REF25" s="117"/>
      <c r="REG25" s="117"/>
      <c r="REH25" s="117"/>
      <c r="REI25" s="117"/>
      <c r="REJ25" s="117"/>
      <c r="REK25" s="117"/>
      <c r="REL25" s="117"/>
      <c r="REM25" s="117"/>
      <c r="REN25" s="117"/>
      <c r="REO25" s="117"/>
      <c r="REP25" s="117"/>
      <c r="REQ25" s="117"/>
      <c r="RER25" s="117"/>
      <c r="RES25" s="117"/>
      <c r="RET25" s="117"/>
      <c r="REU25" s="117"/>
      <c r="REV25" s="117"/>
      <c r="REW25" s="117"/>
      <c r="REX25" s="117"/>
      <c r="REY25" s="117"/>
      <c r="REZ25" s="117"/>
      <c r="RFA25" s="117"/>
      <c r="RFB25" s="117"/>
      <c r="RFC25" s="117"/>
      <c r="RFD25" s="117"/>
      <c r="RFE25" s="117"/>
      <c r="RFF25" s="117"/>
      <c r="RFG25" s="117"/>
      <c r="RFH25" s="117"/>
      <c r="RFI25" s="117"/>
      <c r="RFJ25" s="117"/>
      <c r="RFK25" s="117"/>
      <c r="RFL25" s="117"/>
      <c r="RFM25" s="117"/>
      <c r="RFN25" s="117"/>
      <c r="RFO25" s="117"/>
      <c r="RFP25" s="117"/>
      <c r="RFQ25" s="117"/>
      <c r="RFR25" s="117"/>
      <c r="RFS25" s="117"/>
      <c r="RFT25" s="117"/>
      <c r="RFU25" s="117"/>
      <c r="RFV25" s="117"/>
      <c r="RFW25" s="117"/>
      <c r="RFX25" s="117"/>
      <c r="RFY25" s="117"/>
      <c r="RFZ25" s="117"/>
      <c r="RGA25" s="117"/>
      <c r="RGB25" s="117"/>
      <c r="RGC25" s="117"/>
      <c r="RGD25" s="117"/>
      <c r="RGE25" s="117"/>
      <c r="RGF25" s="117"/>
      <c r="RGG25" s="117"/>
      <c r="RGH25" s="117"/>
      <c r="RGI25" s="117"/>
      <c r="RGJ25" s="117"/>
      <c r="RGK25" s="117"/>
      <c r="RGL25" s="117"/>
      <c r="RGM25" s="117"/>
      <c r="RGN25" s="117"/>
      <c r="RGO25" s="117"/>
      <c r="RGP25" s="117"/>
      <c r="RGQ25" s="117"/>
      <c r="RGR25" s="117"/>
      <c r="RGS25" s="117"/>
      <c r="RGT25" s="117"/>
      <c r="RGU25" s="117"/>
      <c r="RGV25" s="117"/>
      <c r="RGW25" s="117"/>
      <c r="RGX25" s="117"/>
      <c r="RGY25" s="117"/>
      <c r="RGZ25" s="117"/>
      <c r="RHA25" s="117"/>
      <c r="RHB25" s="117"/>
      <c r="RHC25" s="117"/>
      <c r="RHD25" s="117"/>
      <c r="RHE25" s="117"/>
      <c r="RHF25" s="117"/>
      <c r="RHG25" s="117"/>
      <c r="RHH25" s="117"/>
      <c r="RHI25" s="117"/>
      <c r="RHJ25" s="117"/>
      <c r="RHK25" s="117"/>
      <c r="RHL25" s="117"/>
      <c r="RHM25" s="117"/>
      <c r="RHN25" s="117"/>
      <c r="RHO25" s="117"/>
      <c r="RHP25" s="117"/>
      <c r="RHQ25" s="117"/>
      <c r="RHR25" s="117"/>
      <c r="RHS25" s="117"/>
      <c r="RHT25" s="117"/>
      <c r="RHU25" s="117"/>
      <c r="RHV25" s="117"/>
      <c r="RHW25" s="117"/>
      <c r="RHX25" s="117"/>
      <c r="RHY25" s="117"/>
      <c r="RHZ25" s="117"/>
      <c r="RIA25" s="117"/>
      <c r="RIB25" s="117"/>
      <c r="RIC25" s="117"/>
      <c r="RID25" s="117"/>
      <c r="RIE25" s="117"/>
      <c r="RIF25" s="117"/>
      <c r="RIG25" s="117"/>
      <c r="RIH25" s="117"/>
      <c r="RII25" s="117"/>
      <c r="RIJ25" s="117"/>
      <c r="RIK25" s="117"/>
      <c r="RIL25" s="117"/>
      <c r="RIM25" s="117"/>
      <c r="RIN25" s="117"/>
      <c r="RIO25" s="117"/>
      <c r="RIP25" s="117"/>
      <c r="RIQ25" s="117"/>
      <c r="RIR25" s="117"/>
      <c r="RIS25" s="117"/>
      <c r="RIT25" s="117"/>
      <c r="RIU25" s="117"/>
      <c r="RIV25" s="117"/>
      <c r="RIW25" s="117"/>
      <c r="RIX25" s="117"/>
      <c r="RIY25" s="117"/>
      <c r="RIZ25" s="117"/>
      <c r="RJA25" s="117"/>
      <c r="RJB25" s="117"/>
      <c r="RJC25" s="117"/>
      <c r="RJD25" s="117"/>
      <c r="RJE25" s="117"/>
      <c r="RJF25" s="117"/>
      <c r="RJG25" s="117"/>
      <c r="RJH25" s="117"/>
      <c r="RJI25" s="117"/>
      <c r="RJJ25" s="117"/>
      <c r="RJK25" s="117"/>
      <c r="RJL25" s="117"/>
      <c r="RJM25" s="117"/>
      <c r="RJN25" s="117"/>
      <c r="RJO25" s="117"/>
      <c r="RJP25" s="117"/>
      <c r="RJQ25" s="117"/>
      <c r="RJR25" s="117"/>
      <c r="RJS25" s="117"/>
      <c r="RJT25" s="117"/>
      <c r="RJU25" s="117"/>
      <c r="RJV25" s="117"/>
      <c r="RJW25" s="117"/>
      <c r="RJX25" s="117"/>
      <c r="RJY25" s="117"/>
      <c r="RJZ25" s="117"/>
      <c r="RKA25" s="117"/>
      <c r="RKB25" s="117"/>
      <c r="RKC25" s="117"/>
      <c r="RKD25" s="117"/>
      <c r="RKE25" s="117"/>
      <c r="RKF25" s="117"/>
      <c r="RKG25" s="117"/>
      <c r="RKH25" s="117"/>
      <c r="RKI25" s="117"/>
      <c r="RKJ25" s="117"/>
      <c r="RKK25" s="117"/>
      <c r="RKL25" s="117"/>
      <c r="RKM25" s="117"/>
      <c r="RKN25" s="117"/>
      <c r="RKO25" s="117"/>
      <c r="RKP25" s="117"/>
      <c r="RKQ25" s="117"/>
      <c r="RKR25" s="117"/>
      <c r="RKS25" s="117"/>
      <c r="RKT25" s="117"/>
      <c r="RKU25" s="117"/>
      <c r="RKV25" s="117"/>
      <c r="RKW25" s="117"/>
      <c r="RKX25" s="117"/>
      <c r="RKY25" s="117"/>
      <c r="RKZ25" s="117"/>
      <c r="RLA25" s="117"/>
      <c r="RLB25" s="117"/>
      <c r="RLC25" s="117"/>
      <c r="RLD25" s="117"/>
      <c r="RLE25" s="117"/>
      <c r="RLF25" s="117"/>
      <c r="RLG25" s="117"/>
      <c r="RLH25" s="117"/>
      <c r="RLI25" s="117"/>
      <c r="RLJ25" s="117"/>
      <c r="RLK25" s="117"/>
      <c r="RLL25" s="117"/>
      <c r="RLM25" s="117"/>
      <c r="RLN25" s="117"/>
      <c r="RLO25" s="117"/>
      <c r="RLP25" s="117"/>
      <c r="RLQ25" s="117"/>
      <c r="RLR25" s="117"/>
      <c r="RLS25" s="117"/>
      <c r="RLT25" s="117"/>
      <c r="RLU25" s="117"/>
      <c r="RLV25" s="117"/>
      <c r="RLW25" s="117"/>
      <c r="RLX25" s="117"/>
      <c r="RLY25" s="117"/>
      <c r="RLZ25" s="117"/>
      <c r="RMA25" s="117"/>
      <c r="RMB25" s="117"/>
      <c r="RMC25" s="117"/>
      <c r="RMD25" s="117"/>
      <c r="RME25" s="117"/>
      <c r="RMF25" s="117"/>
      <c r="RMG25" s="117"/>
      <c r="RMH25" s="117"/>
      <c r="RMI25" s="117"/>
      <c r="RMJ25" s="117"/>
      <c r="RMK25" s="117"/>
      <c r="RML25" s="117"/>
      <c r="RMM25" s="117"/>
      <c r="RMN25" s="117"/>
      <c r="RMO25" s="117"/>
      <c r="RMP25" s="117"/>
      <c r="RMQ25" s="117"/>
      <c r="RMR25" s="117"/>
      <c r="RMS25" s="117"/>
      <c r="RMT25" s="117"/>
      <c r="RMU25" s="117"/>
      <c r="RMV25" s="117"/>
      <c r="RMW25" s="117"/>
      <c r="RMX25" s="117"/>
      <c r="RMY25" s="117"/>
      <c r="RMZ25" s="117"/>
      <c r="RNA25" s="117"/>
      <c r="RNB25" s="117"/>
      <c r="RNC25" s="117"/>
      <c r="RND25" s="117"/>
      <c r="RNE25" s="117"/>
      <c r="RNF25" s="117"/>
      <c r="RNG25" s="117"/>
      <c r="RNH25" s="117"/>
      <c r="RNI25" s="117"/>
      <c r="RNJ25" s="117"/>
      <c r="RNK25" s="117"/>
      <c r="RNL25" s="117"/>
      <c r="RNM25" s="117"/>
      <c r="RNN25" s="117"/>
      <c r="RNO25" s="117"/>
      <c r="RNP25" s="117"/>
      <c r="RNQ25" s="117"/>
      <c r="RNR25" s="117"/>
      <c r="RNS25" s="117"/>
      <c r="RNT25" s="117"/>
      <c r="RNU25" s="117"/>
      <c r="RNV25" s="117"/>
      <c r="RNW25" s="117"/>
      <c r="RNX25" s="117"/>
      <c r="RNY25" s="117"/>
      <c r="RNZ25" s="117"/>
      <c r="ROA25" s="117"/>
      <c r="ROB25" s="117"/>
      <c r="ROC25" s="117"/>
      <c r="ROD25" s="117"/>
      <c r="ROE25" s="117"/>
      <c r="ROF25" s="117"/>
      <c r="ROG25" s="117"/>
      <c r="ROH25" s="117"/>
      <c r="ROI25" s="117"/>
      <c r="ROJ25" s="117"/>
      <c r="ROK25" s="117"/>
      <c r="ROL25" s="117"/>
      <c r="ROM25" s="117"/>
      <c r="RON25" s="117"/>
      <c r="ROO25" s="117"/>
      <c r="ROP25" s="117"/>
      <c r="ROQ25" s="117"/>
      <c r="ROR25" s="117"/>
      <c r="ROS25" s="117"/>
      <c r="ROT25" s="117"/>
      <c r="ROU25" s="117"/>
      <c r="ROV25" s="117"/>
      <c r="ROW25" s="117"/>
      <c r="ROX25" s="117"/>
      <c r="ROY25" s="117"/>
      <c r="ROZ25" s="117"/>
      <c r="RPA25" s="117"/>
      <c r="RPB25" s="117"/>
      <c r="RPC25" s="117"/>
      <c r="RPD25" s="117"/>
      <c r="RPE25" s="117"/>
      <c r="RPF25" s="117"/>
      <c r="RPG25" s="117"/>
      <c r="RPH25" s="117"/>
      <c r="RPI25" s="117"/>
      <c r="RPJ25" s="117"/>
      <c r="RPK25" s="117"/>
      <c r="RPL25" s="117"/>
      <c r="RPM25" s="117"/>
      <c r="RPN25" s="117"/>
      <c r="RPO25" s="117"/>
      <c r="RPP25" s="117"/>
      <c r="RPQ25" s="117"/>
      <c r="RPR25" s="117"/>
      <c r="RPS25" s="117"/>
      <c r="RPT25" s="117"/>
      <c r="RPU25" s="117"/>
      <c r="RPV25" s="117"/>
      <c r="RPW25" s="117"/>
      <c r="RPX25" s="117"/>
      <c r="RPY25" s="117"/>
      <c r="RPZ25" s="117"/>
      <c r="RQA25" s="117"/>
      <c r="RQB25" s="117"/>
      <c r="RQC25" s="117"/>
      <c r="RQD25" s="117"/>
      <c r="RQE25" s="117"/>
      <c r="RQF25" s="117"/>
      <c r="RQG25" s="117"/>
      <c r="RQH25" s="117"/>
      <c r="RQI25" s="117"/>
      <c r="RQJ25" s="117"/>
      <c r="RQK25" s="117"/>
      <c r="RQL25" s="117"/>
      <c r="RQM25" s="117"/>
      <c r="RQN25" s="117"/>
      <c r="RQO25" s="117"/>
      <c r="RQP25" s="117"/>
      <c r="RQQ25" s="117"/>
      <c r="RQR25" s="117"/>
      <c r="RQS25" s="117"/>
      <c r="RQT25" s="117"/>
      <c r="RQU25" s="117"/>
      <c r="RQV25" s="117"/>
      <c r="RQW25" s="117"/>
      <c r="RQX25" s="117"/>
      <c r="RQY25" s="117"/>
      <c r="RQZ25" s="117"/>
      <c r="RRA25" s="117"/>
      <c r="RRB25" s="117"/>
      <c r="RRC25" s="117"/>
      <c r="RRD25" s="117"/>
      <c r="RRE25" s="117"/>
      <c r="RRF25" s="117"/>
      <c r="RRG25" s="117"/>
      <c r="RRH25" s="117"/>
      <c r="RRI25" s="117"/>
      <c r="RRJ25" s="117"/>
      <c r="RRK25" s="117"/>
      <c r="RRL25" s="117"/>
      <c r="RRM25" s="117"/>
      <c r="RRN25" s="117"/>
      <c r="RRO25" s="117"/>
      <c r="RRP25" s="117"/>
      <c r="RRQ25" s="117"/>
      <c r="RRR25" s="117"/>
      <c r="RRS25" s="117"/>
      <c r="RRT25" s="117"/>
      <c r="RRU25" s="117"/>
      <c r="RRV25" s="117"/>
      <c r="RRW25" s="117"/>
      <c r="RRX25" s="117"/>
      <c r="RRY25" s="117"/>
      <c r="RRZ25" s="117"/>
      <c r="RSA25" s="117"/>
      <c r="RSB25" s="117"/>
      <c r="RSC25" s="117"/>
      <c r="RSD25" s="117"/>
      <c r="RSE25" s="117"/>
      <c r="RSF25" s="117"/>
      <c r="RSG25" s="117"/>
      <c r="RSH25" s="117"/>
      <c r="RSI25" s="117"/>
      <c r="RSJ25" s="117"/>
      <c r="RSK25" s="117"/>
      <c r="RSL25" s="117"/>
      <c r="RSM25" s="117"/>
      <c r="RSN25" s="117"/>
      <c r="RSO25" s="117"/>
      <c r="RSP25" s="117"/>
      <c r="RSQ25" s="117"/>
      <c r="RSR25" s="117"/>
      <c r="RSS25" s="117"/>
      <c r="RST25" s="117"/>
      <c r="RSU25" s="117"/>
      <c r="RSV25" s="117"/>
      <c r="RSW25" s="117"/>
      <c r="RSX25" s="117"/>
      <c r="RSY25" s="117"/>
      <c r="RSZ25" s="117"/>
      <c r="RTA25" s="117"/>
      <c r="RTB25" s="117"/>
      <c r="RTC25" s="117"/>
      <c r="RTD25" s="117"/>
      <c r="RTE25" s="117"/>
      <c r="RTF25" s="117"/>
      <c r="RTG25" s="117"/>
      <c r="RTH25" s="117"/>
      <c r="RTI25" s="117"/>
      <c r="RTJ25" s="117"/>
      <c r="RTK25" s="117"/>
      <c r="RTL25" s="117"/>
      <c r="RTM25" s="117"/>
      <c r="RTN25" s="117"/>
      <c r="RTO25" s="117"/>
      <c r="RTP25" s="117"/>
      <c r="RTQ25" s="117"/>
      <c r="RTR25" s="117"/>
      <c r="RTS25" s="117"/>
      <c r="RTT25" s="117"/>
      <c r="RTU25" s="117"/>
      <c r="RTV25" s="117"/>
      <c r="RTW25" s="117"/>
      <c r="RTX25" s="117"/>
      <c r="RTY25" s="117"/>
      <c r="RTZ25" s="117"/>
      <c r="RUA25" s="117"/>
      <c r="RUB25" s="117"/>
      <c r="RUC25" s="117"/>
      <c r="RUD25" s="117"/>
      <c r="RUE25" s="117"/>
      <c r="RUF25" s="117"/>
      <c r="RUG25" s="117"/>
      <c r="RUH25" s="117"/>
      <c r="RUI25" s="117"/>
      <c r="RUJ25" s="117"/>
      <c r="RUK25" s="117"/>
      <c r="RUL25" s="117"/>
      <c r="RUM25" s="117"/>
      <c r="RUN25" s="117"/>
      <c r="RUO25" s="117"/>
      <c r="RUP25" s="117"/>
      <c r="RUQ25" s="117"/>
      <c r="RUR25" s="117"/>
      <c r="RUS25" s="117"/>
      <c r="RUT25" s="117"/>
      <c r="RUU25" s="117"/>
      <c r="RUV25" s="117"/>
      <c r="RUW25" s="117"/>
      <c r="RUX25" s="117"/>
      <c r="RUY25" s="117"/>
      <c r="RUZ25" s="117"/>
      <c r="RVA25" s="117"/>
      <c r="RVB25" s="117"/>
      <c r="RVC25" s="117"/>
      <c r="RVD25" s="117"/>
      <c r="RVE25" s="117"/>
      <c r="RVF25" s="117"/>
      <c r="RVG25" s="117"/>
      <c r="RVH25" s="117"/>
      <c r="RVI25" s="117"/>
      <c r="RVJ25" s="117"/>
      <c r="RVK25" s="117"/>
      <c r="RVL25" s="117"/>
      <c r="RVM25" s="117"/>
      <c r="RVN25" s="117"/>
      <c r="RVO25" s="117"/>
      <c r="RVP25" s="117"/>
      <c r="RVQ25" s="117"/>
      <c r="RVR25" s="117"/>
      <c r="RVS25" s="117"/>
      <c r="RVT25" s="117"/>
      <c r="RVU25" s="117"/>
      <c r="RVV25" s="117"/>
      <c r="RVW25" s="117"/>
      <c r="RVX25" s="117"/>
      <c r="RVY25" s="117"/>
      <c r="RVZ25" s="117"/>
      <c r="RWA25" s="117"/>
      <c r="RWB25" s="117"/>
      <c r="RWC25" s="117"/>
      <c r="RWD25" s="117"/>
      <c r="RWE25" s="117"/>
      <c r="RWF25" s="117"/>
      <c r="RWG25" s="117"/>
      <c r="RWH25" s="117"/>
      <c r="RWI25" s="117"/>
      <c r="RWJ25" s="117"/>
      <c r="RWK25" s="117"/>
      <c r="RWL25" s="117"/>
      <c r="RWM25" s="117"/>
      <c r="RWN25" s="117"/>
      <c r="RWO25" s="117"/>
      <c r="RWP25" s="117"/>
      <c r="RWQ25" s="117"/>
      <c r="RWR25" s="117"/>
      <c r="RWS25" s="117"/>
      <c r="RWT25" s="117"/>
      <c r="RWU25" s="117"/>
      <c r="RWV25" s="117"/>
      <c r="RWW25" s="117"/>
      <c r="RWX25" s="117"/>
      <c r="RWY25" s="117"/>
      <c r="RWZ25" s="117"/>
      <c r="RXA25" s="117"/>
      <c r="RXB25" s="117"/>
      <c r="RXC25" s="117"/>
      <c r="RXD25" s="117"/>
      <c r="RXE25" s="117"/>
      <c r="RXF25" s="117"/>
      <c r="RXG25" s="117"/>
      <c r="RXH25" s="117"/>
      <c r="RXI25" s="117"/>
      <c r="RXJ25" s="117"/>
      <c r="RXK25" s="117"/>
      <c r="RXL25" s="117"/>
      <c r="RXM25" s="117"/>
      <c r="RXN25" s="117"/>
      <c r="RXO25" s="117"/>
      <c r="RXP25" s="117"/>
      <c r="RXQ25" s="117"/>
      <c r="RXR25" s="117"/>
      <c r="RXS25" s="117"/>
      <c r="RXT25" s="117"/>
      <c r="RXU25" s="117"/>
      <c r="RXV25" s="117"/>
      <c r="RXW25" s="117"/>
      <c r="RXX25" s="117"/>
      <c r="RXY25" s="117"/>
      <c r="RXZ25" s="117"/>
      <c r="RYA25" s="117"/>
      <c r="RYB25" s="117"/>
      <c r="RYC25" s="117"/>
      <c r="RYD25" s="117"/>
      <c r="RYE25" s="117"/>
      <c r="RYF25" s="117"/>
      <c r="RYG25" s="117"/>
      <c r="RYH25" s="117"/>
      <c r="RYI25" s="117"/>
      <c r="RYJ25" s="117"/>
      <c r="RYK25" s="117"/>
      <c r="RYL25" s="117"/>
      <c r="RYM25" s="117"/>
      <c r="RYN25" s="117"/>
      <c r="RYO25" s="117"/>
      <c r="RYP25" s="117"/>
      <c r="RYQ25" s="117"/>
      <c r="RYR25" s="117"/>
      <c r="RYS25" s="117"/>
      <c r="RYT25" s="117"/>
      <c r="RYU25" s="117"/>
      <c r="RYV25" s="117"/>
      <c r="RYW25" s="117"/>
      <c r="RYX25" s="117"/>
      <c r="RYY25" s="117"/>
      <c r="RYZ25" s="117"/>
      <c r="RZA25" s="117"/>
      <c r="RZB25" s="117"/>
      <c r="RZC25" s="117"/>
      <c r="RZD25" s="117"/>
      <c r="RZE25" s="117"/>
      <c r="RZF25" s="117"/>
      <c r="RZG25" s="117"/>
      <c r="RZH25" s="117"/>
      <c r="RZI25" s="117"/>
      <c r="RZJ25" s="117"/>
      <c r="RZK25" s="117"/>
      <c r="RZL25" s="117"/>
      <c r="RZM25" s="117"/>
      <c r="RZN25" s="117"/>
      <c r="RZO25" s="117"/>
      <c r="RZP25" s="117"/>
      <c r="RZQ25" s="117"/>
      <c r="RZR25" s="117"/>
      <c r="RZS25" s="117"/>
      <c r="RZT25" s="117"/>
      <c r="RZU25" s="117"/>
      <c r="RZV25" s="117"/>
      <c r="RZW25" s="117"/>
      <c r="RZX25" s="117"/>
      <c r="RZY25" s="117"/>
      <c r="RZZ25" s="117"/>
      <c r="SAA25" s="117"/>
      <c r="SAB25" s="117"/>
      <c r="SAC25" s="117"/>
      <c r="SAD25" s="117"/>
      <c r="SAE25" s="117"/>
      <c r="SAF25" s="117"/>
      <c r="SAG25" s="117"/>
      <c r="SAH25" s="117"/>
      <c r="SAI25" s="117"/>
      <c r="SAJ25" s="117"/>
      <c r="SAK25" s="117"/>
      <c r="SAL25" s="117"/>
      <c r="SAM25" s="117"/>
      <c r="SAN25" s="117"/>
      <c r="SAO25" s="117"/>
      <c r="SAP25" s="117"/>
      <c r="SAQ25" s="117"/>
      <c r="SAR25" s="117"/>
      <c r="SAS25" s="117"/>
      <c r="SAT25" s="117"/>
      <c r="SAU25" s="117"/>
      <c r="SAV25" s="117"/>
      <c r="SAW25" s="117"/>
      <c r="SAX25" s="117"/>
      <c r="SAY25" s="117"/>
      <c r="SAZ25" s="117"/>
      <c r="SBA25" s="117"/>
      <c r="SBB25" s="117"/>
      <c r="SBC25" s="117"/>
      <c r="SBD25" s="117"/>
      <c r="SBE25" s="117"/>
      <c r="SBF25" s="117"/>
      <c r="SBG25" s="117"/>
      <c r="SBH25" s="117"/>
      <c r="SBI25" s="117"/>
      <c r="SBJ25" s="117"/>
      <c r="SBK25" s="117"/>
      <c r="SBL25" s="117"/>
      <c r="SBM25" s="117"/>
      <c r="SBN25" s="117"/>
      <c r="SBO25" s="117"/>
      <c r="SBP25" s="117"/>
      <c r="SBQ25" s="117"/>
      <c r="SBR25" s="117"/>
      <c r="SBS25" s="117"/>
      <c r="SBT25" s="117"/>
      <c r="SBU25" s="117"/>
      <c r="SBV25" s="117"/>
      <c r="SBW25" s="117"/>
      <c r="SBX25" s="117"/>
      <c r="SBY25" s="117"/>
      <c r="SBZ25" s="117"/>
      <c r="SCA25" s="117"/>
      <c r="SCB25" s="117"/>
      <c r="SCC25" s="117"/>
      <c r="SCD25" s="117"/>
      <c r="SCE25" s="117"/>
      <c r="SCF25" s="117"/>
      <c r="SCG25" s="117"/>
      <c r="SCH25" s="117"/>
      <c r="SCI25" s="117"/>
      <c r="SCJ25" s="117"/>
      <c r="SCK25" s="117"/>
      <c r="SCL25" s="117"/>
      <c r="SCM25" s="117"/>
      <c r="SCN25" s="117"/>
      <c r="SCO25" s="117"/>
      <c r="SCP25" s="117"/>
      <c r="SCQ25" s="117"/>
      <c r="SCR25" s="117"/>
      <c r="SCS25" s="117"/>
      <c r="SCT25" s="117"/>
      <c r="SCU25" s="117"/>
      <c r="SCV25" s="117"/>
      <c r="SCW25" s="117"/>
      <c r="SCX25" s="117"/>
      <c r="SCY25" s="117"/>
      <c r="SCZ25" s="117"/>
      <c r="SDA25" s="117"/>
      <c r="SDB25" s="117"/>
      <c r="SDC25" s="117"/>
      <c r="SDD25" s="117"/>
      <c r="SDE25" s="117"/>
      <c r="SDF25" s="117"/>
      <c r="SDG25" s="117"/>
      <c r="SDH25" s="117"/>
      <c r="SDI25" s="117"/>
      <c r="SDJ25" s="117"/>
      <c r="SDK25" s="117"/>
      <c r="SDL25" s="117"/>
      <c r="SDM25" s="117"/>
      <c r="SDN25" s="117"/>
      <c r="SDO25" s="117"/>
      <c r="SDP25" s="117"/>
      <c r="SDQ25" s="117"/>
      <c r="SDR25" s="117"/>
      <c r="SDS25" s="117"/>
      <c r="SDT25" s="117"/>
      <c r="SDU25" s="117"/>
      <c r="SDV25" s="117"/>
      <c r="SDW25" s="117"/>
      <c r="SDX25" s="117"/>
      <c r="SDY25" s="117"/>
      <c r="SDZ25" s="117"/>
      <c r="SEA25" s="117"/>
      <c r="SEB25" s="117"/>
      <c r="SEC25" s="117"/>
      <c r="SED25" s="117"/>
      <c r="SEE25" s="117"/>
      <c r="SEF25" s="117"/>
      <c r="SEG25" s="117"/>
      <c r="SEH25" s="117"/>
      <c r="SEI25" s="117"/>
      <c r="SEJ25" s="117"/>
      <c r="SEK25" s="117"/>
      <c r="SEL25" s="117"/>
      <c r="SEM25" s="117"/>
      <c r="SEN25" s="117"/>
      <c r="SEO25" s="117"/>
      <c r="SEP25" s="117"/>
      <c r="SEQ25" s="117"/>
      <c r="SER25" s="117"/>
      <c r="SES25" s="117"/>
      <c r="SET25" s="117"/>
      <c r="SEU25" s="117"/>
      <c r="SEV25" s="117"/>
      <c r="SEW25" s="117"/>
      <c r="SEX25" s="117"/>
      <c r="SEY25" s="117"/>
      <c r="SEZ25" s="117"/>
      <c r="SFA25" s="117"/>
      <c r="SFB25" s="117"/>
      <c r="SFC25" s="117"/>
      <c r="SFD25" s="117"/>
      <c r="SFE25" s="117"/>
      <c r="SFF25" s="117"/>
      <c r="SFG25" s="117"/>
      <c r="SFH25" s="117"/>
      <c r="SFI25" s="117"/>
      <c r="SFJ25" s="117"/>
      <c r="SFK25" s="117"/>
      <c r="SFL25" s="117"/>
      <c r="SFM25" s="117"/>
      <c r="SFN25" s="117"/>
      <c r="SFO25" s="117"/>
      <c r="SFP25" s="117"/>
      <c r="SFQ25" s="117"/>
      <c r="SFR25" s="117"/>
      <c r="SFS25" s="117"/>
      <c r="SFT25" s="117"/>
      <c r="SFU25" s="117"/>
      <c r="SFV25" s="117"/>
      <c r="SFW25" s="117"/>
      <c r="SFX25" s="117"/>
      <c r="SFY25" s="117"/>
      <c r="SFZ25" s="117"/>
      <c r="SGA25" s="117"/>
      <c r="SGB25" s="117"/>
      <c r="SGC25" s="117"/>
      <c r="SGD25" s="117"/>
      <c r="SGE25" s="117"/>
      <c r="SGF25" s="117"/>
      <c r="SGG25" s="117"/>
      <c r="SGH25" s="117"/>
      <c r="SGI25" s="117"/>
      <c r="SGJ25" s="117"/>
      <c r="SGK25" s="117"/>
      <c r="SGL25" s="117"/>
      <c r="SGM25" s="117"/>
      <c r="SGN25" s="117"/>
      <c r="SGO25" s="117"/>
      <c r="SGP25" s="117"/>
      <c r="SGQ25" s="117"/>
      <c r="SGR25" s="117"/>
      <c r="SGS25" s="117"/>
      <c r="SGT25" s="117"/>
      <c r="SGU25" s="117"/>
      <c r="SGV25" s="117"/>
      <c r="SGW25" s="117"/>
      <c r="SGX25" s="117"/>
      <c r="SGY25" s="117"/>
      <c r="SGZ25" s="117"/>
      <c r="SHA25" s="117"/>
      <c r="SHB25" s="117"/>
      <c r="SHC25" s="117"/>
      <c r="SHD25" s="117"/>
      <c r="SHE25" s="117"/>
      <c r="SHF25" s="117"/>
      <c r="SHG25" s="117"/>
      <c r="SHH25" s="117"/>
      <c r="SHI25" s="117"/>
      <c r="SHJ25" s="117"/>
      <c r="SHK25" s="117"/>
      <c r="SHL25" s="117"/>
      <c r="SHM25" s="117"/>
      <c r="SHN25" s="117"/>
      <c r="SHO25" s="117"/>
      <c r="SHP25" s="117"/>
      <c r="SHQ25" s="117"/>
      <c r="SHR25" s="117"/>
      <c r="SHS25" s="117"/>
      <c r="SHT25" s="117"/>
      <c r="SHU25" s="117"/>
      <c r="SHV25" s="117"/>
      <c r="SHW25" s="117"/>
      <c r="SHX25" s="117"/>
      <c r="SHY25" s="117"/>
      <c r="SHZ25" s="117"/>
      <c r="SIA25" s="117"/>
      <c r="SIB25" s="117"/>
      <c r="SIC25" s="117"/>
      <c r="SID25" s="117"/>
      <c r="SIE25" s="117"/>
      <c r="SIF25" s="117"/>
      <c r="SIG25" s="117"/>
      <c r="SIH25" s="117"/>
      <c r="SII25" s="117"/>
      <c r="SIJ25" s="117"/>
      <c r="SIK25" s="117"/>
      <c r="SIL25" s="117"/>
      <c r="SIM25" s="117"/>
      <c r="SIN25" s="117"/>
      <c r="SIO25" s="117"/>
      <c r="SIP25" s="117"/>
      <c r="SIQ25" s="117"/>
      <c r="SIR25" s="117"/>
      <c r="SIS25" s="117"/>
      <c r="SIT25" s="117"/>
      <c r="SIU25" s="117"/>
      <c r="SIV25" s="117"/>
      <c r="SIW25" s="117"/>
      <c r="SIX25" s="117"/>
      <c r="SIY25" s="117"/>
      <c r="SIZ25" s="117"/>
      <c r="SJA25" s="117"/>
      <c r="SJB25" s="117"/>
      <c r="SJC25" s="117"/>
      <c r="SJD25" s="117"/>
      <c r="SJE25" s="117"/>
      <c r="SJF25" s="117"/>
      <c r="SJG25" s="117"/>
      <c r="SJH25" s="117"/>
      <c r="SJI25" s="117"/>
      <c r="SJJ25" s="117"/>
      <c r="SJK25" s="117"/>
      <c r="SJL25" s="117"/>
      <c r="SJM25" s="117"/>
      <c r="SJN25" s="117"/>
      <c r="SJO25" s="117"/>
      <c r="SJP25" s="117"/>
      <c r="SJQ25" s="117"/>
      <c r="SJR25" s="117"/>
      <c r="SJS25" s="117"/>
      <c r="SJT25" s="117"/>
      <c r="SJU25" s="117"/>
      <c r="SJV25" s="117"/>
      <c r="SJW25" s="117"/>
      <c r="SJX25" s="117"/>
      <c r="SJY25" s="117"/>
      <c r="SJZ25" s="117"/>
      <c r="SKA25" s="117"/>
      <c r="SKB25" s="117"/>
      <c r="SKC25" s="117"/>
      <c r="SKD25" s="117"/>
      <c r="SKE25" s="117"/>
      <c r="SKF25" s="117"/>
      <c r="SKG25" s="117"/>
      <c r="SKH25" s="117"/>
      <c r="SKI25" s="117"/>
      <c r="SKJ25" s="117"/>
      <c r="SKK25" s="117"/>
      <c r="SKL25" s="117"/>
      <c r="SKM25" s="117"/>
      <c r="SKN25" s="117"/>
      <c r="SKO25" s="117"/>
      <c r="SKP25" s="117"/>
      <c r="SKQ25" s="117"/>
      <c r="SKR25" s="117"/>
      <c r="SKS25" s="117"/>
      <c r="SKT25" s="117"/>
      <c r="SKU25" s="117"/>
      <c r="SKV25" s="117"/>
      <c r="SKW25" s="117"/>
      <c r="SKX25" s="117"/>
      <c r="SKY25" s="117"/>
      <c r="SKZ25" s="117"/>
      <c r="SLA25" s="117"/>
      <c r="SLB25" s="117"/>
      <c r="SLC25" s="117"/>
      <c r="SLD25" s="117"/>
      <c r="SLE25" s="117"/>
      <c r="SLF25" s="117"/>
      <c r="SLG25" s="117"/>
      <c r="SLH25" s="117"/>
      <c r="SLI25" s="117"/>
      <c r="SLJ25" s="117"/>
      <c r="SLK25" s="117"/>
      <c r="SLL25" s="117"/>
      <c r="SLM25" s="117"/>
      <c r="SLN25" s="117"/>
      <c r="SLO25" s="117"/>
      <c r="SLP25" s="117"/>
      <c r="SLQ25" s="117"/>
      <c r="SLR25" s="117"/>
      <c r="SLS25" s="117"/>
      <c r="SLT25" s="117"/>
      <c r="SLU25" s="117"/>
      <c r="SLV25" s="117"/>
      <c r="SLW25" s="117"/>
      <c r="SLX25" s="117"/>
      <c r="SLY25" s="117"/>
      <c r="SLZ25" s="117"/>
      <c r="SMA25" s="117"/>
      <c r="SMB25" s="117"/>
      <c r="SMC25" s="117"/>
      <c r="SMD25" s="117"/>
      <c r="SME25" s="117"/>
      <c r="SMF25" s="117"/>
      <c r="SMG25" s="117"/>
      <c r="SMH25" s="117"/>
      <c r="SMI25" s="117"/>
      <c r="SMJ25" s="117"/>
      <c r="SMK25" s="117"/>
      <c r="SML25" s="117"/>
      <c r="SMM25" s="117"/>
      <c r="SMN25" s="117"/>
      <c r="SMO25" s="117"/>
      <c r="SMP25" s="117"/>
      <c r="SMQ25" s="117"/>
      <c r="SMR25" s="117"/>
      <c r="SMS25" s="117"/>
      <c r="SMT25" s="117"/>
      <c r="SMU25" s="117"/>
      <c r="SMV25" s="117"/>
      <c r="SMW25" s="117"/>
      <c r="SMX25" s="117"/>
      <c r="SMY25" s="117"/>
      <c r="SMZ25" s="117"/>
      <c r="SNA25" s="117"/>
      <c r="SNB25" s="117"/>
      <c r="SNC25" s="117"/>
      <c r="SND25" s="117"/>
      <c r="SNE25" s="117"/>
      <c r="SNF25" s="117"/>
      <c r="SNG25" s="117"/>
      <c r="SNH25" s="117"/>
      <c r="SNI25" s="117"/>
      <c r="SNJ25" s="117"/>
      <c r="SNK25" s="117"/>
      <c r="SNL25" s="117"/>
      <c r="SNM25" s="117"/>
      <c r="SNN25" s="117"/>
      <c r="SNO25" s="117"/>
      <c r="SNP25" s="117"/>
      <c r="SNQ25" s="117"/>
      <c r="SNR25" s="117"/>
      <c r="SNS25" s="117"/>
      <c r="SNT25" s="117"/>
      <c r="SNU25" s="117"/>
      <c r="SNV25" s="117"/>
      <c r="SNW25" s="117"/>
      <c r="SNX25" s="117"/>
      <c r="SNY25" s="117"/>
      <c r="SNZ25" s="117"/>
      <c r="SOA25" s="117"/>
      <c r="SOB25" s="117"/>
      <c r="SOC25" s="117"/>
      <c r="SOD25" s="117"/>
      <c r="SOE25" s="117"/>
      <c r="SOF25" s="117"/>
      <c r="SOG25" s="117"/>
      <c r="SOH25" s="117"/>
      <c r="SOI25" s="117"/>
      <c r="SOJ25" s="117"/>
      <c r="SOK25" s="117"/>
      <c r="SOL25" s="117"/>
      <c r="SOM25" s="117"/>
      <c r="SON25" s="117"/>
      <c r="SOO25" s="117"/>
      <c r="SOP25" s="117"/>
      <c r="SOQ25" s="117"/>
      <c r="SOR25" s="117"/>
      <c r="SOS25" s="117"/>
      <c r="SOT25" s="117"/>
      <c r="SOU25" s="117"/>
      <c r="SOV25" s="117"/>
      <c r="SOW25" s="117"/>
      <c r="SOX25" s="117"/>
      <c r="SOY25" s="117"/>
      <c r="SOZ25" s="117"/>
      <c r="SPA25" s="117"/>
      <c r="SPB25" s="117"/>
      <c r="SPC25" s="117"/>
      <c r="SPD25" s="117"/>
      <c r="SPE25" s="117"/>
      <c r="SPF25" s="117"/>
      <c r="SPG25" s="117"/>
      <c r="SPH25" s="117"/>
      <c r="SPI25" s="117"/>
      <c r="SPJ25" s="117"/>
      <c r="SPK25" s="117"/>
      <c r="SPL25" s="117"/>
      <c r="SPM25" s="117"/>
      <c r="SPN25" s="117"/>
      <c r="SPO25" s="117"/>
      <c r="SPP25" s="117"/>
      <c r="SPQ25" s="117"/>
      <c r="SPR25" s="117"/>
      <c r="SPS25" s="117"/>
      <c r="SPT25" s="117"/>
      <c r="SPU25" s="117"/>
      <c r="SPV25" s="117"/>
      <c r="SPW25" s="117"/>
      <c r="SPX25" s="117"/>
      <c r="SPY25" s="117"/>
      <c r="SPZ25" s="117"/>
      <c r="SQA25" s="117"/>
      <c r="SQB25" s="117"/>
      <c r="SQC25" s="117"/>
      <c r="SQD25" s="117"/>
      <c r="SQE25" s="117"/>
      <c r="SQF25" s="117"/>
      <c r="SQG25" s="117"/>
      <c r="SQH25" s="117"/>
      <c r="SQI25" s="117"/>
      <c r="SQJ25" s="117"/>
      <c r="SQK25" s="117"/>
      <c r="SQL25" s="117"/>
      <c r="SQM25" s="117"/>
      <c r="SQN25" s="117"/>
      <c r="SQO25" s="117"/>
      <c r="SQP25" s="117"/>
      <c r="SQQ25" s="117"/>
      <c r="SQR25" s="117"/>
      <c r="SQS25" s="117"/>
      <c r="SQT25" s="117"/>
      <c r="SQU25" s="117"/>
      <c r="SQV25" s="117"/>
      <c r="SQW25" s="117"/>
      <c r="SQX25" s="117"/>
      <c r="SQY25" s="117"/>
      <c r="SQZ25" s="117"/>
      <c r="SRA25" s="117"/>
      <c r="SRB25" s="117"/>
      <c r="SRC25" s="117"/>
      <c r="SRD25" s="117"/>
      <c r="SRE25" s="117"/>
      <c r="SRF25" s="117"/>
      <c r="SRG25" s="117"/>
      <c r="SRH25" s="117"/>
      <c r="SRI25" s="117"/>
      <c r="SRJ25" s="117"/>
      <c r="SRK25" s="117"/>
      <c r="SRL25" s="117"/>
      <c r="SRM25" s="117"/>
      <c r="SRN25" s="117"/>
      <c r="SRO25" s="117"/>
      <c r="SRP25" s="117"/>
      <c r="SRQ25" s="117"/>
      <c r="SRR25" s="117"/>
      <c r="SRS25" s="117"/>
      <c r="SRT25" s="117"/>
      <c r="SRU25" s="117"/>
      <c r="SRV25" s="117"/>
      <c r="SRW25" s="117"/>
      <c r="SRX25" s="117"/>
      <c r="SRY25" s="117"/>
      <c r="SRZ25" s="117"/>
      <c r="SSA25" s="117"/>
      <c r="SSB25" s="117"/>
      <c r="SSC25" s="117"/>
      <c r="SSD25" s="117"/>
      <c r="SSE25" s="117"/>
      <c r="SSF25" s="117"/>
      <c r="SSG25" s="117"/>
      <c r="SSH25" s="117"/>
      <c r="SSI25" s="117"/>
      <c r="SSJ25" s="117"/>
      <c r="SSK25" s="117"/>
      <c r="SSL25" s="117"/>
      <c r="SSM25" s="117"/>
      <c r="SSN25" s="117"/>
      <c r="SSO25" s="117"/>
      <c r="SSP25" s="117"/>
      <c r="SSQ25" s="117"/>
      <c r="SSR25" s="117"/>
      <c r="SSS25" s="117"/>
      <c r="SST25" s="117"/>
      <c r="SSU25" s="117"/>
      <c r="SSV25" s="117"/>
      <c r="SSW25" s="117"/>
      <c r="SSX25" s="117"/>
      <c r="SSY25" s="117"/>
      <c r="SSZ25" s="117"/>
      <c r="STA25" s="117"/>
      <c r="STB25" s="117"/>
      <c r="STC25" s="117"/>
      <c r="STD25" s="117"/>
      <c r="STE25" s="117"/>
      <c r="STF25" s="117"/>
      <c r="STG25" s="117"/>
      <c r="STH25" s="117"/>
      <c r="STI25" s="117"/>
      <c r="STJ25" s="117"/>
      <c r="STK25" s="117"/>
      <c r="STL25" s="117"/>
      <c r="STM25" s="117"/>
      <c r="STN25" s="117"/>
      <c r="STO25" s="117"/>
      <c r="STP25" s="117"/>
      <c r="STQ25" s="117"/>
      <c r="STR25" s="117"/>
      <c r="STS25" s="117"/>
      <c r="STT25" s="117"/>
      <c r="STU25" s="117"/>
      <c r="STV25" s="117"/>
      <c r="STW25" s="117"/>
      <c r="STX25" s="117"/>
      <c r="STY25" s="117"/>
      <c r="STZ25" s="117"/>
      <c r="SUA25" s="117"/>
      <c r="SUB25" s="117"/>
      <c r="SUC25" s="117"/>
      <c r="SUD25" s="117"/>
      <c r="SUE25" s="117"/>
      <c r="SUF25" s="117"/>
      <c r="SUG25" s="117"/>
      <c r="SUH25" s="117"/>
      <c r="SUI25" s="117"/>
      <c r="SUJ25" s="117"/>
      <c r="SUK25" s="117"/>
      <c r="SUL25" s="117"/>
      <c r="SUM25" s="117"/>
      <c r="SUN25" s="117"/>
      <c r="SUO25" s="117"/>
      <c r="SUP25" s="117"/>
      <c r="SUQ25" s="117"/>
      <c r="SUR25" s="117"/>
      <c r="SUS25" s="117"/>
      <c r="SUT25" s="117"/>
      <c r="SUU25" s="117"/>
      <c r="SUV25" s="117"/>
      <c r="SUW25" s="117"/>
      <c r="SUX25" s="117"/>
      <c r="SUY25" s="117"/>
      <c r="SUZ25" s="117"/>
      <c r="SVA25" s="117"/>
      <c r="SVB25" s="117"/>
      <c r="SVC25" s="117"/>
      <c r="SVD25" s="117"/>
      <c r="SVE25" s="117"/>
      <c r="SVF25" s="117"/>
      <c r="SVG25" s="117"/>
      <c r="SVH25" s="117"/>
      <c r="SVI25" s="117"/>
      <c r="SVJ25" s="117"/>
      <c r="SVK25" s="117"/>
      <c r="SVL25" s="117"/>
      <c r="SVM25" s="117"/>
      <c r="SVN25" s="117"/>
      <c r="SVO25" s="117"/>
      <c r="SVP25" s="117"/>
      <c r="SVQ25" s="117"/>
      <c r="SVR25" s="117"/>
      <c r="SVS25" s="117"/>
      <c r="SVT25" s="117"/>
      <c r="SVU25" s="117"/>
      <c r="SVV25" s="117"/>
      <c r="SVW25" s="117"/>
      <c r="SVX25" s="117"/>
      <c r="SVY25" s="117"/>
      <c r="SVZ25" s="117"/>
      <c r="SWA25" s="117"/>
      <c r="SWB25" s="117"/>
      <c r="SWC25" s="117"/>
      <c r="SWD25" s="117"/>
      <c r="SWE25" s="117"/>
      <c r="SWF25" s="117"/>
      <c r="SWG25" s="117"/>
      <c r="SWH25" s="117"/>
      <c r="SWI25" s="117"/>
      <c r="SWJ25" s="117"/>
      <c r="SWK25" s="117"/>
      <c r="SWL25" s="117"/>
      <c r="SWM25" s="117"/>
      <c r="SWN25" s="117"/>
      <c r="SWO25" s="117"/>
      <c r="SWP25" s="117"/>
      <c r="SWQ25" s="117"/>
      <c r="SWR25" s="117"/>
      <c r="SWS25" s="117"/>
      <c r="SWT25" s="117"/>
      <c r="SWU25" s="117"/>
      <c r="SWV25" s="117"/>
      <c r="SWW25" s="117"/>
      <c r="SWX25" s="117"/>
      <c r="SWY25" s="117"/>
      <c r="SWZ25" s="117"/>
      <c r="SXA25" s="117"/>
      <c r="SXB25" s="117"/>
      <c r="SXC25" s="117"/>
      <c r="SXD25" s="117"/>
      <c r="SXE25" s="117"/>
      <c r="SXF25" s="117"/>
      <c r="SXG25" s="117"/>
      <c r="SXH25" s="117"/>
      <c r="SXI25" s="117"/>
      <c r="SXJ25" s="117"/>
      <c r="SXK25" s="117"/>
      <c r="SXL25" s="117"/>
      <c r="SXM25" s="117"/>
      <c r="SXN25" s="117"/>
      <c r="SXO25" s="117"/>
      <c r="SXP25" s="117"/>
      <c r="SXQ25" s="117"/>
      <c r="SXR25" s="117"/>
      <c r="SXS25" s="117"/>
      <c r="SXT25" s="117"/>
      <c r="SXU25" s="117"/>
      <c r="SXV25" s="117"/>
      <c r="SXW25" s="117"/>
      <c r="SXX25" s="117"/>
      <c r="SXY25" s="117"/>
      <c r="SXZ25" s="117"/>
      <c r="SYA25" s="117"/>
      <c r="SYB25" s="117"/>
      <c r="SYC25" s="117"/>
      <c r="SYD25" s="117"/>
      <c r="SYE25" s="117"/>
      <c r="SYF25" s="117"/>
      <c r="SYG25" s="117"/>
      <c r="SYH25" s="117"/>
      <c r="SYI25" s="117"/>
      <c r="SYJ25" s="117"/>
      <c r="SYK25" s="117"/>
      <c r="SYL25" s="117"/>
      <c r="SYM25" s="117"/>
      <c r="SYN25" s="117"/>
      <c r="SYO25" s="117"/>
      <c r="SYP25" s="117"/>
      <c r="SYQ25" s="117"/>
      <c r="SYR25" s="117"/>
      <c r="SYS25" s="117"/>
      <c r="SYT25" s="117"/>
      <c r="SYU25" s="117"/>
      <c r="SYV25" s="117"/>
      <c r="SYW25" s="117"/>
      <c r="SYX25" s="117"/>
      <c r="SYY25" s="117"/>
      <c r="SYZ25" s="117"/>
      <c r="SZA25" s="117"/>
      <c r="SZB25" s="117"/>
      <c r="SZC25" s="117"/>
      <c r="SZD25" s="117"/>
      <c r="SZE25" s="117"/>
      <c r="SZF25" s="117"/>
      <c r="SZG25" s="117"/>
      <c r="SZH25" s="117"/>
      <c r="SZI25" s="117"/>
      <c r="SZJ25" s="117"/>
      <c r="SZK25" s="117"/>
      <c r="SZL25" s="117"/>
      <c r="SZM25" s="117"/>
      <c r="SZN25" s="117"/>
      <c r="SZO25" s="117"/>
      <c r="SZP25" s="117"/>
      <c r="SZQ25" s="117"/>
      <c r="SZR25" s="117"/>
      <c r="SZS25" s="117"/>
      <c r="SZT25" s="117"/>
      <c r="SZU25" s="117"/>
      <c r="SZV25" s="117"/>
      <c r="SZW25" s="117"/>
      <c r="SZX25" s="117"/>
      <c r="SZY25" s="117"/>
      <c r="SZZ25" s="117"/>
      <c r="TAA25" s="117"/>
      <c r="TAB25" s="117"/>
      <c r="TAC25" s="117"/>
      <c r="TAD25" s="117"/>
      <c r="TAE25" s="117"/>
      <c r="TAF25" s="117"/>
      <c r="TAG25" s="117"/>
      <c r="TAH25" s="117"/>
      <c r="TAI25" s="117"/>
      <c r="TAJ25" s="117"/>
      <c r="TAK25" s="117"/>
      <c r="TAL25" s="117"/>
      <c r="TAM25" s="117"/>
      <c r="TAN25" s="117"/>
      <c r="TAO25" s="117"/>
      <c r="TAP25" s="117"/>
      <c r="TAQ25" s="117"/>
      <c r="TAR25" s="117"/>
      <c r="TAS25" s="117"/>
      <c r="TAT25" s="117"/>
      <c r="TAU25" s="117"/>
      <c r="TAV25" s="117"/>
      <c r="TAW25" s="117"/>
      <c r="TAX25" s="117"/>
      <c r="TAY25" s="117"/>
      <c r="TAZ25" s="117"/>
      <c r="TBA25" s="117"/>
      <c r="TBB25" s="117"/>
      <c r="TBC25" s="117"/>
      <c r="TBD25" s="117"/>
      <c r="TBE25" s="117"/>
      <c r="TBF25" s="117"/>
      <c r="TBG25" s="117"/>
      <c r="TBH25" s="117"/>
      <c r="TBI25" s="117"/>
      <c r="TBJ25" s="117"/>
      <c r="TBK25" s="117"/>
      <c r="TBL25" s="117"/>
      <c r="TBM25" s="117"/>
      <c r="TBN25" s="117"/>
      <c r="TBO25" s="117"/>
      <c r="TBP25" s="117"/>
      <c r="TBQ25" s="117"/>
      <c r="TBR25" s="117"/>
      <c r="TBS25" s="117"/>
      <c r="TBT25" s="117"/>
      <c r="TBU25" s="117"/>
      <c r="TBV25" s="117"/>
      <c r="TBW25" s="117"/>
      <c r="TBX25" s="117"/>
      <c r="TBY25" s="117"/>
      <c r="TBZ25" s="117"/>
      <c r="TCA25" s="117"/>
      <c r="TCB25" s="117"/>
      <c r="TCC25" s="117"/>
      <c r="TCD25" s="117"/>
      <c r="TCE25" s="117"/>
      <c r="TCF25" s="117"/>
      <c r="TCG25" s="117"/>
      <c r="TCH25" s="117"/>
      <c r="TCI25" s="117"/>
      <c r="TCJ25" s="117"/>
      <c r="TCK25" s="117"/>
      <c r="TCL25" s="117"/>
      <c r="TCM25" s="117"/>
      <c r="TCN25" s="117"/>
      <c r="TCO25" s="117"/>
      <c r="TCP25" s="117"/>
      <c r="TCQ25" s="117"/>
      <c r="TCR25" s="117"/>
      <c r="TCS25" s="117"/>
      <c r="TCT25" s="117"/>
      <c r="TCU25" s="117"/>
      <c r="TCV25" s="117"/>
      <c r="TCW25" s="117"/>
      <c r="TCX25" s="117"/>
      <c r="TCY25" s="117"/>
      <c r="TCZ25" s="117"/>
      <c r="TDA25" s="117"/>
      <c r="TDB25" s="117"/>
      <c r="TDC25" s="117"/>
      <c r="TDD25" s="117"/>
      <c r="TDE25" s="117"/>
      <c r="TDF25" s="117"/>
      <c r="TDG25" s="117"/>
      <c r="TDH25" s="117"/>
      <c r="TDI25" s="117"/>
      <c r="TDJ25" s="117"/>
      <c r="TDK25" s="117"/>
      <c r="TDL25" s="117"/>
      <c r="TDM25" s="117"/>
      <c r="TDN25" s="117"/>
      <c r="TDO25" s="117"/>
      <c r="TDP25" s="117"/>
      <c r="TDQ25" s="117"/>
      <c r="TDR25" s="117"/>
      <c r="TDS25" s="117"/>
      <c r="TDT25" s="117"/>
      <c r="TDU25" s="117"/>
      <c r="TDV25" s="117"/>
      <c r="TDW25" s="117"/>
      <c r="TDX25" s="117"/>
      <c r="TDY25" s="117"/>
      <c r="TDZ25" s="117"/>
      <c r="TEA25" s="117"/>
      <c r="TEB25" s="117"/>
      <c r="TEC25" s="117"/>
      <c r="TED25" s="117"/>
      <c r="TEE25" s="117"/>
      <c r="TEF25" s="117"/>
      <c r="TEG25" s="117"/>
      <c r="TEH25" s="117"/>
      <c r="TEI25" s="117"/>
      <c r="TEJ25" s="117"/>
      <c r="TEK25" s="117"/>
      <c r="TEL25" s="117"/>
      <c r="TEM25" s="117"/>
      <c r="TEN25" s="117"/>
      <c r="TEO25" s="117"/>
      <c r="TEP25" s="117"/>
      <c r="TEQ25" s="117"/>
      <c r="TER25" s="117"/>
      <c r="TES25" s="117"/>
      <c r="TET25" s="117"/>
      <c r="TEU25" s="117"/>
      <c r="TEV25" s="117"/>
      <c r="TEW25" s="117"/>
      <c r="TEX25" s="117"/>
      <c r="TEY25" s="117"/>
      <c r="TEZ25" s="117"/>
      <c r="TFA25" s="117"/>
      <c r="TFB25" s="117"/>
      <c r="TFC25" s="117"/>
      <c r="TFD25" s="117"/>
      <c r="TFE25" s="117"/>
      <c r="TFF25" s="117"/>
      <c r="TFG25" s="117"/>
      <c r="TFH25" s="117"/>
      <c r="TFI25" s="117"/>
      <c r="TFJ25" s="117"/>
      <c r="TFK25" s="117"/>
      <c r="TFL25" s="117"/>
      <c r="TFM25" s="117"/>
      <c r="TFN25" s="117"/>
      <c r="TFO25" s="117"/>
      <c r="TFP25" s="117"/>
      <c r="TFQ25" s="117"/>
      <c r="TFR25" s="117"/>
      <c r="TFS25" s="117"/>
      <c r="TFT25" s="117"/>
      <c r="TFU25" s="117"/>
      <c r="TFV25" s="117"/>
      <c r="TFW25" s="117"/>
      <c r="TFX25" s="117"/>
      <c r="TFY25" s="117"/>
      <c r="TFZ25" s="117"/>
      <c r="TGA25" s="117"/>
      <c r="TGB25" s="117"/>
      <c r="TGC25" s="117"/>
      <c r="TGD25" s="117"/>
      <c r="TGE25" s="117"/>
      <c r="TGF25" s="117"/>
      <c r="TGG25" s="117"/>
      <c r="TGH25" s="117"/>
      <c r="TGI25" s="117"/>
      <c r="TGJ25" s="117"/>
      <c r="TGK25" s="117"/>
      <c r="TGL25" s="117"/>
      <c r="TGM25" s="117"/>
      <c r="TGN25" s="117"/>
      <c r="TGO25" s="117"/>
      <c r="TGP25" s="117"/>
      <c r="TGQ25" s="117"/>
      <c r="TGR25" s="117"/>
      <c r="TGS25" s="117"/>
      <c r="TGT25" s="117"/>
      <c r="TGU25" s="117"/>
      <c r="TGV25" s="117"/>
      <c r="TGW25" s="117"/>
      <c r="TGX25" s="117"/>
      <c r="TGY25" s="117"/>
      <c r="TGZ25" s="117"/>
      <c r="THA25" s="117"/>
      <c r="THB25" s="117"/>
      <c r="THC25" s="117"/>
      <c r="THD25" s="117"/>
      <c r="THE25" s="117"/>
      <c r="THF25" s="117"/>
      <c r="THG25" s="117"/>
      <c r="THH25" s="117"/>
      <c r="THI25" s="117"/>
      <c r="THJ25" s="117"/>
      <c r="THK25" s="117"/>
      <c r="THL25" s="117"/>
      <c r="THM25" s="117"/>
      <c r="THN25" s="117"/>
      <c r="THO25" s="117"/>
      <c r="THP25" s="117"/>
      <c r="THQ25" s="117"/>
      <c r="THR25" s="117"/>
      <c r="THS25" s="117"/>
      <c r="THT25" s="117"/>
      <c r="THU25" s="117"/>
      <c r="THV25" s="117"/>
      <c r="THW25" s="117"/>
      <c r="THX25" s="117"/>
      <c r="THY25" s="117"/>
      <c r="THZ25" s="117"/>
      <c r="TIA25" s="117"/>
      <c r="TIB25" s="117"/>
      <c r="TIC25" s="117"/>
      <c r="TID25" s="117"/>
      <c r="TIE25" s="117"/>
      <c r="TIF25" s="117"/>
      <c r="TIG25" s="117"/>
      <c r="TIH25" s="117"/>
      <c r="TII25" s="117"/>
      <c r="TIJ25" s="117"/>
      <c r="TIK25" s="117"/>
      <c r="TIL25" s="117"/>
      <c r="TIM25" s="117"/>
      <c r="TIN25" s="117"/>
      <c r="TIO25" s="117"/>
      <c r="TIP25" s="117"/>
      <c r="TIQ25" s="117"/>
      <c r="TIR25" s="117"/>
      <c r="TIS25" s="117"/>
      <c r="TIT25" s="117"/>
      <c r="TIU25" s="117"/>
      <c r="TIV25" s="117"/>
      <c r="TIW25" s="117"/>
      <c r="TIX25" s="117"/>
      <c r="TIY25" s="117"/>
      <c r="TIZ25" s="117"/>
      <c r="TJA25" s="117"/>
      <c r="TJB25" s="117"/>
      <c r="TJC25" s="117"/>
      <c r="TJD25" s="117"/>
      <c r="TJE25" s="117"/>
      <c r="TJF25" s="117"/>
      <c r="TJG25" s="117"/>
      <c r="TJH25" s="117"/>
      <c r="TJI25" s="117"/>
      <c r="TJJ25" s="117"/>
      <c r="TJK25" s="117"/>
      <c r="TJL25" s="117"/>
      <c r="TJM25" s="117"/>
      <c r="TJN25" s="117"/>
      <c r="TJO25" s="117"/>
      <c r="TJP25" s="117"/>
      <c r="TJQ25" s="117"/>
      <c r="TJR25" s="117"/>
      <c r="TJS25" s="117"/>
      <c r="TJT25" s="117"/>
      <c r="TJU25" s="117"/>
      <c r="TJV25" s="117"/>
      <c r="TJW25" s="117"/>
      <c r="TJX25" s="117"/>
      <c r="TJY25" s="117"/>
      <c r="TJZ25" s="117"/>
      <c r="TKA25" s="117"/>
      <c r="TKB25" s="117"/>
      <c r="TKC25" s="117"/>
      <c r="TKD25" s="117"/>
      <c r="TKE25" s="117"/>
      <c r="TKF25" s="117"/>
      <c r="TKG25" s="117"/>
      <c r="TKH25" s="117"/>
      <c r="TKI25" s="117"/>
      <c r="TKJ25" s="117"/>
      <c r="TKK25" s="117"/>
      <c r="TKL25" s="117"/>
      <c r="TKM25" s="117"/>
      <c r="TKN25" s="117"/>
      <c r="TKO25" s="117"/>
      <c r="TKP25" s="117"/>
      <c r="TKQ25" s="117"/>
      <c r="TKR25" s="117"/>
      <c r="TKS25" s="117"/>
      <c r="TKT25" s="117"/>
      <c r="TKU25" s="117"/>
      <c r="TKV25" s="117"/>
      <c r="TKW25" s="117"/>
      <c r="TKX25" s="117"/>
      <c r="TKY25" s="117"/>
      <c r="TKZ25" s="117"/>
      <c r="TLA25" s="117"/>
      <c r="TLB25" s="117"/>
      <c r="TLC25" s="117"/>
      <c r="TLD25" s="117"/>
      <c r="TLE25" s="117"/>
      <c r="TLF25" s="117"/>
      <c r="TLG25" s="117"/>
      <c r="TLH25" s="117"/>
      <c r="TLI25" s="117"/>
      <c r="TLJ25" s="117"/>
      <c r="TLK25" s="117"/>
      <c r="TLL25" s="117"/>
      <c r="TLM25" s="117"/>
      <c r="TLN25" s="117"/>
      <c r="TLO25" s="117"/>
      <c r="TLP25" s="117"/>
      <c r="TLQ25" s="117"/>
      <c r="TLR25" s="117"/>
      <c r="TLS25" s="117"/>
      <c r="TLT25" s="117"/>
      <c r="TLU25" s="117"/>
      <c r="TLV25" s="117"/>
      <c r="TLW25" s="117"/>
      <c r="TLX25" s="117"/>
      <c r="TLY25" s="117"/>
      <c r="TLZ25" s="117"/>
      <c r="TMA25" s="117"/>
      <c r="TMB25" s="117"/>
      <c r="TMC25" s="117"/>
      <c r="TMD25" s="117"/>
      <c r="TME25" s="117"/>
      <c r="TMF25" s="117"/>
      <c r="TMG25" s="117"/>
      <c r="TMH25" s="117"/>
      <c r="TMI25" s="117"/>
      <c r="TMJ25" s="117"/>
      <c r="TMK25" s="117"/>
      <c r="TML25" s="117"/>
      <c r="TMM25" s="117"/>
      <c r="TMN25" s="117"/>
      <c r="TMO25" s="117"/>
      <c r="TMP25" s="117"/>
      <c r="TMQ25" s="117"/>
      <c r="TMR25" s="117"/>
      <c r="TMS25" s="117"/>
      <c r="TMT25" s="117"/>
      <c r="TMU25" s="117"/>
      <c r="TMV25" s="117"/>
      <c r="TMW25" s="117"/>
      <c r="TMX25" s="117"/>
      <c r="TMY25" s="117"/>
      <c r="TMZ25" s="117"/>
      <c r="TNA25" s="117"/>
      <c r="TNB25" s="117"/>
      <c r="TNC25" s="117"/>
      <c r="TND25" s="117"/>
      <c r="TNE25" s="117"/>
      <c r="TNF25" s="117"/>
      <c r="TNG25" s="117"/>
      <c r="TNH25" s="117"/>
      <c r="TNI25" s="117"/>
      <c r="TNJ25" s="117"/>
      <c r="TNK25" s="117"/>
      <c r="TNL25" s="117"/>
      <c r="TNM25" s="117"/>
      <c r="TNN25" s="117"/>
      <c r="TNO25" s="117"/>
      <c r="TNP25" s="117"/>
      <c r="TNQ25" s="117"/>
      <c r="TNR25" s="117"/>
      <c r="TNS25" s="117"/>
      <c r="TNT25" s="117"/>
      <c r="TNU25" s="117"/>
      <c r="TNV25" s="117"/>
      <c r="TNW25" s="117"/>
      <c r="TNX25" s="117"/>
      <c r="TNY25" s="117"/>
      <c r="TNZ25" s="117"/>
      <c r="TOA25" s="117"/>
      <c r="TOB25" s="117"/>
      <c r="TOC25" s="117"/>
      <c r="TOD25" s="117"/>
      <c r="TOE25" s="117"/>
      <c r="TOF25" s="117"/>
      <c r="TOG25" s="117"/>
      <c r="TOH25" s="117"/>
      <c r="TOI25" s="117"/>
      <c r="TOJ25" s="117"/>
      <c r="TOK25" s="117"/>
      <c r="TOL25" s="117"/>
      <c r="TOM25" s="117"/>
      <c r="TON25" s="117"/>
      <c r="TOO25" s="117"/>
      <c r="TOP25" s="117"/>
      <c r="TOQ25" s="117"/>
      <c r="TOR25" s="117"/>
      <c r="TOS25" s="117"/>
      <c r="TOT25" s="117"/>
      <c r="TOU25" s="117"/>
      <c r="TOV25" s="117"/>
      <c r="TOW25" s="117"/>
      <c r="TOX25" s="117"/>
      <c r="TOY25" s="117"/>
      <c r="TOZ25" s="117"/>
      <c r="TPA25" s="117"/>
      <c r="TPB25" s="117"/>
      <c r="TPC25" s="117"/>
      <c r="TPD25" s="117"/>
      <c r="TPE25" s="117"/>
      <c r="TPF25" s="117"/>
      <c r="TPG25" s="117"/>
      <c r="TPH25" s="117"/>
      <c r="TPI25" s="117"/>
      <c r="TPJ25" s="117"/>
      <c r="TPK25" s="117"/>
      <c r="TPL25" s="117"/>
      <c r="TPM25" s="117"/>
      <c r="TPN25" s="117"/>
      <c r="TPO25" s="117"/>
      <c r="TPP25" s="117"/>
      <c r="TPQ25" s="117"/>
      <c r="TPR25" s="117"/>
      <c r="TPS25" s="117"/>
      <c r="TPT25" s="117"/>
      <c r="TPU25" s="117"/>
      <c r="TPV25" s="117"/>
      <c r="TPW25" s="117"/>
      <c r="TPX25" s="117"/>
      <c r="TPY25" s="117"/>
      <c r="TPZ25" s="117"/>
      <c r="TQA25" s="117"/>
      <c r="TQB25" s="117"/>
      <c r="TQC25" s="117"/>
      <c r="TQD25" s="117"/>
      <c r="TQE25" s="117"/>
      <c r="TQF25" s="117"/>
      <c r="TQG25" s="117"/>
      <c r="TQH25" s="117"/>
      <c r="TQI25" s="117"/>
      <c r="TQJ25" s="117"/>
      <c r="TQK25" s="117"/>
      <c r="TQL25" s="117"/>
      <c r="TQM25" s="117"/>
      <c r="TQN25" s="117"/>
      <c r="TQO25" s="117"/>
      <c r="TQP25" s="117"/>
      <c r="TQQ25" s="117"/>
      <c r="TQR25" s="117"/>
      <c r="TQS25" s="117"/>
      <c r="TQT25" s="117"/>
      <c r="TQU25" s="117"/>
      <c r="TQV25" s="117"/>
      <c r="TQW25" s="117"/>
      <c r="TQX25" s="117"/>
      <c r="TQY25" s="117"/>
      <c r="TQZ25" s="117"/>
      <c r="TRA25" s="117"/>
      <c r="TRB25" s="117"/>
      <c r="TRC25" s="117"/>
      <c r="TRD25" s="117"/>
      <c r="TRE25" s="117"/>
      <c r="TRF25" s="117"/>
      <c r="TRG25" s="117"/>
      <c r="TRH25" s="117"/>
      <c r="TRI25" s="117"/>
      <c r="TRJ25" s="117"/>
      <c r="TRK25" s="117"/>
      <c r="TRL25" s="117"/>
      <c r="TRM25" s="117"/>
      <c r="TRN25" s="117"/>
      <c r="TRO25" s="117"/>
      <c r="TRP25" s="117"/>
      <c r="TRQ25" s="117"/>
      <c r="TRR25" s="117"/>
      <c r="TRS25" s="117"/>
      <c r="TRT25" s="117"/>
      <c r="TRU25" s="117"/>
      <c r="TRV25" s="117"/>
      <c r="TRW25" s="117"/>
      <c r="TRX25" s="117"/>
      <c r="TRY25" s="117"/>
      <c r="TRZ25" s="117"/>
      <c r="TSA25" s="117"/>
      <c r="TSB25" s="117"/>
      <c r="TSC25" s="117"/>
      <c r="TSD25" s="117"/>
      <c r="TSE25" s="117"/>
      <c r="TSF25" s="117"/>
      <c r="TSG25" s="117"/>
      <c r="TSH25" s="117"/>
      <c r="TSI25" s="117"/>
      <c r="TSJ25" s="117"/>
      <c r="TSK25" s="117"/>
      <c r="TSL25" s="117"/>
      <c r="TSM25" s="117"/>
      <c r="TSN25" s="117"/>
      <c r="TSO25" s="117"/>
      <c r="TSP25" s="117"/>
      <c r="TSQ25" s="117"/>
      <c r="TSR25" s="117"/>
      <c r="TSS25" s="117"/>
      <c r="TST25" s="117"/>
      <c r="TSU25" s="117"/>
      <c r="TSV25" s="117"/>
      <c r="TSW25" s="117"/>
      <c r="TSX25" s="117"/>
      <c r="TSY25" s="117"/>
      <c r="TSZ25" s="117"/>
      <c r="TTA25" s="117"/>
      <c r="TTB25" s="117"/>
      <c r="TTC25" s="117"/>
      <c r="TTD25" s="117"/>
      <c r="TTE25" s="117"/>
      <c r="TTF25" s="117"/>
      <c r="TTG25" s="117"/>
      <c r="TTH25" s="117"/>
      <c r="TTI25" s="117"/>
      <c r="TTJ25" s="117"/>
      <c r="TTK25" s="117"/>
      <c r="TTL25" s="117"/>
      <c r="TTM25" s="117"/>
      <c r="TTN25" s="117"/>
      <c r="TTO25" s="117"/>
      <c r="TTP25" s="117"/>
      <c r="TTQ25" s="117"/>
      <c r="TTR25" s="117"/>
      <c r="TTS25" s="117"/>
      <c r="TTT25" s="117"/>
      <c r="TTU25" s="117"/>
      <c r="TTV25" s="117"/>
      <c r="TTW25" s="117"/>
      <c r="TTX25" s="117"/>
      <c r="TTY25" s="117"/>
      <c r="TTZ25" s="117"/>
      <c r="TUA25" s="117"/>
      <c r="TUB25" s="117"/>
      <c r="TUC25" s="117"/>
      <c r="TUD25" s="117"/>
      <c r="TUE25" s="117"/>
      <c r="TUF25" s="117"/>
      <c r="TUG25" s="117"/>
      <c r="TUH25" s="117"/>
      <c r="TUI25" s="117"/>
      <c r="TUJ25" s="117"/>
      <c r="TUK25" s="117"/>
      <c r="TUL25" s="117"/>
      <c r="TUM25" s="117"/>
      <c r="TUN25" s="117"/>
      <c r="TUO25" s="117"/>
      <c r="TUP25" s="117"/>
      <c r="TUQ25" s="117"/>
      <c r="TUR25" s="117"/>
      <c r="TUS25" s="117"/>
      <c r="TUT25" s="117"/>
      <c r="TUU25" s="117"/>
      <c r="TUV25" s="117"/>
      <c r="TUW25" s="117"/>
      <c r="TUX25" s="117"/>
      <c r="TUY25" s="117"/>
      <c r="TUZ25" s="117"/>
      <c r="TVA25" s="117"/>
      <c r="TVB25" s="117"/>
      <c r="TVC25" s="117"/>
      <c r="TVD25" s="117"/>
      <c r="TVE25" s="117"/>
      <c r="TVF25" s="117"/>
      <c r="TVG25" s="117"/>
      <c r="TVH25" s="117"/>
      <c r="TVI25" s="117"/>
      <c r="TVJ25" s="117"/>
      <c r="TVK25" s="117"/>
      <c r="TVL25" s="117"/>
      <c r="TVM25" s="117"/>
      <c r="TVN25" s="117"/>
      <c r="TVO25" s="117"/>
      <c r="TVP25" s="117"/>
      <c r="TVQ25" s="117"/>
      <c r="TVR25" s="117"/>
      <c r="TVS25" s="117"/>
      <c r="TVT25" s="117"/>
      <c r="TVU25" s="117"/>
      <c r="TVV25" s="117"/>
      <c r="TVW25" s="117"/>
      <c r="TVX25" s="117"/>
      <c r="TVY25" s="117"/>
      <c r="TVZ25" s="117"/>
      <c r="TWA25" s="117"/>
      <c r="TWB25" s="117"/>
      <c r="TWC25" s="117"/>
      <c r="TWD25" s="117"/>
      <c r="TWE25" s="117"/>
      <c r="TWF25" s="117"/>
      <c r="TWG25" s="117"/>
      <c r="TWH25" s="117"/>
      <c r="TWI25" s="117"/>
      <c r="TWJ25" s="117"/>
      <c r="TWK25" s="117"/>
      <c r="TWL25" s="117"/>
      <c r="TWM25" s="117"/>
      <c r="TWN25" s="117"/>
      <c r="TWO25" s="117"/>
      <c r="TWP25" s="117"/>
      <c r="TWQ25" s="117"/>
      <c r="TWR25" s="117"/>
      <c r="TWS25" s="117"/>
      <c r="TWT25" s="117"/>
      <c r="TWU25" s="117"/>
      <c r="TWV25" s="117"/>
      <c r="TWW25" s="117"/>
      <c r="TWX25" s="117"/>
      <c r="TWY25" s="117"/>
      <c r="TWZ25" s="117"/>
      <c r="TXA25" s="117"/>
      <c r="TXB25" s="117"/>
      <c r="TXC25" s="117"/>
      <c r="TXD25" s="117"/>
      <c r="TXE25" s="117"/>
      <c r="TXF25" s="117"/>
      <c r="TXG25" s="117"/>
      <c r="TXH25" s="117"/>
      <c r="TXI25" s="117"/>
      <c r="TXJ25" s="117"/>
      <c r="TXK25" s="117"/>
      <c r="TXL25" s="117"/>
      <c r="TXM25" s="117"/>
      <c r="TXN25" s="117"/>
      <c r="TXO25" s="117"/>
      <c r="TXP25" s="117"/>
      <c r="TXQ25" s="117"/>
      <c r="TXR25" s="117"/>
      <c r="TXS25" s="117"/>
      <c r="TXT25" s="117"/>
      <c r="TXU25" s="117"/>
      <c r="TXV25" s="117"/>
      <c r="TXW25" s="117"/>
      <c r="TXX25" s="117"/>
      <c r="TXY25" s="117"/>
      <c r="TXZ25" s="117"/>
      <c r="TYA25" s="117"/>
      <c r="TYB25" s="117"/>
      <c r="TYC25" s="117"/>
      <c r="TYD25" s="117"/>
      <c r="TYE25" s="117"/>
      <c r="TYF25" s="117"/>
      <c r="TYG25" s="117"/>
      <c r="TYH25" s="117"/>
      <c r="TYI25" s="117"/>
      <c r="TYJ25" s="117"/>
      <c r="TYK25" s="117"/>
      <c r="TYL25" s="117"/>
      <c r="TYM25" s="117"/>
      <c r="TYN25" s="117"/>
      <c r="TYO25" s="117"/>
      <c r="TYP25" s="117"/>
      <c r="TYQ25" s="117"/>
      <c r="TYR25" s="117"/>
      <c r="TYS25" s="117"/>
      <c r="TYT25" s="117"/>
      <c r="TYU25" s="117"/>
      <c r="TYV25" s="117"/>
      <c r="TYW25" s="117"/>
      <c r="TYX25" s="117"/>
      <c r="TYY25" s="117"/>
      <c r="TYZ25" s="117"/>
      <c r="TZA25" s="117"/>
      <c r="TZB25" s="117"/>
      <c r="TZC25" s="117"/>
      <c r="TZD25" s="117"/>
      <c r="TZE25" s="117"/>
      <c r="TZF25" s="117"/>
      <c r="TZG25" s="117"/>
      <c r="TZH25" s="117"/>
      <c r="TZI25" s="117"/>
      <c r="TZJ25" s="117"/>
      <c r="TZK25" s="117"/>
      <c r="TZL25" s="117"/>
      <c r="TZM25" s="117"/>
      <c r="TZN25" s="117"/>
      <c r="TZO25" s="117"/>
      <c r="TZP25" s="117"/>
      <c r="TZQ25" s="117"/>
      <c r="TZR25" s="117"/>
      <c r="TZS25" s="117"/>
      <c r="TZT25" s="117"/>
      <c r="TZU25" s="117"/>
      <c r="TZV25" s="117"/>
      <c r="TZW25" s="117"/>
      <c r="TZX25" s="117"/>
      <c r="TZY25" s="117"/>
      <c r="TZZ25" s="117"/>
      <c r="UAA25" s="117"/>
      <c r="UAB25" s="117"/>
      <c r="UAC25" s="117"/>
      <c r="UAD25" s="117"/>
      <c r="UAE25" s="117"/>
      <c r="UAF25" s="117"/>
      <c r="UAG25" s="117"/>
      <c r="UAH25" s="117"/>
      <c r="UAI25" s="117"/>
      <c r="UAJ25" s="117"/>
      <c r="UAK25" s="117"/>
      <c r="UAL25" s="117"/>
      <c r="UAM25" s="117"/>
      <c r="UAN25" s="117"/>
      <c r="UAO25" s="117"/>
      <c r="UAP25" s="117"/>
      <c r="UAQ25" s="117"/>
      <c r="UAR25" s="117"/>
      <c r="UAS25" s="117"/>
      <c r="UAT25" s="117"/>
      <c r="UAU25" s="117"/>
      <c r="UAV25" s="117"/>
      <c r="UAW25" s="117"/>
      <c r="UAX25" s="117"/>
      <c r="UAY25" s="117"/>
      <c r="UAZ25" s="117"/>
      <c r="UBA25" s="117"/>
      <c r="UBB25" s="117"/>
      <c r="UBC25" s="117"/>
      <c r="UBD25" s="117"/>
      <c r="UBE25" s="117"/>
      <c r="UBF25" s="117"/>
      <c r="UBG25" s="117"/>
      <c r="UBH25" s="117"/>
      <c r="UBI25" s="117"/>
      <c r="UBJ25" s="117"/>
      <c r="UBK25" s="117"/>
      <c r="UBL25" s="117"/>
      <c r="UBM25" s="117"/>
      <c r="UBN25" s="117"/>
      <c r="UBO25" s="117"/>
      <c r="UBP25" s="117"/>
      <c r="UBQ25" s="117"/>
      <c r="UBR25" s="117"/>
      <c r="UBS25" s="117"/>
      <c r="UBT25" s="117"/>
      <c r="UBU25" s="117"/>
      <c r="UBV25" s="117"/>
      <c r="UBW25" s="117"/>
      <c r="UBX25" s="117"/>
      <c r="UBY25" s="117"/>
      <c r="UBZ25" s="117"/>
      <c r="UCA25" s="117"/>
      <c r="UCB25" s="117"/>
      <c r="UCC25" s="117"/>
      <c r="UCD25" s="117"/>
      <c r="UCE25" s="117"/>
      <c r="UCF25" s="117"/>
      <c r="UCG25" s="117"/>
      <c r="UCH25" s="117"/>
      <c r="UCI25" s="117"/>
      <c r="UCJ25" s="117"/>
      <c r="UCK25" s="117"/>
      <c r="UCL25" s="117"/>
      <c r="UCM25" s="117"/>
      <c r="UCN25" s="117"/>
      <c r="UCO25" s="117"/>
      <c r="UCP25" s="117"/>
      <c r="UCQ25" s="117"/>
      <c r="UCR25" s="117"/>
      <c r="UCS25" s="117"/>
      <c r="UCT25" s="117"/>
      <c r="UCU25" s="117"/>
      <c r="UCV25" s="117"/>
      <c r="UCW25" s="117"/>
      <c r="UCX25" s="117"/>
      <c r="UCY25" s="117"/>
      <c r="UCZ25" s="117"/>
      <c r="UDA25" s="117"/>
      <c r="UDB25" s="117"/>
      <c r="UDC25" s="117"/>
      <c r="UDD25" s="117"/>
      <c r="UDE25" s="117"/>
      <c r="UDF25" s="117"/>
      <c r="UDG25" s="117"/>
      <c r="UDH25" s="117"/>
      <c r="UDI25" s="117"/>
      <c r="UDJ25" s="117"/>
      <c r="UDK25" s="117"/>
      <c r="UDL25" s="117"/>
      <c r="UDM25" s="117"/>
      <c r="UDN25" s="117"/>
      <c r="UDO25" s="117"/>
      <c r="UDP25" s="117"/>
      <c r="UDQ25" s="117"/>
      <c r="UDR25" s="117"/>
      <c r="UDS25" s="117"/>
      <c r="UDT25" s="117"/>
      <c r="UDU25" s="117"/>
      <c r="UDV25" s="117"/>
      <c r="UDW25" s="117"/>
      <c r="UDX25" s="117"/>
      <c r="UDY25" s="117"/>
      <c r="UDZ25" s="117"/>
      <c r="UEA25" s="117"/>
      <c r="UEB25" s="117"/>
      <c r="UEC25" s="117"/>
      <c r="UED25" s="117"/>
      <c r="UEE25" s="117"/>
      <c r="UEF25" s="117"/>
      <c r="UEG25" s="117"/>
      <c r="UEH25" s="117"/>
      <c r="UEI25" s="117"/>
      <c r="UEJ25" s="117"/>
      <c r="UEK25" s="117"/>
      <c r="UEL25" s="117"/>
      <c r="UEM25" s="117"/>
      <c r="UEN25" s="117"/>
      <c r="UEO25" s="117"/>
      <c r="UEP25" s="117"/>
      <c r="UEQ25" s="117"/>
      <c r="UER25" s="117"/>
      <c r="UES25" s="117"/>
      <c r="UET25" s="117"/>
      <c r="UEU25" s="117"/>
      <c r="UEV25" s="117"/>
      <c r="UEW25" s="117"/>
      <c r="UEX25" s="117"/>
      <c r="UEY25" s="117"/>
      <c r="UEZ25" s="117"/>
      <c r="UFA25" s="117"/>
      <c r="UFB25" s="117"/>
      <c r="UFC25" s="117"/>
      <c r="UFD25" s="117"/>
      <c r="UFE25" s="117"/>
      <c r="UFF25" s="117"/>
      <c r="UFG25" s="117"/>
      <c r="UFH25" s="117"/>
      <c r="UFI25" s="117"/>
      <c r="UFJ25" s="117"/>
      <c r="UFK25" s="117"/>
      <c r="UFL25" s="117"/>
      <c r="UFM25" s="117"/>
      <c r="UFN25" s="117"/>
      <c r="UFO25" s="117"/>
      <c r="UFP25" s="117"/>
      <c r="UFQ25" s="117"/>
      <c r="UFR25" s="117"/>
      <c r="UFS25" s="117"/>
      <c r="UFT25" s="117"/>
      <c r="UFU25" s="117"/>
      <c r="UFV25" s="117"/>
      <c r="UFW25" s="117"/>
      <c r="UFX25" s="117"/>
      <c r="UFY25" s="117"/>
      <c r="UFZ25" s="117"/>
      <c r="UGA25" s="117"/>
      <c r="UGB25" s="117"/>
      <c r="UGC25" s="117"/>
      <c r="UGD25" s="117"/>
      <c r="UGE25" s="117"/>
      <c r="UGF25" s="117"/>
      <c r="UGG25" s="117"/>
      <c r="UGH25" s="117"/>
      <c r="UGI25" s="117"/>
      <c r="UGJ25" s="117"/>
      <c r="UGK25" s="117"/>
      <c r="UGL25" s="117"/>
      <c r="UGM25" s="117"/>
      <c r="UGN25" s="117"/>
      <c r="UGO25" s="117"/>
      <c r="UGP25" s="117"/>
      <c r="UGQ25" s="117"/>
      <c r="UGR25" s="117"/>
      <c r="UGS25" s="117"/>
      <c r="UGT25" s="117"/>
      <c r="UGU25" s="117"/>
      <c r="UGV25" s="117"/>
      <c r="UGW25" s="117"/>
      <c r="UGX25" s="117"/>
      <c r="UGY25" s="117"/>
      <c r="UGZ25" s="117"/>
      <c r="UHA25" s="117"/>
      <c r="UHB25" s="117"/>
      <c r="UHC25" s="117"/>
      <c r="UHD25" s="117"/>
      <c r="UHE25" s="117"/>
      <c r="UHF25" s="117"/>
      <c r="UHG25" s="117"/>
      <c r="UHH25" s="117"/>
      <c r="UHI25" s="117"/>
      <c r="UHJ25" s="117"/>
      <c r="UHK25" s="117"/>
      <c r="UHL25" s="117"/>
      <c r="UHM25" s="117"/>
      <c r="UHN25" s="117"/>
      <c r="UHO25" s="117"/>
      <c r="UHP25" s="117"/>
      <c r="UHQ25" s="117"/>
      <c r="UHR25" s="117"/>
      <c r="UHS25" s="117"/>
      <c r="UHT25" s="117"/>
      <c r="UHU25" s="117"/>
      <c r="UHV25" s="117"/>
      <c r="UHW25" s="117"/>
      <c r="UHX25" s="117"/>
      <c r="UHY25" s="117"/>
      <c r="UHZ25" s="117"/>
      <c r="UIA25" s="117"/>
      <c r="UIB25" s="117"/>
      <c r="UIC25" s="117"/>
      <c r="UID25" s="117"/>
      <c r="UIE25" s="117"/>
      <c r="UIF25" s="117"/>
      <c r="UIG25" s="117"/>
      <c r="UIH25" s="117"/>
      <c r="UII25" s="117"/>
      <c r="UIJ25" s="117"/>
      <c r="UIK25" s="117"/>
      <c r="UIL25" s="117"/>
      <c r="UIM25" s="117"/>
      <c r="UIN25" s="117"/>
      <c r="UIO25" s="117"/>
      <c r="UIP25" s="117"/>
      <c r="UIQ25" s="117"/>
      <c r="UIR25" s="117"/>
      <c r="UIS25" s="117"/>
      <c r="UIT25" s="117"/>
      <c r="UIU25" s="117"/>
      <c r="UIV25" s="117"/>
      <c r="UIW25" s="117"/>
      <c r="UIX25" s="117"/>
      <c r="UIY25" s="117"/>
      <c r="UIZ25" s="117"/>
      <c r="UJA25" s="117"/>
      <c r="UJB25" s="117"/>
      <c r="UJC25" s="117"/>
      <c r="UJD25" s="117"/>
      <c r="UJE25" s="117"/>
      <c r="UJF25" s="117"/>
      <c r="UJG25" s="117"/>
      <c r="UJH25" s="117"/>
      <c r="UJI25" s="117"/>
      <c r="UJJ25" s="117"/>
      <c r="UJK25" s="117"/>
      <c r="UJL25" s="117"/>
      <c r="UJM25" s="117"/>
      <c r="UJN25" s="117"/>
      <c r="UJO25" s="117"/>
      <c r="UJP25" s="117"/>
      <c r="UJQ25" s="117"/>
      <c r="UJR25" s="117"/>
      <c r="UJS25" s="117"/>
      <c r="UJT25" s="117"/>
      <c r="UJU25" s="117"/>
      <c r="UJV25" s="117"/>
      <c r="UJW25" s="117"/>
      <c r="UJX25" s="117"/>
      <c r="UJY25" s="117"/>
      <c r="UJZ25" s="117"/>
      <c r="UKA25" s="117"/>
      <c r="UKB25" s="117"/>
      <c r="UKC25" s="117"/>
      <c r="UKD25" s="117"/>
      <c r="UKE25" s="117"/>
      <c r="UKF25" s="117"/>
      <c r="UKG25" s="117"/>
      <c r="UKH25" s="117"/>
      <c r="UKI25" s="117"/>
      <c r="UKJ25" s="117"/>
      <c r="UKK25" s="117"/>
      <c r="UKL25" s="117"/>
      <c r="UKM25" s="117"/>
      <c r="UKN25" s="117"/>
      <c r="UKO25" s="117"/>
      <c r="UKP25" s="117"/>
      <c r="UKQ25" s="117"/>
      <c r="UKR25" s="117"/>
      <c r="UKS25" s="117"/>
      <c r="UKT25" s="117"/>
      <c r="UKU25" s="117"/>
      <c r="UKV25" s="117"/>
      <c r="UKW25" s="117"/>
      <c r="UKX25" s="117"/>
      <c r="UKY25" s="117"/>
      <c r="UKZ25" s="117"/>
      <c r="ULA25" s="117"/>
      <c r="ULB25" s="117"/>
      <c r="ULC25" s="117"/>
      <c r="ULD25" s="117"/>
      <c r="ULE25" s="117"/>
      <c r="ULF25" s="117"/>
      <c r="ULG25" s="117"/>
      <c r="ULH25" s="117"/>
      <c r="ULI25" s="117"/>
      <c r="ULJ25" s="117"/>
      <c r="ULK25" s="117"/>
      <c r="ULL25" s="117"/>
      <c r="ULM25" s="117"/>
      <c r="ULN25" s="117"/>
      <c r="ULO25" s="117"/>
      <c r="ULP25" s="117"/>
      <c r="ULQ25" s="117"/>
      <c r="ULR25" s="117"/>
      <c r="ULS25" s="117"/>
      <c r="ULT25" s="117"/>
      <c r="ULU25" s="117"/>
      <c r="ULV25" s="117"/>
      <c r="ULW25" s="117"/>
      <c r="ULX25" s="117"/>
      <c r="ULY25" s="117"/>
      <c r="ULZ25" s="117"/>
      <c r="UMA25" s="117"/>
      <c r="UMB25" s="117"/>
      <c r="UMC25" s="117"/>
      <c r="UMD25" s="117"/>
      <c r="UME25" s="117"/>
      <c r="UMF25" s="117"/>
      <c r="UMG25" s="117"/>
      <c r="UMH25" s="117"/>
      <c r="UMI25" s="117"/>
      <c r="UMJ25" s="117"/>
      <c r="UMK25" s="117"/>
      <c r="UML25" s="117"/>
      <c r="UMM25" s="117"/>
      <c r="UMN25" s="117"/>
      <c r="UMO25" s="117"/>
      <c r="UMP25" s="117"/>
      <c r="UMQ25" s="117"/>
      <c r="UMR25" s="117"/>
      <c r="UMS25" s="117"/>
      <c r="UMT25" s="117"/>
      <c r="UMU25" s="117"/>
      <c r="UMV25" s="117"/>
      <c r="UMW25" s="117"/>
      <c r="UMX25" s="117"/>
      <c r="UMY25" s="117"/>
      <c r="UMZ25" s="117"/>
      <c r="UNA25" s="117"/>
      <c r="UNB25" s="117"/>
      <c r="UNC25" s="117"/>
      <c r="UND25" s="117"/>
      <c r="UNE25" s="117"/>
      <c r="UNF25" s="117"/>
      <c r="UNG25" s="117"/>
      <c r="UNH25" s="117"/>
      <c r="UNI25" s="117"/>
      <c r="UNJ25" s="117"/>
      <c r="UNK25" s="117"/>
      <c r="UNL25" s="117"/>
      <c r="UNM25" s="117"/>
      <c r="UNN25" s="117"/>
      <c r="UNO25" s="117"/>
      <c r="UNP25" s="117"/>
      <c r="UNQ25" s="117"/>
      <c r="UNR25" s="117"/>
      <c r="UNS25" s="117"/>
      <c r="UNT25" s="117"/>
      <c r="UNU25" s="117"/>
      <c r="UNV25" s="117"/>
      <c r="UNW25" s="117"/>
      <c r="UNX25" s="117"/>
      <c r="UNY25" s="117"/>
      <c r="UNZ25" s="117"/>
      <c r="UOA25" s="117"/>
      <c r="UOB25" s="117"/>
      <c r="UOC25" s="117"/>
      <c r="UOD25" s="117"/>
      <c r="UOE25" s="117"/>
      <c r="UOF25" s="117"/>
      <c r="UOG25" s="117"/>
      <c r="UOH25" s="117"/>
      <c r="UOI25" s="117"/>
      <c r="UOJ25" s="117"/>
      <c r="UOK25" s="117"/>
      <c r="UOL25" s="117"/>
      <c r="UOM25" s="117"/>
      <c r="UON25" s="117"/>
      <c r="UOO25" s="117"/>
      <c r="UOP25" s="117"/>
      <c r="UOQ25" s="117"/>
      <c r="UOR25" s="117"/>
      <c r="UOS25" s="117"/>
      <c r="UOT25" s="117"/>
      <c r="UOU25" s="117"/>
      <c r="UOV25" s="117"/>
      <c r="UOW25" s="117"/>
      <c r="UOX25" s="117"/>
      <c r="UOY25" s="117"/>
      <c r="UOZ25" s="117"/>
      <c r="UPA25" s="117"/>
      <c r="UPB25" s="117"/>
      <c r="UPC25" s="117"/>
      <c r="UPD25" s="117"/>
      <c r="UPE25" s="117"/>
      <c r="UPF25" s="117"/>
      <c r="UPG25" s="117"/>
      <c r="UPH25" s="117"/>
      <c r="UPI25" s="117"/>
      <c r="UPJ25" s="117"/>
      <c r="UPK25" s="117"/>
      <c r="UPL25" s="117"/>
      <c r="UPM25" s="117"/>
      <c r="UPN25" s="117"/>
      <c r="UPO25" s="117"/>
      <c r="UPP25" s="117"/>
      <c r="UPQ25" s="117"/>
      <c r="UPR25" s="117"/>
      <c r="UPS25" s="117"/>
      <c r="UPT25" s="117"/>
      <c r="UPU25" s="117"/>
      <c r="UPV25" s="117"/>
      <c r="UPW25" s="117"/>
      <c r="UPX25" s="117"/>
      <c r="UPY25" s="117"/>
      <c r="UPZ25" s="117"/>
      <c r="UQA25" s="117"/>
      <c r="UQB25" s="117"/>
      <c r="UQC25" s="117"/>
      <c r="UQD25" s="117"/>
      <c r="UQE25" s="117"/>
      <c r="UQF25" s="117"/>
      <c r="UQG25" s="117"/>
      <c r="UQH25" s="117"/>
      <c r="UQI25" s="117"/>
      <c r="UQJ25" s="117"/>
      <c r="UQK25" s="117"/>
      <c r="UQL25" s="117"/>
      <c r="UQM25" s="117"/>
      <c r="UQN25" s="117"/>
      <c r="UQO25" s="117"/>
      <c r="UQP25" s="117"/>
      <c r="UQQ25" s="117"/>
      <c r="UQR25" s="117"/>
      <c r="UQS25" s="117"/>
      <c r="UQT25" s="117"/>
      <c r="UQU25" s="117"/>
      <c r="UQV25" s="117"/>
      <c r="UQW25" s="117"/>
      <c r="UQX25" s="117"/>
      <c r="UQY25" s="117"/>
      <c r="UQZ25" s="117"/>
      <c r="URA25" s="117"/>
      <c r="URB25" s="117"/>
      <c r="URC25" s="117"/>
      <c r="URD25" s="117"/>
      <c r="URE25" s="117"/>
      <c r="URF25" s="117"/>
      <c r="URG25" s="117"/>
      <c r="URH25" s="117"/>
      <c r="URI25" s="117"/>
      <c r="URJ25" s="117"/>
      <c r="URK25" s="117"/>
      <c r="URL25" s="117"/>
      <c r="URM25" s="117"/>
      <c r="URN25" s="117"/>
      <c r="URO25" s="117"/>
      <c r="URP25" s="117"/>
      <c r="URQ25" s="117"/>
      <c r="URR25" s="117"/>
      <c r="URS25" s="117"/>
      <c r="URT25" s="117"/>
      <c r="URU25" s="117"/>
      <c r="URV25" s="117"/>
      <c r="URW25" s="117"/>
      <c r="URX25" s="117"/>
      <c r="URY25" s="117"/>
      <c r="URZ25" s="117"/>
      <c r="USA25" s="117"/>
      <c r="USB25" s="117"/>
      <c r="USC25" s="117"/>
      <c r="USD25" s="117"/>
      <c r="USE25" s="117"/>
      <c r="USF25" s="117"/>
      <c r="USG25" s="117"/>
      <c r="USH25" s="117"/>
      <c r="USI25" s="117"/>
      <c r="USJ25" s="117"/>
      <c r="USK25" s="117"/>
      <c r="USL25" s="117"/>
      <c r="USM25" s="117"/>
      <c r="USN25" s="117"/>
      <c r="USO25" s="117"/>
      <c r="USP25" s="117"/>
      <c r="USQ25" s="117"/>
      <c r="USR25" s="117"/>
      <c r="USS25" s="117"/>
      <c r="UST25" s="117"/>
      <c r="USU25" s="117"/>
      <c r="USV25" s="117"/>
      <c r="USW25" s="117"/>
      <c r="USX25" s="117"/>
      <c r="USY25" s="117"/>
      <c r="USZ25" s="117"/>
      <c r="UTA25" s="117"/>
      <c r="UTB25" s="117"/>
      <c r="UTC25" s="117"/>
      <c r="UTD25" s="117"/>
      <c r="UTE25" s="117"/>
      <c r="UTF25" s="117"/>
      <c r="UTG25" s="117"/>
      <c r="UTH25" s="117"/>
      <c r="UTI25" s="117"/>
      <c r="UTJ25" s="117"/>
      <c r="UTK25" s="117"/>
      <c r="UTL25" s="117"/>
      <c r="UTM25" s="117"/>
      <c r="UTN25" s="117"/>
      <c r="UTO25" s="117"/>
      <c r="UTP25" s="117"/>
      <c r="UTQ25" s="117"/>
      <c r="UTR25" s="117"/>
      <c r="UTS25" s="117"/>
      <c r="UTT25" s="117"/>
      <c r="UTU25" s="117"/>
      <c r="UTV25" s="117"/>
      <c r="UTW25" s="117"/>
      <c r="UTX25" s="117"/>
      <c r="UTY25" s="117"/>
      <c r="UTZ25" s="117"/>
      <c r="UUA25" s="117"/>
      <c r="UUB25" s="117"/>
      <c r="UUC25" s="117"/>
      <c r="UUD25" s="117"/>
      <c r="UUE25" s="117"/>
      <c r="UUF25" s="117"/>
      <c r="UUG25" s="117"/>
      <c r="UUH25" s="117"/>
      <c r="UUI25" s="117"/>
      <c r="UUJ25" s="117"/>
      <c r="UUK25" s="117"/>
      <c r="UUL25" s="117"/>
      <c r="UUM25" s="117"/>
      <c r="UUN25" s="117"/>
      <c r="UUO25" s="117"/>
      <c r="UUP25" s="117"/>
      <c r="UUQ25" s="117"/>
      <c r="UUR25" s="117"/>
      <c r="UUS25" s="117"/>
      <c r="UUT25" s="117"/>
      <c r="UUU25" s="117"/>
      <c r="UUV25" s="117"/>
      <c r="UUW25" s="117"/>
      <c r="UUX25" s="117"/>
      <c r="UUY25" s="117"/>
      <c r="UUZ25" s="117"/>
      <c r="UVA25" s="117"/>
      <c r="UVB25" s="117"/>
      <c r="UVC25" s="117"/>
      <c r="UVD25" s="117"/>
      <c r="UVE25" s="117"/>
      <c r="UVF25" s="117"/>
      <c r="UVG25" s="117"/>
      <c r="UVH25" s="117"/>
      <c r="UVI25" s="117"/>
      <c r="UVJ25" s="117"/>
      <c r="UVK25" s="117"/>
      <c r="UVL25" s="117"/>
      <c r="UVM25" s="117"/>
      <c r="UVN25" s="117"/>
      <c r="UVO25" s="117"/>
      <c r="UVP25" s="117"/>
      <c r="UVQ25" s="117"/>
      <c r="UVR25" s="117"/>
      <c r="UVS25" s="117"/>
      <c r="UVT25" s="117"/>
      <c r="UVU25" s="117"/>
      <c r="UVV25" s="117"/>
      <c r="UVW25" s="117"/>
      <c r="UVX25" s="117"/>
      <c r="UVY25" s="117"/>
      <c r="UVZ25" s="117"/>
      <c r="UWA25" s="117"/>
      <c r="UWB25" s="117"/>
      <c r="UWC25" s="117"/>
      <c r="UWD25" s="117"/>
      <c r="UWE25" s="117"/>
      <c r="UWF25" s="117"/>
      <c r="UWG25" s="117"/>
      <c r="UWH25" s="117"/>
      <c r="UWI25" s="117"/>
      <c r="UWJ25" s="117"/>
      <c r="UWK25" s="117"/>
      <c r="UWL25" s="117"/>
      <c r="UWM25" s="117"/>
      <c r="UWN25" s="117"/>
      <c r="UWO25" s="117"/>
      <c r="UWP25" s="117"/>
      <c r="UWQ25" s="117"/>
      <c r="UWR25" s="117"/>
      <c r="UWS25" s="117"/>
      <c r="UWT25" s="117"/>
      <c r="UWU25" s="117"/>
      <c r="UWV25" s="117"/>
      <c r="UWW25" s="117"/>
      <c r="UWX25" s="117"/>
      <c r="UWY25" s="117"/>
      <c r="UWZ25" s="117"/>
      <c r="UXA25" s="117"/>
      <c r="UXB25" s="117"/>
      <c r="UXC25" s="117"/>
      <c r="UXD25" s="117"/>
      <c r="UXE25" s="117"/>
      <c r="UXF25" s="117"/>
      <c r="UXG25" s="117"/>
      <c r="UXH25" s="117"/>
      <c r="UXI25" s="117"/>
      <c r="UXJ25" s="117"/>
      <c r="UXK25" s="117"/>
      <c r="UXL25" s="117"/>
      <c r="UXM25" s="117"/>
      <c r="UXN25" s="117"/>
      <c r="UXO25" s="117"/>
      <c r="UXP25" s="117"/>
      <c r="UXQ25" s="117"/>
      <c r="UXR25" s="117"/>
      <c r="UXS25" s="117"/>
      <c r="UXT25" s="117"/>
      <c r="UXU25" s="117"/>
      <c r="UXV25" s="117"/>
      <c r="UXW25" s="117"/>
      <c r="UXX25" s="117"/>
      <c r="UXY25" s="117"/>
      <c r="UXZ25" s="117"/>
      <c r="UYA25" s="117"/>
      <c r="UYB25" s="117"/>
      <c r="UYC25" s="117"/>
      <c r="UYD25" s="117"/>
      <c r="UYE25" s="117"/>
      <c r="UYF25" s="117"/>
      <c r="UYG25" s="117"/>
      <c r="UYH25" s="117"/>
      <c r="UYI25" s="117"/>
      <c r="UYJ25" s="117"/>
      <c r="UYK25" s="117"/>
      <c r="UYL25" s="117"/>
      <c r="UYM25" s="117"/>
      <c r="UYN25" s="117"/>
      <c r="UYO25" s="117"/>
      <c r="UYP25" s="117"/>
      <c r="UYQ25" s="117"/>
      <c r="UYR25" s="117"/>
      <c r="UYS25" s="117"/>
      <c r="UYT25" s="117"/>
      <c r="UYU25" s="117"/>
      <c r="UYV25" s="117"/>
      <c r="UYW25" s="117"/>
      <c r="UYX25" s="117"/>
      <c r="UYY25" s="117"/>
      <c r="UYZ25" s="117"/>
      <c r="UZA25" s="117"/>
      <c r="UZB25" s="117"/>
      <c r="UZC25" s="117"/>
      <c r="UZD25" s="117"/>
      <c r="UZE25" s="117"/>
      <c r="UZF25" s="117"/>
      <c r="UZG25" s="117"/>
      <c r="UZH25" s="117"/>
      <c r="UZI25" s="117"/>
      <c r="UZJ25" s="117"/>
      <c r="UZK25" s="117"/>
      <c r="UZL25" s="117"/>
      <c r="UZM25" s="117"/>
      <c r="UZN25" s="117"/>
      <c r="UZO25" s="117"/>
      <c r="UZP25" s="117"/>
      <c r="UZQ25" s="117"/>
      <c r="UZR25" s="117"/>
      <c r="UZS25" s="117"/>
      <c r="UZT25" s="117"/>
      <c r="UZU25" s="117"/>
      <c r="UZV25" s="117"/>
      <c r="UZW25" s="117"/>
      <c r="UZX25" s="117"/>
      <c r="UZY25" s="117"/>
      <c r="UZZ25" s="117"/>
      <c r="VAA25" s="117"/>
      <c r="VAB25" s="117"/>
      <c r="VAC25" s="117"/>
      <c r="VAD25" s="117"/>
      <c r="VAE25" s="117"/>
      <c r="VAF25" s="117"/>
      <c r="VAG25" s="117"/>
      <c r="VAH25" s="117"/>
      <c r="VAI25" s="117"/>
      <c r="VAJ25" s="117"/>
      <c r="VAK25" s="117"/>
      <c r="VAL25" s="117"/>
      <c r="VAM25" s="117"/>
      <c r="VAN25" s="117"/>
      <c r="VAO25" s="117"/>
      <c r="VAP25" s="117"/>
      <c r="VAQ25" s="117"/>
      <c r="VAR25" s="117"/>
      <c r="VAS25" s="117"/>
      <c r="VAT25" s="117"/>
      <c r="VAU25" s="117"/>
      <c r="VAV25" s="117"/>
      <c r="VAW25" s="117"/>
      <c r="VAX25" s="117"/>
      <c r="VAY25" s="117"/>
      <c r="VAZ25" s="117"/>
      <c r="VBA25" s="117"/>
      <c r="VBB25" s="117"/>
      <c r="VBC25" s="117"/>
      <c r="VBD25" s="117"/>
      <c r="VBE25" s="117"/>
      <c r="VBF25" s="117"/>
      <c r="VBG25" s="117"/>
      <c r="VBH25" s="117"/>
      <c r="VBI25" s="117"/>
      <c r="VBJ25" s="117"/>
      <c r="VBK25" s="117"/>
      <c r="VBL25" s="117"/>
      <c r="VBM25" s="117"/>
      <c r="VBN25" s="117"/>
      <c r="VBO25" s="117"/>
      <c r="VBP25" s="117"/>
      <c r="VBQ25" s="117"/>
      <c r="VBR25" s="117"/>
      <c r="VBS25" s="117"/>
      <c r="VBT25" s="117"/>
      <c r="VBU25" s="117"/>
      <c r="VBV25" s="117"/>
      <c r="VBW25" s="117"/>
      <c r="VBX25" s="117"/>
      <c r="VBY25" s="117"/>
      <c r="VBZ25" s="117"/>
      <c r="VCA25" s="117"/>
      <c r="VCB25" s="117"/>
      <c r="VCC25" s="117"/>
      <c r="VCD25" s="117"/>
      <c r="VCE25" s="117"/>
      <c r="VCF25" s="117"/>
      <c r="VCG25" s="117"/>
      <c r="VCH25" s="117"/>
      <c r="VCI25" s="117"/>
      <c r="VCJ25" s="117"/>
      <c r="VCK25" s="117"/>
      <c r="VCL25" s="117"/>
      <c r="VCM25" s="117"/>
      <c r="VCN25" s="117"/>
      <c r="VCO25" s="117"/>
      <c r="VCP25" s="117"/>
      <c r="VCQ25" s="117"/>
      <c r="VCR25" s="117"/>
      <c r="VCS25" s="117"/>
      <c r="VCT25" s="117"/>
      <c r="VCU25" s="117"/>
      <c r="VCV25" s="117"/>
      <c r="VCW25" s="117"/>
      <c r="VCX25" s="117"/>
      <c r="VCY25" s="117"/>
      <c r="VCZ25" s="117"/>
      <c r="VDA25" s="117"/>
      <c r="VDB25" s="117"/>
      <c r="VDC25" s="117"/>
      <c r="VDD25" s="117"/>
      <c r="VDE25" s="117"/>
      <c r="VDF25" s="117"/>
      <c r="VDG25" s="117"/>
      <c r="VDH25" s="117"/>
      <c r="VDI25" s="117"/>
      <c r="VDJ25" s="117"/>
      <c r="VDK25" s="117"/>
      <c r="VDL25" s="117"/>
      <c r="VDM25" s="117"/>
      <c r="VDN25" s="117"/>
      <c r="VDO25" s="117"/>
      <c r="VDP25" s="117"/>
      <c r="VDQ25" s="117"/>
      <c r="VDR25" s="117"/>
      <c r="VDS25" s="117"/>
      <c r="VDT25" s="117"/>
      <c r="VDU25" s="117"/>
      <c r="VDV25" s="117"/>
      <c r="VDW25" s="117"/>
      <c r="VDX25" s="117"/>
      <c r="VDY25" s="117"/>
      <c r="VDZ25" s="117"/>
      <c r="VEA25" s="117"/>
      <c r="VEB25" s="117"/>
      <c r="VEC25" s="117"/>
      <c r="VED25" s="117"/>
      <c r="VEE25" s="117"/>
      <c r="VEF25" s="117"/>
      <c r="VEG25" s="117"/>
      <c r="VEH25" s="117"/>
      <c r="VEI25" s="117"/>
      <c r="VEJ25" s="117"/>
      <c r="VEK25" s="117"/>
      <c r="VEL25" s="117"/>
      <c r="VEM25" s="117"/>
      <c r="VEN25" s="117"/>
      <c r="VEO25" s="117"/>
      <c r="VEP25" s="117"/>
      <c r="VEQ25" s="117"/>
      <c r="VER25" s="117"/>
      <c r="VES25" s="117"/>
      <c r="VET25" s="117"/>
      <c r="VEU25" s="117"/>
      <c r="VEV25" s="117"/>
      <c r="VEW25" s="117"/>
      <c r="VEX25" s="117"/>
      <c r="VEY25" s="117"/>
      <c r="VEZ25" s="117"/>
      <c r="VFA25" s="117"/>
      <c r="VFB25" s="117"/>
      <c r="VFC25" s="117"/>
      <c r="VFD25" s="117"/>
      <c r="VFE25" s="117"/>
      <c r="VFF25" s="117"/>
      <c r="VFG25" s="117"/>
      <c r="VFH25" s="117"/>
      <c r="VFI25" s="117"/>
      <c r="VFJ25" s="117"/>
      <c r="VFK25" s="117"/>
      <c r="VFL25" s="117"/>
      <c r="VFM25" s="117"/>
      <c r="VFN25" s="117"/>
      <c r="VFO25" s="117"/>
      <c r="VFP25" s="117"/>
      <c r="VFQ25" s="117"/>
      <c r="VFR25" s="117"/>
      <c r="VFS25" s="117"/>
      <c r="VFT25" s="117"/>
      <c r="VFU25" s="117"/>
      <c r="VFV25" s="117"/>
      <c r="VFW25" s="117"/>
      <c r="VFX25" s="117"/>
      <c r="VFY25" s="117"/>
      <c r="VFZ25" s="117"/>
      <c r="VGA25" s="117"/>
      <c r="VGB25" s="117"/>
      <c r="VGC25" s="117"/>
      <c r="VGD25" s="117"/>
      <c r="VGE25" s="117"/>
      <c r="VGF25" s="117"/>
      <c r="VGG25" s="117"/>
      <c r="VGH25" s="117"/>
      <c r="VGI25" s="117"/>
      <c r="VGJ25" s="117"/>
      <c r="VGK25" s="117"/>
      <c r="VGL25" s="117"/>
      <c r="VGM25" s="117"/>
      <c r="VGN25" s="117"/>
      <c r="VGO25" s="117"/>
      <c r="VGP25" s="117"/>
      <c r="VGQ25" s="117"/>
      <c r="VGR25" s="117"/>
      <c r="VGS25" s="117"/>
      <c r="VGT25" s="117"/>
      <c r="VGU25" s="117"/>
      <c r="VGV25" s="117"/>
      <c r="VGW25" s="117"/>
      <c r="VGX25" s="117"/>
      <c r="VGY25" s="117"/>
      <c r="VGZ25" s="117"/>
      <c r="VHA25" s="117"/>
      <c r="VHB25" s="117"/>
      <c r="VHC25" s="117"/>
      <c r="VHD25" s="117"/>
      <c r="VHE25" s="117"/>
      <c r="VHF25" s="117"/>
      <c r="VHG25" s="117"/>
      <c r="VHH25" s="117"/>
      <c r="VHI25" s="117"/>
      <c r="VHJ25" s="117"/>
      <c r="VHK25" s="117"/>
      <c r="VHL25" s="117"/>
      <c r="VHM25" s="117"/>
      <c r="VHN25" s="117"/>
      <c r="VHO25" s="117"/>
      <c r="VHP25" s="117"/>
      <c r="VHQ25" s="117"/>
      <c r="VHR25" s="117"/>
      <c r="VHS25" s="117"/>
      <c r="VHT25" s="117"/>
      <c r="VHU25" s="117"/>
      <c r="VHV25" s="117"/>
      <c r="VHW25" s="117"/>
      <c r="VHX25" s="117"/>
      <c r="VHY25" s="117"/>
      <c r="VHZ25" s="117"/>
      <c r="VIA25" s="117"/>
      <c r="VIB25" s="117"/>
      <c r="VIC25" s="117"/>
      <c r="VID25" s="117"/>
      <c r="VIE25" s="117"/>
      <c r="VIF25" s="117"/>
      <c r="VIG25" s="117"/>
      <c r="VIH25" s="117"/>
      <c r="VII25" s="117"/>
      <c r="VIJ25" s="117"/>
      <c r="VIK25" s="117"/>
      <c r="VIL25" s="117"/>
      <c r="VIM25" s="117"/>
      <c r="VIN25" s="117"/>
      <c r="VIO25" s="117"/>
      <c r="VIP25" s="117"/>
      <c r="VIQ25" s="117"/>
      <c r="VIR25" s="117"/>
      <c r="VIS25" s="117"/>
      <c r="VIT25" s="117"/>
      <c r="VIU25" s="117"/>
      <c r="VIV25" s="117"/>
      <c r="VIW25" s="117"/>
      <c r="VIX25" s="117"/>
      <c r="VIY25" s="117"/>
      <c r="VIZ25" s="117"/>
      <c r="VJA25" s="117"/>
      <c r="VJB25" s="117"/>
      <c r="VJC25" s="117"/>
      <c r="VJD25" s="117"/>
      <c r="VJE25" s="117"/>
      <c r="VJF25" s="117"/>
      <c r="VJG25" s="117"/>
      <c r="VJH25" s="117"/>
      <c r="VJI25" s="117"/>
      <c r="VJJ25" s="117"/>
      <c r="VJK25" s="117"/>
      <c r="VJL25" s="117"/>
      <c r="VJM25" s="117"/>
      <c r="VJN25" s="117"/>
      <c r="VJO25" s="117"/>
      <c r="VJP25" s="117"/>
      <c r="VJQ25" s="117"/>
      <c r="VJR25" s="117"/>
      <c r="VJS25" s="117"/>
      <c r="VJT25" s="117"/>
      <c r="VJU25" s="117"/>
      <c r="VJV25" s="117"/>
      <c r="VJW25" s="117"/>
      <c r="VJX25" s="117"/>
      <c r="VJY25" s="117"/>
      <c r="VJZ25" s="117"/>
      <c r="VKA25" s="117"/>
      <c r="VKB25" s="117"/>
      <c r="VKC25" s="117"/>
      <c r="VKD25" s="117"/>
      <c r="VKE25" s="117"/>
      <c r="VKF25" s="117"/>
      <c r="VKG25" s="117"/>
      <c r="VKH25" s="117"/>
      <c r="VKI25" s="117"/>
      <c r="VKJ25" s="117"/>
      <c r="VKK25" s="117"/>
      <c r="VKL25" s="117"/>
      <c r="VKM25" s="117"/>
      <c r="VKN25" s="117"/>
      <c r="VKO25" s="117"/>
      <c r="VKP25" s="117"/>
      <c r="VKQ25" s="117"/>
      <c r="VKR25" s="117"/>
      <c r="VKS25" s="117"/>
      <c r="VKT25" s="117"/>
      <c r="VKU25" s="117"/>
      <c r="VKV25" s="117"/>
      <c r="VKW25" s="117"/>
      <c r="VKX25" s="117"/>
      <c r="VKY25" s="117"/>
      <c r="VKZ25" s="117"/>
      <c r="VLA25" s="117"/>
      <c r="VLB25" s="117"/>
      <c r="VLC25" s="117"/>
      <c r="VLD25" s="117"/>
      <c r="VLE25" s="117"/>
      <c r="VLF25" s="117"/>
      <c r="VLG25" s="117"/>
      <c r="VLH25" s="117"/>
      <c r="VLI25" s="117"/>
      <c r="VLJ25" s="117"/>
      <c r="VLK25" s="117"/>
      <c r="VLL25" s="117"/>
      <c r="VLM25" s="117"/>
      <c r="VLN25" s="117"/>
      <c r="VLO25" s="117"/>
      <c r="VLP25" s="117"/>
      <c r="VLQ25" s="117"/>
      <c r="VLR25" s="117"/>
      <c r="VLS25" s="117"/>
      <c r="VLT25" s="117"/>
      <c r="VLU25" s="117"/>
      <c r="VLV25" s="117"/>
      <c r="VLW25" s="117"/>
      <c r="VLX25" s="117"/>
      <c r="VLY25" s="117"/>
      <c r="VLZ25" s="117"/>
      <c r="VMA25" s="117"/>
      <c r="VMB25" s="117"/>
      <c r="VMC25" s="117"/>
      <c r="VMD25" s="117"/>
      <c r="VME25" s="117"/>
      <c r="VMF25" s="117"/>
      <c r="VMG25" s="117"/>
      <c r="VMH25" s="117"/>
      <c r="VMI25" s="117"/>
      <c r="VMJ25" s="117"/>
      <c r="VMK25" s="117"/>
      <c r="VML25" s="117"/>
      <c r="VMM25" s="117"/>
      <c r="VMN25" s="117"/>
      <c r="VMO25" s="117"/>
      <c r="VMP25" s="117"/>
      <c r="VMQ25" s="117"/>
      <c r="VMR25" s="117"/>
      <c r="VMS25" s="117"/>
      <c r="VMT25" s="117"/>
      <c r="VMU25" s="117"/>
      <c r="VMV25" s="117"/>
      <c r="VMW25" s="117"/>
      <c r="VMX25" s="117"/>
      <c r="VMY25" s="117"/>
      <c r="VMZ25" s="117"/>
      <c r="VNA25" s="117"/>
      <c r="VNB25" s="117"/>
      <c r="VNC25" s="117"/>
      <c r="VND25" s="117"/>
      <c r="VNE25" s="117"/>
      <c r="VNF25" s="117"/>
      <c r="VNG25" s="117"/>
      <c r="VNH25" s="117"/>
      <c r="VNI25" s="117"/>
      <c r="VNJ25" s="117"/>
      <c r="VNK25" s="117"/>
      <c r="VNL25" s="117"/>
      <c r="VNM25" s="117"/>
      <c r="VNN25" s="117"/>
      <c r="VNO25" s="117"/>
      <c r="VNP25" s="117"/>
      <c r="VNQ25" s="117"/>
      <c r="VNR25" s="117"/>
      <c r="VNS25" s="117"/>
      <c r="VNT25" s="117"/>
      <c r="VNU25" s="117"/>
      <c r="VNV25" s="117"/>
      <c r="VNW25" s="117"/>
      <c r="VNX25" s="117"/>
      <c r="VNY25" s="117"/>
      <c r="VNZ25" s="117"/>
      <c r="VOA25" s="117"/>
      <c r="VOB25" s="117"/>
      <c r="VOC25" s="117"/>
      <c r="VOD25" s="117"/>
      <c r="VOE25" s="117"/>
      <c r="VOF25" s="117"/>
      <c r="VOG25" s="117"/>
      <c r="VOH25" s="117"/>
      <c r="VOI25" s="117"/>
      <c r="VOJ25" s="117"/>
      <c r="VOK25" s="117"/>
      <c r="VOL25" s="117"/>
      <c r="VOM25" s="117"/>
      <c r="VON25" s="117"/>
      <c r="VOO25" s="117"/>
      <c r="VOP25" s="117"/>
      <c r="VOQ25" s="117"/>
      <c r="VOR25" s="117"/>
      <c r="VOS25" s="117"/>
      <c r="VOT25" s="117"/>
      <c r="VOU25" s="117"/>
      <c r="VOV25" s="117"/>
      <c r="VOW25" s="117"/>
      <c r="VOX25" s="117"/>
      <c r="VOY25" s="117"/>
      <c r="VOZ25" s="117"/>
      <c r="VPA25" s="117"/>
      <c r="VPB25" s="117"/>
      <c r="VPC25" s="117"/>
      <c r="VPD25" s="117"/>
      <c r="VPE25" s="117"/>
      <c r="VPF25" s="117"/>
      <c r="VPG25" s="117"/>
      <c r="VPH25" s="117"/>
      <c r="VPI25" s="117"/>
      <c r="VPJ25" s="117"/>
      <c r="VPK25" s="117"/>
      <c r="VPL25" s="117"/>
      <c r="VPM25" s="117"/>
      <c r="VPN25" s="117"/>
      <c r="VPO25" s="117"/>
      <c r="VPP25" s="117"/>
      <c r="VPQ25" s="117"/>
      <c r="VPR25" s="117"/>
      <c r="VPS25" s="117"/>
      <c r="VPT25" s="117"/>
      <c r="VPU25" s="117"/>
      <c r="VPV25" s="117"/>
      <c r="VPW25" s="117"/>
      <c r="VPX25" s="117"/>
      <c r="VPY25" s="117"/>
      <c r="VPZ25" s="117"/>
      <c r="VQA25" s="117"/>
      <c r="VQB25" s="117"/>
      <c r="VQC25" s="117"/>
      <c r="VQD25" s="117"/>
      <c r="VQE25" s="117"/>
      <c r="VQF25" s="117"/>
      <c r="VQG25" s="117"/>
      <c r="VQH25" s="117"/>
      <c r="VQI25" s="117"/>
      <c r="VQJ25" s="117"/>
      <c r="VQK25" s="117"/>
      <c r="VQL25" s="117"/>
      <c r="VQM25" s="117"/>
      <c r="VQN25" s="117"/>
      <c r="VQO25" s="117"/>
      <c r="VQP25" s="117"/>
      <c r="VQQ25" s="117"/>
      <c r="VQR25" s="117"/>
      <c r="VQS25" s="117"/>
      <c r="VQT25" s="117"/>
      <c r="VQU25" s="117"/>
      <c r="VQV25" s="117"/>
      <c r="VQW25" s="117"/>
      <c r="VQX25" s="117"/>
      <c r="VQY25" s="117"/>
      <c r="VQZ25" s="117"/>
      <c r="VRA25" s="117"/>
      <c r="VRB25" s="117"/>
      <c r="VRC25" s="117"/>
      <c r="VRD25" s="117"/>
      <c r="VRE25" s="117"/>
      <c r="VRF25" s="117"/>
      <c r="VRG25" s="117"/>
      <c r="VRH25" s="117"/>
      <c r="VRI25" s="117"/>
      <c r="VRJ25" s="117"/>
      <c r="VRK25" s="117"/>
      <c r="VRL25" s="117"/>
      <c r="VRM25" s="117"/>
      <c r="VRN25" s="117"/>
      <c r="VRO25" s="117"/>
      <c r="VRP25" s="117"/>
      <c r="VRQ25" s="117"/>
      <c r="VRR25" s="117"/>
      <c r="VRS25" s="117"/>
      <c r="VRT25" s="117"/>
      <c r="VRU25" s="117"/>
      <c r="VRV25" s="117"/>
      <c r="VRW25" s="117"/>
      <c r="VRX25" s="117"/>
      <c r="VRY25" s="117"/>
      <c r="VRZ25" s="117"/>
      <c r="VSA25" s="117"/>
      <c r="VSB25" s="117"/>
      <c r="VSC25" s="117"/>
      <c r="VSD25" s="117"/>
      <c r="VSE25" s="117"/>
      <c r="VSF25" s="117"/>
      <c r="VSG25" s="117"/>
      <c r="VSH25" s="117"/>
      <c r="VSI25" s="117"/>
      <c r="VSJ25" s="117"/>
      <c r="VSK25" s="117"/>
      <c r="VSL25" s="117"/>
      <c r="VSM25" s="117"/>
      <c r="VSN25" s="117"/>
      <c r="VSO25" s="117"/>
      <c r="VSP25" s="117"/>
      <c r="VSQ25" s="117"/>
      <c r="VSR25" s="117"/>
      <c r="VSS25" s="117"/>
      <c r="VST25" s="117"/>
      <c r="VSU25" s="117"/>
      <c r="VSV25" s="117"/>
      <c r="VSW25" s="117"/>
      <c r="VSX25" s="117"/>
      <c r="VSY25" s="117"/>
      <c r="VSZ25" s="117"/>
      <c r="VTA25" s="117"/>
      <c r="VTB25" s="117"/>
      <c r="VTC25" s="117"/>
      <c r="VTD25" s="117"/>
      <c r="VTE25" s="117"/>
      <c r="VTF25" s="117"/>
      <c r="VTG25" s="117"/>
      <c r="VTH25" s="117"/>
      <c r="VTI25" s="117"/>
      <c r="VTJ25" s="117"/>
      <c r="VTK25" s="117"/>
      <c r="VTL25" s="117"/>
      <c r="VTM25" s="117"/>
      <c r="VTN25" s="117"/>
      <c r="VTO25" s="117"/>
      <c r="VTP25" s="117"/>
      <c r="VTQ25" s="117"/>
      <c r="VTR25" s="117"/>
      <c r="VTS25" s="117"/>
      <c r="VTT25" s="117"/>
      <c r="VTU25" s="117"/>
      <c r="VTV25" s="117"/>
      <c r="VTW25" s="117"/>
      <c r="VTX25" s="117"/>
      <c r="VTY25" s="117"/>
      <c r="VTZ25" s="117"/>
      <c r="VUA25" s="117"/>
      <c r="VUB25" s="117"/>
      <c r="VUC25" s="117"/>
      <c r="VUD25" s="117"/>
      <c r="VUE25" s="117"/>
      <c r="VUF25" s="117"/>
      <c r="VUG25" s="117"/>
      <c r="VUH25" s="117"/>
      <c r="VUI25" s="117"/>
      <c r="VUJ25" s="117"/>
      <c r="VUK25" s="117"/>
      <c r="VUL25" s="117"/>
      <c r="VUM25" s="117"/>
      <c r="VUN25" s="117"/>
      <c r="VUO25" s="117"/>
      <c r="VUP25" s="117"/>
      <c r="VUQ25" s="117"/>
      <c r="VUR25" s="117"/>
      <c r="VUS25" s="117"/>
      <c r="VUT25" s="117"/>
      <c r="VUU25" s="117"/>
      <c r="VUV25" s="117"/>
      <c r="VUW25" s="117"/>
      <c r="VUX25" s="117"/>
      <c r="VUY25" s="117"/>
      <c r="VUZ25" s="117"/>
      <c r="VVA25" s="117"/>
      <c r="VVB25" s="117"/>
      <c r="VVC25" s="117"/>
      <c r="VVD25" s="117"/>
      <c r="VVE25" s="117"/>
      <c r="VVF25" s="117"/>
      <c r="VVG25" s="117"/>
      <c r="VVH25" s="117"/>
      <c r="VVI25" s="117"/>
      <c r="VVJ25" s="117"/>
      <c r="VVK25" s="117"/>
      <c r="VVL25" s="117"/>
      <c r="VVM25" s="117"/>
      <c r="VVN25" s="117"/>
      <c r="VVO25" s="117"/>
      <c r="VVP25" s="117"/>
      <c r="VVQ25" s="117"/>
      <c r="VVR25" s="117"/>
      <c r="VVS25" s="117"/>
      <c r="VVT25" s="117"/>
      <c r="VVU25" s="117"/>
      <c r="VVV25" s="117"/>
      <c r="VVW25" s="117"/>
      <c r="VVX25" s="117"/>
      <c r="VVY25" s="117"/>
      <c r="VVZ25" s="117"/>
      <c r="VWA25" s="117"/>
      <c r="VWB25" s="117"/>
      <c r="VWC25" s="117"/>
      <c r="VWD25" s="117"/>
      <c r="VWE25" s="117"/>
      <c r="VWF25" s="117"/>
      <c r="VWG25" s="117"/>
      <c r="VWH25" s="117"/>
      <c r="VWI25" s="117"/>
      <c r="VWJ25" s="117"/>
      <c r="VWK25" s="117"/>
      <c r="VWL25" s="117"/>
      <c r="VWM25" s="117"/>
      <c r="VWN25" s="117"/>
      <c r="VWO25" s="117"/>
      <c r="VWP25" s="117"/>
      <c r="VWQ25" s="117"/>
      <c r="VWR25" s="117"/>
      <c r="VWS25" s="117"/>
      <c r="VWT25" s="117"/>
      <c r="VWU25" s="117"/>
      <c r="VWV25" s="117"/>
      <c r="VWW25" s="117"/>
      <c r="VWX25" s="117"/>
      <c r="VWY25" s="117"/>
      <c r="VWZ25" s="117"/>
      <c r="VXA25" s="117"/>
      <c r="VXB25" s="117"/>
      <c r="VXC25" s="117"/>
      <c r="VXD25" s="117"/>
      <c r="VXE25" s="117"/>
      <c r="VXF25" s="117"/>
      <c r="VXG25" s="117"/>
      <c r="VXH25" s="117"/>
      <c r="VXI25" s="117"/>
      <c r="VXJ25" s="117"/>
      <c r="VXK25" s="117"/>
      <c r="VXL25" s="117"/>
      <c r="VXM25" s="117"/>
      <c r="VXN25" s="117"/>
      <c r="VXO25" s="117"/>
      <c r="VXP25" s="117"/>
      <c r="VXQ25" s="117"/>
      <c r="VXR25" s="117"/>
      <c r="VXS25" s="117"/>
      <c r="VXT25" s="117"/>
      <c r="VXU25" s="117"/>
      <c r="VXV25" s="117"/>
      <c r="VXW25" s="117"/>
      <c r="VXX25" s="117"/>
      <c r="VXY25" s="117"/>
      <c r="VXZ25" s="117"/>
      <c r="VYA25" s="117"/>
      <c r="VYB25" s="117"/>
      <c r="VYC25" s="117"/>
      <c r="VYD25" s="117"/>
      <c r="VYE25" s="117"/>
      <c r="VYF25" s="117"/>
      <c r="VYG25" s="117"/>
      <c r="VYH25" s="117"/>
      <c r="VYI25" s="117"/>
      <c r="VYJ25" s="117"/>
      <c r="VYK25" s="117"/>
      <c r="VYL25" s="117"/>
      <c r="VYM25" s="117"/>
      <c r="VYN25" s="117"/>
      <c r="VYO25" s="117"/>
      <c r="VYP25" s="117"/>
      <c r="VYQ25" s="117"/>
      <c r="VYR25" s="117"/>
      <c r="VYS25" s="117"/>
      <c r="VYT25" s="117"/>
      <c r="VYU25" s="117"/>
      <c r="VYV25" s="117"/>
      <c r="VYW25" s="117"/>
      <c r="VYX25" s="117"/>
      <c r="VYY25" s="117"/>
      <c r="VYZ25" s="117"/>
      <c r="VZA25" s="117"/>
      <c r="VZB25" s="117"/>
      <c r="VZC25" s="117"/>
      <c r="VZD25" s="117"/>
      <c r="VZE25" s="117"/>
      <c r="VZF25" s="117"/>
      <c r="VZG25" s="117"/>
      <c r="VZH25" s="117"/>
      <c r="VZI25" s="117"/>
      <c r="VZJ25" s="117"/>
      <c r="VZK25" s="117"/>
      <c r="VZL25" s="117"/>
      <c r="VZM25" s="117"/>
      <c r="VZN25" s="117"/>
      <c r="VZO25" s="117"/>
      <c r="VZP25" s="117"/>
      <c r="VZQ25" s="117"/>
      <c r="VZR25" s="117"/>
      <c r="VZS25" s="117"/>
      <c r="VZT25" s="117"/>
      <c r="VZU25" s="117"/>
      <c r="VZV25" s="117"/>
      <c r="VZW25" s="117"/>
      <c r="VZX25" s="117"/>
      <c r="VZY25" s="117"/>
      <c r="VZZ25" s="117"/>
      <c r="WAA25" s="117"/>
      <c r="WAB25" s="117"/>
      <c r="WAC25" s="117"/>
      <c r="WAD25" s="117"/>
      <c r="WAE25" s="117"/>
      <c r="WAF25" s="117"/>
      <c r="WAG25" s="117"/>
      <c r="WAH25" s="117"/>
      <c r="WAI25" s="117"/>
      <c r="WAJ25" s="117"/>
      <c r="WAK25" s="117"/>
      <c r="WAL25" s="117"/>
      <c r="WAM25" s="117"/>
      <c r="WAN25" s="117"/>
      <c r="WAO25" s="117"/>
      <c r="WAP25" s="117"/>
      <c r="WAQ25" s="117"/>
      <c r="WAR25" s="117"/>
      <c r="WAS25" s="117"/>
      <c r="WAT25" s="117"/>
      <c r="WAU25" s="117"/>
      <c r="WAV25" s="117"/>
      <c r="WAW25" s="117"/>
      <c r="WAX25" s="117"/>
      <c r="WAY25" s="117"/>
      <c r="WAZ25" s="117"/>
      <c r="WBA25" s="117"/>
      <c r="WBB25" s="117"/>
      <c r="WBC25" s="117"/>
      <c r="WBD25" s="117"/>
      <c r="WBE25" s="117"/>
      <c r="WBF25" s="117"/>
      <c r="WBG25" s="117"/>
      <c r="WBH25" s="117"/>
      <c r="WBI25" s="117"/>
      <c r="WBJ25" s="117"/>
      <c r="WBK25" s="117"/>
      <c r="WBL25" s="117"/>
      <c r="WBM25" s="117"/>
      <c r="WBN25" s="117"/>
      <c r="WBO25" s="117"/>
      <c r="WBP25" s="117"/>
      <c r="WBQ25" s="117"/>
      <c r="WBR25" s="117"/>
      <c r="WBS25" s="117"/>
      <c r="WBT25" s="117"/>
      <c r="WBU25" s="117"/>
      <c r="WBV25" s="117"/>
      <c r="WBW25" s="117"/>
      <c r="WBX25" s="117"/>
      <c r="WBY25" s="117"/>
      <c r="WBZ25" s="117"/>
      <c r="WCA25" s="117"/>
      <c r="WCB25" s="117"/>
      <c r="WCC25" s="117"/>
      <c r="WCD25" s="117"/>
      <c r="WCE25" s="117"/>
      <c r="WCF25" s="117"/>
      <c r="WCG25" s="117"/>
      <c r="WCH25" s="117"/>
      <c r="WCI25" s="117"/>
      <c r="WCJ25" s="117"/>
      <c r="WCK25" s="117"/>
      <c r="WCL25" s="117"/>
      <c r="WCM25" s="117"/>
      <c r="WCN25" s="117"/>
      <c r="WCO25" s="117"/>
      <c r="WCP25" s="117"/>
      <c r="WCQ25" s="117"/>
      <c r="WCR25" s="117"/>
      <c r="WCS25" s="117"/>
      <c r="WCT25" s="117"/>
      <c r="WCU25" s="117"/>
      <c r="WCV25" s="117"/>
      <c r="WCW25" s="117"/>
      <c r="WCX25" s="117"/>
      <c r="WCY25" s="117"/>
      <c r="WCZ25" s="117"/>
      <c r="WDA25" s="117"/>
      <c r="WDB25" s="117"/>
      <c r="WDC25" s="117"/>
      <c r="WDD25" s="117"/>
      <c r="WDE25" s="117"/>
      <c r="WDF25" s="117"/>
      <c r="WDG25" s="117"/>
      <c r="WDH25" s="117"/>
      <c r="WDI25" s="117"/>
      <c r="WDJ25" s="117"/>
      <c r="WDK25" s="117"/>
      <c r="WDL25" s="117"/>
      <c r="WDM25" s="117"/>
      <c r="WDN25" s="117"/>
      <c r="WDO25" s="117"/>
      <c r="WDP25" s="117"/>
      <c r="WDQ25" s="117"/>
      <c r="WDR25" s="117"/>
      <c r="WDS25" s="117"/>
      <c r="WDT25" s="117"/>
      <c r="WDU25" s="117"/>
      <c r="WDV25" s="117"/>
      <c r="WDW25" s="117"/>
      <c r="WDX25" s="117"/>
      <c r="WDY25" s="117"/>
      <c r="WDZ25" s="117"/>
      <c r="WEA25" s="117"/>
      <c r="WEB25" s="117"/>
      <c r="WEC25" s="117"/>
      <c r="WED25" s="117"/>
      <c r="WEE25" s="117"/>
      <c r="WEF25" s="117"/>
      <c r="WEG25" s="117"/>
      <c r="WEH25" s="117"/>
      <c r="WEI25" s="117"/>
      <c r="WEJ25" s="117"/>
      <c r="WEK25" s="117"/>
      <c r="WEL25" s="117"/>
      <c r="WEM25" s="117"/>
      <c r="WEN25" s="117"/>
      <c r="WEO25" s="117"/>
      <c r="WEP25" s="117"/>
      <c r="WEQ25" s="117"/>
      <c r="WER25" s="117"/>
      <c r="WES25" s="117"/>
      <c r="WET25" s="117"/>
      <c r="WEU25" s="117"/>
      <c r="WEV25" s="117"/>
      <c r="WEW25" s="117"/>
      <c r="WEX25" s="117"/>
      <c r="WEY25" s="117"/>
      <c r="WEZ25" s="117"/>
      <c r="WFA25" s="117"/>
      <c r="WFB25" s="117"/>
      <c r="WFC25" s="117"/>
      <c r="WFD25" s="117"/>
      <c r="WFE25" s="117"/>
      <c r="WFF25" s="117"/>
      <c r="WFG25" s="117"/>
      <c r="WFH25" s="117"/>
      <c r="WFI25" s="117"/>
      <c r="WFJ25" s="117"/>
      <c r="WFK25" s="117"/>
      <c r="WFL25" s="117"/>
      <c r="WFM25" s="117"/>
      <c r="WFN25" s="117"/>
      <c r="WFO25" s="117"/>
      <c r="WFP25" s="117"/>
      <c r="WFQ25" s="117"/>
      <c r="WFR25" s="117"/>
      <c r="WFS25" s="117"/>
      <c r="WFT25" s="117"/>
      <c r="WFU25" s="117"/>
      <c r="WFV25" s="117"/>
      <c r="WFW25" s="117"/>
      <c r="WFX25" s="117"/>
      <c r="WFY25" s="117"/>
      <c r="WFZ25" s="117"/>
      <c r="WGA25" s="117"/>
      <c r="WGB25" s="117"/>
      <c r="WGC25" s="117"/>
      <c r="WGD25" s="117"/>
      <c r="WGE25" s="117"/>
      <c r="WGF25" s="117"/>
      <c r="WGG25" s="117"/>
      <c r="WGH25" s="117"/>
      <c r="WGI25" s="117"/>
      <c r="WGJ25" s="117"/>
      <c r="WGK25" s="117"/>
      <c r="WGL25" s="117"/>
      <c r="WGM25" s="117"/>
      <c r="WGN25" s="117"/>
      <c r="WGO25" s="117"/>
      <c r="WGP25" s="117"/>
      <c r="WGQ25" s="117"/>
      <c r="WGR25" s="117"/>
      <c r="WGS25" s="117"/>
      <c r="WGT25" s="117"/>
      <c r="WGU25" s="117"/>
      <c r="WGV25" s="117"/>
      <c r="WGW25" s="117"/>
      <c r="WGX25" s="117"/>
      <c r="WGY25" s="117"/>
      <c r="WGZ25" s="117"/>
      <c r="WHA25" s="117"/>
      <c r="WHB25" s="117"/>
      <c r="WHC25" s="117"/>
      <c r="WHD25" s="117"/>
      <c r="WHE25" s="117"/>
      <c r="WHF25" s="117"/>
      <c r="WHG25" s="117"/>
      <c r="WHH25" s="117"/>
      <c r="WHI25" s="117"/>
      <c r="WHJ25" s="117"/>
      <c r="WHK25" s="117"/>
      <c r="WHL25" s="117"/>
      <c r="WHM25" s="117"/>
      <c r="WHN25" s="117"/>
      <c r="WHO25" s="117"/>
      <c r="WHP25" s="117"/>
      <c r="WHQ25" s="117"/>
      <c r="WHR25" s="117"/>
      <c r="WHS25" s="117"/>
      <c r="WHT25" s="117"/>
      <c r="WHU25" s="117"/>
      <c r="WHV25" s="117"/>
      <c r="WHW25" s="117"/>
      <c r="WHX25" s="117"/>
      <c r="WHY25" s="117"/>
      <c r="WHZ25" s="117"/>
      <c r="WIA25" s="117"/>
      <c r="WIB25" s="117"/>
      <c r="WIC25" s="117"/>
      <c r="WID25" s="117"/>
      <c r="WIE25" s="117"/>
      <c r="WIF25" s="117"/>
      <c r="WIG25" s="117"/>
      <c r="WIH25" s="117"/>
      <c r="WII25" s="117"/>
      <c r="WIJ25" s="117"/>
      <c r="WIK25" s="117"/>
      <c r="WIL25" s="117"/>
      <c r="WIM25" s="117"/>
      <c r="WIN25" s="117"/>
      <c r="WIO25" s="117"/>
      <c r="WIP25" s="117"/>
      <c r="WIQ25" s="117"/>
      <c r="WIR25" s="117"/>
      <c r="WIS25" s="117"/>
      <c r="WIT25" s="117"/>
      <c r="WIU25" s="117"/>
      <c r="WIV25" s="117"/>
      <c r="WIW25" s="117"/>
      <c r="WIX25" s="117"/>
      <c r="WIY25" s="117"/>
      <c r="WIZ25" s="117"/>
      <c r="WJA25" s="117"/>
      <c r="WJB25" s="117"/>
      <c r="WJC25" s="117"/>
      <c r="WJD25" s="117"/>
      <c r="WJE25" s="117"/>
      <c r="WJF25" s="117"/>
      <c r="WJG25" s="117"/>
      <c r="WJH25" s="117"/>
      <c r="WJI25" s="117"/>
      <c r="WJJ25" s="117"/>
      <c r="WJK25" s="117"/>
      <c r="WJL25" s="117"/>
      <c r="WJM25" s="117"/>
      <c r="WJN25" s="117"/>
      <c r="WJO25" s="117"/>
      <c r="WJP25" s="117"/>
      <c r="WJQ25" s="117"/>
      <c r="WJR25" s="117"/>
      <c r="WJS25" s="117"/>
      <c r="WJT25" s="117"/>
      <c r="WJU25" s="117"/>
      <c r="WJV25" s="117"/>
      <c r="WJW25" s="117"/>
      <c r="WJX25" s="117"/>
      <c r="WJY25" s="117"/>
      <c r="WJZ25" s="117"/>
      <c r="WKA25" s="117"/>
      <c r="WKB25" s="117"/>
      <c r="WKC25" s="117"/>
      <c r="WKD25" s="117"/>
      <c r="WKE25" s="117"/>
      <c r="WKF25" s="117"/>
      <c r="WKG25" s="117"/>
      <c r="WKH25" s="117"/>
      <c r="WKI25" s="117"/>
      <c r="WKJ25" s="117"/>
      <c r="WKK25" s="117"/>
      <c r="WKL25" s="117"/>
      <c r="WKM25" s="117"/>
      <c r="WKN25" s="117"/>
      <c r="WKO25" s="117"/>
      <c r="WKP25" s="117"/>
      <c r="WKQ25" s="117"/>
      <c r="WKR25" s="117"/>
      <c r="WKS25" s="117"/>
      <c r="WKT25" s="117"/>
      <c r="WKU25" s="117"/>
      <c r="WKV25" s="117"/>
      <c r="WKW25" s="117"/>
      <c r="WKX25" s="117"/>
      <c r="WKY25" s="117"/>
      <c r="WKZ25" s="117"/>
      <c r="WLA25" s="117"/>
      <c r="WLB25" s="117"/>
      <c r="WLC25" s="117"/>
      <c r="WLD25" s="117"/>
      <c r="WLE25" s="117"/>
      <c r="WLF25" s="117"/>
      <c r="WLG25" s="117"/>
      <c r="WLH25" s="117"/>
      <c r="WLI25" s="117"/>
      <c r="WLJ25" s="117"/>
      <c r="WLK25" s="117"/>
      <c r="WLL25" s="117"/>
      <c r="WLM25" s="117"/>
      <c r="WLN25" s="117"/>
      <c r="WLO25" s="117"/>
      <c r="WLP25" s="117"/>
      <c r="WLQ25" s="117"/>
      <c r="WLR25" s="117"/>
      <c r="WLS25" s="117"/>
      <c r="WLT25" s="117"/>
      <c r="WLU25" s="117"/>
      <c r="WLV25" s="117"/>
      <c r="WLW25" s="117"/>
      <c r="WLX25" s="117"/>
      <c r="WLY25" s="117"/>
      <c r="WLZ25" s="117"/>
      <c r="WMA25" s="117"/>
      <c r="WMB25" s="117"/>
      <c r="WMC25" s="117"/>
      <c r="WMD25" s="117"/>
      <c r="WME25" s="117"/>
      <c r="WMF25" s="117"/>
      <c r="WMG25" s="117"/>
      <c r="WMH25" s="117"/>
      <c r="WMI25" s="117"/>
      <c r="WMJ25" s="117"/>
      <c r="WMK25" s="117"/>
      <c r="WML25" s="117"/>
      <c r="WMM25" s="117"/>
      <c r="WMN25" s="117"/>
      <c r="WMO25" s="117"/>
      <c r="WMP25" s="117"/>
      <c r="WMQ25" s="117"/>
      <c r="WMR25" s="117"/>
      <c r="WMS25" s="117"/>
      <c r="WMT25" s="117"/>
      <c r="WMU25" s="117"/>
      <c r="WMV25" s="117"/>
      <c r="WMW25" s="117"/>
      <c r="WMX25" s="117"/>
      <c r="WMY25" s="117"/>
      <c r="WMZ25" s="117"/>
      <c r="WNA25" s="117"/>
      <c r="WNB25" s="117"/>
      <c r="WNC25" s="117"/>
      <c r="WND25" s="117"/>
      <c r="WNE25" s="117"/>
      <c r="WNF25" s="117"/>
      <c r="WNG25" s="117"/>
      <c r="WNH25" s="117"/>
      <c r="WNI25" s="117"/>
      <c r="WNJ25" s="117"/>
      <c r="WNK25" s="117"/>
      <c r="WNL25" s="117"/>
      <c r="WNM25" s="117"/>
      <c r="WNN25" s="117"/>
      <c r="WNO25" s="117"/>
      <c r="WNP25" s="117"/>
      <c r="WNQ25" s="117"/>
      <c r="WNR25" s="117"/>
      <c r="WNS25" s="117"/>
      <c r="WNT25" s="117"/>
      <c r="WNU25" s="117"/>
      <c r="WNV25" s="117"/>
      <c r="WNW25" s="117"/>
      <c r="WNX25" s="117"/>
      <c r="WNY25" s="117"/>
      <c r="WNZ25" s="117"/>
      <c r="WOA25" s="117"/>
      <c r="WOB25" s="117"/>
      <c r="WOC25" s="117"/>
      <c r="WOD25" s="117"/>
      <c r="WOE25" s="117"/>
      <c r="WOF25" s="117"/>
      <c r="WOG25" s="117"/>
      <c r="WOH25" s="117"/>
      <c r="WOI25" s="117"/>
      <c r="WOJ25" s="117"/>
      <c r="WOK25" s="117"/>
      <c r="WOL25" s="117"/>
      <c r="WOM25" s="117"/>
      <c r="WON25" s="117"/>
      <c r="WOO25" s="117"/>
      <c r="WOP25" s="117"/>
      <c r="WOQ25" s="117"/>
      <c r="WOR25" s="117"/>
      <c r="WOS25" s="117"/>
      <c r="WOT25" s="117"/>
      <c r="WOU25" s="117"/>
      <c r="WOV25" s="117"/>
      <c r="WOW25" s="117"/>
      <c r="WOX25" s="117"/>
      <c r="WOY25" s="117"/>
      <c r="WOZ25" s="117"/>
      <c r="WPA25" s="117"/>
      <c r="WPB25" s="117"/>
      <c r="WPC25" s="117"/>
      <c r="WPD25" s="117"/>
      <c r="WPE25" s="117"/>
      <c r="WPF25" s="117"/>
      <c r="WPG25" s="117"/>
      <c r="WPH25" s="117"/>
      <c r="WPI25" s="117"/>
      <c r="WPJ25" s="117"/>
      <c r="WPK25" s="117"/>
      <c r="WPL25" s="117"/>
      <c r="WPM25" s="117"/>
      <c r="WPN25" s="117"/>
      <c r="WPO25" s="117"/>
      <c r="WPP25" s="117"/>
      <c r="WPQ25" s="117"/>
      <c r="WPR25" s="117"/>
      <c r="WPS25" s="117"/>
      <c r="WPT25" s="117"/>
      <c r="WPU25" s="117"/>
      <c r="WPV25" s="117"/>
      <c r="WPW25" s="117"/>
      <c r="WPX25" s="117"/>
      <c r="WPY25" s="117"/>
      <c r="WPZ25" s="117"/>
      <c r="WQA25" s="117"/>
      <c r="WQB25" s="117"/>
      <c r="WQC25" s="117"/>
      <c r="WQD25" s="117"/>
      <c r="WQE25" s="117"/>
      <c r="WQF25" s="117"/>
      <c r="WQG25" s="117"/>
      <c r="WQH25" s="117"/>
      <c r="WQI25" s="117"/>
      <c r="WQJ25" s="117"/>
      <c r="WQK25" s="117"/>
      <c r="WQL25" s="117"/>
      <c r="WQM25" s="117"/>
      <c r="WQN25" s="117"/>
      <c r="WQO25" s="117"/>
      <c r="WQP25" s="117"/>
      <c r="WQQ25" s="117"/>
      <c r="WQR25" s="117"/>
      <c r="WQS25" s="117"/>
      <c r="WQT25" s="117"/>
      <c r="WQU25" s="117"/>
      <c r="WQV25" s="117"/>
      <c r="WQW25" s="117"/>
      <c r="WQX25" s="117"/>
      <c r="WQY25" s="117"/>
      <c r="WQZ25" s="117"/>
      <c r="WRA25" s="117"/>
      <c r="WRB25" s="117"/>
      <c r="WRC25" s="117"/>
      <c r="WRD25" s="117"/>
      <c r="WRE25" s="117"/>
      <c r="WRF25" s="117"/>
      <c r="WRG25" s="117"/>
      <c r="WRH25" s="117"/>
      <c r="WRI25" s="117"/>
      <c r="WRJ25" s="117"/>
      <c r="WRK25" s="117"/>
      <c r="WRL25" s="117"/>
      <c r="WRM25" s="117"/>
      <c r="WRN25" s="117"/>
      <c r="WRO25" s="117"/>
      <c r="WRP25" s="117"/>
      <c r="WRQ25" s="117"/>
      <c r="WRR25" s="117"/>
      <c r="WRS25" s="117"/>
      <c r="WRT25" s="117"/>
      <c r="WRU25" s="117"/>
      <c r="WRV25" s="117"/>
      <c r="WRW25" s="117"/>
      <c r="WRX25" s="117"/>
      <c r="WRY25" s="117"/>
      <c r="WRZ25" s="117"/>
      <c r="WSA25" s="117"/>
      <c r="WSB25" s="117"/>
      <c r="WSC25" s="117"/>
      <c r="WSD25" s="117"/>
      <c r="WSE25" s="117"/>
      <c r="WSF25" s="117"/>
      <c r="WSG25" s="117"/>
      <c r="WSH25" s="117"/>
      <c r="WSI25" s="117"/>
      <c r="WSJ25" s="117"/>
      <c r="WSK25" s="117"/>
      <c r="WSL25" s="117"/>
      <c r="WSM25" s="117"/>
      <c r="WSN25" s="117"/>
      <c r="WSO25" s="117"/>
      <c r="WSP25" s="117"/>
      <c r="WSQ25" s="117"/>
      <c r="WSR25" s="117"/>
      <c r="WSS25" s="117"/>
      <c r="WST25" s="117"/>
      <c r="WSU25" s="117"/>
      <c r="WSV25" s="117"/>
      <c r="WSW25" s="117"/>
      <c r="WSX25" s="117"/>
      <c r="WSY25" s="117"/>
      <c r="WSZ25" s="117"/>
      <c r="WTA25" s="117"/>
      <c r="WTB25" s="117"/>
      <c r="WTC25" s="117"/>
      <c r="WTD25" s="117"/>
      <c r="WTE25" s="117"/>
      <c r="WTF25" s="117"/>
      <c r="WTG25" s="117"/>
      <c r="WTH25" s="117"/>
      <c r="WTI25" s="117"/>
      <c r="WTJ25" s="117"/>
      <c r="WTK25" s="117"/>
      <c r="WTL25" s="117"/>
      <c r="WTM25" s="117"/>
      <c r="WTN25" s="117"/>
      <c r="WTO25" s="117"/>
      <c r="WTP25" s="117"/>
      <c r="WTQ25" s="117"/>
      <c r="WTR25" s="117"/>
      <c r="WTS25" s="117"/>
      <c r="WTT25" s="117"/>
      <c r="WTU25" s="117"/>
      <c r="WTV25" s="117"/>
      <c r="WTW25" s="117"/>
      <c r="WTX25" s="117"/>
      <c r="WTY25" s="117"/>
      <c r="WTZ25" s="117"/>
      <c r="WUA25" s="117"/>
      <c r="WUB25" s="117"/>
      <c r="WUC25" s="117"/>
      <c r="WUD25" s="117"/>
      <c r="WUE25" s="117"/>
      <c r="WUF25" s="117"/>
      <c r="WUG25" s="117"/>
      <c r="WUH25" s="117"/>
      <c r="WUI25" s="117"/>
      <c r="WUJ25" s="117"/>
      <c r="WUK25" s="117"/>
      <c r="WUL25" s="117"/>
      <c r="WUM25" s="117"/>
      <c r="WUN25" s="117"/>
      <c r="WUO25" s="117"/>
      <c r="WUP25" s="117"/>
      <c r="WUQ25" s="117"/>
      <c r="WUR25" s="117"/>
      <c r="WUS25" s="117"/>
      <c r="WUT25" s="117"/>
      <c r="WUU25" s="117"/>
      <c r="WUV25" s="117"/>
      <c r="WUW25" s="117"/>
      <c r="WUX25" s="117"/>
      <c r="WUY25" s="117"/>
      <c r="WUZ25" s="117"/>
      <c r="WVA25" s="117"/>
      <c r="WVB25" s="117"/>
      <c r="WVC25" s="117"/>
      <c r="WVD25" s="117"/>
      <c r="WVE25" s="117"/>
      <c r="WVF25" s="117"/>
      <c r="WVG25" s="117"/>
      <c r="WVH25" s="117"/>
      <c r="WVI25" s="117"/>
      <c r="WVJ25" s="117"/>
      <c r="WVK25" s="117"/>
      <c r="WVL25" s="117"/>
      <c r="WVM25" s="117"/>
      <c r="WVN25" s="117"/>
      <c r="WVO25" s="117"/>
      <c r="WVP25" s="117"/>
      <c r="WVQ25" s="117"/>
      <c r="WVR25" s="117"/>
      <c r="WVS25" s="117"/>
      <c r="WVT25" s="117"/>
      <c r="WVU25" s="117"/>
      <c r="WVV25" s="117"/>
      <c r="WVW25" s="117"/>
      <c r="WVX25" s="117"/>
      <c r="WVY25" s="117"/>
      <c r="WVZ25" s="117"/>
      <c r="WWA25" s="117"/>
      <c r="WWB25" s="117"/>
      <c r="WWC25" s="117"/>
      <c r="WWD25" s="117"/>
      <c r="WWE25" s="117"/>
      <c r="WWF25" s="117"/>
      <c r="WWG25" s="117"/>
      <c r="WWH25" s="117"/>
      <c r="WWI25" s="117"/>
      <c r="WWJ25" s="117"/>
      <c r="WWK25" s="117"/>
      <c r="WWL25" s="117"/>
      <c r="WWM25" s="117"/>
      <c r="WWN25" s="117"/>
      <c r="WWO25" s="117"/>
      <c r="WWP25" s="117"/>
      <c r="WWQ25" s="117"/>
      <c r="WWR25" s="117"/>
      <c r="WWS25" s="117"/>
      <c r="WWT25" s="117"/>
      <c r="WWU25" s="117"/>
      <c r="WWV25" s="117"/>
      <c r="WWW25" s="117"/>
      <c r="WWX25" s="117"/>
      <c r="WWY25" s="117"/>
      <c r="WWZ25" s="117"/>
      <c r="WXA25" s="117"/>
      <c r="WXB25" s="117"/>
      <c r="WXC25" s="117"/>
      <c r="WXD25" s="117"/>
      <c r="WXE25" s="117"/>
      <c r="WXF25" s="117"/>
      <c r="WXG25" s="117"/>
      <c r="WXH25" s="117"/>
      <c r="WXI25" s="117"/>
      <c r="WXJ25" s="117"/>
      <c r="WXK25" s="117"/>
      <c r="WXL25" s="117"/>
      <c r="WXM25" s="117"/>
      <c r="WXN25" s="117"/>
      <c r="WXO25" s="117"/>
      <c r="WXP25" s="117"/>
      <c r="WXQ25" s="117"/>
      <c r="WXR25" s="117"/>
      <c r="WXS25" s="117"/>
      <c r="WXT25" s="117"/>
      <c r="WXU25" s="117"/>
      <c r="WXV25" s="117"/>
      <c r="WXW25" s="117"/>
      <c r="WXX25" s="117"/>
      <c r="WXY25" s="117"/>
      <c r="WXZ25" s="117"/>
      <c r="WYA25" s="117"/>
      <c r="WYB25" s="117"/>
      <c r="WYC25" s="117"/>
      <c r="WYD25" s="117"/>
      <c r="WYE25" s="117"/>
      <c r="WYF25" s="117"/>
      <c r="WYG25" s="117"/>
      <c r="WYH25" s="117"/>
      <c r="WYI25" s="117"/>
      <c r="WYJ25" s="117"/>
      <c r="WYK25" s="117"/>
      <c r="WYL25" s="117"/>
      <c r="WYM25" s="117"/>
      <c r="WYN25" s="117"/>
      <c r="WYO25" s="117"/>
      <c r="WYP25" s="117"/>
      <c r="WYQ25" s="117"/>
      <c r="WYR25" s="117"/>
      <c r="WYS25" s="117"/>
      <c r="WYT25" s="117"/>
      <c r="WYU25" s="117"/>
      <c r="WYV25" s="117"/>
      <c r="WYW25" s="117"/>
      <c r="WYX25" s="117"/>
      <c r="WYY25" s="117"/>
      <c r="WYZ25" s="117"/>
      <c r="WZA25" s="117"/>
      <c r="WZB25" s="117"/>
      <c r="WZC25" s="117"/>
      <c r="WZD25" s="117"/>
      <c r="WZE25" s="117"/>
      <c r="WZF25" s="117"/>
      <c r="WZG25" s="117"/>
      <c r="WZH25" s="117"/>
      <c r="WZI25" s="117"/>
      <c r="WZJ25" s="117"/>
      <c r="WZK25" s="117"/>
      <c r="WZL25" s="117"/>
      <c r="WZM25" s="117"/>
      <c r="WZN25" s="117"/>
      <c r="WZO25" s="117"/>
      <c r="WZP25" s="117"/>
      <c r="WZQ25" s="117"/>
      <c r="WZR25" s="117"/>
      <c r="WZS25" s="117"/>
      <c r="WZT25" s="117"/>
      <c r="WZU25" s="117"/>
      <c r="WZV25" s="117"/>
      <c r="WZW25" s="117"/>
      <c r="WZX25" s="117"/>
      <c r="WZY25" s="117"/>
      <c r="WZZ25" s="117"/>
      <c r="XAA25" s="117"/>
      <c r="XAB25" s="117"/>
      <c r="XAC25" s="117"/>
      <c r="XAD25" s="117"/>
      <c r="XAE25" s="117"/>
      <c r="XAF25" s="117"/>
      <c r="XAG25" s="117"/>
      <c r="XAH25" s="117"/>
      <c r="XAI25" s="117"/>
      <c r="XAJ25" s="117"/>
      <c r="XAK25" s="117"/>
      <c r="XAL25" s="117"/>
      <c r="XAM25" s="117"/>
      <c r="XAN25" s="117"/>
      <c r="XAO25" s="117"/>
      <c r="XAP25" s="117"/>
      <c r="XAQ25" s="117"/>
      <c r="XAR25" s="117"/>
      <c r="XAS25" s="117"/>
      <c r="XAT25" s="117"/>
      <c r="XAU25" s="117"/>
      <c r="XAV25" s="117"/>
      <c r="XAW25" s="117"/>
      <c r="XAX25" s="117"/>
      <c r="XAY25" s="117"/>
      <c r="XAZ25" s="117"/>
      <c r="XBA25" s="117"/>
      <c r="XBB25" s="117"/>
      <c r="XBC25" s="117"/>
      <c r="XBD25" s="117"/>
      <c r="XBE25" s="117"/>
      <c r="XBF25" s="117"/>
      <c r="XBG25" s="117"/>
      <c r="XBH25" s="117"/>
      <c r="XBI25" s="117"/>
      <c r="XBJ25" s="117"/>
      <c r="XBK25" s="117"/>
      <c r="XBL25" s="117"/>
      <c r="XBM25" s="117"/>
      <c r="XBN25" s="117"/>
      <c r="XBO25" s="117"/>
      <c r="XBP25" s="117"/>
      <c r="XBQ25" s="117"/>
      <c r="XBR25" s="117"/>
      <c r="XBS25" s="117"/>
      <c r="XBT25" s="117"/>
      <c r="XBU25" s="117"/>
      <c r="XBV25" s="117"/>
      <c r="XBW25" s="117"/>
      <c r="XBX25" s="117"/>
      <c r="XBY25" s="117"/>
      <c r="XBZ25" s="117"/>
      <c r="XCA25" s="117"/>
      <c r="XCB25" s="117"/>
      <c r="XCC25" s="117"/>
      <c r="XCD25" s="117"/>
      <c r="XCE25" s="117"/>
      <c r="XCF25" s="117"/>
      <c r="XCG25" s="117"/>
      <c r="XCH25" s="117"/>
      <c r="XCI25" s="117"/>
      <c r="XCJ25" s="117"/>
      <c r="XCK25" s="117"/>
      <c r="XCL25" s="117"/>
      <c r="XCM25" s="117"/>
      <c r="XCN25" s="117"/>
      <c r="XCO25" s="117"/>
      <c r="XCP25" s="117"/>
      <c r="XCQ25" s="117"/>
      <c r="XCR25" s="117"/>
      <c r="XCS25" s="117"/>
      <c r="XCT25" s="117"/>
      <c r="XCU25" s="117"/>
      <c r="XCV25" s="117"/>
      <c r="XCW25" s="117"/>
      <c r="XCX25" s="117"/>
      <c r="XCY25" s="117"/>
      <c r="XCZ25" s="117"/>
      <c r="XDA25" s="117"/>
      <c r="XDB25" s="117"/>
      <c r="XDC25" s="117"/>
      <c r="XDD25" s="117"/>
      <c r="XDE25" s="117"/>
      <c r="XDF25" s="117"/>
      <c r="XDG25" s="117"/>
      <c r="XDH25" s="117"/>
      <c r="XDI25" s="117"/>
      <c r="XDJ25" s="117"/>
      <c r="XDK25" s="117"/>
      <c r="XDL25" s="117"/>
      <c r="XDM25" s="117"/>
      <c r="XDN25" s="117"/>
      <c r="XDO25" s="117"/>
      <c r="XDP25" s="117"/>
      <c r="XDQ25" s="117"/>
      <c r="XDR25" s="117"/>
      <c r="XDS25" s="117"/>
      <c r="XDT25" s="117"/>
      <c r="XDU25" s="117"/>
      <c r="XDV25" s="117"/>
      <c r="XDW25" s="117"/>
      <c r="XDX25" s="117"/>
      <c r="XDY25" s="117"/>
      <c r="XDZ25" s="117"/>
      <c r="XEA25" s="117"/>
      <c r="XEB25" s="117"/>
      <c r="XEC25" s="117"/>
      <c r="XED25" s="117"/>
      <c r="XEE25" s="117"/>
      <c r="XEF25" s="117"/>
      <c r="XEG25" s="117"/>
      <c r="XEH25" s="117"/>
      <c r="XEI25" s="117"/>
      <c r="XEJ25" s="117"/>
      <c r="XEK25" s="117"/>
      <c r="XEL25" s="117"/>
      <c r="XEM25" s="117"/>
      <c r="XEN25" s="117"/>
      <c r="XEO25" s="117"/>
      <c r="XEP25" s="117"/>
      <c r="XEQ25" s="117"/>
      <c r="XER25" s="117"/>
      <c r="XES25" s="117"/>
      <c r="XET25" s="117"/>
      <c r="XEU25" s="117"/>
      <c r="XEV25" s="117"/>
      <c r="XEW25" s="117"/>
      <c r="XEX25" s="117"/>
      <c r="XEY25" s="117"/>
      <c r="XEZ25" s="117"/>
      <c r="XFA25" s="117"/>
    </row>
    <row r="26" s="118" customFormat="1" spans="1:16381">
      <c r="A26" s="121"/>
      <c r="B26" s="122"/>
      <c r="C26" s="117"/>
      <c r="D26" s="117"/>
      <c r="E26" s="123"/>
      <c r="F26" s="117"/>
      <c r="G26" s="122"/>
      <c r="H26" s="122"/>
      <c r="I26" s="122"/>
      <c r="J26" s="122"/>
      <c r="K26" s="122"/>
      <c r="L26" s="122"/>
      <c r="M26" s="122"/>
      <c r="N26" s="122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117"/>
      <c r="BL26" s="117"/>
      <c r="BM26" s="117"/>
      <c r="BN26" s="117"/>
      <c r="BO26" s="117"/>
      <c r="BP26" s="117"/>
      <c r="BQ26" s="117"/>
      <c r="BR26" s="117"/>
      <c r="BS26" s="117"/>
      <c r="BT26" s="117"/>
      <c r="BU26" s="117"/>
      <c r="BV26" s="117"/>
      <c r="BW26" s="117"/>
      <c r="BX26" s="117"/>
      <c r="BY26" s="117"/>
      <c r="BZ26" s="117"/>
      <c r="CA26" s="117"/>
      <c r="CB26" s="117"/>
      <c r="CC26" s="117"/>
      <c r="CD26" s="117"/>
      <c r="CE26" s="117"/>
      <c r="CF26" s="117"/>
      <c r="CG26" s="117"/>
      <c r="CH26" s="117"/>
      <c r="CI26" s="117"/>
      <c r="CJ26" s="117"/>
      <c r="CK26" s="117"/>
      <c r="CL26" s="117"/>
      <c r="CM26" s="117"/>
      <c r="CN26" s="117"/>
      <c r="CO26" s="117"/>
      <c r="CP26" s="117"/>
      <c r="CQ26" s="117"/>
      <c r="CR26" s="117"/>
      <c r="CS26" s="117"/>
      <c r="CT26" s="117"/>
      <c r="CU26" s="117"/>
      <c r="CV26" s="117"/>
      <c r="CW26" s="117"/>
      <c r="CX26" s="117"/>
      <c r="CY26" s="117"/>
      <c r="CZ26" s="117"/>
      <c r="DA26" s="117"/>
      <c r="DB26" s="117"/>
      <c r="DC26" s="117"/>
      <c r="DD26" s="117"/>
      <c r="DE26" s="117"/>
      <c r="DF26" s="117"/>
      <c r="DG26" s="117"/>
      <c r="DH26" s="117"/>
      <c r="DI26" s="117"/>
      <c r="DJ26" s="117"/>
      <c r="DK26" s="117"/>
      <c r="DL26" s="117"/>
      <c r="DM26" s="117"/>
      <c r="DN26" s="117"/>
      <c r="DO26" s="117"/>
      <c r="DP26" s="117"/>
      <c r="DQ26" s="117"/>
      <c r="DR26" s="117"/>
      <c r="DS26" s="117"/>
      <c r="DT26" s="117"/>
      <c r="DU26" s="117"/>
      <c r="DV26" s="117"/>
      <c r="DW26" s="117"/>
      <c r="DX26" s="117"/>
      <c r="DY26" s="117"/>
      <c r="DZ26" s="117"/>
      <c r="EA26" s="117"/>
      <c r="EB26" s="117"/>
      <c r="EC26" s="117"/>
      <c r="ED26" s="117"/>
      <c r="EE26" s="117"/>
      <c r="EF26" s="117"/>
      <c r="EG26" s="117"/>
      <c r="EH26" s="117"/>
      <c r="EI26" s="117"/>
      <c r="EJ26" s="117"/>
      <c r="EK26" s="117"/>
      <c r="EL26" s="117"/>
      <c r="EM26" s="117"/>
      <c r="EN26" s="117"/>
      <c r="EO26" s="117"/>
      <c r="EP26" s="117"/>
      <c r="EQ26" s="117"/>
      <c r="ER26" s="117"/>
      <c r="ES26" s="117"/>
      <c r="ET26" s="117"/>
      <c r="EU26" s="117"/>
      <c r="EV26" s="117"/>
      <c r="EW26" s="117"/>
      <c r="EX26" s="117"/>
      <c r="EY26" s="117"/>
      <c r="EZ26" s="117"/>
      <c r="FA26" s="117"/>
      <c r="FB26" s="117"/>
      <c r="FC26" s="117"/>
      <c r="FD26" s="117"/>
      <c r="FE26" s="117"/>
      <c r="FF26" s="117"/>
      <c r="FG26" s="117"/>
      <c r="FH26" s="117"/>
      <c r="FI26" s="117"/>
      <c r="FJ26" s="117"/>
      <c r="FK26" s="117"/>
      <c r="FL26" s="117"/>
      <c r="FM26" s="117"/>
      <c r="FN26" s="117"/>
      <c r="FO26" s="117"/>
      <c r="FP26" s="117"/>
      <c r="FQ26" s="117"/>
      <c r="FR26" s="117"/>
      <c r="FS26" s="117"/>
      <c r="FT26" s="117"/>
      <c r="FU26" s="117"/>
      <c r="FV26" s="117"/>
      <c r="FW26" s="117"/>
      <c r="FX26" s="117"/>
      <c r="FY26" s="117"/>
      <c r="FZ26" s="117"/>
      <c r="GA26" s="117"/>
      <c r="GB26" s="117"/>
      <c r="GC26" s="117"/>
      <c r="GD26" s="117"/>
      <c r="GE26" s="117"/>
      <c r="GF26" s="117"/>
      <c r="GG26" s="117"/>
      <c r="GH26" s="117"/>
      <c r="GI26" s="117"/>
      <c r="GJ26" s="117"/>
      <c r="GK26" s="117"/>
      <c r="GL26" s="117"/>
      <c r="GM26" s="117"/>
      <c r="GN26" s="117"/>
      <c r="GO26" s="117"/>
      <c r="GP26" s="117"/>
      <c r="GQ26" s="117"/>
      <c r="GR26" s="117"/>
      <c r="GS26" s="117"/>
      <c r="GT26" s="117"/>
      <c r="GU26" s="117"/>
      <c r="GV26" s="117"/>
      <c r="GW26" s="117"/>
      <c r="GX26" s="117"/>
      <c r="GY26" s="117"/>
      <c r="GZ26" s="117"/>
      <c r="HA26" s="117"/>
      <c r="HB26" s="117"/>
      <c r="HC26" s="117"/>
      <c r="HD26" s="117"/>
      <c r="HE26" s="117"/>
      <c r="HF26" s="117"/>
      <c r="HG26" s="117"/>
      <c r="HH26" s="117"/>
      <c r="HI26" s="117"/>
      <c r="HJ26" s="117"/>
      <c r="HK26" s="117"/>
      <c r="HL26" s="117"/>
      <c r="HM26" s="117"/>
      <c r="HN26" s="117"/>
      <c r="HO26" s="117"/>
      <c r="HP26" s="117"/>
      <c r="HQ26" s="117"/>
      <c r="HR26" s="117"/>
      <c r="HS26" s="117"/>
      <c r="HT26" s="117"/>
      <c r="HU26" s="117"/>
      <c r="HV26" s="117"/>
      <c r="HW26" s="117"/>
      <c r="HX26" s="117"/>
      <c r="HY26" s="117"/>
      <c r="HZ26" s="117"/>
      <c r="IA26" s="117"/>
      <c r="IB26" s="117"/>
      <c r="IC26" s="117"/>
      <c r="ID26" s="117"/>
      <c r="IE26" s="117"/>
      <c r="IF26" s="117"/>
      <c r="IG26" s="117"/>
      <c r="IH26" s="117"/>
      <c r="II26" s="117"/>
      <c r="IJ26" s="117"/>
      <c r="IK26" s="117"/>
      <c r="IL26" s="117"/>
      <c r="IM26" s="117"/>
      <c r="IN26" s="117"/>
      <c r="IO26" s="117"/>
      <c r="IP26" s="117"/>
      <c r="IQ26" s="117"/>
      <c r="IR26" s="117"/>
      <c r="IS26" s="117"/>
      <c r="IT26" s="117"/>
      <c r="IU26" s="117"/>
      <c r="IV26" s="117"/>
      <c r="IW26" s="117"/>
      <c r="IX26" s="117"/>
      <c r="IY26" s="117"/>
      <c r="IZ26" s="117"/>
      <c r="JA26" s="117"/>
      <c r="JB26" s="117"/>
      <c r="JC26" s="117"/>
      <c r="JD26" s="117"/>
      <c r="JE26" s="117"/>
      <c r="JF26" s="117"/>
      <c r="JG26" s="117"/>
      <c r="JH26" s="117"/>
      <c r="JI26" s="117"/>
      <c r="JJ26" s="117"/>
      <c r="JK26" s="117"/>
      <c r="JL26" s="117"/>
      <c r="JM26" s="117"/>
      <c r="JN26" s="117"/>
      <c r="JO26" s="117"/>
      <c r="JP26" s="117"/>
      <c r="JQ26" s="117"/>
      <c r="JR26" s="117"/>
      <c r="JS26" s="117"/>
      <c r="JT26" s="117"/>
      <c r="JU26" s="117"/>
      <c r="JV26" s="117"/>
      <c r="JW26" s="117"/>
      <c r="JX26" s="117"/>
      <c r="JY26" s="117"/>
      <c r="JZ26" s="117"/>
      <c r="KA26" s="117"/>
      <c r="KB26" s="117"/>
      <c r="KC26" s="117"/>
      <c r="KD26" s="117"/>
      <c r="KE26" s="117"/>
      <c r="KF26" s="117"/>
      <c r="KG26" s="117"/>
      <c r="KH26" s="117"/>
      <c r="KI26" s="117"/>
      <c r="KJ26" s="117"/>
      <c r="KK26" s="117"/>
      <c r="KL26" s="117"/>
      <c r="KM26" s="117"/>
      <c r="KN26" s="117"/>
      <c r="KO26" s="117"/>
      <c r="KP26" s="117"/>
      <c r="KQ26" s="117"/>
      <c r="KR26" s="117"/>
      <c r="KS26" s="117"/>
      <c r="KT26" s="117"/>
      <c r="KU26" s="117"/>
      <c r="KV26" s="117"/>
      <c r="KW26" s="117"/>
      <c r="KX26" s="117"/>
      <c r="KY26" s="117"/>
      <c r="KZ26" s="117"/>
      <c r="LA26" s="117"/>
      <c r="LB26" s="117"/>
      <c r="LC26" s="117"/>
      <c r="LD26" s="117"/>
      <c r="LE26" s="117"/>
      <c r="LF26" s="117"/>
      <c r="LG26" s="117"/>
      <c r="LH26" s="117"/>
      <c r="LI26" s="117"/>
      <c r="LJ26" s="117"/>
      <c r="LK26" s="117"/>
      <c r="LL26" s="117"/>
      <c r="LM26" s="117"/>
      <c r="LN26" s="117"/>
      <c r="LO26" s="117"/>
      <c r="LP26" s="117"/>
      <c r="LQ26" s="117"/>
      <c r="LR26" s="117"/>
      <c r="LS26" s="117"/>
      <c r="LT26" s="117"/>
      <c r="LU26" s="117"/>
      <c r="LV26" s="117"/>
      <c r="LW26" s="117"/>
      <c r="LX26" s="117"/>
      <c r="LY26" s="117"/>
      <c r="LZ26" s="117"/>
      <c r="MA26" s="117"/>
      <c r="MB26" s="117"/>
      <c r="MC26" s="117"/>
      <c r="MD26" s="117"/>
      <c r="ME26" s="117"/>
      <c r="MF26" s="117"/>
      <c r="MG26" s="117"/>
      <c r="MH26" s="117"/>
      <c r="MI26" s="117"/>
      <c r="MJ26" s="117"/>
      <c r="MK26" s="117"/>
      <c r="ML26" s="117"/>
      <c r="MM26" s="117"/>
      <c r="MN26" s="117"/>
      <c r="MO26" s="117"/>
      <c r="MP26" s="117"/>
      <c r="MQ26" s="117"/>
      <c r="MR26" s="117"/>
      <c r="MS26" s="117"/>
      <c r="MT26" s="117"/>
      <c r="MU26" s="117"/>
      <c r="MV26" s="117"/>
      <c r="MW26" s="117"/>
      <c r="MX26" s="117"/>
      <c r="MY26" s="117"/>
      <c r="MZ26" s="117"/>
      <c r="NA26" s="117"/>
      <c r="NB26" s="117"/>
      <c r="NC26" s="117"/>
      <c r="ND26" s="117"/>
      <c r="NE26" s="117"/>
      <c r="NF26" s="117"/>
      <c r="NG26" s="117"/>
      <c r="NH26" s="117"/>
      <c r="NI26" s="117"/>
      <c r="NJ26" s="117"/>
      <c r="NK26" s="117"/>
      <c r="NL26" s="117"/>
      <c r="NM26" s="117"/>
      <c r="NN26" s="117"/>
      <c r="NO26" s="117"/>
      <c r="NP26" s="117"/>
      <c r="NQ26" s="117"/>
      <c r="NR26" s="117"/>
      <c r="NS26" s="117"/>
      <c r="NT26" s="117"/>
      <c r="NU26" s="117"/>
      <c r="NV26" s="117"/>
      <c r="NW26" s="117"/>
      <c r="NX26" s="117"/>
      <c r="NY26" s="117"/>
      <c r="NZ26" s="117"/>
      <c r="OA26" s="117"/>
      <c r="OB26" s="117"/>
      <c r="OC26" s="117"/>
      <c r="OD26" s="117"/>
      <c r="OE26" s="117"/>
      <c r="OF26" s="117"/>
      <c r="OG26" s="117"/>
      <c r="OH26" s="117"/>
      <c r="OI26" s="117"/>
      <c r="OJ26" s="117"/>
      <c r="OK26" s="117"/>
      <c r="OL26" s="117"/>
      <c r="OM26" s="117"/>
      <c r="ON26" s="117"/>
      <c r="OO26" s="117"/>
      <c r="OP26" s="117"/>
      <c r="OQ26" s="117"/>
      <c r="OR26" s="117"/>
      <c r="OS26" s="117"/>
      <c r="OT26" s="117"/>
      <c r="OU26" s="117"/>
      <c r="OV26" s="117"/>
      <c r="OW26" s="117"/>
      <c r="OX26" s="117"/>
      <c r="OY26" s="117"/>
      <c r="OZ26" s="117"/>
      <c r="PA26" s="117"/>
      <c r="PB26" s="117"/>
      <c r="PC26" s="117"/>
      <c r="PD26" s="117"/>
      <c r="PE26" s="117"/>
      <c r="PF26" s="117"/>
      <c r="PG26" s="117"/>
      <c r="PH26" s="117"/>
      <c r="PI26" s="117"/>
      <c r="PJ26" s="117"/>
      <c r="PK26" s="117"/>
      <c r="PL26" s="117"/>
      <c r="PM26" s="117"/>
      <c r="PN26" s="117"/>
      <c r="PO26" s="117"/>
      <c r="PP26" s="117"/>
      <c r="PQ26" s="117"/>
      <c r="PR26" s="117"/>
      <c r="PS26" s="117"/>
      <c r="PT26" s="117"/>
      <c r="PU26" s="117"/>
      <c r="PV26" s="117"/>
      <c r="PW26" s="117"/>
      <c r="PX26" s="117"/>
      <c r="PY26" s="117"/>
      <c r="PZ26" s="117"/>
      <c r="QA26" s="117"/>
      <c r="QB26" s="117"/>
      <c r="QC26" s="117"/>
      <c r="QD26" s="117"/>
      <c r="QE26" s="117"/>
      <c r="QF26" s="117"/>
      <c r="QG26" s="117"/>
      <c r="QH26" s="117"/>
      <c r="QI26" s="117"/>
      <c r="QJ26" s="117"/>
      <c r="QK26" s="117"/>
      <c r="QL26" s="117"/>
      <c r="QM26" s="117"/>
      <c r="QN26" s="117"/>
      <c r="QO26" s="117"/>
      <c r="QP26" s="117"/>
      <c r="QQ26" s="117"/>
      <c r="QR26" s="117"/>
      <c r="QS26" s="117"/>
      <c r="QT26" s="117"/>
      <c r="QU26" s="117"/>
      <c r="QV26" s="117"/>
      <c r="QW26" s="117"/>
      <c r="QX26" s="117"/>
      <c r="QY26" s="117"/>
      <c r="QZ26" s="117"/>
      <c r="RA26" s="117"/>
      <c r="RB26" s="117"/>
      <c r="RC26" s="117"/>
      <c r="RD26" s="117"/>
      <c r="RE26" s="117"/>
      <c r="RF26" s="117"/>
      <c r="RG26" s="117"/>
      <c r="RH26" s="117"/>
      <c r="RI26" s="117"/>
      <c r="RJ26" s="117"/>
      <c r="RK26" s="117"/>
      <c r="RL26" s="117"/>
      <c r="RM26" s="117"/>
      <c r="RN26" s="117"/>
      <c r="RO26" s="117"/>
      <c r="RP26" s="117"/>
      <c r="RQ26" s="117"/>
      <c r="RR26" s="117"/>
      <c r="RS26" s="117"/>
      <c r="RT26" s="117"/>
      <c r="RU26" s="117"/>
      <c r="RV26" s="117"/>
      <c r="RW26" s="117"/>
      <c r="RX26" s="117"/>
      <c r="RY26" s="117"/>
      <c r="RZ26" s="117"/>
      <c r="SA26" s="117"/>
      <c r="SB26" s="117"/>
      <c r="SC26" s="117"/>
      <c r="SD26" s="117"/>
      <c r="SE26" s="117"/>
      <c r="SF26" s="117"/>
      <c r="SG26" s="117"/>
      <c r="SH26" s="117"/>
      <c r="SI26" s="117"/>
      <c r="SJ26" s="117"/>
      <c r="SK26" s="117"/>
      <c r="SL26" s="117"/>
      <c r="SM26" s="117"/>
      <c r="SN26" s="117"/>
      <c r="SO26" s="117"/>
      <c r="SP26" s="117"/>
      <c r="SQ26" s="117"/>
      <c r="SR26" s="117"/>
      <c r="SS26" s="117"/>
      <c r="ST26" s="117"/>
      <c r="SU26" s="117"/>
      <c r="SV26" s="117"/>
      <c r="SW26" s="117"/>
      <c r="SX26" s="117"/>
      <c r="SY26" s="117"/>
      <c r="SZ26" s="117"/>
      <c r="TA26" s="117"/>
      <c r="TB26" s="117"/>
      <c r="TC26" s="117"/>
      <c r="TD26" s="117"/>
      <c r="TE26" s="117"/>
      <c r="TF26" s="117"/>
      <c r="TG26" s="117"/>
      <c r="TH26" s="117"/>
      <c r="TI26" s="117"/>
      <c r="TJ26" s="117"/>
      <c r="TK26" s="117"/>
      <c r="TL26" s="117"/>
      <c r="TM26" s="117"/>
      <c r="TN26" s="117"/>
      <c r="TO26" s="117"/>
      <c r="TP26" s="117"/>
      <c r="TQ26" s="117"/>
      <c r="TR26" s="117"/>
      <c r="TS26" s="117"/>
      <c r="TT26" s="117"/>
      <c r="TU26" s="117"/>
      <c r="TV26" s="117"/>
      <c r="TW26" s="117"/>
      <c r="TX26" s="117"/>
      <c r="TY26" s="117"/>
      <c r="TZ26" s="117"/>
      <c r="UA26" s="117"/>
      <c r="UB26" s="117"/>
      <c r="UC26" s="117"/>
      <c r="UD26" s="117"/>
      <c r="UE26" s="117"/>
      <c r="UF26" s="117"/>
      <c r="UG26" s="117"/>
      <c r="UH26" s="117"/>
      <c r="UI26" s="117"/>
      <c r="UJ26" s="117"/>
      <c r="UK26" s="117"/>
      <c r="UL26" s="117"/>
      <c r="UM26" s="117"/>
      <c r="UN26" s="117"/>
      <c r="UO26" s="117"/>
      <c r="UP26" s="117"/>
      <c r="UQ26" s="117"/>
      <c r="UR26" s="117"/>
      <c r="US26" s="117"/>
      <c r="UT26" s="117"/>
      <c r="UU26" s="117"/>
      <c r="UV26" s="117"/>
      <c r="UW26" s="117"/>
      <c r="UX26" s="117"/>
      <c r="UY26" s="117"/>
      <c r="UZ26" s="117"/>
      <c r="VA26" s="117"/>
      <c r="VB26" s="117"/>
      <c r="VC26" s="117"/>
      <c r="VD26" s="117"/>
      <c r="VE26" s="117"/>
      <c r="VF26" s="117"/>
      <c r="VG26" s="117"/>
      <c r="VH26" s="117"/>
      <c r="VI26" s="117"/>
      <c r="VJ26" s="117"/>
      <c r="VK26" s="117"/>
      <c r="VL26" s="117"/>
      <c r="VM26" s="117"/>
      <c r="VN26" s="117"/>
      <c r="VO26" s="117"/>
      <c r="VP26" s="117"/>
      <c r="VQ26" s="117"/>
      <c r="VR26" s="117"/>
      <c r="VS26" s="117"/>
      <c r="VT26" s="117"/>
      <c r="VU26" s="117"/>
      <c r="VV26" s="117"/>
      <c r="VW26" s="117"/>
      <c r="VX26" s="117"/>
      <c r="VY26" s="117"/>
      <c r="VZ26" s="117"/>
      <c r="WA26" s="117"/>
      <c r="WB26" s="117"/>
      <c r="WC26" s="117"/>
      <c r="WD26" s="117"/>
      <c r="WE26" s="117"/>
      <c r="WF26" s="117"/>
      <c r="WG26" s="117"/>
      <c r="WH26" s="117"/>
      <c r="WI26" s="117"/>
      <c r="WJ26" s="117"/>
      <c r="WK26" s="117"/>
      <c r="WL26" s="117"/>
      <c r="WM26" s="117"/>
      <c r="WN26" s="117"/>
      <c r="WO26" s="117"/>
      <c r="WP26" s="117"/>
      <c r="WQ26" s="117"/>
      <c r="WR26" s="117"/>
      <c r="WS26" s="117"/>
      <c r="WT26" s="117"/>
      <c r="WU26" s="117"/>
      <c r="WV26" s="117"/>
      <c r="WW26" s="117"/>
      <c r="WX26" s="117"/>
      <c r="WY26" s="117"/>
      <c r="WZ26" s="117"/>
      <c r="XA26" s="117"/>
      <c r="XB26" s="117"/>
      <c r="XC26" s="117"/>
      <c r="XD26" s="117"/>
      <c r="XE26" s="117"/>
      <c r="XF26" s="117"/>
      <c r="XG26" s="117"/>
      <c r="XH26" s="117"/>
      <c r="XI26" s="117"/>
      <c r="XJ26" s="117"/>
      <c r="XK26" s="117"/>
      <c r="XL26" s="117"/>
      <c r="XM26" s="117"/>
      <c r="XN26" s="117"/>
      <c r="XO26" s="117"/>
      <c r="XP26" s="117"/>
      <c r="XQ26" s="117"/>
      <c r="XR26" s="117"/>
      <c r="XS26" s="117"/>
      <c r="XT26" s="117"/>
      <c r="XU26" s="117"/>
      <c r="XV26" s="117"/>
      <c r="XW26" s="117"/>
      <c r="XX26" s="117"/>
      <c r="XY26" s="117"/>
      <c r="XZ26" s="117"/>
      <c r="YA26" s="117"/>
      <c r="YB26" s="117"/>
      <c r="YC26" s="117"/>
      <c r="YD26" s="117"/>
      <c r="YE26" s="117"/>
      <c r="YF26" s="117"/>
      <c r="YG26" s="117"/>
      <c r="YH26" s="117"/>
      <c r="YI26" s="117"/>
      <c r="YJ26" s="117"/>
      <c r="YK26" s="117"/>
      <c r="YL26" s="117"/>
      <c r="YM26" s="117"/>
      <c r="YN26" s="117"/>
      <c r="YO26" s="117"/>
      <c r="YP26" s="117"/>
      <c r="YQ26" s="117"/>
      <c r="YR26" s="117"/>
      <c r="YS26" s="117"/>
      <c r="YT26" s="117"/>
      <c r="YU26" s="117"/>
      <c r="YV26" s="117"/>
      <c r="YW26" s="117"/>
      <c r="YX26" s="117"/>
      <c r="YY26" s="117"/>
      <c r="YZ26" s="117"/>
      <c r="ZA26" s="117"/>
      <c r="ZB26" s="117"/>
      <c r="ZC26" s="117"/>
      <c r="ZD26" s="117"/>
      <c r="ZE26" s="117"/>
      <c r="ZF26" s="117"/>
      <c r="ZG26" s="117"/>
      <c r="ZH26" s="117"/>
      <c r="ZI26" s="117"/>
      <c r="ZJ26" s="117"/>
      <c r="ZK26" s="117"/>
      <c r="ZL26" s="117"/>
      <c r="ZM26" s="117"/>
      <c r="ZN26" s="117"/>
      <c r="ZO26" s="117"/>
      <c r="ZP26" s="117"/>
      <c r="ZQ26" s="117"/>
      <c r="ZR26" s="117"/>
      <c r="ZS26" s="117"/>
      <c r="ZT26" s="117"/>
      <c r="ZU26" s="117"/>
      <c r="ZV26" s="117"/>
      <c r="ZW26" s="117"/>
      <c r="ZX26" s="117"/>
      <c r="ZY26" s="117"/>
      <c r="ZZ26" s="117"/>
      <c r="AAA26" s="117"/>
      <c r="AAB26" s="117"/>
      <c r="AAC26" s="117"/>
      <c r="AAD26" s="117"/>
      <c r="AAE26" s="117"/>
      <c r="AAF26" s="117"/>
      <c r="AAG26" s="117"/>
      <c r="AAH26" s="117"/>
      <c r="AAI26" s="117"/>
      <c r="AAJ26" s="117"/>
      <c r="AAK26" s="117"/>
      <c r="AAL26" s="117"/>
      <c r="AAM26" s="117"/>
      <c r="AAN26" s="117"/>
      <c r="AAO26" s="117"/>
      <c r="AAP26" s="117"/>
      <c r="AAQ26" s="117"/>
      <c r="AAR26" s="117"/>
      <c r="AAS26" s="117"/>
      <c r="AAT26" s="117"/>
      <c r="AAU26" s="117"/>
      <c r="AAV26" s="117"/>
      <c r="AAW26" s="117"/>
      <c r="AAX26" s="117"/>
      <c r="AAY26" s="117"/>
      <c r="AAZ26" s="117"/>
      <c r="ABA26" s="117"/>
      <c r="ABB26" s="117"/>
      <c r="ABC26" s="117"/>
      <c r="ABD26" s="117"/>
      <c r="ABE26" s="117"/>
      <c r="ABF26" s="117"/>
      <c r="ABG26" s="117"/>
      <c r="ABH26" s="117"/>
      <c r="ABI26" s="117"/>
      <c r="ABJ26" s="117"/>
      <c r="ABK26" s="117"/>
      <c r="ABL26" s="117"/>
      <c r="ABM26" s="117"/>
      <c r="ABN26" s="117"/>
      <c r="ABO26" s="117"/>
      <c r="ABP26" s="117"/>
      <c r="ABQ26" s="117"/>
      <c r="ABR26" s="117"/>
      <c r="ABS26" s="117"/>
      <c r="ABT26" s="117"/>
      <c r="ABU26" s="117"/>
      <c r="ABV26" s="117"/>
      <c r="ABW26" s="117"/>
      <c r="ABX26" s="117"/>
      <c r="ABY26" s="117"/>
      <c r="ABZ26" s="117"/>
      <c r="ACA26" s="117"/>
      <c r="ACB26" s="117"/>
      <c r="ACC26" s="117"/>
      <c r="ACD26" s="117"/>
      <c r="ACE26" s="117"/>
      <c r="ACF26" s="117"/>
      <c r="ACG26" s="117"/>
      <c r="ACH26" s="117"/>
      <c r="ACI26" s="117"/>
      <c r="ACJ26" s="117"/>
      <c r="ACK26" s="117"/>
      <c r="ACL26" s="117"/>
      <c r="ACM26" s="117"/>
      <c r="ACN26" s="117"/>
      <c r="ACO26" s="117"/>
      <c r="ACP26" s="117"/>
      <c r="ACQ26" s="117"/>
      <c r="ACR26" s="117"/>
      <c r="ACS26" s="117"/>
      <c r="ACT26" s="117"/>
      <c r="ACU26" s="117"/>
      <c r="ACV26" s="117"/>
      <c r="ACW26" s="117"/>
      <c r="ACX26" s="117"/>
      <c r="ACY26" s="117"/>
      <c r="ACZ26" s="117"/>
      <c r="ADA26" s="117"/>
      <c r="ADB26" s="117"/>
      <c r="ADC26" s="117"/>
      <c r="ADD26" s="117"/>
      <c r="ADE26" s="117"/>
      <c r="ADF26" s="117"/>
      <c r="ADG26" s="117"/>
      <c r="ADH26" s="117"/>
      <c r="ADI26" s="117"/>
      <c r="ADJ26" s="117"/>
      <c r="ADK26" s="117"/>
      <c r="ADL26" s="117"/>
      <c r="ADM26" s="117"/>
      <c r="ADN26" s="117"/>
      <c r="ADO26" s="117"/>
      <c r="ADP26" s="117"/>
      <c r="ADQ26" s="117"/>
      <c r="ADR26" s="117"/>
      <c r="ADS26" s="117"/>
      <c r="ADT26" s="117"/>
      <c r="ADU26" s="117"/>
      <c r="ADV26" s="117"/>
      <c r="ADW26" s="117"/>
      <c r="ADX26" s="117"/>
      <c r="ADY26" s="117"/>
      <c r="ADZ26" s="117"/>
      <c r="AEA26" s="117"/>
      <c r="AEB26" s="117"/>
      <c r="AEC26" s="117"/>
      <c r="AED26" s="117"/>
      <c r="AEE26" s="117"/>
      <c r="AEF26" s="117"/>
      <c r="AEG26" s="117"/>
      <c r="AEH26" s="117"/>
      <c r="AEI26" s="117"/>
      <c r="AEJ26" s="117"/>
      <c r="AEK26" s="117"/>
      <c r="AEL26" s="117"/>
      <c r="AEM26" s="117"/>
      <c r="AEN26" s="117"/>
      <c r="AEO26" s="117"/>
      <c r="AEP26" s="117"/>
      <c r="AEQ26" s="117"/>
      <c r="AER26" s="117"/>
      <c r="AES26" s="117"/>
      <c r="AET26" s="117"/>
      <c r="AEU26" s="117"/>
      <c r="AEV26" s="117"/>
      <c r="AEW26" s="117"/>
      <c r="AEX26" s="117"/>
      <c r="AEY26" s="117"/>
      <c r="AEZ26" s="117"/>
      <c r="AFA26" s="117"/>
      <c r="AFB26" s="117"/>
      <c r="AFC26" s="117"/>
      <c r="AFD26" s="117"/>
      <c r="AFE26" s="117"/>
      <c r="AFF26" s="117"/>
      <c r="AFG26" s="117"/>
      <c r="AFH26" s="117"/>
      <c r="AFI26" s="117"/>
      <c r="AFJ26" s="117"/>
      <c r="AFK26" s="117"/>
      <c r="AFL26" s="117"/>
      <c r="AFM26" s="117"/>
      <c r="AFN26" s="117"/>
      <c r="AFO26" s="117"/>
      <c r="AFP26" s="117"/>
      <c r="AFQ26" s="117"/>
      <c r="AFR26" s="117"/>
      <c r="AFS26" s="117"/>
      <c r="AFT26" s="117"/>
      <c r="AFU26" s="117"/>
      <c r="AFV26" s="117"/>
      <c r="AFW26" s="117"/>
      <c r="AFX26" s="117"/>
      <c r="AFY26" s="117"/>
      <c r="AFZ26" s="117"/>
      <c r="AGA26" s="117"/>
      <c r="AGB26" s="117"/>
      <c r="AGC26" s="117"/>
      <c r="AGD26" s="117"/>
      <c r="AGE26" s="117"/>
      <c r="AGF26" s="117"/>
      <c r="AGG26" s="117"/>
      <c r="AGH26" s="117"/>
      <c r="AGI26" s="117"/>
      <c r="AGJ26" s="117"/>
      <c r="AGK26" s="117"/>
      <c r="AGL26" s="117"/>
      <c r="AGM26" s="117"/>
      <c r="AGN26" s="117"/>
      <c r="AGO26" s="117"/>
      <c r="AGP26" s="117"/>
      <c r="AGQ26" s="117"/>
      <c r="AGR26" s="117"/>
      <c r="AGS26" s="117"/>
      <c r="AGT26" s="117"/>
      <c r="AGU26" s="117"/>
      <c r="AGV26" s="117"/>
      <c r="AGW26" s="117"/>
      <c r="AGX26" s="117"/>
      <c r="AGY26" s="117"/>
      <c r="AGZ26" s="117"/>
      <c r="AHA26" s="117"/>
      <c r="AHB26" s="117"/>
      <c r="AHC26" s="117"/>
      <c r="AHD26" s="117"/>
      <c r="AHE26" s="117"/>
      <c r="AHF26" s="117"/>
      <c r="AHG26" s="117"/>
      <c r="AHH26" s="117"/>
      <c r="AHI26" s="117"/>
      <c r="AHJ26" s="117"/>
      <c r="AHK26" s="117"/>
      <c r="AHL26" s="117"/>
      <c r="AHM26" s="117"/>
      <c r="AHN26" s="117"/>
      <c r="AHO26" s="117"/>
      <c r="AHP26" s="117"/>
      <c r="AHQ26" s="117"/>
      <c r="AHR26" s="117"/>
      <c r="AHS26" s="117"/>
      <c r="AHT26" s="117"/>
      <c r="AHU26" s="117"/>
      <c r="AHV26" s="117"/>
      <c r="AHW26" s="117"/>
      <c r="AHX26" s="117"/>
      <c r="AHY26" s="117"/>
      <c r="AHZ26" s="117"/>
      <c r="AIA26" s="117"/>
      <c r="AIB26" s="117"/>
      <c r="AIC26" s="117"/>
      <c r="AID26" s="117"/>
      <c r="AIE26" s="117"/>
      <c r="AIF26" s="117"/>
      <c r="AIG26" s="117"/>
      <c r="AIH26" s="117"/>
      <c r="AII26" s="117"/>
      <c r="AIJ26" s="117"/>
      <c r="AIK26" s="117"/>
      <c r="AIL26" s="117"/>
      <c r="AIM26" s="117"/>
      <c r="AIN26" s="117"/>
      <c r="AIO26" s="117"/>
      <c r="AIP26" s="117"/>
      <c r="AIQ26" s="117"/>
      <c r="AIR26" s="117"/>
      <c r="AIS26" s="117"/>
      <c r="AIT26" s="117"/>
      <c r="AIU26" s="117"/>
      <c r="AIV26" s="117"/>
      <c r="AIW26" s="117"/>
      <c r="AIX26" s="117"/>
      <c r="AIY26" s="117"/>
      <c r="AIZ26" s="117"/>
      <c r="AJA26" s="117"/>
      <c r="AJB26" s="117"/>
      <c r="AJC26" s="117"/>
      <c r="AJD26" s="117"/>
      <c r="AJE26" s="117"/>
      <c r="AJF26" s="117"/>
      <c r="AJG26" s="117"/>
      <c r="AJH26" s="117"/>
      <c r="AJI26" s="117"/>
      <c r="AJJ26" s="117"/>
      <c r="AJK26" s="117"/>
      <c r="AJL26" s="117"/>
      <c r="AJM26" s="117"/>
      <c r="AJN26" s="117"/>
      <c r="AJO26" s="117"/>
      <c r="AJP26" s="117"/>
      <c r="AJQ26" s="117"/>
      <c r="AJR26" s="117"/>
      <c r="AJS26" s="117"/>
      <c r="AJT26" s="117"/>
      <c r="AJU26" s="117"/>
      <c r="AJV26" s="117"/>
      <c r="AJW26" s="117"/>
      <c r="AJX26" s="117"/>
      <c r="AJY26" s="117"/>
      <c r="AJZ26" s="117"/>
      <c r="AKA26" s="117"/>
      <c r="AKB26" s="117"/>
      <c r="AKC26" s="117"/>
      <c r="AKD26" s="117"/>
      <c r="AKE26" s="117"/>
      <c r="AKF26" s="117"/>
      <c r="AKG26" s="117"/>
      <c r="AKH26" s="117"/>
      <c r="AKI26" s="117"/>
      <c r="AKJ26" s="117"/>
      <c r="AKK26" s="117"/>
      <c r="AKL26" s="117"/>
      <c r="AKM26" s="117"/>
      <c r="AKN26" s="117"/>
      <c r="AKO26" s="117"/>
      <c r="AKP26" s="117"/>
      <c r="AKQ26" s="117"/>
      <c r="AKR26" s="117"/>
      <c r="AKS26" s="117"/>
      <c r="AKT26" s="117"/>
      <c r="AKU26" s="117"/>
      <c r="AKV26" s="117"/>
      <c r="AKW26" s="117"/>
      <c r="AKX26" s="117"/>
      <c r="AKY26" s="117"/>
      <c r="AKZ26" s="117"/>
      <c r="ALA26" s="117"/>
      <c r="ALB26" s="117"/>
      <c r="ALC26" s="117"/>
      <c r="ALD26" s="117"/>
      <c r="ALE26" s="117"/>
      <c r="ALF26" s="117"/>
      <c r="ALG26" s="117"/>
      <c r="ALH26" s="117"/>
      <c r="ALI26" s="117"/>
      <c r="ALJ26" s="117"/>
      <c r="ALK26" s="117"/>
      <c r="ALL26" s="117"/>
      <c r="ALM26" s="117"/>
      <c r="ALN26" s="117"/>
      <c r="ALO26" s="117"/>
      <c r="ALP26" s="117"/>
      <c r="ALQ26" s="117"/>
      <c r="ALR26" s="117"/>
      <c r="ALS26" s="117"/>
      <c r="ALT26" s="117"/>
      <c r="ALU26" s="117"/>
      <c r="ALV26" s="117"/>
      <c r="ALW26" s="117"/>
      <c r="ALX26" s="117"/>
      <c r="ALY26" s="117"/>
      <c r="ALZ26" s="117"/>
      <c r="AMA26" s="117"/>
      <c r="AMB26" s="117"/>
      <c r="AMC26" s="117"/>
      <c r="AMD26" s="117"/>
      <c r="AME26" s="117"/>
      <c r="AMF26" s="117"/>
      <c r="AMG26" s="117"/>
      <c r="AMH26" s="117"/>
      <c r="AMI26" s="117"/>
      <c r="AMJ26" s="117"/>
      <c r="AMK26" s="117"/>
      <c r="AML26" s="117"/>
      <c r="AMM26" s="117"/>
      <c r="AMN26" s="117"/>
      <c r="AMO26" s="117"/>
      <c r="AMP26" s="117"/>
      <c r="AMQ26" s="117"/>
      <c r="AMR26" s="117"/>
      <c r="AMS26" s="117"/>
      <c r="AMT26" s="117"/>
      <c r="AMU26" s="117"/>
      <c r="AMV26" s="117"/>
      <c r="AMW26" s="117"/>
      <c r="AMX26" s="117"/>
      <c r="AMY26" s="117"/>
      <c r="AMZ26" s="117"/>
      <c r="ANA26" s="117"/>
      <c r="ANB26" s="117"/>
      <c r="ANC26" s="117"/>
      <c r="AND26" s="117"/>
      <c r="ANE26" s="117"/>
      <c r="ANF26" s="117"/>
      <c r="ANG26" s="117"/>
      <c r="ANH26" s="117"/>
      <c r="ANI26" s="117"/>
      <c r="ANJ26" s="117"/>
      <c r="ANK26" s="117"/>
      <c r="ANL26" s="117"/>
      <c r="ANM26" s="117"/>
      <c r="ANN26" s="117"/>
      <c r="ANO26" s="117"/>
      <c r="ANP26" s="117"/>
      <c r="ANQ26" s="117"/>
      <c r="ANR26" s="117"/>
      <c r="ANS26" s="117"/>
      <c r="ANT26" s="117"/>
      <c r="ANU26" s="117"/>
      <c r="ANV26" s="117"/>
      <c r="ANW26" s="117"/>
      <c r="ANX26" s="117"/>
      <c r="ANY26" s="117"/>
      <c r="ANZ26" s="117"/>
      <c r="AOA26" s="117"/>
      <c r="AOB26" s="117"/>
      <c r="AOC26" s="117"/>
      <c r="AOD26" s="117"/>
      <c r="AOE26" s="117"/>
      <c r="AOF26" s="117"/>
      <c r="AOG26" s="117"/>
      <c r="AOH26" s="117"/>
      <c r="AOI26" s="117"/>
      <c r="AOJ26" s="117"/>
      <c r="AOK26" s="117"/>
      <c r="AOL26" s="117"/>
      <c r="AOM26" s="117"/>
      <c r="AON26" s="117"/>
      <c r="AOO26" s="117"/>
      <c r="AOP26" s="117"/>
      <c r="AOQ26" s="117"/>
      <c r="AOR26" s="117"/>
      <c r="AOS26" s="117"/>
      <c r="AOT26" s="117"/>
      <c r="AOU26" s="117"/>
      <c r="AOV26" s="117"/>
      <c r="AOW26" s="117"/>
      <c r="AOX26" s="117"/>
      <c r="AOY26" s="117"/>
      <c r="AOZ26" s="117"/>
      <c r="APA26" s="117"/>
      <c r="APB26" s="117"/>
      <c r="APC26" s="117"/>
      <c r="APD26" s="117"/>
      <c r="APE26" s="117"/>
      <c r="APF26" s="117"/>
      <c r="APG26" s="117"/>
      <c r="APH26" s="117"/>
      <c r="API26" s="117"/>
      <c r="APJ26" s="117"/>
      <c r="APK26" s="117"/>
      <c r="APL26" s="117"/>
      <c r="APM26" s="117"/>
      <c r="APN26" s="117"/>
      <c r="APO26" s="117"/>
      <c r="APP26" s="117"/>
      <c r="APQ26" s="117"/>
      <c r="APR26" s="117"/>
      <c r="APS26" s="117"/>
      <c r="APT26" s="117"/>
      <c r="APU26" s="117"/>
      <c r="APV26" s="117"/>
      <c r="APW26" s="117"/>
      <c r="APX26" s="117"/>
      <c r="APY26" s="117"/>
      <c r="APZ26" s="117"/>
      <c r="AQA26" s="117"/>
      <c r="AQB26" s="117"/>
      <c r="AQC26" s="117"/>
      <c r="AQD26" s="117"/>
      <c r="AQE26" s="117"/>
      <c r="AQF26" s="117"/>
      <c r="AQG26" s="117"/>
      <c r="AQH26" s="117"/>
      <c r="AQI26" s="117"/>
      <c r="AQJ26" s="117"/>
      <c r="AQK26" s="117"/>
      <c r="AQL26" s="117"/>
      <c r="AQM26" s="117"/>
      <c r="AQN26" s="117"/>
      <c r="AQO26" s="117"/>
      <c r="AQP26" s="117"/>
      <c r="AQQ26" s="117"/>
      <c r="AQR26" s="117"/>
      <c r="AQS26" s="117"/>
      <c r="AQT26" s="117"/>
      <c r="AQU26" s="117"/>
      <c r="AQV26" s="117"/>
      <c r="AQW26" s="117"/>
      <c r="AQX26" s="117"/>
      <c r="AQY26" s="117"/>
      <c r="AQZ26" s="117"/>
      <c r="ARA26" s="117"/>
      <c r="ARB26" s="117"/>
      <c r="ARC26" s="117"/>
      <c r="ARD26" s="117"/>
      <c r="ARE26" s="117"/>
      <c r="ARF26" s="117"/>
      <c r="ARG26" s="117"/>
      <c r="ARH26" s="117"/>
      <c r="ARI26" s="117"/>
      <c r="ARJ26" s="117"/>
      <c r="ARK26" s="117"/>
      <c r="ARL26" s="117"/>
      <c r="ARM26" s="117"/>
      <c r="ARN26" s="117"/>
      <c r="ARO26" s="117"/>
      <c r="ARP26" s="117"/>
      <c r="ARQ26" s="117"/>
      <c r="ARR26" s="117"/>
      <c r="ARS26" s="117"/>
      <c r="ART26" s="117"/>
      <c r="ARU26" s="117"/>
      <c r="ARV26" s="117"/>
      <c r="ARW26" s="117"/>
      <c r="ARX26" s="117"/>
      <c r="ARY26" s="117"/>
      <c r="ARZ26" s="117"/>
      <c r="ASA26" s="117"/>
      <c r="ASB26" s="117"/>
      <c r="ASC26" s="117"/>
      <c r="ASD26" s="117"/>
      <c r="ASE26" s="117"/>
      <c r="ASF26" s="117"/>
      <c r="ASG26" s="117"/>
      <c r="ASH26" s="117"/>
      <c r="ASI26" s="117"/>
      <c r="ASJ26" s="117"/>
      <c r="ASK26" s="117"/>
      <c r="ASL26" s="117"/>
      <c r="ASM26" s="117"/>
      <c r="ASN26" s="117"/>
      <c r="ASO26" s="117"/>
      <c r="ASP26" s="117"/>
      <c r="ASQ26" s="117"/>
      <c r="ASR26" s="117"/>
      <c r="ASS26" s="117"/>
      <c r="AST26" s="117"/>
      <c r="ASU26" s="117"/>
      <c r="ASV26" s="117"/>
      <c r="ASW26" s="117"/>
      <c r="ASX26" s="117"/>
      <c r="ASY26" s="117"/>
      <c r="ASZ26" s="117"/>
      <c r="ATA26" s="117"/>
      <c r="ATB26" s="117"/>
      <c r="ATC26" s="117"/>
      <c r="ATD26" s="117"/>
      <c r="ATE26" s="117"/>
      <c r="ATF26" s="117"/>
      <c r="ATG26" s="117"/>
      <c r="ATH26" s="117"/>
      <c r="ATI26" s="117"/>
      <c r="ATJ26" s="117"/>
      <c r="ATK26" s="117"/>
      <c r="ATL26" s="117"/>
      <c r="ATM26" s="117"/>
      <c r="ATN26" s="117"/>
      <c r="ATO26" s="117"/>
      <c r="ATP26" s="117"/>
      <c r="ATQ26" s="117"/>
      <c r="ATR26" s="117"/>
      <c r="ATS26" s="117"/>
      <c r="ATT26" s="117"/>
      <c r="ATU26" s="117"/>
      <c r="ATV26" s="117"/>
      <c r="ATW26" s="117"/>
      <c r="ATX26" s="117"/>
      <c r="ATY26" s="117"/>
      <c r="ATZ26" s="117"/>
      <c r="AUA26" s="117"/>
      <c r="AUB26" s="117"/>
      <c r="AUC26" s="117"/>
      <c r="AUD26" s="117"/>
      <c r="AUE26" s="117"/>
      <c r="AUF26" s="117"/>
      <c r="AUG26" s="117"/>
      <c r="AUH26" s="117"/>
      <c r="AUI26" s="117"/>
      <c r="AUJ26" s="117"/>
      <c r="AUK26" s="117"/>
      <c r="AUL26" s="117"/>
      <c r="AUM26" s="117"/>
      <c r="AUN26" s="117"/>
      <c r="AUO26" s="117"/>
      <c r="AUP26" s="117"/>
      <c r="AUQ26" s="117"/>
      <c r="AUR26" s="117"/>
      <c r="AUS26" s="117"/>
      <c r="AUT26" s="117"/>
      <c r="AUU26" s="117"/>
      <c r="AUV26" s="117"/>
      <c r="AUW26" s="117"/>
      <c r="AUX26" s="117"/>
      <c r="AUY26" s="117"/>
      <c r="AUZ26" s="117"/>
      <c r="AVA26" s="117"/>
      <c r="AVB26" s="117"/>
      <c r="AVC26" s="117"/>
      <c r="AVD26" s="117"/>
      <c r="AVE26" s="117"/>
      <c r="AVF26" s="117"/>
      <c r="AVG26" s="117"/>
      <c r="AVH26" s="117"/>
      <c r="AVI26" s="117"/>
      <c r="AVJ26" s="117"/>
      <c r="AVK26" s="117"/>
      <c r="AVL26" s="117"/>
      <c r="AVM26" s="117"/>
      <c r="AVN26" s="117"/>
      <c r="AVO26" s="117"/>
      <c r="AVP26" s="117"/>
      <c r="AVQ26" s="117"/>
      <c r="AVR26" s="117"/>
      <c r="AVS26" s="117"/>
      <c r="AVT26" s="117"/>
      <c r="AVU26" s="117"/>
      <c r="AVV26" s="117"/>
      <c r="AVW26" s="117"/>
      <c r="AVX26" s="117"/>
      <c r="AVY26" s="117"/>
      <c r="AVZ26" s="117"/>
      <c r="AWA26" s="117"/>
      <c r="AWB26" s="117"/>
      <c r="AWC26" s="117"/>
      <c r="AWD26" s="117"/>
      <c r="AWE26" s="117"/>
      <c r="AWF26" s="117"/>
      <c r="AWG26" s="117"/>
      <c r="AWH26" s="117"/>
      <c r="AWI26" s="117"/>
      <c r="AWJ26" s="117"/>
      <c r="AWK26" s="117"/>
      <c r="AWL26" s="117"/>
      <c r="AWM26" s="117"/>
      <c r="AWN26" s="117"/>
      <c r="AWO26" s="117"/>
      <c r="AWP26" s="117"/>
      <c r="AWQ26" s="117"/>
      <c r="AWR26" s="117"/>
      <c r="AWS26" s="117"/>
      <c r="AWT26" s="117"/>
      <c r="AWU26" s="117"/>
      <c r="AWV26" s="117"/>
      <c r="AWW26" s="117"/>
      <c r="AWX26" s="117"/>
      <c r="AWY26" s="117"/>
      <c r="AWZ26" s="117"/>
      <c r="AXA26" s="117"/>
      <c r="AXB26" s="117"/>
      <c r="AXC26" s="117"/>
      <c r="AXD26" s="117"/>
      <c r="AXE26" s="117"/>
      <c r="AXF26" s="117"/>
      <c r="AXG26" s="117"/>
      <c r="AXH26" s="117"/>
      <c r="AXI26" s="117"/>
      <c r="AXJ26" s="117"/>
      <c r="AXK26" s="117"/>
      <c r="AXL26" s="117"/>
      <c r="AXM26" s="117"/>
      <c r="AXN26" s="117"/>
      <c r="AXO26" s="117"/>
      <c r="AXP26" s="117"/>
      <c r="AXQ26" s="117"/>
      <c r="AXR26" s="117"/>
      <c r="AXS26" s="117"/>
      <c r="AXT26" s="117"/>
      <c r="AXU26" s="117"/>
      <c r="AXV26" s="117"/>
      <c r="AXW26" s="117"/>
      <c r="AXX26" s="117"/>
      <c r="AXY26" s="117"/>
      <c r="AXZ26" s="117"/>
      <c r="AYA26" s="117"/>
      <c r="AYB26" s="117"/>
      <c r="AYC26" s="117"/>
      <c r="AYD26" s="117"/>
      <c r="AYE26" s="117"/>
      <c r="AYF26" s="117"/>
      <c r="AYG26" s="117"/>
      <c r="AYH26" s="117"/>
      <c r="AYI26" s="117"/>
      <c r="AYJ26" s="117"/>
      <c r="AYK26" s="117"/>
      <c r="AYL26" s="117"/>
      <c r="AYM26" s="117"/>
      <c r="AYN26" s="117"/>
      <c r="AYO26" s="117"/>
      <c r="AYP26" s="117"/>
      <c r="AYQ26" s="117"/>
      <c r="AYR26" s="117"/>
      <c r="AYS26" s="117"/>
      <c r="AYT26" s="117"/>
      <c r="AYU26" s="117"/>
      <c r="AYV26" s="117"/>
      <c r="AYW26" s="117"/>
      <c r="AYX26" s="117"/>
      <c r="AYY26" s="117"/>
      <c r="AYZ26" s="117"/>
      <c r="AZA26" s="117"/>
      <c r="AZB26" s="117"/>
      <c r="AZC26" s="117"/>
      <c r="AZD26" s="117"/>
      <c r="AZE26" s="117"/>
      <c r="AZF26" s="117"/>
      <c r="AZG26" s="117"/>
      <c r="AZH26" s="117"/>
      <c r="AZI26" s="117"/>
      <c r="AZJ26" s="117"/>
      <c r="AZK26" s="117"/>
      <c r="AZL26" s="117"/>
      <c r="AZM26" s="117"/>
      <c r="AZN26" s="117"/>
      <c r="AZO26" s="117"/>
      <c r="AZP26" s="117"/>
      <c r="AZQ26" s="117"/>
      <c r="AZR26" s="117"/>
      <c r="AZS26" s="117"/>
      <c r="AZT26" s="117"/>
      <c r="AZU26" s="117"/>
      <c r="AZV26" s="117"/>
      <c r="AZW26" s="117"/>
      <c r="AZX26" s="117"/>
      <c r="AZY26" s="117"/>
      <c r="AZZ26" s="117"/>
      <c r="BAA26" s="117"/>
      <c r="BAB26" s="117"/>
      <c r="BAC26" s="117"/>
      <c r="BAD26" s="117"/>
      <c r="BAE26" s="117"/>
      <c r="BAF26" s="117"/>
      <c r="BAG26" s="117"/>
      <c r="BAH26" s="117"/>
      <c r="BAI26" s="117"/>
      <c r="BAJ26" s="117"/>
      <c r="BAK26" s="117"/>
      <c r="BAL26" s="117"/>
      <c r="BAM26" s="117"/>
      <c r="BAN26" s="117"/>
      <c r="BAO26" s="117"/>
      <c r="BAP26" s="117"/>
      <c r="BAQ26" s="117"/>
      <c r="BAR26" s="117"/>
      <c r="BAS26" s="117"/>
      <c r="BAT26" s="117"/>
      <c r="BAU26" s="117"/>
      <c r="BAV26" s="117"/>
      <c r="BAW26" s="117"/>
      <c r="BAX26" s="117"/>
      <c r="BAY26" s="117"/>
      <c r="BAZ26" s="117"/>
      <c r="BBA26" s="117"/>
      <c r="BBB26" s="117"/>
      <c r="BBC26" s="117"/>
      <c r="BBD26" s="117"/>
      <c r="BBE26" s="117"/>
      <c r="BBF26" s="117"/>
      <c r="BBG26" s="117"/>
      <c r="BBH26" s="117"/>
      <c r="BBI26" s="117"/>
      <c r="BBJ26" s="117"/>
      <c r="BBK26" s="117"/>
      <c r="BBL26" s="117"/>
      <c r="BBM26" s="117"/>
      <c r="BBN26" s="117"/>
      <c r="BBO26" s="117"/>
      <c r="BBP26" s="117"/>
      <c r="BBQ26" s="117"/>
      <c r="BBR26" s="117"/>
      <c r="BBS26" s="117"/>
      <c r="BBT26" s="117"/>
      <c r="BBU26" s="117"/>
      <c r="BBV26" s="117"/>
      <c r="BBW26" s="117"/>
      <c r="BBX26" s="117"/>
      <c r="BBY26" s="117"/>
      <c r="BBZ26" s="117"/>
      <c r="BCA26" s="117"/>
      <c r="BCB26" s="117"/>
      <c r="BCC26" s="117"/>
      <c r="BCD26" s="117"/>
      <c r="BCE26" s="117"/>
      <c r="BCF26" s="117"/>
      <c r="BCG26" s="117"/>
      <c r="BCH26" s="117"/>
      <c r="BCI26" s="117"/>
      <c r="BCJ26" s="117"/>
      <c r="BCK26" s="117"/>
      <c r="BCL26" s="117"/>
      <c r="BCM26" s="117"/>
      <c r="BCN26" s="117"/>
      <c r="BCO26" s="117"/>
      <c r="BCP26" s="117"/>
      <c r="BCQ26" s="117"/>
      <c r="BCR26" s="117"/>
      <c r="BCS26" s="117"/>
      <c r="BCT26" s="117"/>
      <c r="BCU26" s="117"/>
      <c r="BCV26" s="117"/>
      <c r="BCW26" s="117"/>
      <c r="BCX26" s="117"/>
      <c r="BCY26" s="117"/>
      <c r="BCZ26" s="117"/>
      <c r="BDA26" s="117"/>
      <c r="BDB26" s="117"/>
      <c r="BDC26" s="117"/>
      <c r="BDD26" s="117"/>
      <c r="BDE26" s="117"/>
      <c r="BDF26" s="117"/>
      <c r="BDG26" s="117"/>
      <c r="BDH26" s="117"/>
      <c r="BDI26" s="117"/>
      <c r="BDJ26" s="117"/>
      <c r="BDK26" s="117"/>
      <c r="BDL26" s="117"/>
      <c r="BDM26" s="117"/>
      <c r="BDN26" s="117"/>
      <c r="BDO26" s="117"/>
      <c r="BDP26" s="117"/>
      <c r="BDQ26" s="117"/>
      <c r="BDR26" s="117"/>
      <c r="BDS26" s="117"/>
      <c r="BDT26" s="117"/>
      <c r="BDU26" s="117"/>
      <c r="BDV26" s="117"/>
      <c r="BDW26" s="117"/>
      <c r="BDX26" s="117"/>
      <c r="BDY26" s="117"/>
      <c r="BDZ26" s="117"/>
      <c r="BEA26" s="117"/>
      <c r="BEB26" s="117"/>
      <c r="BEC26" s="117"/>
      <c r="BED26" s="117"/>
      <c r="BEE26" s="117"/>
      <c r="BEF26" s="117"/>
      <c r="BEG26" s="117"/>
      <c r="BEH26" s="117"/>
      <c r="BEI26" s="117"/>
      <c r="BEJ26" s="117"/>
      <c r="BEK26" s="117"/>
      <c r="BEL26" s="117"/>
      <c r="BEM26" s="117"/>
      <c r="BEN26" s="117"/>
      <c r="BEO26" s="117"/>
      <c r="BEP26" s="117"/>
      <c r="BEQ26" s="117"/>
      <c r="BER26" s="117"/>
      <c r="BES26" s="117"/>
      <c r="BET26" s="117"/>
      <c r="BEU26" s="117"/>
      <c r="BEV26" s="117"/>
      <c r="BEW26" s="117"/>
      <c r="BEX26" s="117"/>
      <c r="BEY26" s="117"/>
      <c r="BEZ26" s="117"/>
      <c r="BFA26" s="117"/>
      <c r="BFB26" s="117"/>
      <c r="BFC26" s="117"/>
      <c r="BFD26" s="117"/>
      <c r="BFE26" s="117"/>
      <c r="BFF26" s="117"/>
      <c r="BFG26" s="117"/>
      <c r="BFH26" s="117"/>
      <c r="BFI26" s="117"/>
      <c r="BFJ26" s="117"/>
      <c r="BFK26" s="117"/>
      <c r="BFL26" s="117"/>
      <c r="BFM26" s="117"/>
      <c r="BFN26" s="117"/>
      <c r="BFO26" s="117"/>
      <c r="BFP26" s="117"/>
      <c r="BFQ26" s="117"/>
      <c r="BFR26" s="117"/>
      <c r="BFS26" s="117"/>
      <c r="BFT26" s="117"/>
      <c r="BFU26" s="117"/>
      <c r="BFV26" s="117"/>
      <c r="BFW26" s="117"/>
      <c r="BFX26" s="117"/>
      <c r="BFY26" s="117"/>
      <c r="BFZ26" s="117"/>
      <c r="BGA26" s="117"/>
      <c r="BGB26" s="117"/>
      <c r="BGC26" s="117"/>
      <c r="BGD26" s="117"/>
      <c r="BGE26" s="117"/>
      <c r="BGF26" s="117"/>
      <c r="BGG26" s="117"/>
      <c r="BGH26" s="117"/>
      <c r="BGI26" s="117"/>
      <c r="BGJ26" s="117"/>
      <c r="BGK26" s="117"/>
      <c r="BGL26" s="117"/>
      <c r="BGM26" s="117"/>
      <c r="BGN26" s="117"/>
      <c r="BGO26" s="117"/>
      <c r="BGP26" s="117"/>
      <c r="BGQ26" s="117"/>
      <c r="BGR26" s="117"/>
      <c r="BGS26" s="117"/>
      <c r="BGT26" s="117"/>
      <c r="BGU26" s="117"/>
      <c r="BGV26" s="117"/>
      <c r="BGW26" s="117"/>
      <c r="BGX26" s="117"/>
      <c r="BGY26" s="117"/>
      <c r="BGZ26" s="117"/>
      <c r="BHA26" s="117"/>
      <c r="BHB26" s="117"/>
      <c r="BHC26" s="117"/>
      <c r="BHD26" s="117"/>
      <c r="BHE26" s="117"/>
      <c r="BHF26" s="117"/>
      <c r="BHG26" s="117"/>
      <c r="BHH26" s="117"/>
      <c r="BHI26" s="117"/>
      <c r="BHJ26" s="117"/>
      <c r="BHK26" s="117"/>
      <c r="BHL26" s="117"/>
      <c r="BHM26" s="117"/>
      <c r="BHN26" s="117"/>
      <c r="BHO26" s="117"/>
      <c r="BHP26" s="117"/>
      <c r="BHQ26" s="117"/>
      <c r="BHR26" s="117"/>
      <c r="BHS26" s="117"/>
      <c r="BHT26" s="117"/>
      <c r="BHU26" s="117"/>
      <c r="BHV26" s="117"/>
      <c r="BHW26" s="117"/>
      <c r="BHX26" s="117"/>
      <c r="BHY26" s="117"/>
      <c r="BHZ26" s="117"/>
      <c r="BIA26" s="117"/>
      <c r="BIB26" s="117"/>
      <c r="BIC26" s="117"/>
      <c r="BID26" s="117"/>
      <c r="BIE26" s="117"/>
      <c r="BIF26" s="117"/>
      <c r="BIG26" s="117"/>
      <c r="BIH26" s="117"/>
      <c r="BII26" s="117"/>
      <c r="BIJ26" s="117"/>
      <c r="BIK26" s="117"/>
      <c r="BIL26" s="117"/>
      <c r="BIM26" s="117"/>
      <c r="BIN26" s="117"/>
      <c r="BIO26" s="117"/>
      <c r="BIP26" s="117"/>
      <c r="BIQ26" s="117"/>
      <c r="BIR26" s="117"/>
      <c r="BIS26" s="117"/>
      <c r="BIT26" s="117"/>
      <c r="BIU26" s="117"/>
      <c r="BIV26" s="117"/>
      <c r="BIW26" s="117"/>
      <c r="BIX26" s="117"/>
      <c r="BIY26" s="117"/>
      <c r="BIZ26" s="117"/>
      <c r="BJA26" s="117"/>
      <c r="BJB26" s="117"/>
      <c r="BJC26" s="117"/>
      <c r="BJD26" s="117"/>
      <c r="BJE26" s="117"/>
      <c r="BJF26" s="117"/>
      <c r="BJG26" s="117"/>
      <c r="BJH26" s="117"/>
      <c r="BJI26" s="117"/>
      <c r="BJJ26" s="117"/>
      <c r="BJK26" s="117"/>
      <c r="BJL26" s="117"/>
      <c r="BJM26" s="117"/>
      <c r="BJN26" s="117"/>
      <c r="BJO26" s="117"/>
      <c r="BJP26" s="117"/>
      <c r="BJQ26" s="117"/>
      <c r="BJR26" s="117"/>
      <c r="BJS26" s="117"/>
      <c r="BJT26" s="117"/>
      <c r="BJU26" s="117"/>
      <c r="BJV26" s="117"/>
      <c r="BJW26" s="117"/>
      <c r="BJX26" s="117"/>
      <c r="BJY26" s="117"/>
      <c r="BJZ26" s="117"/>
      <c r="BKA26" s="117"/>
      <c r="BKB26" s="117"/>
      <c r="BKC26" s="117"/>
      <c r="BKD26" s="117"/>
      <c r="BKE26" s="117"/>
      <c r="BKF26" s="117"/>
      <c r="BKG26" s="117"/>
      <c r="BKH26" s="117"/>
      <c r="BKI26" s="117"/>
      <c r="BKJ26" s="117"/>
      <c r="BKK26" s="117"/>
      <c r="BKL26" s="117"/>
      <c r="BKM26" s="117"/>
      <c r="BKN26" s="117"/>
      <c r="BKO26" s="117"/>
      <c r="BKP26" s="117"/>
      <c r="BKQ26" s="117"/>
      <c r="BKR26" s="117"/>
      <c r="BKS26" s="117"/>
      <c r="BKT26" s="117"/>
      <c r="BKU26" s="117"/>
      <c r="BKV26" s="117"/>
      <c r="BKW26" s="117"/>
      <c r="BKX26" s="117"/>
      <c r="BKY26" s="117"/>
      <c r="BKZ26" s="117"/>
      <c r="BLA26" s="117"/>
      <c r="BLB26" s="117"/>
      <c r="BLC26" s="117"/>
      <c r="BLD26" s="117"/>
      <c r="BLE26" s="117"/>
      <c r="BLF26" s="117"/>
      <c r="BLG26" s="117"/>
      <c r="BLH26" s="117"/>
      <c r="BLI26" s="117"/>
      <c r="BLJ26" s="117"/>
      <c r="BLK26" s="117"/>
      <c r="BLL26" s="117"/>
      <c r="BLM26" s="117"/>
      <c r="BLN26" s="117"/>
      <c r="BLO26" s="117"/>
      <c r="BLP26" s="117"/>
      <c r="BLQ26" s="117"/>
      <c r="BLR26" s="117"/>
      <c r="BLS26" s="117"/>
      <c r="BLT26" s="117"/>
      <c r="BLU26" s="117"/>
      <c r="BLV26" s="117"/>
      <c r="BLW26" s="117"/>
      <c r="BLX26" s="117"/>
      <c r="BLY26" s="117"/>
      <c r="BLZ26" s="117"/>
      <c r="BMA26" s="117"/>
      <c r="BMB26" s="117"/>
      <c r="BMC26" s="117"/>
      <c r="BMD26" s="117"/>
      <c r="BME26" s="117"/>
      <c r="BMF26" s="117"/>
      <c r="BMG26" s="117"/>
      <c r="BMH26" s="117"/>
      <c r="BMI26" s="117"/>
      <c r="BMJ26" s="117"/>
      <c r="BMK26" s="117"/>
      <c r="BML26" s="117"/>
      <c r="BMM26" s="117"/>
      <c r="BMN26" s="117"/>
      <c r="BMO26" s="117"/>
      <c r="BMP26" s="117"/>
      <c r="BMQ26" s="117"/>
      <c r="BMR26" s="117"/>
      <c r="BMS26" s="117"/>
      <c r="BMT26" s="117"/>
      <c r="BMU26" s="117"/>
      <c r="BMV26" s="117"/>
      <c r="BMW26" s="117"/>
      <c r="BMX26" s="117"/>
      <c r="BMY26" s="117"/>
      <c r="BMZ26" s="117"/>
      <c r="BNA26" s="117"/>
      <c r="BNB26" s="117"/>
      <c r="BNC26" s="117"/>
      <c r="BND26" s="117"/>
      <c r="BNE26" s="117"/>
      <c r="BNF26" s="117"/>
      <c r="BNG26" s="117"/>
      <c r="BNH26" s="117"/>
      <c r="BNI26" s="117"/>
      <c r="BNJ26" s="117"/>
      <c r="BNK26" s="117"/>
      <c r="BNL26" s="117"/>
      <c r="BNM26" s="117"/>
      <c r="BNN26" s="117"/>
      <c r="BNO26" s="117"/>
      <c r="BNP26" s="117"/>
      <c r="BNQ26" s="117"/>
      <c r="BNR26" s="117"/>
      <c r="BNS26" s="117"/>
      <c r="BNT26" s="117"/>
      <c r="BNU26" s="117"/>
      <c r="BNV26" s="117"/>
      <c r="BNW26" s="117"/>
      <c r="BNX26" s="117"/>
      <c r="BNY26" s="117"/>
      <c r="BNZ26" s="117"/>
      <c r="BOA26" s="117"/>
      <c r="BOB26" s="117"/>
      <c r="BOC26" s="117"/>
      <c r="BOD26" s="117"/>
      <c r="BOE26" s="117"/>
      <c r="BOF26" s="117"/>
      <c r="BOG26" s="117"/>
      <c r="BOH26" s="117"/>
      <c r="BOI26" s="117"/>
      <c r="BOJ26" s="117"/>
      <c r="BOK26" s="117"/>
      <c r="BOL26" s="117"/>
      <c r="BOM26" s="117"/>
      <c r="BON26" s="117"/>
      <c r="BOO26" s="117"/>
      <c r="BOP26" s="117"/>
      <c r="BOQ26" s="117"/>
      <c r="BOR26" s="117"/>
      <c r="BOS26" s="117"/>
      <c r="BOT26" s="117"/>
      <c r="BOU26" s="117"/>
      <c r="BOV26" s="117"/>
      <c r="BOW26" s="117"/>
      <c r="BOX26" s="117"/>
      <c r="BOY26" s="117"/>
      <c r="BOZ26" s="117"/>
      <c r="BPA26" s="117"/>
      <c r="BPB26" s="117"/>
      <c r="BPC26" s="117"/>
      <c r="BPD26" s="117"/>
      <c r="BPE26" s="117"/>
      <c r="BPF26" s="117"/>
      <c r="BPG26" s="117"/>
      <c r="BPH26" s="117"/>
      <c r="BPI26" s="117"/>
      <c r="BPJ26" s="117"/>
      <c r="BPK26" s="117"/>
      <c r="BPL26" s="117"/>
      <c r="BPM26" s="117"/>
      <c r="BPN26" s="117"/>
      <c r="BPO26" s="117"/>
      <c r="BPP26" s="117"/>
      <c r="BPQ26" s="117"/>
      <c r="BPR26" s="117"/>
      <c r="BPS26" s="117"/>
      <c r="BPT26" s="117"/>
      <c r="BPU26" s="117"/>
      <c r="BPV26" s="117"/>
      <c r="BPW26" s="117"/>
      <c r="BPX26" s="117"/>
      <c r="BPY26" s="117"/>
      <c r="BPZ26" s="117"/>
      <c r="BQA26" s="117"/>
      <c r="BQB26" s="117"/>
      <c r="BQC26" s="117"/>
      <c r="BQD26" s="117"/>
      <c r="BQE26" s="117"/>
      <c r="BQF26" s="117"/>
      <c r="BQG26" s="117"/>
      <c r="BQH26" s="117"/>
      <c r="BQI26" s="117"/>
      <c r="BQJ26" s="117"/>
      <c r="BQK26" s="117"/>
      <c r="BQL26" s="117"/>
      <c r="BQM26" s="117"/>
      <c r="BQN26" s="117"/>
      <c r="BQO26" s="117"/>
      <c r="BQP26" s="117"/>
      <c r="BQQ26" s="117"/>
      <c r="BQR26" s="117"/>
      <c r="BQS26" s="117"/>
      <c r="BQT26" s="117"/>
      <c r="BQU26" s="117"/>
      <c r="BQV26" s="117"/>
      <c r="BQW26" s="117"/>
      <c r="BQX26" s="117"/>
      <c r="BQY26" s="117"/>
      <c r="BQZ26" s="117"/>
      <c r="BRA26" s="117"/>
      <c r="BRB26" s="117"/>
      <c r="BRC26" s="117"/>
      <c r="BRD26" s="117"/>
      <c r="BRE26" s="117"/>
      <c r="BRF26" s="117"/>
      <c r="BRG26" s="117"/>
      <c r="BRH26" s="117"/>
      <c r="BRI26" s="117"/>
      <c r="BRJ26" s="117"/>
      <c r="BRK26" s="117"/>
      <c r="BRL26" s="117"/>
      <c r="BRM26" s="117"/>
      <c r="BRN26" s="117"/>
      <c r="BRO26" s="117"/>
      <c r="BRP26" s="117"/>
      <c r="BRQ26" s="117"/>
      <c r="BRR26" s="117"/>
      <c r="BRS26" s="117"/>
      <c r="BRT26" s="117"/>
      <c r="BRU26" s="117"/>
      <c r="BRV26" s="117"/>
      <c r="BRW26" s="117"/>
      <c r="BRX26" s="117"/>
      <c r="BRY26" s="117"/>
      <c r="BRZ26" s="117"/>
      <c r="BSA26" s="117"/>
      <c r="BSB26" s="117"/>
      <c r="BSC26" s="117"/>
      <c r="BSD26" s="117"/>
      <c r="BSE26" s="117"/>
      <c r="BSF26" s="117"/>
      <c r="BSG26" s="117"/>
      <c r="BSH26" s="117"/>
      <c r="BSI26" s="117"/>
      <c r="BSJ26" s="117"/>
      <c r="BSK26" s="117"/>
      <c r="BSL26" s="117"/>
      <c r="BSM26" s="117"/>
      <c r="BSN26" s="117"/>
      <c r="BSO26" s="117"/>
      <c r="BSP26" s="117"/>
      <c r="BSQ26" s="117"/>
      <c r="BSR26" s="117"/>
      <c r="BSS26" s="117"/>
      <c r="BST26" s="117"/>
      <c r="BSU26" s="117"/>
      <c r="BSV26" s="117"/>
      <c r="BSW26" s="117"/>
      <c r="BSX26" s="117"/>
      <c r="BSY26" s="117"/>
      <c r="BSZ26" s="117"/>
      <c r="BTA26" s="117"/>
      <c r="BTB26" s="117"/>
      <c r="BTC26" s="117"/>
      <c r="BTD26" s="117"/>
      <c r="BTE26" s="117"/>
      <c r="BTF26" s="117"/>
      <c r="BTG26" s="117"/>
      <c r="BTH26" s="117"/>
      <c r="BTI26" s="117"/>
      <c r="BTJ26" s="117"/>
      <c r="BTK26" s="117"/>
      <c r="BTL26" s="117"/>
      <c r="BTM26" s="117"/>
      <c r="BTN26" s="117"/>
      <c r="BTO26" s="117"/>
      <c r="BTP26" s="117"/>
      <c r="BTQ26" s="117"/>
      <c r="BTR26" s="117"/>
      <c r="BTS26" s="117"/>
      <c r="BTT26" s="117"/>
      <c r="BTU26" s="117"/>
      <c r="BTV26" s="117"/>
      <c r="BTW26" s="117"/>
      <c r="BTX26" s="117"/>
      <c r="BTY26" s="117"/>
      <c r="BTZ26" s="117"/>
      <c r="BUA26" s="117"/>
      <c r="BUB26" s="117"/>
      <c r="BUC26" s="117"/>
      <c r="BUD26" s="117"/>
      <c r="BUE26" s="117"/>
      <c r="BUF26" s="117"/>
      <c r="BUG26" s="117"/>
      <c r="BUH26" s="117"/>
      <c r="BUI26" s="117"/>
      <c r="BUJ26" s="117"/>
      <c r="BUK26" s="117"/>
      <c r="BUL26" s="117"/>
      <c r="BUM26" s="117"/>
      <c r="BUN26" s="117"/>
      <c r="BUO26" s="117"/>
      <c r="BUP26" s="117"/>
      <c r="BUQ26" s="117"/>
      <c r="BUR26" s="117"/>
      <c r="BUS26" s="117"/>
      <c r="BUT26" s="117"/>
      <c r="BUU26" s="117"/>
      <c r="BUV26" s="117"/>
      <c r="BUW26" s="117"/>
      <c r="BUX26" s="117"/>
      <c r="BUY26" s="117"/>
      <c r="BUZ26" s="117"/>
      <c r="BVA26" s="117"/>
      <c r="BVB26" s="117"/>
      <c r="BVC26" s="117"/>
      <c r="BVD26" s="117"/>
      <c r="BVE26" s="117"/>
      <c r="BVF26" s="117"/>
      <c r="BVG26" s="117"/>
      <c r="BVH26" s="117"/>
      <c r="BVI26" s="117"/>
      <c r="BVJ26" s="117"/>
      <c r="BVK26" s="117"/>
      <c r="BVL26" s="117"/>
      <c r="BVM26" s="117"/>
      <c r="BVN26" s="117"/>
      <c r="BVO26" s="117"/>
      <c r="BVP26" s="117"/>
      <c r="BVQ26" s="117"/>
      <c r="BVR26" s="117"/>
      <c r="BVS26" s="117"/>
      <c r="BVT26" s="117"/>
      <c r="BVU26" s="117"/>
      <c r="BVV26" s="117"/>
      <c r="BVW26" s="117"/>
      <c r="BVX26" s="117"/>
      <c r="BVY26" s="117"/>
      <c r="BVZ26" s="117"/>
      <c r="BWA26" s="117"/>
      <c r="BWB26" s="117"/>
      <c r="BWC26" s="117"/>
      <c r="BWD26" s="117"/>
      <c r="BWE26" s="117"/>
      <c r="BWF26" s="117"/>
      <c r="BWG26" s="117"/>
      <c r="BWH26" s="117"/>
      <c r="BWI26" s="117"/>
      <c r="BWJ26" s="117"/>
      <c r="BWK26" s="117"/>
      <c r="BWL26" s="117"/>
      <c r="BWM26" s="117"/>
      <c r="BWN26" s="117"/>
      <c r="BWO26" s="117"/>
      <c r="BWP26" s="117"/>
      <c r="BWQ26" s="117"/>
      <c r="BWR26" s="117"/>
      <c r="BWS26" s="117"/>
      <c r="BWT26" s="117"/>
      <c r="BWU26" s="117"/>
      <c r="BWV26" s="117"/>
      <c r="BWW26" s="117"/>
      <c r="BWX26" s="117"/>
      <c r="BWY26" s="117"/>
      <c r="BWZ26" s="117"/>
      <c r="BXA26" s="117"/>
      <c r="BXB26" s="117"/>
      <c r="BXC26" s="117"/>
      <c r="BXD26" s="117"/>
      <c r="BXE26" s="117"/>
      <c r="BXF26" s="117"/>
      <c r="BXG26" s="117"/>
      <c r="BXH26" s="117"/>
      <c r="BXI26" s="117"/>
      <c r="BXJ26" s="117"/>
      <c r="BXK26" s="117"/>
      <c r="BXL26" s="117"/>
      <c r="BXM26" s="117"/>
      <c r="BXN26" s="117"/>
      <c r="BXO26" s="117"/>
      <c r="BXP26" s="117"/>
      <c r="BXQ26" s="117"/>
      <c r="BXR26" s="117"/>
      <c r="BXS26" s="117"/>
      <c r="BXT26" s="117"/>
      <c r="BXU26" s="117"/>
      <c r="BXV26" s="117"/>
      <c r="BXW26" s="117"/>
      <c r="BXX26" s="117"/>
      <c r="BXY26" s="117"/>
      <c r="BXZ26" s="117"/>
      <c r="BYA26" s="117"/>
      <c r="BYB26" s="117"/>
      <c r="BYC26" s="117"/>
      <c r="BYD26" s="117"/>
      <c r="BYE26" s="117"/>
      <c r="BYF26" s="117"/>
      <c r="BYG26" s="117"/>
      <c r="BYH26" s="117"/>
      <c r="BYI26" s="117"/>
      <c r="BYJ26" s="117"/>
      <c r="BYK26" s="117"/>
      <c r="BYL26" s="117"/>
      <c r="BYM26" s="117"/>
      <c r="BYN26" s="117"/>
      <c r="BYO26" s="117"/>
      <c r="BYP26" s="117"/>
      <c r="BYQ26" s="117"/>
      <c r="BYR26" s="117"/>
      <c r="BYS26" s="117"/>
      <c r="BYT26" s="117"/>
      <c r="BYU26" s="117"/>
      <c r="BYV26" s="117"/>
      <c r="BYW26" s="117"/>
      <c r="BYX26" s="117"/>
      <c r="BYY26" s="117"/>
      <c r="BYZ26" s="117"/>
      <c r="BZA26" s="117"/>
      <c r="BZB26" s="117"/>
      <c r="BZC26" s="117"/>
      <c r="BZD26" s="117"/>
      <c r="BZE26" s="117"/>
      <c r="BZF26" s="117"/>
      <c r="BZG26" s="117"/>
      <c r="BZH26" s="117"/>
      <c r="BZI26" s="117"/>
      <c r="BZJ26" s="117"/>
      <c r="BZK26" s="117"/>
      <c r="BZL26" s="117"/>
      <c r="BZM26" s="117"/>
      <c r="BZN26" s="117"/>
      <c r="BZO26" s="117"/>
      <c r="BZP26" s="117"/>
      <c r="BZQ26" s="117"/>
      <c r="BZR26" s="117"/>
      <c r="BZS26" s="117"/>
      <c r="BZT26" s="117"/>
      <c r="BZU26" s="117"/>
      <c r="BZV26" s="117"/>
      <c r="BZW26" s="117"/>
      <c r="BZX26" s="117"/>
      <c r="BZY26" s="117"/>
      <c r="BZZ26" s="117"/>
      <c r="CAA26" s="117"/>
      <c r="CAB26" s="117"/>
      <c r="CAC26" s="117"/>
      <c r="CAD26" s="117"/>
      <c r="CAE26" s="117"/>
      <c r="CAF26" s="117"/>
      <c r="CAG26" s="117"/>
      <c r="CAH26" s="117"/>
      <c r="CAI26" s="117"/>
      <c r="CAJ26" s="117"/>
      <c r="CAK26" s="117"/>
      <c r="CAL26" s="117"/>
      <c r="CAM26" s="117"/>
      <c r="CAN26" s="117"/>
      <c r="CAO26" s="117"/>
      <c r="CAP26" s="117"/>
      <c r="CAQ26" s="117"/>
      <c r="CAR26" s="117"/>
      <c r="CAS26" s="117"/>
      <c r="CAT26" s="117"/>
      <c r="CAU26" s="117"/>
      <c r="CAV26" s="117"/>
      <c r="CAW26" s="117"/>
      <c r="CAX26" s="117"/>
      <c r="CAY26" s="117"/>
      <c r="CAZ26" s="117"/>
      <c r="CBA26" s="117"/>
      <c r="CBB26" s="117"/>
      <c r="CBC26" s="117"/>
      <c r="CBD26" s="117"/>
      <c r="CBE26" s="117"/>
      <c r="CBF26" s="117"/>
      <c r="CBG26" s="117"/>
      <c r="CBH26" s="117"/>
      <c r="CBI26" s="117"/>
      <c r="CBJ26" s="117"/>
      <c r="CBK26" s="117"/>
      <c r="CBL26" s="117"/>
      <c r="CBM26" s="117"/>
      <c r="CBN26" s="117"/>
      <c r="CBO26" s="117"/>
      <c r="CBP26" s="117"/>
      <c r="CBQ26" s="117"/>
      <c r="CBR26" s="117"/>
      <c r="CBS26" s="117"/>
      <c r="CBT26" s="117"/>
      <c r="CBU26" s="117"/>
      <c r="CBV26" s="117"/>
      <c r="CBW26" s="117"/>
      <c r="CBX26" s="117"/>
      <c r="CBY26" s="117"/>
      <c r="CBZ26" s="117"/>
      <c r="CCA26" s="117"/>
      <c r="CCB26" s="117"/>
      <c r="CCC26" s="117"/>
      <c r="CCD26" s="117"/>
      <c r="CCE26" s="117"/>
      <c r="CCF26" s="117"/>
      <c r="CCG26" s="117"/>
      <c r="CCH26" s="117"/>
      <c r="CCI26" s="117"/>
      <c r="CCJ26" s="117"/>
      <c r="CCK26" s="117"/>
      <c r="CCL26" s="117"/>
      <c r="CCM26" s="117"/>
      <c r="CCN26" s="117"/>
      <c r="CCO26" s="117"/>
      <c r="CCP26" s="117"/>
      <c r="CCQ26" s="117"/>
      <c r="CCR26" s="117"/>
      <c r="CCS26" s="117"/>
      <c r="CCT26" s="117"/>
      <c r="CCU26" s="117"/>
      <c r="CCV26" s="117"/>
      <c r="CCW26" s="117"/>
      <c r="CCX26" s="117"/>
      <c r="CCY26" s="117"/>
      <c r="CCZ26" s="117"/>
      <c r="CDA26" s="117"/>
      <c r="CDB26" s="117"/>
      <c r="CDC26" s="117"/>
      <c r="CDD26" s="117"/>
      <c r="CDE26" s="117"/>
      <c r="CDF26" s="117"/>
      <c r="CDG26" s="117"/>
      <c r="CDH26" s="117"/>
      <c r="CDI26" s="117"/>
      <c r="CDJ26" s="117"/>
      <c r="CDK26" s="117"/>
      <c r="CDL26" s="117"/>
      <c r="CDM26" s="117"/>
      <c r="CDN26" s="117"/>
      <c r="CDO26" s="117"/>
      <c r="CDP26" s="117"/>
      <c r="CDQ26" s="117"/>
      <c r="CDR26" s="117"/>
      <c r="CDS26" s="117"/>
      <c r="CDT26" s="117"/>
      <c r="CDU26" s="117"/>
      <c r="CDV26" s="117"/>
      <c r="CDW26" s="117"/>
      <c r="CDX26" s="117"/>
      <c r="CDY26" s="117"/>
      <c r="CDZ26" s="117"/>
      <c r="CEA26" s="117"/>
      <c r="CEB26" s="117"/>
      <c r="CEC26" s="117"/>
      <c r="CED26" s="117"/>
      <c r="CEE26" s="117"/>
      <c r="CEF26" s="117"/>
      <c r="CEG26" s="117"/>
      <c r="CEH26" s="117"/>
      <c r="CEI26" s="117"/>
      <c r="CEJ26" s="117"/>
      <c r="CEK26" s="117"/>
      <c r="CEL26" s="117"/>
      <c r="CEM26" s="117"/>
      <c r="CEN26" s="117"/>
      <c r="CEO26" s="117"/>
      <c r="CEP26" s="117"/>
      <c r="CEQ26" s="117"/>
      <c r="CER26" s="117"/>
      <c r="CES26" s="117"/>
      <c r="CET26" s="117"/>
      <c r="CEU26" s="117"/>
      <c r="CEV26" s="117"/>
      <c r="CEW26" s="117"/>
      <c r="CEX26" s="117"/>
      <c r="CEY26" s="117"/>
      <c r="CEZ26" s="117"/>
      <c r="CFA26" s="117"/>
      <c r="CFB26" s="117"/>
      <c r="CFC26" s="117"/>
      <c r="CFD26" s="117"/>
      <c r="CFE26" s="117"/>
      <c r="CFF26" s="117"/>
      <c r="CFG26" s="117"/>
      <c r="CFH26" s="117"/>
      <c r="CFI26" s="117"/>
      <c r="CFJ26" s="117"/>
      <c r="CFK26" s="117"/>
      <c r="CFL26" s="117"/>
      <c r="CFM26" s="117"/>
      <c r="CFN26" s="117"/>
      <c r="CFO26" s="117"/>
      <c r="CFP26" s="117"/>
      <c r="CFQ26" s="117"/>
      <c r="CFR26" s="117"/>
      <c r="CFS26" s="117"/>
      <c r="CFT26" s="117"/>
      <c r="CFU26" s="117"/>
      <c r="CFV26" s="117"/>
      <c r="CFW26" s="117"/>
      <c r="CFX26" s="117"/>
      <c r="CFY26" s="117"/>
      <c r="CFZ26" s="117"/>
      <c r="CGA26" s="117"/>
      <c r="CGB26" s="117"/>
      <c r="CGC26" s="117"/>
      <c r="CGD26" s="117"/>
      <c r="CGE26" s="117"/>
      <c r="CGF26" s="117"/>
      <c r="CGG26" s="117"/>
      <c r="CGH26" s="117"/>
      <c r="CGI26" s="117"/>
      <c r="CGJ26" s="117"/>
      <c r="CGK26" s="117"/>
      <c r="CGL26" s="117"/>
      <c r="CGM26" s="117"/>
      <c r="CGN26" s="117"/>
      <c r="CGO26" s="117"/>
      <c r="CGP26" s="117"/>
      <c r="CGQ26" s="117"/>
      <c r="CGR26" s="117"/>
      <c r="CGS26" s="117"/>
      <c r="CGT26" s="117"/>
      <c r="CGU26" s="117"/>
      <c r="CGV26" s="117"/>
      <c r="CGW26" s="117"/>
      <c r="CGX26" s="117"/>
      <c r="CGY26" s="117"/>
      <c r="CGZ26" s="117"/>
      <c r="CHA26" s="117"/>
      <c r="CHB26" s="117"/>
      <c r="CHC26" s="117"/>
      <c r="CHD26" s="117"/>
      <c r="CHE26" s="117"/>
      <c r="CHF26" s="117"/>
      <c r="CHG26" s="117"/>
      <c r="CHH26" s="117"/>
      <c r="CHI26" s="117"/>
      <c r="CHJ26" s="117"/>
      <c r="CHK26" s="117"/>
      <c r="CHL26" s="117"/>
      <c r="CHM26" s="117"/>
      <c r="CHN26" s="117"/>
      <c r="CHO26" s="117"/>
      <c r="CHP26" s="117"/>
      <c r="CHQ26" s="117"/>
      <c r="CHR26" s="117"/>
      <c r="CHS26" s="117"/>
      <c r="CHT26" s="117"/>
      <c r="CHU26" s="117"/>
      <c r="CHV26" s="117"/>
      <c r="CHW26" s="117"/>
      <c r="CHX26" s="117"/>
      <c r="CHY26" s="117"/>
      <c r="CHZ26" s="117"/>
      <c r="CIA26" s="117"/>
      <c r="CIB26" s="117"/>
      <c r="CIC26" s="117"/>
      <c r="CID26" s="117"/>
      <c r="CIE26" s="117"/>
      <c r="CIF26" s="117"/>
      <c r="CIG26" s="117"/>
      <c r="CIH26" s="117"/>
      <c r="CII26" s="117"/>
      <c r="CIJ26" s="117"/>
      <c r="CIK26" s="117"/>
      <c r="CIL26" s="117"/>
      <c r="CIM26" s="117"/>
      <c r="CIN26" s="117"/>
      <c r="CIO26" s="117"/>
      <c r="CIP26" s="117"/>
      <c r="CIQ26" s="117"/>
      <c r="CIR26" s="117"/>
      <c r="CIS26" s="117"/>
      <c r="CIT26" s="117"/>
      <c r="CIU26" s="117"/>
      <c r="CIV26" s="117"/>
      <c r="CIW26" s="117"/>
      <c r="CIX26" s="117"/>
      <c r="CIY26" s="117"/>
      <c r="CIZ26" s="117"/>
      <c r="CJA26" s="117"/>
      <c r="CJB26" s="117"/>
      <c r="CJC26" s="117"/>
      <c r="CJD26" s="117"/>
      <c r="CJE26" s="117"/>
      <c r="CJF26" s="117"/>
      <c r="CJG26" s="117"/>
      <c r="CJH26" s="117"/>
      <c r="CJI26" s="117"/>
      <c r="CJJ26" s="117"/>
      <c r="CJK26" s="117"/>
      <c r="CJL26" s="117"/>
      <c r="CJM26" s="117"/>
      <c r="CJN26" s="117"/>
      <c r="CJO26" s="117"/>
      <c r="CJP26" s="117"/>
      <c r="CJQ26" s="117"/>
      <c r="CJR26" s="117"/>
      <c r="CJS26" s="117"/>
      <c r="CJT26" s="117"/>
      <c r="CJU26" s="117"/>
      <c r="CJV26" s="117"/>
      <c r="CJW26" s="117"/>
      <c r="CJX26" s="117"/>
      <c r="CJY26" s="117"/>
      <c r="CJZ26" s="117"/>
      <c r="CKA26" s="117"/>
      <c r="CKB26" s="117"/>
      <c r="CKC26" s="117"/>
      <c r="CKD26" s="117"/>
      <c r="CKE26" s="117"/>
      <c r="CKF26" s="117"/>
      <c r="CKG26" s="117"/>
      <c r="CKH26" s="117"/>
      <c r="CKI26" s="117"/>
      <c r="CKJ26" s="117"/>
      <c r="CKK26" s="117"/>
      <c r="CKL26" s="117"/>
      <c r="CKM26" s="117"/>
      <c r="CKN26" s="117"/>
      <c r="CKO26" s="117"/>
      <c r="CKP26" s="117"/>
      <c r="CKQ26" s="117"/>
      <c r="CKR26" s="117"/>
      <c r="CKS26" s="117"/>
      <c r="CKT26" s="117"/>
      <c r="CKU26" s="117"/>
      <c r="CKV26" s="117"/>
      <c r="CKW26" s="117"/>
      <c r="CKX26" s="117"/>
      <c r="CKY26" s="117"/>
      <c r="CKZ26" s="117"/>
      <c r="CLA26" s="117"/>
      <c r="CLB26" s="117"/>
      <c r="CLC26" s="117"/>
      <c r="CLD26" s="117"/>
      <c r="CLE26" s="117"/>
      <c r="CLF26" s="117"/>
      <c r="CLG26" s="117"/>
      <c r="CLH26" s="117"/>
      <c r="CLI26" s="117"/>
      <c r="CLJ26" s="117"/>
      <c r="CLK26" s="117"/>
      <c r="CLL26" s="117"/>
      <c r="CLM26" s="117"/>
      <c r="CLN26" s="117"/>
      <c r="CLO26" s="117"/>
      <c r="CLP26" s="117"/>
      <c r="CLQ26" s="117"/>
      <c r="CLR26" s="117"/>
      <c r="CLS26" s="117"/>
      <c r="CLT26" s="117"/>
      <c r="CLU26" s="117"/>
      <c r="CLV26" s="117"/>
      <c r="CLW26" s="117"/>
      <c r="CLX26" s="117"/>
      <c r="CLY26" s="117"/>
      <c r="CLZ26" s="117"/>
      <c r="CMA26" s="117"/>
      <c r="CMB26" s="117"/>
      <c r="CMC26" s="117"/>
      <c r="CMD26" s="117"/>
      <c r="CME26" s="117"/>
      <c r="CMF26" s="117"/>
      <c r="CMG26" s="117"/>
      <c r="CMH26" s="117"/>
      <c r="CMI26" s="117"/>
      <c r="CMJ26" s="117"/>
      <c r="CMK26" s="117"/>
      <c r="CML26" s="117"/>
      <c r="CMM26" s="117"/>
      <c r="CMN26" s="117"/>
      <c r="CMO26" s="117"/>
      <c r="CMP26" s="117"/>
      <c r="CMQ26" s="117"/>
      <c r="CMR26" s="117"/>
      <c r="CMS26" s="117"/>
      <c r="CMT26" s="117"/>
      <c r="CMU26" s="117"/>
      <c r="CMV26" s="117"/>
      <c r="CMW26" s="117"/>
      <c r="CMX26" s="117"/>
      <c r="CMY26" s="117"/>
      <c r="CMZ26" s="117"/>
      <c r="CNA26" s="117"/>
      <c r="CNB26" s="117"/>
      <c r="CNC26" s="117"/>
      <c r="CND26" s="117"/>
      <c r="CNE26" s="117"/>
      <c r="CNF26" s="117"/>
      <c r="CNG26" s="117"/>
      <c r="CNH26" s="117"/>
      <c r="CNI26" s="117"/>
      <c r="CNJ26" s="117"/>
      <c r="CNK26" s="117"/>
      <c r="CNL26" s="117"/>
      <c r="CNM26" s="117"/>
      <c r="CNN26" s="117"/>
      <c r="CNO26" s="117"/>
      <c r="CNP26" s="117"/>
      <c r="CNQ26" s="117"/>
      <c r="CNR26" s="117"/>
      <c r="CNS26" s="117"/>
      <c r="CNT26" s="117"/>
      <c r="CNU26" s="117"/>
      <c r="CNV26" s="117"/>
      <c r="CNW26" s="117"/>
      <c r="CNX26" s="117"/>
      <c r="CNY26" s="117"/>
      <c r="CNZ26" s="117"/>
      <c r="COA26" s="117"/>
      <c r="COB26" s="117"/>
      <c r="COC26" s="117"/>
      <c r="COD26" s="117"/>
      <c r="COE26" s="117"/>
      <c r="COF26" s="117"/>
      <c r="COG26" s="117"/>
      <c r="COH26" s="117"/>
      <c r="COI26" s="117"/>
      <c r="COJ26" s="117"/>
      <c r="COK26" s="117"/>
      <c r="COL26" s="117"/>
      <c r="COM26" s="117"/>
      <c r="CON26" s="117"/>
      <c r="COO26" s="117"/>
      <c r="COP26" s="117"/>
      <c r="COQ26" s="117"/>
      <c r="COR26" s="117"/>
      <c r="COS26" s="117"/>
      <c r="COT26" s="117"/>
      <c r="COU26" s="117"/>
      <c r="COV26" s="117"/>
      <c r="COW26" s="117"/>
      <c r="COX26" s="117"/>
      <c r="COY26" s="117"/>
      <c r="COZ26" s="117"/>
      <c r="CPA26" s="117"/>
      <c r="CPB26" s="117"/>
      <c r="CPC26" s="117"/>
      <c r="CPD26" s="117"/>
      <c r="CPE26" s="117"/>
      <c r="CPF26" s="117"/>
      <c r="CPG26" s="117"/>
      <c r="CPH26" s="117"/>
      <c r="CPI26" s="117"/>
      <c r="CPJ26" s="117"/>
      <c r="CPK26" s="117"/>
      <c r="CPL26" s="117"/>
      <c r="CPM26" s="117"/>
      <c r="CPN26" s="117"/>
      <c r="CPO26" s="117"/>
      <c r="CPP26" s="117"/>
      <c r="CPQ26" s="117"/>
      <c r="CPR26" s="117"/>
      <c r="CPS26" s="117"/>
      <c r="CPT26" s="117"/>
      <c r="CPU26" s="117"/>
      <c r="CPV26" s="117"/>
      <c r="CPW26" s="117"/>
      <c r="CPX26" s="117"/>
      <c r="CPY26" s="117"/>
      <c r="CPZ26" s="117"/>
      <c r="CQA26" s="117"/>
      <c r="CQB26" s="117"/>
      <c r="CQC26" s="117"/>
      <c r="CQD26" s="117"/>
      <c r="CQE26" s="117"/>
      <c r="CQF26" s="117"/>
      <c r="CQG26" s="117"/>
      <c r="CQH26" s="117"/>
      <c r="CQI26" s="117"/>
      <c r="CQJ26" s="117"/>
      <c r="CQK26" s="117"/>
      <c r="CQL26" s="117"/>
      <c r="CQM26" s="117"/>
      <c r="CQN26" s="117"/>
      <c r="CQO26" s="117"/>
      <c r="CQP26" s="117"/>
      <c r="CQQ26" s="117"/>
      <c r="CQR26" s="117"/>
      <c r="CQS26" s="117"/>
      <c r="CQT26" s="117"/>
      <c r="CQU26" s="117"/>
      <c r="CQV26" s="117"/>
      <c r="CQW26" s="117"/>
      <c r="CQX26" s="117"/>
      <c r="CQY26" s="117"/>
      <c r="CQZ26" s="117"/>
      <c r="CRA26" s="117"/>
      <c r="CRB26" s="117"/>
      <c r="CRC26" s="117"/>
      <c r="CRD26" s="117"/>
      <c r="CRE26" s="117"/>
      <c r="CRF26" s="117"/>
      <c r="CRG26" s="117"/>
      <c r="CRH26" s="117"/>
      <c r="CRI26" s="117"/>
      <c r="CRJ26" s="117"/>
      <c r="CRK26" s="117"/>
      <c r="CRL26" s="117"/>
      <c r="CRM26" s="117"/>
      <c r="CRN26" s="117"/>
      <c r="CRO26" s="117"/>
      <c r="CRP26" s="117"/>
      <c r="CRQ26" s="117"/>
      <c r="CRR26" s="117"/>
      <c r="CRS26" s="117"/>
      <c r="CRT26" s="117"/>
      <c r="CRU26" s="117"/>
      <c r="CRV26" s="117"/>
      <c r="CRW26" s="117"/>
      <c r="CRX26" s="117"/>
      <c r="CRY26" s="117"/>
      <c r="CRZ26" s="117"/>
      <c r="CSA26" s="117"/>
      <c r="CSB26" s="117"/>
      <c r="CSC26" s="117"/>
      <c r="CSD26" s="117"/>
      <c r="CSE26" s="117"/>
      <c r="CSF26" s="117"/>
      <c r="CSG26" s="117"/>
      <c r="CSH26" s="117"/>
      <c r="CSI26" s="117"/>
      <c r="CSJ26" s="117"/>
      <c r="CSK26" s="117"/>
      <c r="CSL26" s="117"/>
      <c r="CSM26" s="117"/>
      <c r="CSN26" s="117"/>
      <c r="CSO26" s="117"/>
      <c r="CSP26" s="117"/>
      <c r="CSQ26" s="117"/>
      <c r="CSR26" s="117"/>
      <c r="CSS26" s="117"/>
      <c r="CST26" s="117"/>
      <c r="CSU26" s="117"/>
      <c r="CSV26" s="117"/>
      <c r="CSW26" s="117"/>
      <c r="CSX26" s="117"/>
      <c r="CSY26" s="117"/>
      <c r="CSZ26" s="117"/>
      <c r="CTA26" s="117"/>
      <c r="CTB26" s="117"/>
      <c r="CTC26" s="117"/>
      <c r="CTD26" s="117"/>
      <c r="CTE26" s="117"/>
      <c r="CTF26" s="117"/>
      <c r="CTG26" s="117"/>
      <c r="CTH26" s="117"/>
      <c r="CTI26" s="117"/>
      <c r="CTJ26" s="117"/>
      <c r="CTK26" s="117"/>
      <c r="CTL26" s="117"/>
      <c r="CTM26" s="117"/>
      <c r="CTN26" s="117"/>
      <c r="CTO26" s="117"/>
      <c r="CTP26" s="117"/>
      <c r="CTQ26" s="117"/>
      <c r="CTR26" s="117"/>
      <c r="CTS26" s="117"/>
      <c r="CTT26" s="117"/>
      <c r="CTU26" s="117"/>
      <c r="CTV26" s="117"/>
      <c r="CTW26" s="117"/>
      <c r="CTX26" s="117"/>
      <c r="CTY26" s="117"/>
      <c r="CTZ26" s="117"/>
      <c r="CUA26" s="117"/>
      <c r="CUB26" s="117"/>
      <c r="CUC26" s="117"/>
      <c r="CUD26" s="117"/>
      <c r="CUE26" s="117"/>
      <c r="CUF26" s="117"/>
      <c r="CUG26" s="117"/>
      <c r="CUH26" s="117"/>
      <c r="CUI26" s="117"/>
      <c r="CUJ26" s="117"/>
      <c r="CUK26" s="117"/>
      <c r="CUL26" s="117"/>
      <c r="CUM26" s="117"/>
      <c r="CUN26" s="117"/>
      <c r="CUO26" s="117"/>
      <c r="CUP26" s="117"/>
      <c r="CUQ26" s="117"/>
      <c r="CUR26" s="117"/>
      <c r="CUS26" s="117"/>
      <c r="CUT26" s="117"/>
      <c r="CUU26" s="117"/>
      <c r="CUV26" s="117"/>
      <c r="CUW26" s="117"/>
      <c r="CUX26" s="117"/>
      <c r="CUY26" s="117"/>
      <c r="CUZ26" s="117"/>
      <c r="CVA26" s="117"/>
      <c r="CVB26" s="117"/>
      <c r="CVC26" s="117"/>
      <c r="CVD26" s="117"/>
      <c r="CVE26" s="117"/>
      <c r="CVF26" s="117"/>
      <c r="CVG26" s="117"/>
      <c r="CVH26" s="117"/>
      <c r="CVI26" s="117"/>
      <c r="CVJ26" s="117"/>
      <c r="CVK26" s="117"/>
      <c r="CVL26" s="117"/>
      <c r="CVM26" s="117"/>
      <c r="CVN26" s="117"/>
      <c r="CVO26" s="117"/>
      <c r="CVP26" s="117"/>
      <c r="CVQ26" s="117"/>
      <c r="CVR26" s="117"/>
      <c r="CVS26" s="117"/>
      <c r="CVT26" s="117"/>
      <c r="CVU26" s="117"/>
      <c r="CVV26" s="117"/>
      <c r="CVW26" s="117"/>
      <c r="CVX26" s="117"/>
      <c r="CVY26" s="117"/>
      <c r="CVZ26" s="117"/>
      <c r="CWA26" s="117"/>
      <c r="CWB26" s="117"/>
      <c r="CWC26" s="117"/>
      <c r="CWD26" s="117"/>
      <c r="CWE26" s="117"/>
      <c r="CWF26" s="117"/>
      <c r="CWG26" s="117"/>
      <c r="CWH26" s="117"/>
      <c r="CWI26" s="117"/>
      <c r="CWJ26" s="117"/>
      <c r="CWK26" s="117"/>
      <c r="CWL26" s="117"/>
      <c r="CWM26" s="117"/>
      <c r="CWN26" s="117"/>
      <c r="CWO26" s="117"/>
      <c r="CWP26" s="117"/>
      <c r="CWQ26" s="117"/>
      <c r="CWR26" s="117"/>
      <c r="CWS26" s="117"/>
      <c r="CWT26" s="117"/>
      <c r="CWU26" s="117"/>
      <c r="CWV26" s="117"/>
      <c r="CWW26" s="117"/>
      <c r="CWX26" s="117"/>
      <c r="CWY26" s="117"/>
      <c r="CWZ26" s="117"/>
      <c r="CXA26" s="117"/>
      <c r="CXB26" s="117"/>
      <c r="CXC26" s="117"/>
      <c r="CXD26" s="117"/>
      <c r="CXE26" s="117"/>
      <c r="CXF26" s="117"/>
      <c r="CXG26" s="117"/>
      <c r="CXH26" s="117"/>
      <c r="CXI26" s="117"/>
      <c r="CXJ26" s="117"/>
      <c r="CXK26" s="117"/>
      <c r="CXL26" s="117"/>
      <c r="CXM26" s="117"/>
      <c r="CXN26" s="117"/>
      <c r="CXO26" s="117"/>
      <c r="CXP26" s="117"/>
      <c r="CXQ26" s="117"/>
      <c r="CXR26" s="117"/>
      <c r="CXS26" s="117"/>
      <c r="CXT26" s="117"/>
      <c r="CXU26" s="117"/>
      <c r="CXV26" s="117"/>
      <c r="CXW26" s="117"/>
      <c r="CXX26" s="117"/>
      <c r="CXY26" s="117"/>
      <c r="CXZ26" s="117"/>
      <c r="CYA26" s="117"/>
      <c r="CYB26" s="117"/>
      <c r="CYC26" s="117"/>
      <c r="CYD26" s="117"/>
      <c r="CYE26" s="117"/>
      <c r="CYF26" s="117"/>
      <c r="CYG26" s="117"/>
      <c r="CYH26" s="117"/>
      <c r="CYI26" s="117"/>
      <c r="CYJ26" s="117"/>
      <c r="CYK26" s="117"/>
      <c r="CYL26" s="117"/>
      <c r="CYM26" s="117"/>
      <c r="CYN26" s="117"/>
      <c r="CYO26" s="117"/>
      <c r="CYP26" s="117"/>
      <c r="CYQ26" s="117"/>
      <c r="CYR26" s="117"/>
      <c r="CYS26" s="117"/>
      <c r="CYT26" s="117"/>
      <c r="CYU26" s="117"/>
      <c r="CYV26" s="117"/>
      <c r="CYW26" s="117"/>
      <c r="CYX26" s="117"/>
      <c r="CYY26" s="117"/>
      <c r="CYZ26" s="117"/>
      <c r="CZA26" s="117"/>
      <c r="CZB26" s="117"/>
      <c r="CZC26" s="117"/>
      <c r="CZD26" s="117"/>
      <c r="CZE26" s="117"/>
      <c r="CZF26" s="117"/>
      <c r="CZG26" s="117"/>
      <c r="CZH26" s="117"/>
      <c r="CZI26" s="117"/>
      <c r="CZJ26" s="117"/>
      <c r="CZK26" s="117"/>
      <c r="CZL26" s="117"/>
      <c r="CZM26" s="117"/>
      <c r="CZN26" s="117"/>
      <c r="CZO26" s="117"/>
      <c r="CZP26" s="117"/>
      <c r="CZQ26" s="117"/>
      <c r="CZR26" s="117"/>
      <c r="CZS26" s="117"/>
      <c r="CZT26" s="117"/>
      <c r="CZU26" s="117"/>
      <c r="CZV26" s="117"/>
      <c r="CZW26" s="117"/>
      <c r="CZX26" s="117"/>
      <c r="CZY26" s="117"/>
      <c r="CZZ26" s="117"/>
      <c r="DAA26" s="117"/>
      <c r="DAB26" s="117"/>
      <c r="DAC26" s="117"/>
      <c r="DAD26" s="117"/>
      <c r="DAE26" s="117"/>
      <c r="DAF26" s="117"/>
      <c r="DAG26" s="117"/>
      <c r="DAH26" s="117"/>
      <c r="DAI26" s="117"/>
      <c r="DAJ26" s="117"/>
      <c r="DAK26" s="117"/>
      <c r="DAL26" s="117"/>
      <c r="DAM26" s="117"/>
      <c r="DAN26" s="117"/>
      <c r="DAO26" s="117"/>
      <c r="DAP26" s="117"/>
      <c r="DAQ26" s="117"/>
      <c r="DAR26" s="117"/>
      <c r="DAS26" s="117"/>
      <c r="DAT26" s="117"/>
      <c r="DAU26" s="117"/>
      <c r="DAV26" s="117"/>
      <c r="DAW26" s="117"/>
      <c r="DAX26" s="117"/>
      <c r="DAY26" s="117"/>
      <c r="DAZ26" s="117"/>
      <c r="DBA26" s="117"/>
      <c r="DBB26" s="117"/>
      <c r="DBC26" s="117"/>
      <c r="DBD26" s="117"/>
      <c r="DBE26" s="117"/>
      <c r="DBF26" s="117"/>
      <c r="DBG26" s="117"/>
      <c r="DBH26" s="117"/>
      <c r="DBI26" s="117"/>
      <c r="DBJ26" s="117"/>
      <c r="DBK26" s="117"/>
      <c r="DBL26" s="117"/>
      <c r="DBM26" s="117"/>
      <c r="DBN26" s="117"/>
      <c r="DBO26" s="117"/>
      <c r="DBP26" s="117"/>
      <c r="DBQ26" s="117"/>
      <c r="DBR26" s="117"/>
      <c r="DBS26" s="117"/>
      <c r="DBT26" s="117"/>
      <c r="DBU26" s="117"/>
      <c r="DBV26" s="117"/>
      <c r="DBW26" s="117"/>
      <c r="DBX26" s="117"/>
      <c r="DBY26" s="117"/>
      <c r="DBZ26" s="117"/>
      <c r="DCA26" s="117"/>
      <c r="DCB26" s="117"/>
      <c r="DCC26" s="117"/>
      <c r="DCD26" s="117"/>
      <c r="DCE26" s="117"/>
      <c r="DCF26" s="117"/>
      <c r="DCG26" s="117"/>
      <c r="DCH26" s="117"/>
      <c r="DCI26" s="117"/>
      <c r="DCJ26" s="117"/>
      <c r="DCK26" s="117"/>
      <c r="DCL26" s="117"/>
      <c r="DCM26" s="117"/>
      <c r="DCN26" s="117"/>
      <c r="DCO26" s="117"/>
      <c r="DCP26" s="117"/>
      <c r="DCQ26" s="117"/>
      <c r="DCR26" s="117"/>
      <c r="DCS26" s="117"/>
      <c r="DCT26" s="117"/>
      <c r="DCU26" s="117"/>
      <c r="DCV26" s="117"/>
      <c r="DCW26" s="117"/>
      <c r="DCX26" s="117"/>
      <c r="DCY26" s="117"/>
      <c r="DCZ26" s="117"/>
      <c r="DDA26" s="117"/>
      <c r="DDB26" s="117"/>
      <c r="DDC26" s="117"/>
      <c r="DDD26" s="117"/>
      <c r="DDE26" s="117"/>
      <c r="DDF26" s="117"/>
      <c r="DDG26" s="117"/>
      <c r="DDH26" s="117"/>
      <c r="DDI26" s="117"/>
      <c r="DDJ26" s="117"/>
      <c r="DDK26" s="117"/>
      <c r="DDL26" s="117"/>
      <c r="DDM26" s="117"/>
      <c r="DDN26" s="117"/>
      <c r="DDO26" s="117"/>
      <c r="DDP26" s="117"/>
      <c r="DDQ26" s="117"/>
      <c r="DDR26" s="117"/>
      <c r="DDS26" s="117"/>
      <c r="DDT26" s="117"/>
      <c r="DDU26" s="117"/>
      <c r="DDV26" s="117"/>
      <c r="DDW26" s="117"/>
      <c r="DDX26" s="117"/>
      <c r="DDY26" s="117"/>
      <c r="DDZ26" s="117"/>
      <c r="DEA26" s="117"/>
      <c r="DEB26" s="117"/>
      <c r="DEC26" s="117"/>
      <c r="DED26" s="117"/>
      <c r="DEE26" s="117"/>
      <c r="DEF26" s="117"/>
      <c r="DEG26" s="117"/>
      <c r="DEH26" s="117"/>
      <c r="DEI26" s="117"/>
      <c r="DEJ26" s="117"/>
      <c r="DEK26" s="117"/>
      <c r="DEL26" s="117"/>
      <c r="DEM26" s="117"/>
      <c r="DEN26" s="117"/>
      <c r="DEO26" s="117"/>
      <c r="DEP26" s="117"/>
      <c r="DEQ26" s="117"/>
      <c r="DER26" s="117"/>
      <c r="DES26" s="117"/>
      <c r="DET26" s="117"/>
      <c r="DEU26" s="117"/>
      <c r="DEV26" s="117"/>
      <c r="DEW26" s="117"/>
      <c r="DEX26" s="117"/>
      <c r="DEY26" s="117"/>
      <c r="DEZ26" s="117"/>
      <c r="DFA26" s="117"/>
      <c r="DFB26" s="117"/>
      <c r="DFC26" s="117"/>
      <c r="DFD26" s="117"/>
      <c r="DFE26" s="117"/>
      <c r="DFF26" s="117"/>
      <c r="DFG26" s="117"/>
      <c r="DFH26" s="117"/>
      <c r="DFI26" s="117"/>
      <c r="DFJ26" s="117"/>
      <c r="DFK26" s="117"/>
      <c r="DFL26" s="117"/>
      <c r="DFM26" s="117"/>
      <c r="DFN26" s="117"/>
      <c r="DFO26" s="117"/>
      <c r="DFP26" s="117"/>
      <c r="DFQ26" s="117"/>
      <c r="DFR26" s="117"/>
      <c r="DFS26" s="117"/>
      <c r="DFT26" s="117"/>
      <c r="DFU26" s="117"/>
      <c r="DFV26" s="117"/>
      <c r="DFW26" s="117"/>
      <c r="DFX26" s="117"/>
      <c r="DFY26" s="117"/>
      <c r="DFZ26" s="117"/>
      <c r="DGA26" s="117"/>
      <c r="DGB26" s="117"/>
      <c r="DGC26" s="117"/>
      <c r="DGD26" s="117"/>
      <c r="DGE26" s="117"/>
      <c r="DGF26" s="117"/>
      <c r="DGG26" s="117"/>
      <c r="DGH26" s="117"/>
      <c r="DGI26" s="117"/>
      <c r="DGJ26" s="117"/>
      <c r="DGK26" s="117"/>
      <c r="DGL26" s="117"/>
      <c r="DGM26" s="117"/>
      <c r="DGN26" s="117"/>
      <c r="DGO26" s="117"/>
      <c r="DGP26" s="117"/>
      <c r="DGQ26" s="117"/>
      <c r="DGR26" s="117"/>
      <c r="DGS26" s="117"/>
      <c r="DGT26" s="117"/>
      <c r="DGU26" s="117"/>
      <c r="DGV26" s="117"/>
      <c r="DGW26" s="117"/>
      <c r="DGX26" s="117"/>
      <c r="DGY26" s="117"/>
      <c r="DGZ26" s="117"/>
      <c r="DHA26" s="117"/>
      <c r="DHB26" s="117"/>
      <c r="DHC26" s="117"/>
      <c r="DHD26" s="117"/>
      <c r="DHE26" s="117"/>
      <c r="DHF26" s="117"/>
      <c r="DHG26" s="117"/>
      <c r="DHH26" s="117"/>
      <c r="DHI26" s="117"/>
      <c r="DHJ26" s="117"/>
      <c r="DHK26" s="117"/>
      <c r="DHL26" s="117"/>
      <c r="DHM26" s="117"/>
      <c r="DHN26" s="117"/>
      <c r="DHO26" s="117"/>
      <c r="DHP26" s="117"/>
      <c r="DHQ26" s="117"/>
      <c r="DHR26" s="117"/>
      <c r="DHS26" s="117"/>
      <c r="DHT26" s="117"/>
      <c r="DHU26" s="117"/>
      <c r="DHV26" s="117"/>
      <c r="DHW26" s="117"/>
      <c r="DHX26" s="117"/>
      <c r="DHY26" s="117"/>
      <c r="DHZ26" s="117"/>
      <c r="DIA26" s="117"/>
      <c r="DIB26" s="117"/>
      <c r="DIC26" s="117"/>
      <c r="DID26" s="117"/>
      <c r="DIE26" s="117"/>
      <c r="DIF26" s="117"/>
      <c r="DIG26" s="117"/>
      <c r="DIH26" s="117"/>
      <c r="DII26" s="117"/>
      <c r="DIJ26" s="117"/>
      <c r="DIK26" s="117"/>
      <c r="DIL26" s="117"/>
      <c r="DIM26" s="117"/>
      <c r="DIN26" s="117"/>
      <c r="DIO26" s="117"/>
      <c r="DIP26" s="117"/>
      <c r="DIQ26" s="117"/>
      <c r="DIR26" s="117"/>
      <c r="DIS26" s="117"/>
      <c r="DIT26" s="117"/>
      <c r="DIU26" s="117"/>
      <c r="DIV26" s="117"/>
      <c r="DIW26" s="117"/>
      <c r="DIX26" s="117"/>
      <c r="DIY26" s="117"/>
      <c r="DIZ26" s="117"/>
      <c r="DJA26" s="117"/>
      <c r="DJB26" s="117"/>
      <c r="DJC26" s="117"/>
      <c r="DJD26" s="117"/>
      <c r="DJE26" s="117"/>
      <c r="DJF26" s="117"/>
      <c r="DJG26" s="117"/>
      <c r="DJH26" s="117"/>
      <c r="DJI26" s="117"/>
      <c r="DJJ26" s="117"/>
      <c r="DJK26" s="117"/>
      <c r="DJL26" s="117"/>
      <c r="DJM26" s="117"/>
      <c r="DJN26" s="117"/>
      <c r="DJO26" s="117"/>
      <c r="DJP26" s="117"/>
      <c r="DJQ26" s="117"/>
      <c r="DJR26" s="117"/>
      <c r="DJS26" s="117"/>
      <c r="DJT26" s="117"/>
      <c r="DJU26" s="117"/>
      <c r="DJV26" s="117"/>
      <c r="DJW26" s="117"/>
      <c r="DJX26" s="117"/>
      <c r="DJY26" s="117"/>
      <c r="DJZ26" s="117"/>
      <c r="DKA26" s="117"/>
      <c r="DKB26" s="117"/>
      <c r="DKC26" s="117"/>
      <c r="DKD26" s="117"/>
      <c r="DKE26" s="117"/>
      <c r="DKF26" s="117"/>
      <c r="DKG26" s="117"/>
      <c r="DKH26" s="117"/>
      <c r="DKI26" s="117"/>
      <c r="DKJ26" s="117"/>
      <c r="DKK26" s="117"/>
      <c r="DKL26" s="117"/>
      <c r="DKM26" s="117"/>
      <c r="DKN26" s="117"/>
      <c r="DKO26" s="117"/>
      <c r="DKP26" s="117"/>
      <c r="DKQ26" s="117"/>
      <c r="DKR26" s="117"/>
      <c r="DKS26" s="117"/>
      <c r="DKT26" s="117"/>
      <c r="DKU26" s="117"/>
      <c r="DKV26" s="117"/>
      <c r="DKW26" s="117"/>
      <c r="DKX26" s="117"/>
      <c r="DKY26" s="117"/>
      <c r="DKZ26" s="117"/>
      <c r="DLA26" s="117"/>
      <c r="DLB26" s="117"/>
      <c r="DLC26" s="117"/>
      <c r="DLD26" s="117"/>
      <c r="DLE26" s="117"/>
      <c r="DLF26" s="117"/>
      <c r="DLG26" s="117"/>
      <c r="DLH26" s="117"/>
      <c r="DLI26" s="117"/>
      <c r="DLJ26" s="117"/>
      <c r="DLK26" s="117"/>
      <c r="DLL26" s="117"/>
      <c r="DLM26" s="117"/>
      <c r="DLN26" s="117"/>
      <c r="DLO26" s="117"/>
      <c r="DLP26" s="117"/>
      <c r="DLQ26" s="117"/>
      <c r="DLR26" s="117"/>
      <c r="DLS26" s="117"/>
      <c r="DLT26" s="117"/>
      <c r="DLU26" s="117"/>
      <c r="DLV26" s="117"/>
      <c r="DLW26" s="117"/>
      <c r="DLX26" s="117"/>
      <c r="DLY26" s="117"/>
      <c r="DLZ26" s="117"/>
      <c r="DMA26" s="117"/>
      <c r="DMB26" s="117"/>
      <c r="DMC26" s="117"/>
      <c r="DMD26" s="117"/>
      <c r="DME26" s="117"/>
      <c r="DMF26" s="117"/>
      <c r="DMG26" s="117"/>
      <c r="DMH26" s="117"/>
      <c r="DMI26" s="117"/>
      <c r="DMJ26" s="117"/>
      <c r="DMK26" s="117"/>
      <c r="DML26" s="117"/>
      <c r="DMM26" s="117"/>
      <c r="DMN26" s="117"/>
      <c r="DMO26" s="117"/>
      <c r="DMP26" s="117"/>
      <c r="DMQ26" s="117"/>
      <c r="DMR26" s="117"/>
      <c r="DMS26" s="117"/>
      <c r="DMT26" s="117"/>
      <c r="DMU26" s="117"/>
      <c r="DMV26" s="117"/>
      <c r="DMW26" s="117"/>
      <c r="DMX26" s="117"/>
      <c r="DMY26" s="117"/>
      <c r="DMZ26" s="117"/>
      <c r="DNA26" s="117"/>
      <c r="DNB26" s="117"/>
      <c r="DNC26" s="117"/>
      <c r="DND26" s="117"/>
      <c r="DNE26" s="117"/>
      <c r="DNF26" s="117"/>
      <c r="DNG26" s="117"/>
      <c r="DNH26" s="117"/>
      <c r="DNI26" s="117"/>
      <c r="DNJ26" s="117"/>
      <c r="DNK26" s="117"/>
      <c r="DNL26" s="117"/>
      <c r="DNM26" s="117"/>
      <c r="DNN26" s="117"/>
      <c r="DNO26" s="117"/>
      <c r="DNP26" s="117"/>
      <c r="DNQ26" s="117"/>
      <c r="DNR26" s="117"/>
      <c r="DNS26" s="117"/>
      <c r="DNT26" s="117"/>
      <c r="DNU26" s="117"/>
      <c r="DNV26" s="117"/>
      <c r="DNW26" s="117"/>
      <c r="DNX26" s="117"/>
      <c r="DNY26" s="117"/>
      <c r="DNZ26" s="117"/>
      <c r="DOA26" s="117"/>
      <c r="DOB26" s="117"/>
      <c r="DOC26" s="117"/>
      <c r="DOD26" s="117"/>
      <c r="DOE26" s="117"/>
      <c r="DOF26" s="117"/>
      <c r="DOG26" s="117"/>
      <c r="DOH26" s="117"/>
      <c r="DOI26" s="117"/>
      <c r="DOJ26" s="117"/>
      <c r="DOK26" s="117"/>
      <c r="DOL26" s="117"/>
      <c r="DOM26" s="117"/>
      <c r="DON26" s="117"/>
      <c r="DOO26" s="117"/>
      <c r="DOP26" s="117"/>
      <c r="DOQ26" s="117"/>
      <c r="DOR26" s="117"/>
      <c r="DOS26" s="117"/>
      <c r="DOT26" s="117"/>
      <c r="DOU26" s="117"/>
      <c r="DOV26" s="117"/>
      <c r="DOW26" s="117"/>
      <c r="DOX26" s="117"/>
      <c r="DOY26" s="117"/>
      <c r="DOZ26" s="117"/>
      <c r="DPA26" s="117"/>
      <c r="DPB26" s="117"/>
      <c r="DPC26" s="117"/>
      <c r="DPD26" s="117"/>
      <c r="DPE26" s="117"/>
      <c r="DPF26" s="117"/>
      <c r="DPG26" s="117"/>
      <c r="DPH26" s="117"/>
      <c r="DPI26" s="117"/>
      <c r="DPJ26" s="117"/>
      <c r="DPK26" s="117"/>
      <c r="DPL26" s="117"/>
      <c r="DPM26" s="117"/>
      <c r="DPN26" s="117"/>
      <c r="DPO26" s="117"/>
      <c r="DPP26" s="117"/>
      <c r="DPQ26" s="117"/>
      <c r="DPR26" s="117"/>
      <c r="DPS26" s="117"/>
      <c r="DPT26" s="117"/>
      <c r="DPU26" s="117"/>
      <c r="DPV26" s="117"/>
      <c r="DPW26" s="117"/>
      <c r="DPX26" s="117"/>
      <c r="DPY26" s="117"/>
      <c r="DPZ26" s="117"/>
      <c r="DQA26" s="117"/>
      <c r="DQB26" s="117"/>
      <c r="DQC26" s="117"/>
      <c r="DQD26" s="117"/>
      <c r="DQE26" s="117"/>
      <c r="DQF26" s="117"/>
      <c r="DQG26" s="117"/>
      <c r="DQH26" s="117"/>
      <c r="DQI26" s="117"/>
      <c r="DQJ26" s="117"/>
      <c r="DQK26" s="117"/>
      <c r="DQL26" s="117"/>
      <c r="DQM26" s="117"/>
      <c r="DQN26" s="117"/>
      <c r="DQO26" s="117"/>
      <c r="DQP26" s="117"/>
      <c r="DQQ26" s="117"/>
      <c r="DQR26" s="117"/>
      <c r="DQS26" s="117"/>
      <c r="DQT26" s="117"/>
      <c r="DQU26" s="117"/>
      <c r="DQV26" s="117"/>
      <c r="DQW26" s="117"/>
      <c r="DQX26" s="117"/>
      <c r="DQY26" s="117"/>
      <c r="DQZ26" s="117"/>
      <c r="DRA26" s="117"/>
      <c r="DRB26" s="117"/>
      <c r="DRC26" s="117"/>
      <c r="DRD26" s="117"/>
      <c r="DRE26" s="117"/>
      <c r="DRF26" s="117"/>
      <c r="DRG26" s="117"/>
      <c r="DRH26" s="117"/>
      <c r="DRI26" s="117"/>
      <c r="DRJ26" s="117"/>
      <c r="DRK26" s="117"/>
      <c r="DRL26" s="117"/>
      <c r="DRM26" s="117"/>
      <c r="DRN26" s="117"/>
      <c r="DRO26" s="117"/>
      <c r="DRP26" s="117"/>
      <c r="DRQ26" s="117"/>
      <c r="DRR26" s="117"/>
      <c r="DRS26" s="117"/>
      <c r="DRT26" s="117"/>
      <c r="DRU26" s="117"/>
      <c r="DRV26" s="117"/>
      <c r="DRW26" s="117"/>
      <c r="DRX26" s="117"/>
      <c r="DRY26" s="117"/>
      <c r="DRZ26" s="117"/>
      <c r="DSA26" s="117"/>
      <c r="DSB26" s="117"/>
      <c r="DSC26" s="117"/>
      <c r="DSD26" s="117"/>
      <c r="DSE26" s="117"/>
      <c r="DSF26" s="117"/>
      <c r="DSG26" s="117"/>
      <c r="DSH26" s="117"/>
      <c r="DSI26" s="117"/>
      <c r="DSJ26" s="117"/>
      <c r="DSK26" s="117"/>
      <c r="DSL26" s="117"/>
      <c r="DSM26" s="117"/>
      <c r="DSN26" s="117"/>
      <c r="DSO26" s="117"/>
      <c r="DSP26" s="117"/>
      <c r="DSQ26" s="117"/>
      <c r="DSR26" s="117"/>
      <c r="DSS26" s="117"/>
      <c r="DST26" s="117"/>
      <c r="DSU26" s="117"/>
      <c r="DSV26" s="117"/>
      <c r="DSW26" s="117"/>
      <c r="DSX26" s="117"/>
      <c r="DSY26" s="117"/>
      <c r="DSZ26" s="117"/>
      <c r="DTA26" s="117"/>
      <c r="DTB26" s="117"/>
      <c r="DTC26" s="117"/>
      <c r="DTD26" s="117"/>
      <c r="DTE26" s="117"/>
      <c r="DTF26" s="117"/>
      <c r="DTG26" s="117"/>
      <c r="DTH26" s="117"/>
      <c r="DTI26" s="117"/>
      <c r="DTJ26" s="117"/>
      <c r="DTK26" s="117"/>
      <c r="DTL26" s="117"/>
      <c r="DTM26" s="117"/>
      <c r="DTN26" s="117"/>
      <c r="DTO26" s="117"/>
      <c r="DTP26" s="117"/>
      <c r="DTQ26" s="117"/>
      <c r="DTR26" s="117"/>
      <c r="DTS26" s="117"/>
      <c r="DTT26" s="117"/>
      <c r="DTU26" s="117"/>
      <c r="DTV26" s="117"/>
      <c r="DTW26" s="117"/>
      <c r="DTX26" s="117"/>
      <c r="DTY26" s="117"/>
      <c r="DTZ26" s="117"/>
      <c r="DUA26" s="117"/>
      <c r="DUB26" s="117"/>
      <c r="DUC26" s="117"/>
      <c r="DUD26" s="117"/>
      <c r="DUE26" s="117"/>
      <c r="DUF26" s="117"/>
      <c r="DUG26" s="117"/>
      <c r="DUH26" s="117"/>
      <c r="DUI26" s="117"/>
      <c r="DUJ26" s="117"/>
      <c r="DUK26" s="117"/>
      <c r="DUL26" s="117"/>
      <c r="DUM26" s="117"/>
      <c r="DUN26" s="117"/>
      <c r="DUO26" s="117"/>
      <c r="DUP26" s="117"/>
      <c r="DUQ26" s="117"/>
      <c r="DUR26" s="117"/>
      <c r="DUS26" s="117"/>
      <c r="DUT26" s="117"/>
      <c r="DUU26" s="117"/>
      <c r="DUV26" s="117"/>
      <c r="DUW26" s="117"/>
      <c r="DUX26" s="117"/>
      <c r="DUY26" s="117"/>
      <c r="DUZ26" s="117"/>
      <c r="DVA26" s="117"/>
      <c r="DVB26" s="117"/>
      <c r="DVC26" s="117"/>
      <c r="DVD26" s="117"/>
      <c r="DVE26" s="117"/>
      <c r="DVF26" s="117"/>
      <c r="DVG26" s="117"/>
      <c r="DVH26" s="117"/>
      <c r="DVI26" s="117"/>
      <c r="DVJ26" s="117"/>
      <c r="DVK26" s="117"/>
      <c r="DVL26" s="117"/>
      <c r="DVM26" s="117"/>
      <c r="DVN26" s="117"/>
      <c r="DVO26" s="117"/>
      <c r="DVP26" s="117"/>
      <c r="DVQ26" s="117"/>
      <c r="DVR26" s="117"/>
      <c r="DVS26" s="117"/>
      <c r="DVT26" s="117"/>
      <c r="DVU26" s="117"/>
      <c r="DVV26" s="117"/>
      <c r="DVW26" s="117"/>
      <c r="DVX26" s="117"/>
      <c r="DVY26" s="117"/>
      <c r="DVZ26" s="117"/>
      <c r="DWA26" s="117"/>
      <c r="DWB26" s="117"/>
      <c r="DWC26" s="117"/>
      <c r="DWD26" s="117"/>
      <c r="DWE26" s="117"/>
      <c r="DWF26" s="117"/>
      <c r="DWG26" s="117"/>
      <c r="DWH26" s="117"/>
      <c r="DWI26" s="117"/>
      <c r="DWJ26" s="117"/>
      <c r="DWK26" s="117"/>
      <c r="DWL26" s="117"/>
      <c r="DWM26" s="117"/>
      <c r="DWN26" s="117"/>
      <c r="DWO26" s="117"/>
      <c r="DWP26" s="117"/>
      <c r="DWQ26" s="117"/>
      <c r="DWR26" s="117"/>
      <c r="DWS26" s="117"/>
      <c r="DWT26" s="117"/>
      <c r="DWU26" s="117"/>
      <c r="DWV26" s="117"/>
      <c r="DWW26" s="117"/>
      <c r="DWX26" s="117"/>
      <c r="DWY26" s="117"/>
      <c r="DWZ26" s="117"/>
      <c r="DXA26" s="117"/>
      <c r="DXB26" s="117"/>
      <c r="DXC26" s="117"/>
      <c r="DXD26" s="117"/>
      <c r="DXE26" s="117"/>
      <c r="DXF26" s="117"/>
      <c r="DXG26" s="117"/>
      <c r="DXH26" s="117"/>
      <c r="DXI26" s="117"/>
      <c r="DXJ26" s="117"/>
      <c r="DXK26" s="117"/>
      <c r="DXL26" s="117"/>
      <c r="DXM26" s="117"/>
      <c r="DXN26" s="117"/>
      <c r="DXO26" s="117"/>
      <c r="DXP26" s="117"/>
      <c r="DXQ26" s="117"/>
      <c r="DXR26" s="117"/>
      <c r="DXS26" s="117"/>
      <c r="DXT26" s="117"/>
      <c r="DXU26" s="117"/>
      <c r="DXV26" s="117"/>
      <c r="DXW26" s="117"/>
      <c r="DXX26" s="117"/>
      <c r="DXY26" s="117"/>
      <c r="DXZ26" s="117"/>
      <c r="DYA26" s="117"/>
      <c r="DYB26" s="117"/>
      <c r="DYC26" s="117"/>
      <c r="DYD26" s="117"/>
      <c r="DYE26" s="117"/>
      <c r="DYF26" s="117"/>
      <c r="DYG26" s="117"/>
      <c r="DYH26" s="117"/>
      <c r="DYI26" s="117"/>
      <c r="DYJ26" s="117"/>
      <c r="DYK26" s="117"/>
      <c r="DYL26" s="117"/>
      <c r="DYM26" s="117"/>
      <c r="DYN26" s="117"/>
      <c r="DYO26" s="117"/>
      <c r="DYP26" s="117"/>
      <c r="DYQ26" s="117"/>
      <c r="DYR26" s="117"/>
      <c r="DYS26" s="117"/>
      <c r="DYT26" s="117"/>
      <c r="DYU26" s="117"/>
      <c r="DYV26" s="117"/>
      <c r="DYW26" s="117"/>
      <c r="DYX26" s="117"/>
      <c r="DYY26" s="117"/>
      <c r="DYZ26" s="117"/>
      <c r="DZA26" s="117"/>
      <c r="DZB26" s="117"/>
      <c r="DZC26" s="117"/>
      <c r="DZD26" s="117"/>
      <c r="DZE26" s="117"/>
      <c r="DZF26" s="117"/>
      <c r="DZG26" s="117"/>
      <c r="DZH26" s="117"/>
      <c r="DZI26" s="117"/>
      <c r="DZJ26" s="117"/>
      <c r="DZK26" s="117"/>
      <c r="DZL26" s="117"/>
      <c r="DZM26" s="117"/>
      <c r="DZN26" s="117"/>
      <c r="DZO26" s="117"/>
      <c r="DZP26" s="117"/>
      <c r="DZQ26" s="117"/>
      <c r="DZR26" s="117"/>
      <c r="DZS26" s="117"/>
      <c r="DZT26" s="117"/>
      <c r="DZU26" s="117"/>
      <c r="DZV26" s="117"/>
      <c r="DZW26" s="117"/>
      <c r="DZX26" s="117"/>
      <c r="DZY26" s="117"/>
      <c r="DZZ26" s="117"/>
      <c r="EAA26" s="117"/>
      <c r="EAB26" s="117"/>
      <c r="EAC26" s="117"/>
      <c r="EAD26" s="117"/>
      <c r="EAE26" s="117"/>
      <c r="EAF26" s="117"/>
      <c r="EAG26" s="117"/>
      <c r="EAH26" s="117"/>
      <c r="EAI26" s="117"/>
      <c r="EAJ26" s="117"/>
      <c r="EAK26" s="117"/>
      <c r="EAL26" s="117"/>
      <c r="EAM26" s="117"/>
      <c r="EAN26" s="117"/>
      <c r="EAO26" s="117"/>
      <c r="EAP26" s="117"/>
      <c r="EAQ26" s="117"/>
      <c r="EAR26" s="117"/>
      <c r="EAS26" s="117"/>
      <c r="EAT26" s="117"/>
      <c r="EAU26" s="117"/>
      <c r="EAV26" s="117"/>
      <c r="EAW26" s="117"/>
      <c r="EAX26" s="117"/>
      <c r="EAY26" s="117"/>
      <c r="EAZ26" s="117"/>
      <c r="EBA26" s="117"/>
      <c r="EBB26" s="117"/>
      <c r="EBC26" s="117"/>
      <c r="EBD26" s="117"/>
      <c r="EBE26" s="117"/>
      <c r="EBF26" s="117"/>
      <c r="EBG26" s="117"/>
      <c r="EBH26" s="117"/>
      <c r="EBI26" s="117"/>
      <c r="EBJ26" s="117"/>
      <c r="EBK26" s="117"/>
      <c r="EBL26" s="117"/>
      <c r="EBM26" s="117"/>
      <c r="EBN26" s="117"/>
      <c r="EBO26" s="117"/>
      <c r="EBP26" s="117"/>
      <c r="EBQ26" s="117"/>
      <c r="EBR26" s="117"/>
      <c r="EBS26" s="117"/>
      <c r="EBT26" s="117"/>
      <c r="EBU26" s="117"/>
      <c r="EBV26" s="117"/>
      <c r="EBW26" s="117"/>
      <c r="EBX26" s="117"/>
      <c r="EBY26" s="117"/>
      <c r="EBZ26" s="117"/>
      <c r="ECA26" s="117"/>
      <c r="ECB26" s="117"/>
      <c r="ECC26" s="117"/>
      <c r="ECD26" s="117"/>
      <c r="ECE26" s="117"/>
      <c r="ECF26" s="117"/>
      <c r="ECG26" s="117"/>
      <c r="ECH26" s="117"/>
      <c r="ECI26" s="117"/>
      <c r="ECJ26" s="117"/>
      <c r="ECK26" s="117"/>
      <c r="ECL26" s="117"/>
      <c r="ECM26" s="117"/>
      <c r="ECN26" s="117"/>
      <c r="ECO26" s="117"/>
      <c r="ECP26" s="117"/>
      <c r="ECQ26" s="117"/>
      <c r="ECR26" s="117"/>
      <c r="ECS26" s="117"/>
      <c r="ECT26" s="117"/>
      <c r="ECU26" s="117"/>
      <c r="ECV26" s="117"/>
      <c r="ECW26" s="117"/>
      <c r="ECX26" s="117"/>
      <c r="ECY26" s="117"/>
      <c r="ECZ26" s="117"/>
      <c r="EDA26" s="117"/>
      <c r="EDB26" s="117"/>
      <c r="EDC26" s="117"/>
      <c r="EDD26" s="117"/>
      <c r="EDE26" s="117"/>
      <c r="EDF26" s="117"/>
      <c r="EDG26" s="117"/>
      <c r="EDH26" s="117"/>
      <c r="EDI26" s="117"/>
      <c r="EDJ26" s="117"/>
      <c r="EDK26" s="117"/>
      <c r="EDL26" s="117"/>
      <c r="EDM26" s="117"/>
      <c r="EDN26" s="117"/>
      <c r="EDO26" s="117"/>
      <c r="EDP26" s="117"/>
      <c r="EDQ26" s="117"/>
      <c r="EDR26" s="117"/>
      <c r="EDS26" s="117"/>
      <c r="EDT26" s="117"/>
      <c r="EDU26" s="117"/>
      <c r="EDV26" s="117"/>
      <c r="EDW26" s="117"/>
      <c r="EDX26" s="117"/>
      <c r="EDY26" s="117"/>
      <c r="EDZ26" s="117"/>
      <c r="EEA26" s="117"/>
      <c r="EEB26" s="117"/>
      <c r="EEC26" s="117"/>
      <c r="EED26" s="117"/>
      <c r="EEE26" s="117"/>
      <c r="EEF26" s="117"/>
      <c r="EEG26" s="117"/>
      <c r="EEH26" s="117"/>
      <c r="EEI26" s="117"/>
      <c r="EEJ26" s="117"/>
      <c r="EEK26" s="117"/>
      <c r="EEL26" s="117"/>
      <c r="EEM26" s="117"/>
      <c r="EEN26" s="117"/>
      <c r="EEO26" s="117"/>
      <c r="EEP26" s="117"/>
      <c r="EEQ26" s="117"/>
      <c r="EER26" s="117"/>
      <c r="EES26" s="117"/>
      <c r="EET26" s="117"/>
      <c r="EEU26" s="117"/>
      <c r="EEV26" s="117"/>
      <c r="EEW26" s="117"/>
      <c r="EEX26" s="117"/>
      <c r="EEY26" s="117"/>
      <c r="EEZ26" s="117"/>
      <c r="EFA26" s="117"/>
      <c r="EFB26" s="117"/>
      <c r="EFC26" s="117"/>
      <c r="EFD26" s="117"/>
      <c r="EFE26" s="117"/>
      <c r="EFF26" s="117"/>
      <c r="EFG26" s="117"/>
      <c r="EFH26" s="117"/>
      <c r="EFI26" s="117"/>
      <c r="EFJ26" s="117"/>
      <c r="EFK26" s="117"/>
      <c r="EFL26" s="117"/>
      <c r="EFM26" s="117"/>
      <c r="EFN26" s="117"/>
      <c r="EFO26" s="117"/>
      <c r="EFP26" s="117"/>
      <c r="EFQ26" s="117"/>
      <c r="EFR26" s="117"/>
      <c r="EFS26" s="117"/>
      <c r="EFT26" s="117"/>
      <c r="EFU26" s="117"/>
      <c r="EFV26" s="117"/>
      <c r="EFW26" s="117"/>
      <c r="EFX26" s="117"/>
      <c r="EFY26" s="117"/>
      <c r="EFZ26" s="117"/>
      <c r="EGA26" s="117"/>
      <c r="EGB26" s="117"/>
      <c r="EGC26" s="117"/>
      <c r="EGD26" s="117"/>
      <c r="EGE26" s="117"/>
      <c r="EGF26" s="117"/>
      <c r="EGG26" s="117"/>
      <c r="EGH26" s="117"/>
      <c r="EGI26" s="117"/>
      <c r="EGJ26" s="117"/>
      <c r="EGK26" s="117"/>
      <c r="EGL26" s="117"/>
      <c r="EGM26" s="117"/>
      <c r="EGN26" s="117"/>
      <c r="EGO26" s="117"/>
      <c r="EGP26" s="117"/>
      <c r="EGQ26" s="117"/>
      <c r="EGR26" s="117"/>
      <c r="EGS26" s="117"/>
      <c r="EGT26" s="117"/>
      <c r="EGU26" s="117"/>
      <c r="EGV26" s="117"/>
      <c r="EGW26" s="117"/>
      <c r="EGX26" s="117"/>
      <c r="EGY26" s="117"/>
      <c r="EGZ26" s="117"/>
      <c r="EHA26" s="117"/>
      <c r="EHB26" s="117"/>
      <c r="EHC26" s="117"/>
      <c r="EHD26" s="117"/>
      <c r="EHE26" s="117"/>
      <c r="EHF26" s="117"/>
      <c r="EHG26" s="117"/>
      <c r="EHH26" s="117"/>
      <c r="EHI26" s="117"/>
      <c r="EHJ26" s="117"/>
      <c r="EHK26" s="117"/>
      <c r="EHL26" s="117"/>
      <c r="EHM26" s="117"/>
      <c r="EHN26" s="117"/>
      <c r="EHO26" s="117"/>
      <c r="EHP26" s="117"/>
      <c r="EHQ26" s="117"/>
      <c r="EHR26" s="117"/>
      <c r="EHS26" s="117"/>
      <c r="EHT26" s="117"/>
      <c r="EHU26" s="117"/>
      <c r="EHV26" s="117"/>
      <c r="EHW26" s="117"/>
      <c r="EHX26" s="117"/>
      <c r="EHY26" s="117"/>
      <c r="EHZ26" s="117"/>
      <c r="EIA26" s="117"/>
      <c r="EIB26" s="117"/>
      <c r="EIC26" s="117"/>
      <c r="EID26" s="117"/>
      <c r="EIE26" s="117"/>
      <c r="EIF26" s="117"/>
      <c r="EIG26" s="117"/>
      <c r="EIH26" s="117"/>
      <c r="EII26" s="117"/>
      <c r="EIJ26" s="117"/>
      <c r="EIK26" s="117"/>
      <c r="EIL26" s="117"/>
      <c r="EIM26" s="117"/>
      <c r="EIN26" s="117"/>
      <c r="EIO26" s="117"/>
      <c r="EIP26" s="117"/>
      <c r="EIQ26" s="117"/>
      <c r="EIR26" s="117"/>
      <c r="EIS26" s="117"/>
      <c r="EIT26" s="117"/>
      <c r="EIU26" s="117"/>
      <c r="EIV26" s="117"/>
      <c r="EIW26" s="117"/>
      <c r="EIX26" s="117"/>
      <c r="EIY26" s="117"/>
      <c r="EIZ26" s="117"/>
      <c r="EJA26" s="117"/>
      <c r="EJB26" s="117"/>
      <c r="EJC26" s="117"/>
      <c r="EJD26" s="117"/>
      <c r="EJE26" s="117"/>
      <c r="EJF26" s="117"/>
      <c r="EJG26" s="117"/>
      <c r="EJH26" s="117"/>
      <c r="EJI26" s="117"/>
      <c r="EJJ26" s="117"/>
      <c r="EJK26" s="117"/>
      <c r="EJL26" s="117"/>
      <c r="EJM26" s="117"/>
      <c r="EJN26" s="117"/>
      <c r="EJO26" s="117"/>
      <c r="EJP26" s="117"/>
      <c r="EJQ26" s="117"/>
      <c r="EJR26" s="117"/>
      <c r="EJS26" s="117"/>
      <c r="EJT26" s="117"/>
      <c r="EJU26" s="117"/>
      <c r="EJV26" s="117"/>
      <c r="EJW26" s="117"/>
      <c r="EJX26" s="117"/>
      <c r="EJY26" s="117"/>
      <c r="EJZ26" s="117"/>
      <c r="EKA26" s="117"/>
      <c r="EKB26" s="117"/>
      <c r="EKC26" s="117"/>
      <c r="EKD26" s="117"/>
      <c r="EKE26" s="117"/>
      <c r="EKF26" s="117"/>
      <c r="EKG26" s="117"/>
      <c r="EKH26" s="117"/>
      <c r="EKI26" s="117"/>
      <c r="EKJ26" s="117"/>
      <c r="EKK26" s="117"/>
      <c r="EKL26" s="117"/>
      <c r="EKM26" s="117"/>
      <c r="EKN26" s="117"/>
      <c r="EKO26" s="117"/>
      <c r="EKP26" s="117"/>
      <c r="EKQ26" s="117"/>
      <c r="EKR26" s="117"/>
      <c r="EKS26" s="117"/>
      <c r="EKT26" s="117"/>
      <c r="EKU26" s="117"/>
      <c r="EKV26" s="117"/>
      <c r="EKW26" s="117"/>
      <c r="EKX26" s="117"/>
      <c r="EKY26" s="117"/>
      <c r="EKZ26" s="117"/>
      <c r="ELA26" s="117"/>
      <c r="ELB26" s="117"/>
      <c r="ELC26" s="117"/>
      <c r="ELD26" s="117"/>
      <c r="ELE26" s="117"/>
      <c r="ELF26" s="117"/>
      <c r="ELG26" s="117"/>
      <c r="ELH26" s="117"/>
      <c r="ELI26" s="117"/>
      <c r="ELJ26" s="117"/>
      <c r="ELK26" s="117"/>
      <c r="ELL26" s="117"/>
      <c r="ELM26" s="117"/>
      <c r="ELN26" s="117"/>
      <c r="ELO26" s="117"/>
      <c r="ELP26" s="117"/>
      <c r="ELQ26" s="117"/>
      <c r="ELR26" s="117"/>
      <c r="ELS26" s="117"/>
      <c r="ELT26" s="117"/>
      <c r="ELU26" s="117"/>
      <c r="ELV26" s="117"/>
      <c r="ELW26" s="117"/>
      <c r="ELX26" s="117"/>
      <c r="ELY26" s="117"/>
      <c r="ELZ26" s="117"/>
      <c r="EMA26" s="117"/>
      <c r="EMB26" s="117"/>
      <c r="EMC26" s="117"/>
      <c r="EMD26" s="117"/>
      <c r="EME26" s="117"/>
      <c r="EMF26" s="117"/>
      <c r="EMG26" s="117"/>
      <c r="EMH26" s="117"/>
      <c r="EMI26" s="117"/>
      <c r="EMJ26" s="117"/>
      <c r="EMK26" s="117"/>
      <c r="EML26" s="117"/>
      <c r="EMM26" s="117"/>
      <c r="EMN26" s="117"/>
      <c r="EMO26" s="117"/>
      <c r="EMP26" s="117"/>
      <c r="EMQ26" s="117"/>
      <c r="EMR26" s="117"/>
      <c r="EMS26" s="117"/>
      <c r="EMT26" s="117"/>
      <c r="EMU26" s="117"/>
      <c r="EMV26" s="117"/>
      <c r="EMW26" s="117"/>
      <c r="EMX26" s="117"/>
      <c r="EMY26" s="117"/>
      <c r="EMZ26" s="117"/>
      <c r="ENA26" s="117"/>
      <c r="ENB26" s="117"/>
      <c r="ENC26" s="117"/>
      <c r="END26" s="117"/>
      <c r="ENE26" s="117"/>
      <c r="ENF26" s="117"/>
      <c r="ENG26" s="117"/>
      <c r="ENH26" s="117"/>
      <c r="ENI26" s="117"/>
      <c r="ENJ26" s="117"/>
      <c r="ENK26" s="117"/>
      <c r="ENL26" s="117"/>
      <c r="ENM26" s="117"/>
      <c r="ENN26" s="117"/>
      <c r="ENO26" s="117"/>
      <c r="ENP26" s="117"/>
      <c r="ENQ26" s="117"/>
      <c r="ENR26" s="117"/>
      <c r="ENS26" s="117"/>
      <c r="ENT26" s="117"/>
      <c r="ENU26" s="117"/>
      <c r="ENV26" s="117"/>
      <c r="ENW26" s="117"/>
      <c r="ENX26" s="117"/>
      <c r="ENY26" s="117"/>
      <c r="ENZ26" s="117"/>
      <c r="EOA26" s="117"/>
      <c r="EOB26" s="117"/>
      <c r="EOC26" s="117"/>
      <c r="EOD26" s="117"/>
      <c r="EOE26" s="117"/>
      <c r="EOF26" s="117"/>
      <c r="EOG26" s="117"/>
      <c r="EOH26" s="117"/>
      <c r="EOI26" s="117"/>
      <c r="EOJ26" s="117"/>
      <c r="EOK26" s="117"/>
      <c r="EOL26" s="117"/>
      <c r="EOM26" s="117"/>
      <c r="EON26" s="117"/>
      <c r="EOO26" s="117"/>
      <c r="EOP26" s="117"/>
      <c r="EOQ26" s="117"/>
      <c r="EOR26" s="117"/>
      <c r="EOS26" s="117"/>
      <c r="EOT26" s="117"/>
      <c r="EOU26" s="117"/>
      <c r="EOV26" s="117"/>
      <c r="EOW26" s="117"/>
      <c r="EOX26" s="117"/>
      <c r="EOY26" s="117"/>
      <c r="EOZ26" s="117"/>
      <c r="EPA26" s="117"/>
      <c r="EPB26" s="117"/>
      <c r="EPC26" s="117"/>
      <c r="EPD26" s="117"/>
      <c r="EPE26" s="117"/>
      <c r="EPF26" s="117"/>
      <c r="EPG26" s="117"/>
      <c r="EPH26" s="117"/>
      <c r="EPI26" s="117"/>
      <c r="EPJ26" s="117"/>
      <c r="EPK26" s="117"/>
      <c r="EPL26" s="117"/>
      <c r="EPM26" s="117"/>
      <c r="EPN26" s="117"/>
      <c r="EPO26" s="117"/>
      <c r="EPP26" s="117"/>
      <c r="EPQ26" s="117"/>
      <c r="EPR26" s="117"/>
      <c r="EPS26" s="117"/>
      <c r="EPT26" s="117"/>
      <c r="EPU26" s="117"/>
      <c r="EPV26" s="117"/>
      <c r="EPW26" s="117"/>
      <c r="EPX26" s="117"/>
      <c r="EPY26" s="117"/>
      <c r="EPZ26" s="117"/>
      <c r="EQA26" s="117"/>
      <c r="EQB26" s="117"/>
      <c r="EQC26" s="117"/>
      <c r="EQD26" s="117"/>
      <c r="EQE26" s="117"/>
      <c r="EQF26" s="117"/>
      <c r="EQG26" s="117"/>
      <c r="EQH26" s="117"/>
      <c r="EQI26" s="117"/>
      <c r="EQJ26" s="117"/>
      <c r="EQK26" s="117"/>
      <c r="EQL26" s="117"/>
      <c r="EQM26" s="117"/>
      <c r="EQN26" s="117"/>
      <c r="EQO26" s="117"/>
      <c r="EQP26" s="117"/>
      <c r="EQQ26" s="117"/>
      <c r="EQR26" s="117"/>
      <c r="EQS26" s="117"/>
      <c r="EQT26" s="117"/>
      <c r="EQU26" s="117"/>
      <c r="EQV26" s="117"/>
      <c r="EQW26" s="117"/>
      <c r="EQX26" s="117"/>
      <c r="EQY26" s="117"/>
      <c r="EQZ26" s="117"/>
      <c r="ERA26" s="117"/>
      <c r="ERB26" s="117"/>
      <c r="ERC26" s="117"/>
      <c r="ERD26" s="117"/>
      <c r="ERE26" s="117"/>
      <c r="ERF26" s="117"/>
      <c r="ERG26" s="117"/>
      <c r="ERH26" s="117"/>
      <c r="ERI26" s="117"/>
      <c r="ERJ26" s="117"/>
      <c r="ERK26" s="117"/>
      <c r="ERL26" s="117"/>
      <c r="ERM26" s="117"/>
      <c r="ERN26" s="117"/>
      <c r="ERO26" s="117"/>
      <c r="ERP26" s="117"/>
      <c r="ERQ26" s="117"/>
      <c r="ERR26" s="117"/>
      <c r="ERS26" s="117"/>
      <c r="ERT26" s="117"/>
      <c r="ERU26" s="117"/>
      <c r="ERV26" s="117"/>
      <c r="ERW26" s="117"/>
      <c r="ERX26" s="117"/>
      <c r="ERY26" s="117"/>
      <c r="ERZ26" s="117"/>
      <c r="ESA26" s="117"/>
      <c r="ESB26" s="117"/>
      <c r="ESC26" s="117"/>
      <c r="ESD26" s="117"/>
      <c r="ESE26" s="117"/>
      <c r="ESF26" s="117"/>
      <c r="ESG26" s="117"/>
      <c r="ESH26" s="117"/>
      <c r="ESI26" s="117"/>
      <c r="ESJ26" s="117"/>
      <c r="ESK26" s="117"/>
      <c r="ESL26" s="117"/>
      <c r="ESM26" s="117"/>
      <c r="ESN26" s="117"/>
      <c r="ESO26" s="117"/>
      <c r="ESP26" s="117"/>
      <c r="ESQ26" s="117"/>
      <c r="ESR26" s="117"/>
      <c r="ESS26" s="117"/>
      <c r="EST26" s="117"/>
      <c r="ESU26" s="117"/>
      <c r="ESV26" s="117"/>
      <c r="ESW26" s="117"/>
      <c r="ESX26" s="117"/>
      <c r="ESY26" s="117"/>
      <c r="ESZ26" s="117"/>
      <c r="ETA26" s="117"/>
      <c r="ETB26" s="117"/>
      <c r="ETC26" s="117"/>
      <c r="ETD26" s="117"/>
      <c r="ETE26" s="117"/>
      <c r="ETF26" s="117"/>
      <c r="ETG26" s="117"/>
      <c r="ETH26" s="117"/>
      <c r="ETI26" s="117"/>
      <c r="ETJ26" s="117"/>
      <c r="ETK26" s="117"/>
      <c r="ETL26" s="117"/>
      <c r="ETM26" s="117"/>
      <c r="ETN26" s="117"/>
      <c r="ETO26" s="117"/>
      <c r="ETP26" s="117"/>
      <c r="ETQ26" s="117"/>
      <c r="ETR26" s="117"/>
      <c r="ETS26" s="117"/>
      <c r="ETT26" s="117"/>
      <c r="ETU26" s="117"/>
      <c r="ETV26" s="117"/>
      <c r="ETW26" s="117"/>
      <c r="ETX26" s="117"/>
      <c r="ETY26" s="117"/>
      <c r="ETZ26" s="117"/>
      <c r="EUA26" s="117"/>
      <c r="EUB26" s="117"/>
      <c r="EUC26" s="117"/>
      <c r="EUD26" s="117"/>
      <c r="EUE26" s="117"/>
      <c r="EUF26" s="117"/>
      <c r="EUG26" s="117"/>
      <c r="EUH26" s="117"/>
      <c r="EUI26" s="117"/>
      <c r="EUJ26" s="117"/>
      <c r="EUK26" s="117"/>
      <c r="EUL26" s="117"/>
      <c r="EUM26" s="117"/>
      <c r="EUN26" s="117"/>
      <c r="EUO26" s="117"/>
      <c r="EUP26" s="117"/>
      <c r="EUQ26" s="117"/>
      <c r="EUR26" s="117"/>
      <c r="EUS26" s="117"/>
      <c r="EUT26" s="117"/>
      <c r="EUU26" s="117"/>
      <c r="EUV26" s="117"/>
      <c r="EUW26" s="117"/>
      <c r="EUX26" s="117"/>
      <c r="EUY26" s="117"/>
      <c r="EUZ26" s="117"/>
      <c r="EVA26" s="117"/>
      <c r="EVB26" s="117"/>
      <c r="EVC26" s="117"/>
      <c r="EVD26" s="117"/>
      <c r="EVE26" s="117"/>
      <c r="EVF26" s="117"/>
      <c r="EVG26" s="117"/>
      <c r="EVH26" s="117"/>
      <c r="EVI26" s="117"/>
      <c r="EVJ26" s="117"/>
      <c r="EVK26" s="117"/>
      <c r="EVL26" s="117"/>
      <c r="EVM26" s="117"/>
      <c r="EVN26" s="117"/>
      <c r="EVO26" s="117"/>
      <c r="EVP26" s="117"/>
      <c r="EVQ26" s="117"/>
      <c r="EVR26" s="117"/>
      <c r="EVS26" s="117"/>
      <c r="EVT26" s="117"/>
      <c r="EVU26" s="117"/>
      <c r="EVV26" s="117"/>
      <c r="EVW26" s="117"/>
      <c r="EVX26" s="117"/>
      <c r="EVY26" s="117"/>
      <c r="EVZ26" s="117"/>
      <c r="EWA26" s="117"/>
      <c r="EWB26" s="117"/>
      <c r="EWC26" s="117"/>
      <c r="EWD26" s="117"/>
      <c r="EWE26" s="117"/>
      <c r="EWF26" s="117"/>
      <c r="EWG26" s="117"/>
      <c r="EWH26" s="117"/>
      <c r="EWI26" s="117"/>
      <c r="EWJ26" s="117"/>
      <c r="EWK26" s="117"/>
      <c r="EWL26" s="117"/>
      <c r="EWM26" s="117"/>
      <c r="EWN26" s="117"/>
      <c r="EWO26" s="117"/>
      <c r="EWP26" s="117"/>
      <c r="EWQ26" s="117"/>
      <c r="EWR26" s="117"/>
      <c r="EWS26" s="117"/>
      <c r="EWT26" s="117"/>
      <c r="EWU26" s="117"/>
      <c r="EWV26" s="117"/>
      <c r="EWW26" s="117"/>
      <c r="EWX26" s="117"/>
      <c r="EWY26" s="117"/>
      <c r="EWZ26" s="117"/>
      <c r="EXA26" s="117"/>
      <c r="EXB26" s="117"/>
      <c r="EXC26" s="117"/>
      <c r="EXD26" s="117"/>
      <c r="EXE26" s="117"/>
      <c r="EXF26" s="117"/>
      <c r="EXG26" s="117"/>
      <c r="EXH26" s="117"/>
      <c r="EXI26" s="117"/>
      <c r="EXJ26" s="117"/>
      <c r="EXK26" s="117"/>
      <c r="EXL26" s="117"/>
      <c r="EXM26" s="117"/>
      <c r="EXN26" s="117"/>
      <c r="EXO26" s="117"/>
      <c r="EXP26" s="117"/>
      <c r="EXQ26" s="117"/>
      <c r="EXR26" s="117"/>
      <c r="EXS26" s="117"/>
      <c r="EXT26" s="117"/>
      <c r="EXU26" s="117"/>
      <c r="EXV26" s="117"/>
      <c r="EXW26" s="117"/>
      <c r="EXX26" s="117"/>
      <c r="EXY26" s="117"/>
      <c r="EXZ26" s="117"/>
      <c r="EYA26" s="117"/>
      <c r="EYB26" s="117"/>
      <c r="EYC26" s="117"/>
      <c r="EYD26" s="117"/>
      <c r="EYE26" s="117"/>
      <c r="EYF26" s="117"/>
      <c r="EYG26" s="117"/>
      <c r="EYH26" s="117"/>
      <c r="EYI26" s="117"/>
      <c r="EYJ26" s="117"/>
      <c r="EYK26" s="117"/>
      <c r="EYL26" s="117"/>
      <c r="EYM26" s="117"/>
      <c r="EYN26" s="117"/>
      <c r="EYO26" s="117"/>
      <c r="EYP26" s="117"/>
      <c r="EYQ26" s="117"/>
      <c r="EYR26" s="117"/>
      <c r="EYS26" s="117"/>
      <c r="EYT26" s="117"/>
      <c r="EYU26" s="117"/>
      <c r="EYV26" s="117"/>
      <c r="EYW26" s="117"/>
      <c r="EYX26" s="117"/>
      <c r="EYY26" s="117"/>
      <c r="EYZ26" s="117"/>
      <c r="EZA26" s="117"/>
      <c r="EZB26" s="117"/>
      <c r="EZC26" s="117"/>
      <c r="EZD26" s="117"/>
      <c r="EZE26" s="117"/>
      <c r="EZF26" s="117"/>
      <c r="EZG26" s="117"/>
      <c r="EZH26" s="117"/>
      <c r="EZI26" s="117"/>
      <c r="EZJ26" s="117"/>
      <c r="EZK26" s="117"/>
      <c r="EZL26" s="117"/>
      <c r="EZM26" s="117"/>
      <c r="EZN26" s="117"/>
      <c r="EZO26" s="117"/>
      <c r="EZP26" s="117"/>
      <c r="EZQ26" s="117"/>
      <c r="EZR26" s="117"/>
      <c r="EZS26" s="117"/>
      <c r="EZT26" s="117"/>
      <c r="EZU26" s="117"/>
      <c r="EZV26" s="117"/>
      <c r="EZW26" s="117"/>
      <c r="EZX26" s="117"/>
      <c r="EZY26" s="117"/>
      <c r="EZZ26" s="117"/>
      <c r="FAA26" s="117"/>
      <c r="FAB26" s="117"/>
      <c r="FAC26" s="117"/>
      <c r="FAD26" s="117"/>
      <c r="FAE26" s="117"/>
      <c r="FAF26" s="117"/>
      <c r="FAG26" s="117"/>
      <c r="FAH26" s="117"/>
      <c r="FAI26" s="117"/>
      <c r="FAJ26" s="117"/>
      <c r="FAK26" s="117"/>
      <c r="FAL26" s="117"/>
      <c r="FAM26" s="117"/>
      <c r="FAN26" s="117"/>
      <c r="FAO26" s="117"/>
      <c r="FAP26" s="117"/>
      <c r="FAQ26" s="117"/>
      <c r="FAR26" s="117"/>
      <c r="FAS26" s="117"/>
      <c r="FAT26" s="117"/>
      <c r="FAU26" s="117"/>
      <c r="FAV26" s="117"/>
      <c r="FAW26" s="117"/>
      <c r="FAX26" s="117"/>
      <c r="FAY26" s="117"/>
      <c r="FAZ26" s="117"/>
      <c r="FBA26" s="117"/>
      <c r="FBB26" s="117"/>
      <c r="FBC26" s="117"/>
      <c r="FBD26" s="117"/>
      <c r="FBE26" s="117"/>
      <c r="FBF26" s="117"/>
      <c r="FBG26" s="117"/>
      <c r="FBH26" s="117"/>
      <c r="FBI26" s="117"/>
      <c r="FBJ26" s="117"/>
      <c r="FBK26" s="117"/>
      <c r="FBL26" s="117"/>
      <c r="FBM26" s="117"/>
      <c r="FBN26" s="117"/>
      <c r="FBO26" s="117"/>
      <c r="FBP26" s="117"/>
      <c r="FBQ26" s="117"/>
      <c r="FBR26" s="117"/>
      <c r="FBS26" s="117"/>
      <c r="FBT26" s="117"/>
      <c r="FBU26" s="117"/>
      <c r="FBV26" s="117"/>
      <c r="FBW26" s="117"/>
      <c r="FBX26" s="117"/>
      <c r="FBY26" s="117"/>
      <c r="FBZ26" s="117"/>
      <c r="FCA26" s="117"/>
      <c r="FCB26" s="117"/>
      <c r="FCC26" s="117"/>
      <c r="FCD26" s="117"/>
      <c r="FCE26" s="117"/>
      <c r="FCF26" s="117"/>
      <c r="FCG26" s="117"/>
      <c r="FCH26" s="117"/>
      <c r="FCI26" s="117"/>
      <c r="FCJ26" s="117"/>
      <c r="FCK26" s="117"/>
      <c r="FCL26" s="117"/>
      <c r="FCM26" s="117"/>
      <c r="FCN26" s="117"/>
      <c r="FCO26" s="117"/>
      <c r="FCP26" s="117"/>
      <c r="FCQ26" s="117"/>
      <c r="FCR26" s="117"/>
      <c r="FCS26" s="117"/>
      <c r="FCT26" s="117"/>
      <c r="FCU26" s="117"/>
      <c r="FCV26" s="117"/>
      <c r="FCW26" s="117"/>
      <c r="FCX26" s="117"/>
      <c r="FCY26" s="117"/>
      <c r="FCZ26" s="117"/>
      <c r="FDA26" s="117"/>
      <c r="FDB26" s="117"/>
      <c r="FDC26" s="117"/>
      <c r="FDD26" s="117"/>
      <c r="FDE26" s="117"/>
      <c r="FDF26" s="117"/>
      <c r="FDG26" s="117"/>
      <c r="FDH26" s="117"/>
      <c r="FDI26" s="117"/>
      <c r="FDJ26" s="117"/>
      <c r="FDK26" s="117"/>
      <c r="FDL26" s="117"/>
      <c r="FDM26" s="117"/>
      <c r="FDN26" s="117"/>
      <c r="FDO26" s="117"/>
      <c r="FDP26" s="117"/>
      <c r="FDQ26" s="117"/>
      <c r="FDR26" s="117"/>
      <c r="FDS26" s="117"/>
      <c r="FDT26" s="117"/>
      <c r="FDU26" s="117"/>
      <c r="FDV26" s="117"/>
      <c r="FDW26" s="117"/>
      <c r="FDX26" s="117"/>
      <c r="FDY26" s="117"/>
      <c r="FDZ26" s="117"/>
      <c r="FEA26" s="117"/>
      <c r="FEB26" s="117"/>
      <c r="FEC26" s="117"/>
      <c r="FED26" s="117"/>
      <c r="FEE26" s="117"/>
      <c r="FEF26" s="117"/>
      <c r="FEG26" s="117"/>
      <c r="FEH26" s="117"/>
      <c r="FEI26" s="117"/>
      <c r="FEJ26" s="117"/>
      <c r="FEK26" s="117"/>
      <c r="FEL26" s="117"/>
      <c r="FEM26" s="117"/>
      <c r="FEN26" s="117"/>
      <c r="FEO26" s="117"/>
      <c r="FEP26" s="117"/>
      <c r="FEQ26" s="117"/>
      <c r="FER26" s="117"/>
      <c r="FES26" s="117"/>
      <c r="FET26" s="117"/>
      <c r="FEU26" s="117"/>
      <c r="FEV26" s="117"/>
      <c r="FEW26" s="117"/>
      <c r="FEX26" s="117"/>
      <c r="FEY26" s="117"/>
      <c r="FEZ26" s="117"/>
      <c r="FFA26" s="117"/>
      <c r="FFB26" s="117"/>
      <c r="FFC26" s="117"/>
      <c r="FFD26" s="117"/>
      <c r="FFE26" s="117"/>
      <c r="FFF26" s="117"/>
      <c r="FFG26" s="117"/>
      <c r="FFH26" s="117"/>
      <c r="FFI26" s="117"/>
      <c r="FFJ26" s="117"/>
      <c r="FFK26" s="117"/>
      <c r="FFL26" s="117"/>
      <c r="FFM26" s="117"/>
      <c r="FFN26" s="117"/>
      <c r="FFO26" s="117"/>
      <c r="FFP26" s="117"/>
      <c r="FFQ26" s="117"/>
      <c r="FFR26" s="117"/>
      <c r="FFS26" s="117"/>
      <c r="FFT26" s="117"/>
      <c r="FFU26" s="117"/>
      <c r="FFV26" s="117"/>
      <c r="FFW26" s="117"/>
      <c r="FFX26" s="117"/>
      <c r="FFY26" s="117"/>
      <c r="FFZ26" s="117"/>
      <c r="FGA26" s="117"/>
      <c r="FGB26" s="117"/>
      <c r="FGC26" s="117"/>
      <c r="FGD26" s="117"/>
      <c r="FGE26" s="117"/>
      <c r="FGF26" s="117"/>
      <c r="FGG26" s="117"/>
      <c r="FGH26" s="117"/>
      <c r="FGI26" s="117"/>
      <c r="FGJ26" s="117"/>
      <c r="FGK26" s="117"/>
      <c r="FGL26" s="117"/>
      <c r="FGM26" s="117"/>
      <c r="FGN26" s="117"/>
      <c r="FGO26" s="117"/>
      <c r="FGP26" s="117"/>
      <c r="FGQ26" s="117"/>
      <c r="FGR26" s="117"/>
      <c r="FGS26" s="117"/>
      <c r="FGT26" s="117"/>
      <c r="FGU26" s="117"/>
      <c r="FGV26" s="117"/>
      <c r="FGW26" s="117"/>
      <c r="FGX26" s="117"/>
      <c r="FGY26" s="117"/>
      <c r="FGZ26" s="117"/>
      <c r="FHA26" s="117"/>
      <c r="FHB26" s="117"/>
      <c r="FHC26" s="117"/>
      <c r="FHD26" s="117"/>
      <c r="FHE26" s="117"/>
      <c r="FHF26" s="117"/>
      <c r="FHG26" s="117"/>
      <c r="FHH26" s="117"/>
      <c r="FHI26" s="117"/>
      <c r="FHJ26" s="117"/>
      <c r="FHK26" s="117"/>
      <c r="FHL26" s="117"/>
      <c r="FHM26" s="117"/>
      <c r="FHN26" s="117"/>
      <c r="FHO26" s="117"/>
      <c r="FHP26" s="117"/>
      <c r="FHQ26" s="117"/>
      <c r="FHR26" s="117"/>
      <c r="FHS26" s="117"/>
      <c r="FHT26" s="117"/>
      <c r="FHU26" s="117"/>
      <c r="FHV26" s="117"/>
      <c r="FHW26" s="117"/>
      <c r="FHX26" s="117"/>
      <c r="FHY26" s="117"/>
      <c r="FHZ26" s="117"/>
      <c r="FIA26" s="117"/>
      <c r="FIB26" s="117"/>
      <c r="FIC26" s="117"/>
      <c r="FID26" s="117"/>
      <c r="FIE26" s="117"/>
      <c r="FIF26" s="117"/>
      <c r="FIG26" s="117"/>
      <c r="FIH26" s="117"/>
      <c r="FII26" s="117"/>
      <c r="FIJ26" s="117"/>
      <c r="FIK26" s="117"/>
      <c r="FIL26" s="117"/>
      <c r="FIM26" s="117"/>
      <c r="FIN26" s="117"/>
      <c r="FIO26" s="117"/>
      <c r="FIP26" s="117"/>
      <c r="FIQ26" s="117"/>
      <c r="FIR26" s="117"/>
      <c r="FIS26" s="117"/>
      <c r="FIT26" s="117"/>
      <c r="FIU26" s="117"/>
      <c r="FIV26" s="117"/>
      <c r="FIW26" s="117"/>
      <c r="FIX26" s="117"/>
      <c r="FIY26" s="117"/>
      <c r="FIZ26" s="117"/>
      <c r="FJA26" s="117"/>
      <c r="FJB26" s="117"/>
      <c r="FJC26" s="117"/>
      <c r="FJD26" s="117"/>
      <c r="FJE26" s="117"/>
      <c r="FJF26" s="117"/>
      <c r="FJG26" s="117"/>
      <c r="FJH26" s="117"/>
      <c r="FJI26" s="117"/>
      <c r="FJJ26" s="117"/>
      <c r="FJK26" s="117"/>
      <c r="FJL26" s="117"/>
      <c r="FJM26" s="117"/>
      <c r="FJN26" s="117"/>
      <c r="FJO26" s="117"/>
      <c r="FJP26" s="117"/>
      <c r="FJQ26" s="117"/>
      <c r="FJR26" s="117"/>
      <c r="FJS26" s="117"/>
      <c r="FJT26" s="117"/>
      <c r="FJU26" s="117"/>
      <c r="FJV26" s="117"/>
      <c r="FJW26" s="117"/>
      <c r="FJX26" s="117"/>
      <c r="FJY26" s="117"/>
      <c r="FJZ26" s="117"/>
      <c r="FKA26" s="117"/>
      <c r="FKB26" s="117"/>
      <c r="FKC26" s="117"/>
      <c r="FKD26" s="117"/>
      <c r="FKE26" s="117"/>
      <c r="FKF26" s="117"/>
      <c r="FKG26" s="117"/>
      <c r="FKH26" s="117"/>
      <c r="FKI26" s="117"/>
      <c r="FKJ26" s="117"/>
      <c r="FKK26" s="117"/>
      <c r="FKL26" s="117"/>
      <c r="FKM26" s="117"/>
      <c r="FKN26" s="117"/>
      <c r="FKO26" s="117"/>
      <c r="FKP26" s="117"/>
      <c r="FKQ26" s="117"/>
      <c r="FKR26" s="117"/>
      <c r="FKS26" s="117"/>
      <c r="FKT26" s="117"/>
      <c r="FKU26" s="117"/>
      <c r="FKV26" s="117"/>
      <c r="FKW26" s="117"/>
      <c r="FKX26" s="117"/>
      <c r="FKY26" s="117"/>
      <c r="FKZ26" s="117"/>
      <c r="FLA26" s="117"/>
      <c r="FLB26" s="117"/>
      <c r="FLC26" s="117"/>
      <c r="FLD26" s="117"/>
      <c r="FLE26" s="117"/>
      <c r="FLF26" s="117"/>
      <c r="FLG26" s="117"/>
      <c r="FLH26" s="117"/>
      <c r="FLI26" s="117"/>
      <c r="FLJ26" s="117"/>
      <c r="FLK26" s="117"/>
      <c r="FLL26" s="117"/>
      <c r="FLM26" s="117"/>
      <c r="FLN26" s="117"/>
      <c r="FLO26" s="117"/>
      <c r="FLP26" s="117"/>
      <c r="FLQ26" s="117"/>
      <c r="FLR26" s="117"/>
      <c r="FLS26" s="117"/>
      <c r="FLT26" s="117"/>
      <c r="FLU26" s="117"/>
      <c r="FLV26" s="117"/>
      <c r="FLW26" s="117"/>
      <c r="FLX26" s="117"/>
      <c r="FLY26" s="117"/>
      <c r="FLZ26" s="117"/>
      <c r="FMA26" s="117"/>
      <c r="FMB26" s="117"/>
      <c r="FMC26" s="117"/>
      <c r="FMD26" s="117"/>
      <c r="FME26" s="117"/>
      <c r="FMF26" s="117"/>
      <c r="FMG26" s="117"/>
      <c r="FMH26" s="117"/>
      <c r="FMI26" s="117"/>
      <c r="FMJ26" s="117"/>
      <c r="FMK26" s="117"/>
      <c r="FML26" s="117"/>
      <c r="FMM26" s="117"/>
      <c r="FMN26" s="117"/>
      <c r="FMO26" s="117"/>
      <c r="FMP26" s="117"/>
      <c r="FMQ26" s="117"/>
      <c r="FMR26" s="117"/>
      <c r="FMS26" s="117"/>
      <c r="FMT26" s="117"/>
      <c r="FMU26" s="117"/>
      <c r="FMV26" s="117"/>
      <c r="FMW26" s="117"/>
      <c r="FMX26" s="117"/>
      <c r="FMY26" s="117"/>
      <c r="FMZ26" s="117"/>
      <c r="FNA26" s="117"/>
      <c r="FNB26" s="117"/>
      <c r="FNC26" s="117"/>
      <c r="FND26" s="117"/>
      <c r="FNE26" s="117"/>
      <c r="FNF26" s="117"/>
      <c r="FNG26" s="117"/>
      <c r="FNH26" s="117"/>
      <c r="FNI26" s="117"/>
      <c r="FNJ26" s="117"/>
      <c r="FNK26" s="117"/>
      <c r="FNL26" s="117"/>
      <c r="FNM26" s="117"/>
      <c r="FNN26" s="117"/>
      <c r="FNO26" s="117"/>
      <c r="FNP26" s="117"/>
      <c r="FNQ26" s="117"/>
      <c r="FNR26" s="117"/>
      <c r="FNS26" s="117"/>
      <c r="FNT26" s="117"/>
      <c r="FNU26" s="117"/>
      <c r="FNV26" s="117"/>
      <c r="FNW26" s="117"/>
      <c r="FNX26" s="117"/>
      <c r="FNY26" s="117"/>
      <c r="FNZ26" s="117"/>
      <c r="FOA26" s="117"/>
      <c r="FOB26" s="117"/>
      <c r="FOC26" s="117"/>
      <c r="FOD26" s="117"/>
      <c r="FOE26" s="117"/>
      <c r="FOF26" s="117"/>
      <c r="FOG26" s="117"/>
      <c r="FOH26" s="117"/>
      <c r="FOI26" s="117"/>
      <c r="FOJ26" s="117"/>
      <c r="FOK26" s="117"/>
      <c r="FOL26" s="117"/>
      <c r="FOM26" s="117"/>
      <c r="FON26" s="117"/>
      <c r="FOO26" s="117"/>
      <c r="FOP26" s="117"/>
      <c r="FOQ26" s="117"/>
      <c r="FOR26" s="117"/>
      <c r="FOS26" s="117"/>
      <c r="FOT26" s="117"/>
      <c r="FOU26" s="117"/>
      <c r="FOV26" s="117"/>
      <c r="FOW26" s="117"/>
      <c r="FOX26" s="117"/>
      <c r="FOY26" s="117"/>
      <c r="FOZ26" s="117"/>
      <c r="FPA26" s="117"/>
      <c r="FPB26" s="117"/>
      <c r="FPC26" s="117"/>
      <c r="FPD26" s="117"/>
      <c r="FPE26" s="117"/>
      <c r="FPF26" s="117"/>
      <c r="FPG26" s="117"/>
      <c r="FPH26" s="117"/>
      <c r="FPI26" s="117"/>
      <c r="FPJ26" s="117"/>
      <c r="FPK26" s="117"/>
      <c r="FPL26" s="117"/>
      <c r="FPM26" s="117"/>
      <c r="FPN26" s="117"/>
      <c r="FPO26" s="117"/>
      <c r="FPP26" s="117"/>
      <c r="FPQ26" s="117"/>
      <c r="FPR26" s="117"/>
      <c r="FPS26" s="117"/>
      <c r="FPT26" s="117"/>
      <c r="FPU26" s="117"/>
      <c r="FPV26" s="117"/>
      <c r="FPW26" s="117"/>
      <c r="FPX26" s="117"/>
      <c r="FPY26" s="117"/>
      <c r="FPZ26" s="117"/>
      <c r="FQA26" s="117"/>
      <c r="FQB26" s="117"/>
      <c r="FQC26" s="117"/>
      <c r="FQD26" s="117"/>
      <c r="FQE26" s="117"/>
      <c r="FQF26" s="117"/>
      <c r="FQG26" s="117"/>
      <c r="FQH26" s="117"/>
      <c r="FQI26" s="117"/>
      <c r="FQJ26" s="117"/>
      <c r="FQK26" s="117"/>
      <c r="FQL26" s="117"/>
      <c r="FQM26" s="117"/>
      <c r="FQN26" s="117"/>
      <c r="FQO26" s="117"/>
      <c r="FQP26" s="117"/>
      <c r="FQQ26" s="117"/>
      <c r="FQR26" s="117"/>
      <c r="FQS26" s="117"/>
      <c r="FQT26" s="117"/>
      <c r="FQU26" s="117"/>
      <c r="FQV26" s="117"/>
      <c r="FQW26" s="117"/>
      <c r="FQX26" s="117"/>
      <c r="FQY26" s="117"/>
      <c r="FQZ26" s="117"/>
      <c r="FRA26" s="117"/>
      <c r="FRB26" s="117"/>
      <c r="FRC26" s="117"/>
      <c r="FRD26" s="117"/>
      <c r="FRE26" s="117"/>
      <c r="FRF26" s="117"/>
      <c r="FRG26" s="117"/>
      <c r="FRH26" s="117"/>
      <c r="FRI26" s="117"/>
      <c r="FRJ26" s="117"/>
      <c r="FRK26" s="117"/>
      <c r="FRL26" s="117"/>
      <c r="FRM26" s="117"/>
      <c r="FRN26" s="117"/>
      <c r="FRO26" s="117"/>
      <c r="FRP26" s="117"/>
      <c r="FRQ26" s="117"/>
      <c r="FRR26" s="117"/>
      <c r="FRS26" s="117"/>
      <c r="FRT26" s="117"/>
      <c r="FRU26" s="117"/>
      <c r="FRV26" s="117"/>
      <c r="FRW26" s="117"/>
      <c r="FRX26" s="117"/>
      <c r="FRY26" s="117"/>
      <c r="FRZ26" s="117"/>
      <c r="FSA26" s="117"/>
      <c r="FSB26" s="117"/>
      <c r="FSC26" s="117"/>
      <c r="FSD26" s="117"/>
      <c r="FSE26" s="117"/>
      <c r="FSF26" s="117"/>
      <c r="FSG26" s="117"/>
      <c r="FSH26" s="117"/>
      <c r="FSI26" s="117"/>
      <c r="FSJ26" s="117"/>
      <c r="FSK26" s="117"/>
      <c r="FSL26" s="117"/>
      <c r="FSM26" s="117"/>
      <c r="FSN26" s="117"/>
      <c r="FSO26" s="117"/>
      <c r="FSP26" s="117"/>
      <c r="FSQ26" s="117"/>
      <c r="FSR26" s="117"/>
      <c r="FSS26" s="117"/>
      <c r="FST26" s="117"/>
      <c r="FSU26" s="117"/>
      <c r="FSV26" s="117"/>
      <c r="FSW26" s="117"/>
      <c r="FSX26" s="117"/>
      <c r="FSY26" s="117"/>
      <c r="FSZ26" s="117"/>
      <c r="FTA26" s="117"/>
      <c r="FTB26" s="117"/>
      <c r="FTC26" s="117"/>
      <c r="FTD26" s="117"/>
      <c r="FTE26" s="117"/>
      <c r="FTF26" s="117"/>
      <c r="FTG26" s="117"/>
      <c r="FTH26" s="117"/>
      <c r="FTI26" s="117"/>
      <c r="FTJ26" s="117"/>
      <c r="FTK26" s="117"/>
      <c r="FTL26" s="117"/>
      <c r="FTM26" s="117"/>
      <c r="FTN26" s="117"/>
      <c r="FTO26" s="117"/>
      <c r="FTP26" s="117"/>
      <c r="FTQ26" s="117"/>
      <c r="FTR26" s="117"/>
      <c r="FTS26" s="117"/>
      <c r="FTT26" s="117"/>
      <c r="FTU26" s="117"/>
      <c r="FTV26" s="117"/>
      <c r="FTW26" s="117"/>
      <c r="FTX26" s="117"/>
      <c r="FTY26" s="117"/>
      <c r="FTZ26" s="117"/>
      <c r="FUA26" s="117"/>
      <c r="FUB26" s="117"/>
      <c r="FUC26" s="117"/>
      <c r="FUD26" s="117"/>
      <c r="FUE26" s="117"/>
      <c r="FUF26" s="117"/>
      <c r="FUG26" s="117"/>
      <c r="FUH26" s="117"/>
      <c r="FUI26" s="117"/>
      <c r="FUJ26" s="117"/>
      <c r="FUK26" s="117"/>
      <c r="FUL26" s="117"/>
      <c r="FUM26" s="117"/>
      <c r="FUN26" s="117"/>
      <c r="FUO26" s="117"/>
      <c r="FUP26" s="117"/>
      <c r="FUQ26" s="117"/>
      <c r="FUR26" s="117"/>
      <c r="FUS26" s="117"/>
      <c r="FUT26" s="117"/>
      <c r="FUU26" s="117"/>
      <c r="FUV26" s="117"/>
      <c r="FUW26" s="117"/>
      <c r="FUX26" s="117"/>
      <c r="FUY26" s="117"/>
      <c r="FUZ26" s="117"/>
      <c r="FVA26" s="117"/>
      <c r="FVB26" s="117"/>
      <c r="FVC26" s="117"/>
      <c r="FVD26" s="117"/>
      <c r="FVE26" s="117"/>
      <c r="FVF26" s="117"/>
      <c r="FVG26" s="117"/>
      <c r="FVH26" s="117"/>
      <c r="FVI26" s="117"/>
      <c r="FVJ26" s="117"/>
      <c r="FVK26" s="117"/>
      <c r="FVL26" s="117"/>
      <c r="FVM26" s="117"/>
      <c r="FVN26" s="117"/>
      <c r="FVO26" s="117"/>
      <c r="FVP26" s="117"/>
      <c r="FVQ26" s="117"/>
      <c r="FVR26" s="117"/>
      <c r="FVS26" s="117"/>
      <c r="FVT26" s="117"/>
      <c r="FVU26" s="117"/>
      <c r="FVV26" s="117"/>
      <c r="FVW26" s="117"/>
      <c r="FVX26" s="117"/>
      <c r="FVY26" s="117"/>
      <c r="FVZ26" s="117"/>
      <c r="FWA26" s="117"/>
      <c r="FWB26" s="117"/>
      <c r="FWC26" s="117"/>
      <c r="FWD26" s="117"/>
      <c r="FWE26" s="117"/>
      <c r="FWF26" s="117"/>
      <c r="FWG26" s="117"/>
      <c r="FWH26" s="117"/>
      <c r="FWI26" s="117"/>
      <c r="FWJ26" s="117"/>
      <c r="FWK26" s="117"/>
      <c r="FWL26" s="117"/>
      <c r="FWM26" s="117"/>
      <c r="FWN26" s="117"/>
      <c r="FWO26" s="117"/>
      <c r="FWP26" s="117"/>
      <c r="FWQ26" s="117"/>
      <c r="FWR26" s="117"/>
      <c r="FWS26" s="117"/>
      <c r="FWT26" s="117"/>
      <c r="FWU26" s="117"/>
      <c r="FWV26" s="117"/>
      <c r="FWW26" s="117"/>
      <c r="FWX26" s="117"/>
      <c r="FWY26" s="117"/>
      <c r="FWZ26" s="117"/>
      <c r="FXA26" s="117"/>
      <c r="FXB26" s="117"/>
      <c r="FXC26" s="117"/>
      <c r="FXD26" s="117"/>
      <c r="FXE26" s="117"/>
      <c r="FXF26" s="117"/>
      <c r="FXG26" s="117"/>
      <c r="FXH26" s="117"/>
      <c r="FXI26" s="117"/>
      <c r="FXJ26" s="117"/>
      <c r="FXK26" s="117"/>
      <c r="FXL26" s="117"/>
      <c r="FXM26" s="117"/>
      <c r="FXN26" s="117"/>
      <c r="FXO26" s="117"/>
      <c r="FXP26" s="117"/>
      <c r="FXQ26" s="117"/>
      <c r="FXR26" s="117"/>
      <c r="FXS26" s="117"/>
      <c r="FXT26" s="117"/>
      <c r="FXU26" s="117"/>
      <c r="FXV26" s="117"/>
      <c r="FXW26" s="117"/>
      <c r="FXX26" s="117"/>
      <c r="FXY26" s="117"/>
      <c r="FXZ26" s="117"/>
      <c r="FYA26" s="117"/>
      <c r="FYB26" s="117"/>
      <c r="FYC26" s="117"/>
      <c r="FYD26" s="117"/>
      <c r="FYE26" s="117"/>
      <c r="FYF26" s="117"/>
      <c r="FYG26" s="117"/>
      <c r="FYH26" s="117"/>
      <c r="FYI26" s="117"/>
      <c r="FYJ26" s="117"/>
      <c r="FYK26" s="117"/>
      <c r="FYL26" s="117"/>
      <c r="FYM26" s="117"/>
      <c r="FYN26" s="117"/>
      <c r="FYO26" s="117"/>
      <c r="FYP26" s="117"/>
      <c r="FYQ26" s="117"/>
      <c r="FYR26" s="117"/>
      <c r="FYS26" s="117"/>
      <c r="FYT26" s="117"/>
      <c r="FYU26" s="117"/>
      <c r="FYV26" s="117"/>
      <c r="FYW26" s="117"/>
      <c r="FYX26" s="117"/>
      <c r="FYY26" s="117"/>
      <c r="FYZ26" s="117"/>
      <c r="FZA26" s="117"/>
      <c r="FZB26" s="117"/>
      <c r="FZC26" s="117"/>
      <c r="FZD26" s="117"/>
      <c r="FZE26" s="117"/>
      <c r="FZF26" s="117"/>
      <c r="FZG26" s="117"/>
      <c r="FZH26" s="117"/>
      <c r="FZI26" s="117"/>
      <c r="FZJ26" s="117"/>
      <c r="FZK26" s="117"/>
      <c r="FZL26" s="117"/>
      <c r="FZM26" s="117"/>
      <c r="FZN26" s="117"/>
      <c r="FZO26" s="117"/>
      <c r="FZP26" s="117"/>
      <c r="FZQ26" s="117"/>
      <c r="FZR26" s="117"/>
      <c r="FZS26" s="117"/>
      <c r="FZT26" s="117"/>
      <c r="FZU26" s="117"/>
      <c r="FZV26" s="117"/>
      <c r="FZW26" s="117"/>
      <c r="FZX26" s="117"/>
      <c r="FZY26" s="117"/>
      <c r="FZZ26" s="117"/>
      <c r="GAA26" s="117"/>
      <c r="GAB26" s="117"/>
      <c r="GAC26" s="117"/>
      <c r="GAD26" s="117"/>
      <c r="GAE26" s="117"/>
      <c r="GAF26" s="117"/>
      <c r="GAG26" s="117"/>
      <c r="GAH26" s="117"/>
      <c r="GAI26" s="117"/>
      <c r="GAJ26" s="117"/>
      <c r="GAK26" s="117"/>
      <c r="GAL26" s="117"/>
      <c r="GAM26" s="117"/>
      <c r="GAN26" s="117"/>
      <c r="GAO26" s="117"/>
      <c r="GAP26" s="117"/>
      <c r="GAQ26" s="117"/>
      <c r="GAR26" s="117"/>
      <c r="GAS26" s="117"/>
      <c r="GAT26" s="117"/>
      <c r="GAU26" s="117"/>
      <c r="GAV26" s="117"/>
      <c r="GAW26" s="117"/>
      <c r="GAX26" s="117"/>
      <c r="GAY26" s="117"/>
      <c r="GAZ26" s="117"/>
      <c r="GBA26" s="117"/>
      <c r="GBB26" s="117"/>
      <c r="GBC26" s="117"/>
      <c r="GBD26" s="117"/>
      <c r="GBE26" s="117"/>
      <c r="GBF26" s="117"/>
      <c r="GBG26" s="117"/>
      <c r="GBH26" s="117"/>
      <c r="GBI26" s="117"/>
      <c r="GBJ26" s="117"/>
      <c r="GBK26" s="117"/>
      <c r="GBL26" s="117"/>
      <c r="GBM26" s="117"/>
      <c r="GBN26" s="117"/>
      <c r="GBO26" s="117"/>
      <c r="GBP26" s="117"/>
      <c r="GBQ26" s="117"/>
      <c r="GBR26" s="117"/>
      <c r="GBS26" s="117"/>
      <c r="GBT26" s="117"/>
      <c r="GBU26" s="117"/>
      <c r="GBV26" s="117"/>
      <c r="GBW26" s="117"/>
      <c r="GBX26" s="117"/>
      <c r="GBY26" s="117"/>
      <c r="GBZ26" s="117"/>
      <c r="GCA26" s="117"/>
      <c r="GCB26" s="117"/>
      <c r="GCC26" s="117"/>
      <c r="GCD26" s="117"/>
      <c r="GCE26" s="117"/>
      <c r="GCF26" s="117"/>
      <c r="GCG26" s="117"/>
      <c r="GCH26" s="117"/>
      <c r="GCI26" s="117"/>
      <c r="GCJ26" s="117"/>
      <c r="GCK26" s="117"/>
      <c r="GCL26" s="117"/>
      <c r="GCM26" s="117"/>
      <c r="GCN26" s="117"/>
      <c r="GCO26" s="117"/>
      <c r="GCP26" s="117"/>
      <c r="GCQ26" s="117"/>
      <c r="GCR26" s="117"/>
      <c r="GCS26" s="117"/>
      <c r="GCT26" s="117"/>
      <c r="GCU26" s="117"/>
      <c r="GCV26" s="117"/>
      <c r="GCW26" s="117"/>
      <c r="GCX26" s="117"/>
      <c r="GCY26" s="117"/>
      <c r="GCZ26" s="117"/>
      <c r="GDA26" s="117"/>
      <c r="GDB26" s="117"/>
      <c r="GDC26" s="117"/>
      <c r="GDD26" s="117"/>
      <c r="GDE26" s="117"/>
      <c r="GDF26" s="117"/>
      <c r="GDG26" s="117"/>
      <c r="GDH26" s="117"/>
      <c r="GDI26" s="117"/>
      <c r="GDJ26" s="117"/>
      <c r="GDK26" s="117"/>
      <c r="GDL26" s="117"/>
      <c r="GDM26" s="117"/>
      <c r="GDN26" s="117"/>
      <c r="GDO26" s="117"/>
      <c r="GDP26" s="117"/>
      <c r="GDQ26" s="117"/>
      <c r="GDR26" s="117"/>
      <c r="GDS26" s="117"/>
      <c r="GDT26" s="117"/>
      <c r="GDU26" s="117"/>
      <c r="GDV26" s="117"/>
      <c r="GDW26" s="117"/>
      <c r="GDX26" s="117"/>
      <c r="GDY26" s="117"/>
      <c r="GDZ26" s="117"/>
      <c r="GEA26" s="117"/>
      <c r="GEB26" s="117"/>
      <c r="GEC26" s="117"/>
      <c r="GED26" s="117"/>
      <c r="GEE26" s="117"/>
      <c r="GEF26" s="117"/>
      <c r="GEG26" s="117"/>
      <c r="GEH26" s="117"/>
      <c r="GEI26" s="117"/>
      <c r="GEJ26" s="117"/>
      <c r="GEK26" s="117"/>
      <c r="GEL26" s="117"/>
      <c r="GEM26" s="117"/>
      <c r="GEN26" s="117"/>
      <c r="GEO26" s="117"/>
      <c r="GEP26" s="117"/>
      <c r="GEQ26" s="117"/>
      <c r="GER26" s="117"/>
      <c r="GES26" s="117"/>
      <c r="GET26" s="117"/>
      <c r="GEU26" s="117"/>
      <c r="GEV26" s="117"/>
      <c r="GEW26" s="117"/>
      <c r="GEX26" s="117"/>
      <c r="GEY26" s="117"/>
      <c r="GEZ26" s="117"/>
      <c r="GFA26" s="117"/>
      <c r="GFB26" s="117"/>
      <c r="GFC26" s="117"/>
      <c r="GFD26" s="117"/>
      <c r="GFE26" s="117"/>
      <c r="GFF26" s="117"/>
      <c r="GFG26" s="117"/>
      <c r="GFH26" s="117"/>
      <c r="GFI26" s="117"/>
      <c r="GFJ26" s="117"/>
      <c r="GFK26" s="117"/>
      <c r="GFL26" s="117"/>
      <c r="GFM26" s="117"/>
      <c r="GFN26" s="117"/>
      <c r="GFO26" s="117"/>
      <c r="GFP26" s="117"/>
      <c r="GFQ26" s="117"/>
      <c r="GFR26" s="117"/>
      <c r="GFS26" s="117"/>
      <c r="GFT26" s="117"/>
      <c r="GFU26" s="117"/>
      <c r="GFV26" s="117"/>
      <c r="GFW26" s="117"/>
      <c r="GFX26" s="117"/>
      <c r="GFY26" s="117"/>
      <c r="GFZ26" s="117"/>
      <c r="GGA26" s="117"/>
      <c r="GGB26" s="117"/>
      <c r="GGC26" s="117"/>
      <c r="GGD26" s="117"/>
      <c r="GGE26" s="117"/>
      <c r="GGF26" s="117"/>
      <c r="GGG26" s="117"/>
      <c r="GGH26" s="117"/>
      <c r="GGI26" s="117"/>
      <c r="GGJ26" s="117"/>
      <c r="GGK26" s="117"/>
      <c r="GGL26" s="117"/>
      <c r="GGM26" s="117"/>
      <c r="GGN26" s="117"/>
      <c r="GGO26" s="117"/>
      <c r="GGP26" s="117"/>
      <c r="GGQ26" s="117"/>
      <c r="GGR26" s="117"/>
      <c r="GGS26" s="117"/>
      <c r="GGT26" s="117"/>
      <c r="GGU26" s="117"/>
      <c r="GGV26" s="117"/>
      <c r="GGW26" s="117"/>
      <c r="GGX26" s="117"/>
      <c r="GGY26" s="117"/>
      <c r="GGZ26" s="117"/>
      <c r="GHA26" s="117"/>
      <c r="GHB26" s="117"/>
      <c r="GHC26" s="117"/>
      <c r="GHD26" s="117"/>
      <c r="GHE26" s="117"/>
      <c r="GHF26" s="117"/>
      <c r="GHG26" s="117"/>
      <c r="GHH26" s="117"/>
      <c r="GHI26" s="117"/>
      <c r="GHJ26" s="117"/>
      <c r="GHK26" s="117"/>
      <c r="GHL26" s="117"/>
      <c r="GHM26" s="117"/>
      <c r="GHN26" s="117"/>
      <c r="GHO26" s="117"/>
      <c r="GHP26" s="117"/>
      <c r="GHQ26" s="117"/>
      <c r="GHR26" s="117"/>
      <c r="GHS26" s="117"/>
      <c r="GHT26" s="117"/>
      <c r="GHU26" s="117"/>
      <c r="GHV26" s="117"/>
      <c r="GHW26" s="117"/>
      <c r="GHX26" s="117"/>
      <c r="GHY26" s="117"/>
      <c r="GHZ26" s="117"/>
      <c r="GIA26" s="117"/>
      <c r="GIB26" s="117"/>
      <c r="GIC26" s="117"/>
      <c r="GID26" s="117"/>
      <c r="GIE26" s="117"/>
      <c r="GIF26" s="117"/>
      <c r="GIG26" s="117"/>
      <c r="GIH26" s="117"/>
      <c r="GII26" s="117"/>
      <c r="GIJ26" s="117"/>
      <c r="GIK26" s="117"/>
      <c r="GIL26" s="117"/>
      <c r="GIM26" s="117"/>
      <c r="GIN26" s="117"/>
      <c r="GIO26" s="117"/>
      <c r="GIP26" s="117"/>
      <c r="GIQ26" s="117"/>
      <c r="GIR26" s="117"/>
      <c r="GIS26" s="117"/>
      <c r="GIT26" s="117"/>
      <c r="GIU26" s="117"/>
      <c r="GIV26" s="117"/>
      <c r="GIW26" s="117"/>
      <c r="GIX26" s="117"/>
      <c r="GIY26" s="117"/>
      <c r="GIZ26" s="117"/>
      <c r="GJA26" s="117"/>
      <c r="GJB26" s="117"/>
      <c r="GJC26" s="117"/>
      <c r="GJD26" s="117"/>
      <c r="GJE26" s="117"/>
      <c r="GJF26" s="117"/>
      <c r="GJG26" s="117"/>
      <c r="GJH26" s="117"/>
      <c r="GJI26" s="117"/>
      <c r="GJJ26" s="117"/>
      <c r="GJK26" s="117"/>
      <c r="GJL26" s="117"/>
      <c r="GJM26" s="117"/>
      <c r="GJN26" s="117"/>
      <c r="GJO26" s="117"/>
      <c r="GJP26" s="117"/>
      <c r="GJQ26" s="117"/>
      <c r="GJR26" s="117"/>
      <c r="GJS26" s="117"/>
      <c r="GJT26" s="117"/>
      <c r="GJU26" s="117"/>
      <c r="GJV26" s="117"/>
      <c r="GJW26" s="117"/>
      <c r="GJX26" s="117"/>
      <c r="GJY26" s="117"/>
      <c r="GJZ26" s="117"/>
      <c r="GKA26" s="117"/>
      <c r="GKB26" s="117"/>
      <c r="GKC26" s="117"/>
      <c r="GKD26" s="117"/>
      <c r="GKE26" s="117"/>
      <c r="GKF26" s="117"/>
      <c r="GKG26" s="117"/>
      <c r="GKH26" s="117"/>
      <c r="GKI26" s="117"/>
      <c r="GKJ26" s="117"/>
      <c r="GKK26" s="117"/>
      <c r="GKL26" s="117"/>
      <c r="GKM26" s="117"/>
      <c r="GKN26" s="117"/>
      <c r="GKO26" s="117"/>
      <c r="GKP26" s="117"/>
      <c r="GKQ26" s="117"/>
      <c r="GKR26" s="117"/>
      <c r="GKS26" s="117"/>
      <c r="GKT26" s="117"/>
      <c r="GKU26" s="117"/>
      <c r="GKV26" s="117"/>
      <c r="GKW26" s="117"/>
      <c r="GKX26" s="117"/>
      <c r="GKY26" s="117"/>
      <c r="GKZ26" s="117"/>
      <c r="GLA26" s="117"/>
      <c r="GLB26" s="117"/>
      <c r="GLC26" s="117"/>
      <c r="GLD26" s="117"/>
      <c r="GLE26" s="117"/>
      <c r="GLF26" s="117"/>
      <c r="GLG26" s="117"/>
      <c r="GLH26" s="117"/>
      <c r="GLI26" s="117"/>
      <c r="GLJ26" s="117"/>
      <c r="GLK26" s="117"/>
      <c r="GLL26" s="117"/>
      <c r="GLM26" s="117"/>
      <c r="GLN26" s="117"/>
      <c r="GLO26" s="117"/>
      <c r="GLP26" s="117"/>
      <c r="GLQ26" s="117"/>
      <c r="GLR26" s="117"/>
      <c r="GLS26" s="117"/>
      <c r="GLT26" s="117"/>
      <c r="GLU26" s="117"/>
      <c r="GLV26" s="117"/>
      <c r="GLW26" s="117"/>
      <c r="GLX26" s="117"/>
      <c r="GLY26" s="117"/>
      <c r="GLZ26" s="117"/>
      <c r="GMA26" s="117"/>
      <c r="GMB26" s="117"/>
      <c r="GMC26" s="117"/>
      <c r="GMD26" s="117"/>
      <c r="GME26" s="117"/>
      <c r="GMF26" s="117"/>
      <c r="GMG26" s="117"/>
      <c r="GMH26" s="117"/>
      <c r="GMI26" s="117"/>
      <c r="GMJ26" s="117"/>
      <c r="GMK26" s="117"/>
      <c r="GML26" s="117"/>
      <c r="GMM26" s="117"/>
      <c r="GMN26" s="117"/>
      <c r="GMO26" s="117"/>
      <c r="GMP26" s="117"/>
      <c r="GMQ26" s="117"/>
      <c r="GMR26" s="117"/>
      <c r="GMS26" s="117"/>
      <c r="GMT26" s="117"/>
      <c r="GMU26" s="117"/>
      <c r="GMV26" s="117"/>
      <c r="GMW26" s="117"/>
      <c r="GMX26" s="117"/>
      <c r="GMY26" s="117"/>
      <c r="GMZ26" s="117"/>
      <c r="GNA26" s="117"/>
      <c r="GNB26" s="117"/>
      <c r="GNC26" s="117"/>
      <c r="GND26" s="117"/>
      <c r="GNE26" s="117"/>
      <c r="GNF26" s="117"/>
      <c r="GNG26" s="117"/>
      <c r="GNH26" s="117"/>
      <c r="GNI26" s="117"/>
      <c r="GNJ26" s="117"/>
      <c r="GNK26" s="117"/>
      <c r="GNL26" s="117"/>
      <c r="GNM26" s="117"/>
      <c r="GNN26" s="117"/>
      <c r="GNO26" s="117"/>
      <c r="GNP26" s="117"/>
      <c r="GNQ26" s="117"/>
      <c r="GNR26" s="117"/>
      <c r="GNS26" s="117"/>
      <c r="GNT26" s="117"/>
      <c r="GNU26" s="117"/>
      <c r="GNV26" s="117"/>
      <c r="GNW26" s="117"/>
      <c r="GNX26" s="117"/>
      <c r="GNY26" s="117"/>
      <c r="GNZ26" s="117"/>
      <c r="GOA26" s="117"/>
      <c r="GOB26" s="117"/>
      <c r="GOC26" s="117"/>
      <c r="GOD26" s="117"/>
      <c r="GOE26" s="117"/>
      <c r="GOF26" s="117"/>
      <c r="GOG26" s="117"/>
      <c r="GOH26" s="117"/>
      <c r="GOI26" s="117"/>
      <c r="GOJ26" s="117"/>
      <c r="GOK26" s="117"/>
      <c r="GOL26" s="117"/>
      <c r="GOM26" s="117"/>
      <c r="GON26" s="117"/>
      <c r="GOO26" s="117"/>
      <c r="GOP26" s="117"/>
      <c r="GOQ26" s="117"/>
      <c r="GOR26" s="117"/>
      <c r="GOS26" s="117"/>
      <c r="GOT26" s="117"/>
      <c r="GOU26" s="117"/>
      <c r="GOV26" s="117"/>
      <c r="GOW26" s="117"/>
      <c r="GOX26" s="117"/>
      <c r="GOY26" s="117"/>
      <c r="GOZ26" s="117"/>
      <c r="GPA26" s="117"/>
      <c r="GPB26" s="117"/>
      <c r="GPC26" s="117"/>
      <c r="GPD26" s="117"/>
      <c r="GPE26" s="117"/>
      <c r="GPF26" s="117"/>
      <c r="GPG26" s="117"/>
      <c r="GPH26" s="117"/>
      <c r="GPI26" s="117"/>
      <c r="GPJ26" s="117"/>
      <c r="GPK26" s="117"/>
      <c r="GPL26" s="117"/>
      <c r="GPM26" s="117"/>
      <c r="GPN26" s="117"/>
      <c r="GPO26" s="117"/>
      <c r="GPP26" s="117"/>
      <c r="GPQ26" s="117"/>
      <c r="GPR26" s="117"/>
      <c r="GPS26" s="117"/>
      <c r="GPT26" s="117"/>
      <c r="GPU26" s="117"/>
      <c r="GPV26" s="117"/>
      <c r="GPW26" s="117"/>
      <c r="GPX26" s="117"/>
      <c r="GPY26" s="117"/>
      <c r="GPZ26" s="117"/>
      <c r="GQA26" s="117"/>
      <c r="GQB26" s="117"/>
      <c r="GQC26" s="117"/>
      <c r="GQD26" s="117"/>
      <c r="GQE26" s="117"/>
      <c r="GQF26" s="117"/>
      <c r="GQG26" s="117"/>
      <c r="GQH26" s="117"/>
      <c r="GQI26" s="117"/>
      <c r="GQJ26" s="117"/>
      <c r="GQK26" s="117"/>
      <c r="GQL26" s="117"/>
      <c r="GQM26" s="117"/>
      <c r="GQN26" s="117"/>
      <c r="GQO26" s="117"/>
      <c r="GQP26" s="117"/>
      <c r="GQQ26" s="117"/>
      <c r="GQR26" s="117"/>
      <c r="GQS26" s="117"/>
      <c r="GQT26" s="117"/>
      <c r="GQU26" s="117"/>
      <c r="GQV26" s="117"/>
      <c r="GQW26" s="117"/>
      <c r="GQX26" s="117"/>
      <c r="GQY26" s="117"/>
      <c r="GQZ26" s="117"/>
      <c r="GRA26" s="117"/>
      <c r="GRB26" s="117"/>
      <c r="GRC26" s="117"/>
      <c r="GRD26" s="117"/>
      <c r="GRE26" s="117"/>
      <c r="GRF26" s="117"/>
      <c r="GRG26" s="117"/>
      <c r="GRH26" s="117"/>
      <c r="GRI26" s="117"/>
      <c r="GRJ26" s="117"/>
      <c r="GRK26" s="117"/>
      <c r="GRL26" s="117"/>
      <c r="GRM26" s="117"/>
      <c r="GRN26" s="117"/>
      <c r="GRO26" s="117"/>
      <c r="GRP26" s="117"/>
      <c r="GRQ26" s="117"/>
      <c r="GRR26" s="117"/>
      <c r="GRS26" s="117"/>
      <c r="GRT26" s="117"/>
      <c r="GRU26" s="117"/>
      <c r="GRV26" s="117"/>
      <c r="GRW26" s="117"/>
      <c r="GRX26" s="117"/>
      <c r="GRY26" s="117"/>
      <c r="GRZ26" s="117"/>
      <c r="GSA26" s="117"/>
      <c r="GSB26" s="117"/>
      <c r="GSC26" s="117"/>
      <c r="GSD26" s="117"/>
      <c r="GSE26" s="117"/>
      <c r="GSF26" s="117"/>
      <c r="GSG26" s="117"/>
      <c r="GSH26" s="117"/>
      <c r="GSI26" s="117"/>
      <c r="GSJ26" s="117"/>
      <c r="GSK26" s="117"/>
      <c r="GSL26" s="117"/>
      <c r="GSM26" s="117"/>
      <c r="GSN26" s="117"/>
      <c r="GSO26" s="117"/>
      <c r="GSP26" s="117"/>
      <c r="GSQ26" s="117"/>
      <c r="GSR26" s="117"/>
      <c r="GSS26" s="117"/>
      <c r="GST26" s="117"/>
      <c r="GSU26" s="117"/>
      <c r="GSV26" s="117"/>
      <c r="GSW26" s="117"/>
      <c r="GSX26" s="117"/>
      <c r="GSY26" s="117"/>
      <c r="GSZ26" s="117"/>
      <c r="GTA26" s="117"/>
      <c r="GTB26" s="117"/>
      <c r="GTC26" s="117"/>
      <c r="GTD26" s="117"/>
      <c r="GTE26" s="117"/>
      <c r="GTF26" s="117"/>
      <c r="GTG26" s="117"/>
      <c r="GTH26" s="117"/>
      <c r="GTI26" s="117"/>
      <c r="GTJ26" s="117"/>
      <c r="GTK26" s="117"/>
      <c r="GTL26" s="117"/>
      <c r="GTM26" s="117"/>
      <c r="GTN26" s="117"/>
      <c r="GTO26" s="117"/>
      <c r="GTP26" s="117"/>
      <c r="GTQ26" s="117"/>
      <c r="GTR26" s="117"/>
      <c r="GTS26" s="117"/>
      <c r="GTT26" s="117"/>
      <c r="GTU26" s="117"/>
      <c r="GTV26" s="117"/>
      <c r="GTW26" s="117"/>
      <c r="GTX26" s="117"/>
      <c r="GTY26" s="117"/>
      <c r="GTZ26" s="117"/>
      <c r="GUA26" s="117"/>
      <c r="GUB26" s="117"/>
      <c r="GUC26" s="117"/>
      <c r="GUD26" s="117"/>
      <c r="GUE26" s="117"/>
      <c r="GUF26" s="117"/>
      <c r="GUG26" s="117"/>
      <c r="GUH26" s="117"/>
      <c r="GUI26" s="117"/>
      <c r="GUJ26" s="117"/>
      <c r="GUK26" s="117"/>
      <c r="GUL26" s="117"/>
      <c r="GUM26" s="117"/>
      <c r="GUN26" s="117"/>
      <c r="GUO26" s="117"/>
      <c r="GUP26" s="117"/>
      <c r="GUQ26" s="117"/>
      <c r="GUR26" s="117"/>
      <c r="GUS26" s="117"/>
      <c r="GUT26" s="117"/>
      <c r="GUU26" s="117"/>
      <c r="GUV26" s="117"/>
      <c r="GUW26" s="117"/>
      <c r="GUX26" s="117"/>
      <c r="GUY26" s="117"/>
      <c r="GUZ26" s="117"/>
      <c r="GVA26" s="117"/>
      <c r="GVB26" s="117"/>
      <c r="GVC26" s="117"/>
      <c r="GVD26" s="117"/>
      <c r="GVE26" s="117"/>
      <c r="GVF26" s="117"/>
      <c r="GVG26" s="117"/>
      <c r="GVH26" s="117"/>
      <c r="GVI26" s="117"/>
      <c r="GVJ26" s="117"/>
      <c r="GVK26" s="117"/>
      <c r="GVL26" s="117"/>
      <c r="GVM26" s="117"/>
      <c r="GVN26" s="117"/>
      <c r="GVO26" s="117"/>
      <c r="GVP26" s="117"/>
      <c r="GVQ26" s="117"/>
      <c r="GVR26" s="117"/>
      <c r="GVS26" s="117"/>
      <c r="GVT26" s="117"/>
      <c r="GVU26" s="117"/>
      <c r="GVV26" s="117"/>
      <c r="GVW26" s="117"/>
      <c r="GVX26" s="117"/>
      <c r="GVY26" s="117"/>
      <c r="GVZ26" s="117"/>
      <c r="GWA26" s="117"/>
      <c r="GWB26" s="117"/>
      <c r="GWC26" s="117"/>
      <c r="GWD26" s="117"/>
      <c r="GWE26" s="117"/>
      <c r="GWF26" s="117"/>
      <c r="GWG26" s="117"/>
      <c r="GWH26" s="117"/>
      <c r="GWI26" s="117"/>
      <c r="GWJ26" s="117"/>
      <c r="GWK26" s="117"/>
      <c r="GWL26" s="117"/>
      <c r="GWM26" s="117"/>
      <c r="GWN26" s="117"/>
      <c r="GWO26" s="117"/>
      <c r="GWP26" s="117"/>
      <c r="GWQ26" s="117"/>
      <c r="GWR26" s="117"/>
      <c r="GWS26" s="117"/>
      <c r="GWT26" s="117"/>
      <c r="GWU26" s="117"/>
      <c r="GWV26" s="117"/>
      <c r="GWW26" s="117"/>
      <c r="GWX26" s="117"/>
      <c r="GWY26" s="117"/>
      <c r="GWZ26" s="117"/>
      <c r="GXA26" s="117"/>
      <c r="GXB26" s="117"/>
      <c r="GXC26" s="117"/>
      <c r="GXD26" s="117"/>
      <c r="GXE26" s="117"/>
      <c r="GXF26" s="117"/>
      <c r="GXG26" s="117"/>
      <c r="GXH26" s="117"/>
      <c r="GXI26" s="117"/>
      <c r="GXJ26" s="117"/>
      <c r="GXK26" s="117"/>
      <c r="GXL26" s="117"/>
      <c r="GXM26" s="117"/>
      <c r="GXN26" s="117"/>
      <c r="GXO26" s="117"/>
      <c r="GXP26" s="117"/>
      <c r="GXQ26" s="117"/>
      <c r="GXR26" s="117"/>
      <c r="GXS26" s="117"/>
      <c r="GXT26" s="117"/>
      <c r="GXU26" s="117"/>
      <c r="GXV26" s="117"/>
      <c r="GXW26" s="117"/>
      <c r="GXX26" s="117"/>
      <c r="GXY26" s="117"/>
      <c r="GXZ26" s="117"/>
      <c r="GYA26" s="117"/>
      <c r="GYB26" s="117"/>
      <c r="GYC26" s="117"/>
      <c r="GYD26" s="117"/>
      <c r="GYE26" s="117"/>
      <c r="GYF26" s="117"/>
      <c r="GYG26" s="117"/>
      <c r="GYH26" s="117"/>
      <c r="GYI26" s="117"/>
      <c r="GYJ26" s="117"/>
      <c r="GYK26" s="117"/>
      <c r="GYL26" s="117"/>
      <c r="GYM26" s="117"/>
      <c r="GYN26" s="117"/>
      <c r="GYO26" s="117"/>
      <c r="GYP26" s="117"/>
      <c r="GYQ26" s="117"/>
      <c r="GYR26" s="117"/>
      <c r="GYS26" s="117"/>
      <c r="GYT26" s="117"/>
      <c r="GYU26" s="117"/>
      <c r="GYV26" s="117"/>
      <c r="GYW26" s="117"/>
      <c r="GYX26" s="117"/>
      <c r="GYY26" s="117"/>
      <c r="GYZ26" s="117"/>
      <c r="GZA26" s="117"/>
      <c r="GZB26" s="117"/>
      <c r="GZC26" s="117"/>
      <c r="GZD26" s="117"/>
      <c r="GZE26" s="117"/>
      <c r="GZF26" s="117"/>
      <c r="GZG26" s="117"/>
      <c r="GZH26" s="117"/>
      <c r="GZI26" s="117"/>
      <c r="GZJ26" s="117"/>
      <c r="GZK26" s="117"/>
      <c r="GZL26" s="117"/>
      <c r="GZM26" s="117"/>
      <c r="GZN26" s="117"/>
      <c r="GZO26" s="117"/>
      <c r="GZP26" s="117"/>
      <c r="GZQ26" s="117"/>
      <c r="GZR26" s="117"/>
      <c r="GZS26" s="117"/>
      <c r="GZT26" s="117"/>
      <c r="GZU26" s="117"/>
      <c r="GZV26" s="117"/>
      <c r="GZW26" s="117"/>
      <c r="GZX26" s="117"/>
      <c r="GZY26" s="117"/>
      <c r="GZZ26" s="117"/>
      <c r="HAA26" s="117"/>
      <c r="HAB26" s="117"/>
      <c r="HAC26" s="117"/>
      <c r="HAD26" s="117"/>
      <c r="HAE26" s="117"/>
      <c r="HAF26" s="117"/>
      <c r="HAG26" s="117"/>
      <c r="HAH26" s="117"/>
      <c r="HAI26" s="117"/>
      <c r="HAJ26" s="117"/>
      <c r="HAK26" s="117"/>
      <c r="HAL26" s="117"/>
      <c r="HAM26" s="117"/>
      <c r="HAN26" s="117"/>
      <c r="HAO26" s="117"/>
      <c r="HAP26" s="117"/>
      <c r="HAQ26" s="117"/>
      <c r="HAR26" s="117"/>
      <c r="HAS26" s="117"/>
      <c r="HAT26" s="117"/>
      <c r="HAU26" s="117"/>
      <c r="HAV26" s="117"/>
      <c r="HAW26" s="117"/>
      <c r="HAX26" s="117"/>
      <c r="HAY26" s="117"/>
      <c r="HAZ26" s="117"/>
      <c r="HBA26" s="117"/>
      <c r="HBB26" s="117"/>
      <c r="HBC26" s="117"/>
      <c r="HBD26" s="117"/>
      <c r="HBE26" s="117"/>
      <c r="HBF26" s="117"/>
      <c r="HBG26" s="117"/>
      <c r="HBH26" s="117"/>
      <c r="HBI26" s="117"/>
      <c r="HBJ26" s="117"/>
      <c r="HBK26" s="117"/>
      <c r="HBL26" s="117"/>
      <c r="HBM26" s="117"/>
      <c r="HBN26" s="117"/>
      <c r="HBO26" s="117"/>
      <c r="HBP26" s="117"/>
      <c r="HBQ26" s="117"/>
      <c r="HBR26" s="117"/>
      <c r="HBS26" s="117"/>
      <c r="HBT26" s="117"/>
      <c r="HBU26" s="117"/>
      <c r="HBV26" s="117"/>
      <c r="HBW26" s="117"/>
      <c r="HBX26" s="117"/>
      <c r="HBY26" s="117"/>
      <c r="HBZ26" s="117"/>
      <c r="HCA26" s="117"/>
      <c r="HCB26" s="117"/>
      <c r="HCC26" s="117"/>
      <c r="HCD26" s="117"/>
      <c r="HCE26" s="117"/>
      <c r="HCF26" s="117"/>
      <c r="HCG26" s="117"/>
      <c r="HCH26" s="117"/>
      <c r="HCI26" s="117"/>
      <c r="HCJ26" s="117"/>
      <c r="HCK26" s="117"/>
      <c r="HCL26" s="117"/>
      <c r="HCM26" s="117"/>
      <c r="HCN26" s="117"/>
      <c r="HCO26" s="117"/>
      <c r="HCP26" s="117"/>
      <c r="HCQ26" s="117"/>
      <c r="HCR26" s="117"/>
      <c r="HCS26" s="117"/>
      <c r="HCT26" s="117"/>
      <c r="HCU26" s="117"/>
      <c r="HCV26" s="117"/>
      <c r="HCW26" s="117"/>
      <c r="HCX26" s="117"/>
      <c r="HCY26" s="117"/>
      <c r="HCZ26" s="117"/>
      <c r="HDA26" s="117"/>
      <c r="HDB26" s="117"/>
      <c r="HDC26" s="117"/>
      <c r="HDD26" s="117"/>
      <c r="HDE26" s="117"/>
      <c r="HDF26" s="117"/>
      <c r="HDG26" s="117"/>
      <c r="HDH26" s="117"/>
      <c r="HDI26" s="117"/>
      <c r="HDJ26" s="117"/>
      <c r="HDK26" s="117"/>
      <c r="HDL26" s="117"/>
      <c r="HDM26" s="117"/>
      <c r="HDN26" s="117"/>
      <c r="HDO26" s="117"/>
      <c r="HDP26" s="117"/>
      <c r="HDQ26" s="117"/>
      <c r="HDR26" s="117"/>
      <c r="HDS26" s="117"/>
      <c r="HDT26" s="117"/>
      <c r="HDU26" s="117"/>
      <c r="HDV26" s="117"/>
      <c r="HDW26" s="117"/>
      <c r="HDX26" s="117"/>
      <c r="HDY26" s="117"/>
      <c r="HDZ26" s="117"/>
      <c r="HEA26" s="117"/>
      <c r="HEB26" s="117"/>
      <c r="HEC26" s="117"/>
      <c r="HED26" s="117"/>
      <c r="HEE26" s="117"/>
      <c r="HEF26" s="117"/>
      <c r="HEG26" s="117"/>
      <c r="HEH26" s="117"/>
      <c r="HEI26" s="117"/>
      <c r="HEJ26" s="117"/>
      <c r="HEK26" s="117"/>
      <c r="HEL26" s="117"/>
      <c r="HEM26" s="117"/>
      <c r="HEN26" s="117"/>
      <c r="HEO26" s="117"/>
      <c r="HEP26" s="117"/>
      <c r="HEQ26" s="117"/>
      <c r="HER26" s="117"/>
      <c r="HES26" s="117"/>
      <c r="HET26" s="117"/>
      <c r="HEU26" s="117"/>
      <c r="HEV26" s="117"/>
      <c r="HEW26" s="117"/>
      <c r="HEX26" s="117"/>
      <c r="HEY26" s="117"/>
      <c r="HEZ26" s="117"/>
      <c r="HFA26" s="117"/>
      <c r="HFB26" s="117"/>
      <c r="HFC26" s="117"/>
      <c r="HFD26" s="117"/>
      <c r="HFE26" s="117"/>
      <c r="HFF26" s="117"/>
      <c r="HFG26" s="117"/>
      <c r="HFH26" s="117"/>
      <c r="HFI26" s="117"/>
      <c r="HFJ26" s="117"/>
      <c r="HFK26" s="117"/>
      <c r="HFL26" s="117"/>
      <c r="HFM26" s="117"/>
      <c r="HFN26" s="117"/>
      <c r="HFO26" s="117"/>
      <c r="HFP26" s="117"/>
      <c r="HFQ26" s="117"/>
      <c r="HFR26" s="117"/>
      <c r="HFS26" s="117"/>
      <c r="HFT26" s="117"/>
      <c r="HFU26" s="117"/>
      <c r="HFV26" s="117"/>
      <c r="HFW26" s="117"/>
      <c r="HFX26" s="117"/>
      <c r="HFY26" s="117"/>
      <c r="HFZ26" s="117"/>
      <c r="HGA26" s="117"/>
      <c r="HGB26" s="117"/>
      <c r="HGC26" s="117"/>
      <c r="HGD26" s="117"/>
      <c r="HGE26" s="117"/>
      <c r="HGF26" s="117"/>
      <c r="HGG26" s="117"/>
      <c r="HGH26" s="117"/>
      <c r="HGI26" s="117"/>
      <c r="HGJ26" s="117"/>
      <c r="HGK26" s="117"/>
      <c r="HGL26" s="117"/>
      <c r="HGM26" s="117"/>
      <c r="HGN26" s="117"/>
      <c r="HGO26" s="117"/>
      <c r="HGP26" s="117"/>
      <c r="HGQ26" s="117"/>
      <c r="HGR26" s="117"/>
      <c r="HGS26" s="117"/>
      <c r="HGT26" s="117"/>
      <c r="HGU26" s="117"/>
      <c r="HGV26" s="117"/>
      <c r="HGW26" s="117"/>
      <c r="HGX26" s="117"/>
      <c r="HGY26" s="117"/>
      <c r="HGZ26" s="117"/>
      <c r="HHA26" s="117"/>
      <c r="HHB26" s="117"/>
      <c r="HHC26" s="117"/>
      <c r="HHD26" s="117"/>
      <c r="HHE26" s="117"/>
      <c r="HHF26" s="117"/>
      <c r="HHG26" s="117"/>
      <c r="HHH26" s="117"/>
      <c r="HHI26" s="117"/>
      <c r="HHJ26" s="117"/>
      <c r="HHK26" s="117"/>
      <c r="HHL26" s="117"/>
      <c r="HHM26" s="117"/>
      <c r="HHN26" s="117"/>
      <c r="HHO26" s="117"/>
      <c r="HHP26" s="117"/>
      <c r="HHQ26" s="117"/>
      <c r="HHR26" s="117"/>
      <c r="HHS26" s="117"/>
      <c r="HHT26" s="117"/>
      <c r="HHU26" s="117"/>
      <c r="HHV26" s="117"/>
      <c r="HHW26" s="117"/>
      <c r="HHX26" s="117"/>
      <c r="HHY26" s="117"/>
      <c r="HHZ26" s="117"/>
      <c r="HIA26" s="117"/>
      <c r="HIB26" s="117"/>
      <c r="HIC26" s="117"/>
      <c r="HID26" s="117"/>
      <c r="HIE26" s="117"/>
      <c r="HIF26" s="117"/>
      <c r="HIG26" s="117"/>
      <c r="HIH26" s="117"/>
      <c r="HII26" s="117"/>
      <c r="HIJ26" s="117"/>
      <c r="HIK26" s="117"/>
      <c r="HIL26" s="117"/>
      <c r="HIM26" s="117"/>
      <c r="HIN26" s="117"/>
      <c r="HIO26" s="117"/>
      <c r="HIP26" s="117"/>
      <c r="HIQ26" s="117"/>
      <c r="HIR26" s="117"/>
      <c r="HIS26" s="117"/>
      <c r="HIT26" s="117"/>
      <c r="HIU26" s="117"/>
      <c r="HIV26" s="117"/>
      <c r="HIW26" s="117"/>
      <c r="HIX26" s="117"/>
      <c r="HIY26" s="117"/>
      <c r="HIZ26" s="117"/>
      <c r="HJA26" s="117"/>
      <c r="HJB26" s="117"/>
      <c r="HJC26" s="117"/>
      <c r="HJD26" s="117"/>
      <c r="HJE26" s="117"/>
      <c r="HJF26" s="117"/>
      <c r="HJG26" s="117"/>
      <c r="HJH26" s="117"/>
      <c r="HJI26" s="117"/>
      <c r="HJJ26" s="117"/>
      <c r="HJK26" s="117"/>
      <c r="HJL26" s="117"/>
      <c r="HJM26" s="117"/>
      <c r="HJN26" s="117"/>
      <c r="HJO26" s="117"/>
      <c r="HJP26" s="117"/>
      <c r="HJQ26" s="117"/>
      <c r="HJR26" s="117"/>
      <c r="HJS26" s="117"/>
      <c r="HJT26" s="117"/>
      <c r="HJU26" s="117"/>
      <c r="HJV26" s="117"/>
      <c r="HJW26" s="117"/>
      <c r="HJX26" s="117"/>
      <c r="HJY26" s="117"/>
      <c r="HJZ26" s="117"/>
      <c r="HKA26" s="117"/>
      <c r="HKB26" s="117"/>
      <c r="HKC26" s="117"/>
      <c r="HKD26" s="117"/>
      <c r="HKE26" s="117"/>
      <c r="HKF26" s="117"/>
      <c r="HKG26" s="117"/>
      <c r="HKH26" s="117"/>
      <c r="HKI26" s="117"/>
      <c r="HKJ26" s="117"/>
      <c r="HKK26" s="117"/>
      <c r="HKL26" s="117"/>
      <c r="HKM26" s="117"/>
      <c r="HKN26" s="117"/>
      <c r="HKO26" s="117"/>
      <c r="HKP26" s="117"/>
      <c r="HKQ26" s="117"/>
      <c r="HKR26" s="117"/>
      <c r="HKS26" s="117"/>
      <c r="HKT26" s="117"/>
      <c r="HKU26" s="117"/>
      <c r="HKV26" s="117"/>
      <c r="HKW26" s="117"/>
      <c r="HKX26" s="117"/>
      <c r="HKY26" s="117"/>
      <c r="HKZ26" s="117"/>
      <c r="HLA26" s="117"/>
      <c r="HLB26" s="117"/>
      <c r="HLC26" s="117"/>
      <c r="HLD26" s="117"/>
      <c r="HLE26" s="117"/>
      <c r="HLF26" s="117"/>
      <c r="HLG26" s="117"/>
      <c r="HLH26" s="117"/>
      <c r="HLI26" s="117"/>
      <c r="HLJ26" s="117"/>
      <c r="HLK26" s="117"/>
      <c r="HLL26" s="117"/>
      <c r="HLM26" s="117"/>
      <c r="HLN26" s="117"/>
      <c r="HLO26" s="117"/>
      <c r="HLP26" s="117"/>
      <c r="HLQ26" s="117"/>
      <c r="HLR26" s="117"/>
      <c r="HLS26" s="117"/>
      <c r="HLT26" s="117"/>
      <c r="HLU26" s="117"/>
      <c r="HLV26" s="117"/>
      <c r="HLW26" s="117"/>
      <c r="HLX26" s="117"/>
      <c r="HLY26" s="117"/>
      <c r="HLZ26" s="117"/>
      <c r="HMA26" s="117"/>
      <c r="HMB26" s="117"/>
      <c r="HMC26" s="117"/>
      <c r="HMD26" s="117"/>
      <c r="HME26" s="117"/>
      <c r="HMF26" s="117"/>
      <c r="HMG26" s="117"/>
      <c r="HMH26" s="117"/>
      <c r="HMI26" s="117"/>
      <c r="HMJ26" s="117"/>
      <c r="HMK26" s="117"/>
      <c r="HML26" s="117"/>
      <c r="HMM26" s="117"/>
      <c r="HMN26" s="117"/>
      <c r="HMO26" s="117"/>
      <c r="HMP26" s="117"/>
      <c r="HMQ26" s="117"/>
      <c r="HMR26" s="117"/>
      <c r="HMS26" s="117"/>
      <c r="HMT26" s="117"/>
      <c r="HMU26" s="117"/>
      <c r="HMV26" s="117"/>
      <c r="HMW26" s="117"/>
      <c r="HMX26" s="117"/>
      <c r="HMY26" s="117"/>
      <c r="HMZ26" s="117"/>
      <c r="HNA26" s="117"/>
      <c r="HNB26" s="117"/>
      <c r="HNC26" s="117"/>
      <c r="HND26" s="117"/>
      <c r="HNE26" s="117"/>
      <c r="HNF26" s="117"/>
      <c r="HNG26" s="117"/>
      <c r="HNH26" s="117"/>
      <c r="HNI26" s="117"/>
      <c r="HNJ26" s="117"/>
      <c r="HNK26" s="117"/>
      <c r="HNL26" s="117"/>
      <c r="HNM26" s="117"/>
      <c r="HNN26" s="117"/>
      <c r="HNO26" s="117"/>
      <c r="HNP26" s="117"/>
      <c r="HNQ26" s="117"/>
      <c r="HNR26" s="117"/>
      <c r="HNS26" s="117"/>
      <c r="HNT26" s="117"/>
      <c r="HNU26" s="117"/>
      <c r="HNV26" s="117"/>
      <c r="HNW26" s="117"/>
      <c r="HNX26" s="117"/>
      <c r="HNY26" s="117"/>
      <c r="HNZ26" s="117"/>
      <c r="HOA26" s="117"/>
      <c r="HOB26" s="117"/>
      <c r="HOC26" s="117"/>
      <c r="HOD26" s="117"/>
      <c r="HOE26" s="117"/>
      <c r="HOF26" s="117"/>
      <c r="HOG26" s="117"/>
      <c r="HOH26" s="117"/>
      <c r="HOI26" s="117"/>
      <c r="HOJ26" s="117"/>
      <c r="HOK26" s="117"/>
      <c r="HOL26" s="117"/>
      <c r="HOM26" s="117"/>
      <c r="HON26" s="117"/>
      <c r="HOO26" s="117"/>
      <c r="HOP26" s="117"/>
      <c r="HOQ26" s="117"/>
      <c r="HOR26" s="117"/>
      <c r="HOS26" s="117"/>
      <c r="HOT26" s="117"/>
      <c r="HOU26" s="117"/>
      <c r="HOV26" s="117"/>
      <c r="HOW26" s="117"/>
      <c r="HOX26" s="117"/>
      <c r="HOY26" s="117"/>
      <c r="HOZ26" s="117"/>
      <c r="HPA26" s="117"/>
      <c r="HPB26" s="117"/>
      <c r="HPC26" s="117"/>
      <c r="HPD26" s="117"/>
      <c r="HPE26" s="117"/>
      <c r="HPF26" s="117"/>
      <c r="HPG26" s="117"/>
      <c r="HPH26" s="117"/>
      <c r="HPI26" s="117"/>
      <c r="HPJ26" s="117"/>
      <c r="HPK26" s="117"/>
      <c r="HPL26" s="117"/>
      <c r="HPM26" s="117"/>
      <c r="HPN26" s="117"/>
      <c r="HPO26" s="117"/>
      <c r="HPP26" s="117"/>
      <c r="HPQ26" s="117"/>
      <c r="HPR26" s="117"/>
      <c r="HPS26" s="117"/>
      <c r="HPT26" s="117"/>
      <c r="HPU26" s="117"/>
      <c r="HPV26" s="117"/>
      <c r="HPW26" s="117"/>
      <c r="HPX26" s="117"/>
      <c r="HPY26" s="117"/>
      <c r="HPZ26" s="117"/>
      <c r="HQA26" s="117"/>
      <c r="HQB26" s="117"/>
      <c r="HQC26" s="117"/>
      <c r="HQD26" s="117"/>
      <c r="HQE26" s="117"/>
      <c r="HQF26" s="117"/>
      <c r="HQG26" s="117"/>
      <c r="HQH26" s="117"/>
      <c r="HQI26" s="117"/>
      <c r="HQJ26" s="117"/>
      <c r="HQK26" s="117"/>
      <c r="HQL26" s="117"/>
      <c r="HQM26" s="117"/>
      <c r="HQN26" s="117"/>
      <c r="HQO26" s="117"/>
      <c r="HQP26" s="117"/>
      <c r="HQQ26" s="117"/>
      <c r="HQR26" s="117"/>
      <c r="HQS26" s="117"/>
      <c r="HQT26" s="117"/>
      <c r="HQU26" s="117"/>
      <c r="HQV26" s="117"/>
      <c r="HQW26" s="117"/>
      <c r="HQX26" s="117"/>
      <c r="HQY26" s="117"/>
      <c r="HQZ26" s="117"/>
      <c r="HRA26" s="117"/>
      <c r="HRB26" s="117"/>
      <c r="HRC26" s="117"/>
      <c r="HRD26" s="117"/>
      <c r="HRE26" s="117"/>
      <c r="HRF26" s="117"/>
      <c r="HRG26" s="117"/>
      <c r="HRH26" s="117"/>
      <c r="HRI26" s="117"/>
      <c r="HRJ26" s="117"/>
      <c r="HRK26" s="117"/>
      <c r="HRL26" s="117"/>
      <c r="HRM26" s="117"/>
      <c r="HRN26" s="117"/>
      <c r="HRO26" s="117"/>
      <c r="HRP26" s="117"/>
      <c r="HRQ26" s="117"/>
      <c r="HRR26" s="117"/>
      <c r="HRS26" s="117"/>
      <c r="HRT26" s="117"/>
      <c r="HRU26" s="117"/>
      <c r="HRV26" s="117"/>
      <c r="HRW26" s="117"/>
      <c r="HRX26" s="117"/>
      <c r="HRY26" s="117"/>
      <c r="HRZ26" s="117"/>
      <c r="HSA26" s="117"/>
      <c r="HSB26" s="117"/>
      <c r="HSC26" s="117"/>
      <c r="HSD26" s="117"/>
      <c r="HSE26" s="117"/>
      <c r="HSF26" s="117"/>
      <c r="HSG26" s="117"/>
      <c r="HSH26" s="117"/>
      <c r="HSI26" s="117"/>
      <c r="HSJ26" s="117"/>
      <c r="HSK26" s="117"/>
      <c r="HSL26" s="117"/>
      <c r="HSM26" s="117"/>
      <c r="HSN26" s="117"/>
      <c r="HSO26" s="117"/>
      <c r="HSP26" s="117"/>
      <c r="HSQ26" s="117"/>
      <c r="HSR26" s="117"/>
      <c r="HSS26" s="117"/>
      <c r="HST26" s="117"/>
      <c r="HSU26" s="117"/>
      <c r="HSV26" s="117"/>
      <c r="HSW26" s="117"/>
      <c r="HSX26" s="117"/>
      <c r="HSY26" s="117"/>
      <c r="HSZ26" s="117"/>
      <c r="HTA26" s="117"/>
      <c r="HTB26" s="117"/>
      <c r="HTC26" s="117"/>
      <c r="HTD26" s="117"/>
      <c r="HTE26" s="117"/>
      <c r="HTF26" s="117"/>
      <c r="HTG26" s="117"/>
      <c r="HTH26" s="117"/>
      <c r="HTI26" s="117"/>
      <c r="HTJ26" s="117"/>
      <c r="HTK26" s="117"/>
      <c r="HTL26" s="117"/>
      <c r="HTM26" s="117"/>
      <c r="HTN26" s="117"/>
      <c r="HTO26" s="117"/>
      <c r="HTP26" s="117"/>
      <c r="HTQ26" s="117"/>
      <c r="HTR26" s="117"/>
      <c r="HTS26" s="117"/>
      <c r="HTT26" s="117"/>
      <c r="HTU26" s="117"/>
      <c r="HTV26" s="117"/>
      <c r="HTW26" s="117"/>
      <c r="HTX26" s="117"/>
      <c r="HTY26" s="117"/>
      <c r="HTZ26" s="117"/>
      <c r="HUA26" s="117"/>
      <c r="HUB26" s="117"/>
      <c r="HUC26" s="117"/>
      <c r="HUD26" s="117"/>
      <c r="HUE26" s="117"/>
      <c r="HUF26" s="117"/>
      <c r="HUG26" s="117"/>
      <c r="HUH26" s="117"/>
      <c r="HUI26" s="117"/>
      <c r="HUJ26" s="117"/>
      <c r="HUK26" s="117"/>
      <c r="HUL26" s="117"/>
      <c r="HUM26" s="117"/>
      <c r="HUN26" s="117"/>
      <c r="HUO26" s="117"/>
      <c r="HUP26" s="117"/>
      <c r="HUQ26" s="117"/>
      <c r="HUR26" s="117"/>
      <c r="HUS26" s="117"/>
      <c r="HUT26" s="117"/>
      <c r="HUU26" s="117"/>
      <c r="HUV26" s="117"/>
      <c r="HUW26" s="117"/>
      <c r="HUX26" s="117"/>
      <c r="HUY26" s="117"/>
      <c r="HUZ26" s="117"/>
      <c r="HVA26" s="117"/>
      <c r="HVB26" s="117"/>
      <c r="HVC26" s="117"/>
      <c r="HVD26" s="117"/>
      <c r="HVE26" s="117"/>
      <c r="HVF26" s="117"/>
      <c r="HVG26" s="117"/>
      <c r="HVH26" s="117"/>
      <c r="HVI26" s="117"/>
      <c r="HVJ26" s="117"/>
      <c r="HVK26" s="117"/>
      <c r="HVL26" s="117"/>
      <c r="HVM26" s="117"/>
      <c r="HVN26" s="117"/>
      <c r="HVO26" s="117"/>
      <c r="HVP26" s="117"/>
      <c r="HVQ26" s="117"/>
      <c r="HVR26" s="117"/>
      <c r="HVS26" s="117"/>
      <c r="HVT26" s="117"/>
      <c r="HVU26" s="117"/>
      <c r="HVV26" s="117"/>
      <c r="HVW26" s="117"/>
      <c r="HVX26" s="117"/>
      <c r="HVY26" s="117"/>
      <c r="HVZ26" s="117"/>
      <c r="HWA26" s="117"/>
      <c r="HWB26" s="117"/>
      <c r="HWC26" s="117"/>
      <c r="HWD26" s="117"/>
      <c r="HWE26" s="117"/>
      <c r="HWF26" s="117"/>
      <c r="HWG26" s="117"/>
      <c r="HWH26" s="117"/>
      <c r="HWI26" s="117"/>
      <c r="HWJ26" s="117"/>
      <c r="HWK26" s="117"/>
      <c r="HWL26" s="117"/>
      <c r="HWM26" s="117"/>
      <c r="HWN26" s="117"/>
      <c r="HWO26" s="117"/>
      <c r="HWP26" s="117"/>
      <c r="HWQ26" s="117"/>
      <c r="HWR26" s="117"/>
      <c r="HWS26" s="117"/>
      <c r="HWT26" s="117"/>
      <c r="HWU26" s="117"/>
      <c r="HWV26" s="117"/>
      <c r="HWW26" s="117"/>
      <c r="HWX26" s="117"/>
      <c r="HWY26" s="117"/>
      <c r="HWZ26" s="117"/>
      <c r="HXA26" s="117"/>
      <c r="HXB26" s="117"/>
      <c r="HXC26" s="117"/>
      <c r="HXD26" s="117"/>
      <c r="HXE26" s="117"/>
      <c r="HXF26" s="117"/>
      <c r="HXG26" s="117"/>
      <c r="HXH26" s="117"/>
      <c r="HXI26" s="117"/>
      <c r="HXJ26" s="117"/>
      <c r="HXK26" s="117"/>
      <c r="HXL26" s="117"/>
      <c r="HXM26" s="117"/>
      <c r="HXN26" s="117"/>
      <c r="HXO26" s="117"/>
      <c r="HXP26" s="117"/>
      <c r="HXQ26" s="117"/>
      <c r="HXR26" s="117"/>
      <c r="HXS26" s="117"/>
      <c r="HXT26" s="117"/>
      <c r="HXU26" s="117"/>
      <c r="HXV26" s="117"/>
      <c r="HXW26" s="117"/>
      <c r="HXX26" s="117"/>
      <c r="HXY26" s="117"/>
      <c r="HXZ26" s="117"/>
      <c r="HYA26" s="117"/>
      <c r="HYB26" s="117"/>
      <c r="HYC26" s="117"/>
      <c r="HYD26" s="117"/>
      <c r="HYE26" s="117"/>
      <c r="HYF26" s="117"/>
      <c r="HYG26" s="117"/>
      <c r="HYH26" s="117"/>
      <c r="HYI26" s="117"/>
      <c r="HYJ26" s="117"/>
      <c r="HYK26" s="117"/>
      <c r="HYL26" s="117"/>
      <c r="HYM26" s="117"/>
      <c r="HYN26" s="117"/>
      <c r="HYO26" s="117"/>
      <c r="HYP26" s="117"/>
      <c r="HYQ26" s="117"/>
      <c r="HYR26" s="117"/>
      <c r="HYS26" s="117"/>
      <c r="HYT26" s="117"/>
      <c r="HYU26" s="117"/>
      <c r="HYV26" s="117"/>
      <c r="HYW26" s="117"/>
      <c r="HYX26" s="117"/>
      <c r="HYY26" s="117"/>
      <c r="HYZ26" s="117"/>
      <c r="HZA26" s="117"/>
      <c r="HZB26" s="117"/>
      <c r="HZC26" s="117"/>
      <c r="HZD26" s="117"/>
      <c r="HZE26" s="117"/>
      <c r="HZF26" s="117"/>
      <c r="HZG26" s="117"/>
      <c r="HZH26" s="117"/>
      <c r="HZI26" s="117"/>
      <c r="HZJ26" s="117"/>
      <c r="HZK26" s="117"/>
      <c r="HZL26" s="117"/>
      <c r="HZM26" s="117"/>
      <c r="HZN26" s="117"/>
      <c r="HZO26" s="117"/>
      <c r="HZP26" s="117"/>
      <c r="HZQ26" s="117"/>
      <c r="HZR26" s="117"/>
      <c r="HZS26" s="117"/>
      <c r="HZT26" s="117"/>
      <c r="HZU26" s="117"/>
      <c r="HZV26" s="117"/>
      <c r="HZW26" s="117"/>
      <c r="HZX26" s="117"/>
      <c r="HZY26" s="117"/>
      <c r="HZZ26" s="117"/>
      <c r="IAA26" s="117"/>
      <c r="IAB26" s="117"/>
      <c r="IAC26" s="117"/>
      <c r="IAD26" s="117"/>
      <c r="IAE26" s="117"/>
      <c r="IAF26" s="117"/>
      <c r="IAG26" s="117"/>
      <c r="IAH26" s="117"/>
      <c r="IAI26" s="117"/>
      <c r="IAJ26" s="117"/>
      <c r="IAK26" s="117"/>
      <c r="IAL26" s="117"/>
      <c r="IAM26" s="117"/>
      <c r="IAN26" s="117"/>
      <c r="IAO26" s="117"/>
      <c r="IAP26" s="117"/>
      <c r="IAQ26" s="117"/>
      <c r="IAR26" s="117"/>
      <c r="IAS26" s="117"/>
      <c r="IAT26" s="117"/>
      <c r="IAU26" s="117"/>
      <c r="IAV26" s="117"/>
      <c r="IAW26" s="117"/>
      <c r="IAX26" s="117"/>
      <c r="IAY26" s="117"/>
      <c r="IAZ26" s="117"/>
      <c r="IBA26" s="117"/>
      <c r="IBB26" s="117"/>
      <c r="IBC26" s="117"/>
      <c r="IBD26" s="117"/>
      <c r="IBE26" s="117"/>
      <c r="IBF26" s="117"/>
      <c r="IBG26" s="117"/>
      <c r="IBH26" s="117"/>
      <c r="IBI26" s="117"/>
      <c r="IBJ26" s="117"/>
      <c r="IBK26" s="117"/>
      <c r="IBL26" s="117"/>
      <c r="IBM26" s="117"/>
      <c r="IBN26" s="117"/>
      <c r="IBO26" s="117"/>
      <c r="IBP26" s="117"/>
      <c r="IBQ26" s="117"/>
      <c r="IBR26" s="117"/>
      <c r="IBS26" s="117"/>
      <c r="IBT26" s="117"/>
      <c r="IBU26" s="117"/>
      <c r="IBV26" s="117"/>
      <c r="IBW26" s="117"/>
      <c r="IBX26" s="117"/>
      <c r="IBY26" s="117"/>
      <c r="IBZ26" s="117"/>
      <c r="ICA26" s="117"/>
      <c r="ICB26" s="117"/>
      <c r="ICC26" s="117"/>
      <c r="ICD26" s="117"/>
      <c r="ICE26" s="117"/>
      <c r="ICF26" s="117"/>
      <c r="ICG26" s="117"/>
      <c r="ICH26" s="117"/>
      <c r="ICI26" s="117"/>
      <c r="ICJ26" s="117"/>
      <c r="ICK26" s="117"/>
      <c r="ICL26" s="117"/>
      <c r="ICM26" s="117"/>
      <c r="ICN26" s="117"/>
      <c r="ICO26" s="117"/>
      <c r="ICP26" s="117"/>
      <c r="ICQ26" s="117"/>
      <c r="ICR26" s="117"/>
      <c r="ICS26" s="117"/>
      <c r="ICT26" s="117"/>
      <c r="ICU26" s="117"/>
      <c r="ICV26" s="117"/>
      <c r="ICW26" s="117"/>
      <c r="ICX26" s="117"/>
      <c r="ICY26" s="117"/>
      <c r="ICZ26" s="117"/>
      <c r="IDA26" s="117"/>
      <c r="IDB26" s="117"/>
      <c r="IDC26" s="117"/>
      <c r="IDD26" s="117"/>
      <c r="IDE26" s="117"/>
      <c r="IDF26" s="117"/>
      <c r="IDG26" s="117"/>
      <c r="IDH26" s="117"/>
      <c r="IDI26" s="117"/>
      <c r="IDJ26" s="117"/>
      <c r="IDK26" s="117"/>
      <c r="IDL26" s="117"/>
      <c r="IDM26" s="117"/>
      <c r="IDN26" s="117"/>
      <c r="IDO26" s="117"/>
      <c r="IDP26" s="117"/>
      <c r="IDQ26" s="117"/>
      <c r="IDR26" s="117"/>
      <c r="IDS26" s="117"/>
      <c r="IDT26" s="117"/>
      <c r="IDU26" s="117"/>
      <c r="IDV26" s="117"/>
      <c r="IDW26" s="117"/>
      <c r="IDX26" s="117"/>
      <c r="IDY26" s="117"/>
      <c r="IDZ26" s="117"/>
      <c r="IEA26" s="117"/>
      <c r="IEB26" s="117"/>
      <c r="IEC26" s="117"/>
      <c r="IED26" s="117"/>
      <c r="IEE26" s="117"/>
      <c r="IEF26" s="117"/>
      <c r="IEG26" s="117"/>
      <c r="IEH26" s="117"/>
      <c r="IEI26" s="117"/>
      <c r="IEJ26" s="117"/>
      <c r="IEK26" s="117"/>
      <c r="IEL26" s="117"/>
      <c r="IEM26" s="117"/>
      <c r="IEN26" s="117"/>
      <c r="IEO26" s="117"/>
      <c r="IEP26" s="117"/>
      <c r="IEQ26" s="117"/>
      <c r="IER26" s="117"/>
      <c r="IES26" s="117"/>
      <c r="IET26" s="117"/>
      <c r="IEU26" s="117"/>
      <c r="IEV26" s="117"/>
      <c r="IEW26" s="117"/>
      <c r="IEX26" s="117"/>
      <c r="IEY26" s="117"/>
      <c r="IEZ26" s="117"/>
      <c r="IFA26" s="117"/>
      <c r="IFB26" s="117"/>
      <c r="IFC26" s="117"/>
      <c r="IFD26" s="117"/>
      <c r="IFE26" s="117"/>
      <c r="IFF26" s="117"/>
      <c r="IFG26" s="117"/>
      <c r="IFH26" s="117"/>
      <c r="IFI26" s="117"/>
      <c r="IFJ26" s="117"/>
      <c r="IFK26" s="117"/>
      <c r="IFL26" s="117"/>
      <c r="IFM26" s="117"/>
      <c r="IFN26" s="117"/>
      <c r="IFO26" s="117"/>
      <c r="IFP26" s="117"/>
      <c r="IFQ26" s="117"/>
      <c r="IFR26" s="117"/>
      <c r="IFS26" s="117"/>
      <c r="IFT26" s="117"/>
      <c r="IFU26" s="117"/>
      <c r="IFV26" s="117"/>
      <c r="IFW26" s="117"/>
      <c r="IFX26" s="117"/>
      <c r="IFY26" s="117"/>
      <c r="IFZ26" s="117"/>
      <c r="IGA26" s="117"/>
      <c r="IGB26" s="117"/>
      <c r="IGC26" s="117"/>
      <c r="IGD26" s="117"/>
      <c r="IGE26" s="117"/>
      <c r="IGF26" s="117"/>
      <c r="IGG26" s="117"/>
      <c r="IGH26" s="117"/>
      <c r="IGI26" s="117"/>
      <c r="IGJ26" s="117"/>
      <c r="IGK26" s="117"/>
      <c r="IGL26" s="117"/>
      <c r="IGM26" s="117"/>
      <c r="IGN26" s="117"/>
      <c r="IGO26" s="117"/>
      <c r="IGP26" s="117"/>
      <c r="IGQ26" s="117"/>
      <c r="IGR26" s="117"/>
      <c r="IGS26" s="117"/>
      <c r="IGT26" s="117"/>
      <c r="IGU26" s="117"/>
      <c r="IGV26" s="117"/>
      <c r="IGW26" s="117"/>
      <c r="IGX26" s="117"/>
      <c r="IGY26" s="117"/>
      <c r="IGZ26" s="117"/>
      <c r="IHA26" s="117"/>
      <c r="IHB26" s="117"/>
      <c r="IHC26" s="117"/>
      <c r="IHD26" s="117"/>
      <c r="IHE26" s="117"/>
      <c r="IHF26" s="117"/>
      <c r="IHG26" s="117"/>
      <c r="IHH26" s="117"/>
      <c r="IHI26" s="117"/>
      <c r="IHJ26" s="117"/>
      <c r="IHK26" s="117"/>
      <c r="IHL26" s="117"/>
      <c r="IHM26" s="117"/>
      <c r="IHN26" s="117"/>
      <c r="IHO26" s="117"/>
      <c r="IHP26" s="117"/>
      <c r="IHQ26" s="117"/>
      <c r="IHR26" s="117"/>
      <c r="IHS26" s="117"/>
      <c r="IHT26" s="117"/>
      <c r="IHU26" s="117"/>
      <c r="IHV26" s="117"/>
      <c r="IHW26" s="117"/>
      <c r="IHX26" s="117"/>
      <c r="IHY26" s="117"/>
      <c r="IHZ26" s="117"/>
      <c r="IIA26" s="117"/>
      <c r="IIB26" s="117"/>
      <c r="IIC26" s="117"/>
      <c r="IID26" s="117"/>
      <c r="IIE26" s="117"/>
      <c r="IIF26" s="117"/>
      <c r="IIG26" s="117"/>
      <c r="IIH26" s="117"/>
      <c r="III26" s="117"/>
      <c r="IIJ26" s="117"/>
      <c r="IIK26" s="117"/>
      <c r="IIL26" s="117"/>
      <c r="IIM26" s="117"/>
      <c r="IIN26" s="117"/>
      <c r="IIO26" s="117"/>
      <c r="IIP26" s="117"/>
      <c r="IIQ26" s="117"/>
      <c r="IIR26" s="117"/>
      <c r="IIS26" s="117"/>
      <c r="IIT26" s="117"/>
      <c r="IIU26" s="117"/>
      <c r="IIV26" s="117"/>
      <c r="IIW26" s="117"/>
      <c r="IIX26" s="117"/>
      <c r="IIY26" s="117"/>
      <c r="IIZ26" s="117"/>
      <c r="IJA26" s="117"/>
      <c r="IJB26" s="117"/>
      <c r="IJC26" s="117"/>
      <c r="IJD26" s="117"/>
      <c r="IJE26" s="117"/>
      <c r="IJF26" s="117"/>
      <c r="IJG26" s="117"/>
      <c r="IJH26" s="117"/>
      <c r="IJI26" s="117"/>
      <c r="IJJ26" s="117"/>
      <c r="IJK26" s="117"/>
      <c r="IJL26" s="117"/>
      <c r="IJM26" s="117"/>
      <c r="IJN26" s="117"/>
      <c r="IJO26" s="117"/>
      <c r="IJP26" s="117"/>
      <c r="IJQ26" s="117"/>
      <c r="IJR26" s="117"/>
      <c r="IJS26" s="117"/>
      <c r="IJT26" s="117"/>
      <c r="IJU26" s="117"/>
      <c r="IJV26" s="117"/>
      <c r="IJW26" s="117"/>
      <c r="IJX26" s="117"/>
      <c r="IJY26" s="117"/>
      <c r="IJZ26" s="117"/>
      <c r="IKA26" s="117"/>
      <c r="IKB26" s="117"/>
      <c r="IKC26" s="117"/>
      <c r="IKD26" s="117"/>
      <c r="IKE26" s="117"/>
      <c r="IKF26" s="117"/>
      <c r="IKG26" s="117"/>
      <c r="IKH26" s="117"/>
      <c r="IKI26" s="117"/>
      <c r="IKJ26" s="117"/>
      <c r="IKK26" s="117"/>
      <c r="IKL26" s="117"/>
      <c r="IKM26" s="117"/>
      <c r="IKN26" s="117"/>
      <c r="IKO26" s="117"/>
      <c r="IKP26" s="117"/>
      <c r="IKQ26" s="117"/>
      <c r="IKR26" s="117"/>
      <c r="IKS26" s="117"/>
      <c r="IKT26" s="117"/>
      <c r="IKU26" s="117"/>
      <c r="IKV26" s="117"/>
      <c r="IKW26" s="117"/>
      <c r="IKX26" s="117"/>
      <c r="IKY26" s="117"/>
      <c r="IKZ26" s="117"/>
      <c r="ILA26" s="117"/>
      <c r="ILB26" s="117"/>
      <c r="ILC26" s="117"/>
      <c r="ILD26" s="117"/>
      <c r="ILE26" s="117"/>
      <c r="ILF26" s="117"/>
      <c r="ILG26" s="117"/>
      <c r="ILH26" s="117"/>
      <c r="ILI26" s="117"/>
      <c r="ILJ26" s="117"/>
      <c r="ILK26" s="117"/>
      <c r="ILL26" s="117"/>
      <c r="ILM26" s="117"/>
      <c r="ILN26" s="117"/>
      <c r="ILO26" s="117"/>
      <c r="ILP26" s="117"/>
      <c r="ILQ26" s="117"/>
      <c r="ILR26" s="117"/>
      <c r="ILS26" s="117"/>
      <c r="ILT26" s="117"/>
      <c r="ILU26" s="117"/>
      <c r="ILV26" s="117"/>
      <c r="ILW26" s="117"/>
      <c r="ILX26" s="117"/>
      <c r="ILY26" s="117"/>
      <c r="ILZ26" s="117"/>
      <c r="IMA26" s="117"/>
      <c r="IMB26" s="117"/>
      <c r="IMC26" s="117"/>
      <c r="IMD26" s="117"/>
      <c r="IME26" s="117"/>
      <c r="IMF26" s="117"/>
      <c r="IMG26" s="117"/>
      <c r="IMH26" s="117"/>
      <c r="IMI26" s="117"/>
      <c r="IMJ26" s="117"/>
      <c r="IMK26" s="117"/>
      <c r="IML26" s="117"/>
      <c r="IMM26" s="117"/>
      <c r="IMN26" s="117"/>
      <c r="IMO26" s="117"/>
      <c r="IMP26" s="117"/>
      <c r="IMQ26" s="117"/>
      <c r="IMR26" s="117"/>
      <c r="IMS26" s="117"/>
      <c r="IMT26" s="117"/>
      <c r="IMU26" s="117"/>
      <c r="IMV26" s="117"/>
      <c r="IMW26" s="117"/>
      <c r="IMX26" s="117"/>
      <c r="IMY26" s="117"/>
      <c r="IMZ26" s="117"/>
      <c r="INA26" s="117"/>
      <c r="INB26" s="117"/>
      <c r="INC26" s="117"/>
      <c r="IND26" s="117"/>
      <c r="INE26" s="117"/>
      <c r="INF26" s="117"/>
      <c r="ING26" s="117"/>
      <c r="INH26" s="117"/>
      <c r="INI26" s="117"/>
      <c r="INJ26" s="117"/>
      <c r="INK26" s="117"/>
      <c r="INL26" s="117"/>
      <c r="INM26" s="117"/>
      <c r="INN26" s="117"/>
      <c r="INO26" s="117"/>
      <c r="INP26" s="117"/>
      <c r="INQ26" s="117"/>
      <c r="INR26" s="117"/>
      <c r="INS26" s="117"/>
      <c r="INT26" s="117"/>
      <c r="INU26" s="117"/>
      <c r="INV26" s="117"/>
      <c r="INW26" s="117"/>
      <c r="INX26" s="117"/>
      <c r="INY26" s="117"/>
      <c r="INZ26" s="117"/>
      <c r="IOA26" s="117"/>
      <c r="IOB26" s="117"/>
      <c r="IOC26" s="117"/>
      <c r="IOD26" s="117"/>
      <c r="IOE26" s="117"/>
      <c r="IOF26" s="117"/>
      <c r="IOG26" s="117"/>
      <c r="IOH26" s="117"/>
      <c r="IOI26" s="117"/>
      <c r="IOJ26" s="117"/>
      <c r="IOK26" s="117"/>
      <c r="IOL26" s="117"/>
      <c r="IOM26" s="117"/>
      <c r="ION26" s="117"/>
      <c r="IOO26" s="117"/>
      <c r="IOP26" s="117"/>
      <c r="IOQ26" s="117"/>
      <c r="IOR26" s="117"/>
      <c r="IOS26" s="117"/>
      <c r="IOT26" s="117"/>
      <c r="IOU26" s="117"/>
      <c r="IOV26" s="117"/>
      <c r="IOW26" s="117"/>
      <c r="IOX26" s="117"/>
      <c r="IOY26" s="117"/>
      <c r="IOZ26" s="117"/>
      <c r="IPA26" s="117"/>
      <c r="IPB26" s="117"/>
      <c r="IPC26" s="117"/>
      <c r="IPD26" s="117"/>
      <c r="IPE26" s="117"/>
      <c r="IPF26" s="117"/>
      <c r="IPG26" s="117"/>
      <c r="IPH26" s="117"/>
      <c r="IPI26" s="117"/>
      <c r="IPJ26" s="117"/>
      <c r="IPK26" s="117"/>
      <c r="IPL26" s="117"/>
      <c r="IPM26" s="117"/>
      <c r="IPN26" s="117"/>
      <c r="IPO26" s="117"/>
      <c r="IPP26" s="117"/>
      <c r="IPQ26" s="117"/>
      <c r="IPR26" s="117"/>
      <c r="IPS26" s="117"/>
      <c r="IPT26" s="117"/>
      <c r="IPU26" s="117"/>
      <c r="IPV26" s="117"/>
      <c r="IPW26" s="117"/>
      <c r="IPX26" s="117"/>
      <c r="IPY26" s="117"/>
      <c r="IPZ26" s="117"/>
      <c r="IQA26" s="117"/>
      <c r="IQB26" s="117"/>
      <c r="IQC26" s="117"/>
      <c r="IQD26" s="117"/>
      <c r="IQE26" s="117"/>
      <c r="IQF26" s="117"/>
      <c r="IQG26" s="117"/>
      <c r="IQH26" s="117"/>
      <c r="IQI26" s="117"/>
      <c r="IQJ26" s="117"/>
      <c r="IQK26" s="117"/>
      <c r="IQL26" s="117"/>
      <c r="IQM26" s="117"/>
      <c r="IQN26" s="117"/>
      <c r="IQO26" s="117"/>
      <c r="IQP26" s="117"/>
      <c r="IQQ26" s="117"/>
      <c r="IQR26" s="117"/>
      <c r="IQS26" s="117"/>
      <c r="IQT26" s="117"/>
      <c r="IQU26" s="117"/>
      <c r="IQV26" s="117"/>
      <c r="IQW26" s="117"/>
      <c r="IQX26" s="117"/>
      <c r="IQY26" s="117"/>
      <c r="IQZ26" s="117"/>
      <c r="IRA26" s="117"/>
      <c r="IRB26" s="117"/>
      <c r="IRC26" s="117"/>
      <c r="IRD26" s="117"/>
      <c r="IRE26" s="117"/>
      <c r="IRF26" s="117"/>
      <c r="IRG26" s="117"/>
      <c r="IRH26" s="117"/>
      <c r="IRI26" s="117"/>
      <c r="IRJ26" s="117"/>
      <c r="IRK26" s="117"/>
      <c r="IRL26" s="117"/>
      <c r="IRM26" s="117"/>
      <c r="IRN26" s="117"/>
      <c r="IRO26" s="117"/>
      <c r="IRP26" s="117"/>
      <c r="IRQ26" s="117"/>
      <c r="IRR26" s="117"/>
      <c r="IRS26" s="117"/>
      <c r="IRT26" s="117"/>
      <c r="IRU26" s="117"/>
      <c r="IRV26" s="117"/>
      <c r="IRW26" s="117"/>
      <c r="IRX26" s="117"/>
      <c r="IRY26" s="117"/>
      <c r="IRZ26" s="117"/>
      <c r="ISA26" s="117"/>
      <c r="ISB26" s="117"/>
      <c r="ISC26" s="117"/>
      <c r="ISD26" s="117"/>
      <c r="ISE26" s="117"/>
      <c r="ISF26" s="117"/>
      <c r="ISG26" s="117"/>
      <c r="ISH26" s="117"/>
      <c r="ISI26" s="117"/>
      <c r="ISJ26" s="117"/>
      <c r="ISK26" s="117"/>
      <c r="ISL26" s="117"/>
      <c r="ISM26" s="117"/>
      <c r="ISN26" s="117"/>
      <c r="ISO26" s="117"/>
      <c r="ISP26" s="117"/>
      <c r="ISQ26" s="117"/>
      <c r="ISR26" s="117"/>
      <c r="ISS26" s="117"/>
      <c r="IST26" s="117"/>
      <c r="ISU26" s="117"/>
      <c r="ISV26" s="117"/>
      <c r="ISW26" s="117"/>
      <c r="ISX26" s="117"/>
      <c r="ISY26" s="117"/>
      <c r="ISZ26" s="117"/>
      <c r="ITA26" s="117"/>
      <c r="ITB26" s="117"/>
      <c r="ITC26" s="117"/>
      <c r="ITD26" s="117"/>
      <c r="ITE26" s="117"/>
      <c r="ITF26" s="117"/>
      <c r="ITG26" s="117"/>
      <c r="ITH26" s="117"/>
      <c r="ITI26" s="117"/>
      <c r="ITJ26" s="117"/>
      <c r="ITK26" s="117"/>
      <c r="ITL26" s="117"/>
      <c r="ITM26" s="117"/>
      <c r="ITN26" s="117"/>
      <c r="ITO26" s="117"/>
      <c r="ITP26" s="117"/>
      <c r="ITQ26" s="117"/>
      <c r="ITR26" s="117"/>
      <c r="ITS26" s="117"/>
      <c r="ITT26" s="117"/>
      <c r="ITU26" s="117"/>
      <c r="ITV26" s="117"/>
      <c r="ITW26" s="117"/>
      <c r="ITX26" s="117"/>
      <c r="ITY26" s="117"/>
      <c r="ITZ26" s="117"/>
      <c r="IUA26" s="117"/>
      <c r="IUB26" s="117"/>
      <c r="IUC26" s="117"/>
      <c r="IUD26" s="117"/>
      <c r="IUE26" s="117"/>
      <c r="IUF26" s="117"/>
      <c r="IUG26" s="117"/>
      <c r="IUH26" s="117"/>
      <c r="IUI26" s="117"/>
      <c r="IUJ26" s="117"/>
      <c r="IUK26" s="117"/>
      <c r="IUL26" s="117"/>
      <c r="IUM26" s="117"/>
      <c r="IUN26" s="117"/>
      <c r="IUO26" s="117"/>
      <c r="IUP26" s="117"/>
      <c r="IUQ26" s="117"/>
      <c r="IUR26" s="117"/>
      <c r="IUS26" s="117"/>
      <c r="IUT26" s="117"/>
      <c r="IUU26" s="117"/>
      <c r="IUV26" s="117"/>
      <c r="IUW26" s="117"/>
      <c r="IUX26" s="117"/>
      <c r="IUY26" s="117"/>
      <c r="IUZ26" s="117"/>
      <c r="IVA26" s="117"/>
      <c r="IVB26" s="117"/>
      <c r="IVC26" s="117"/>
      <c r="IVD26" s="117"/>
      <c r="IVE26" s="117"/>
      <c r="IVF26" s="117"/>
      <c r="IVG26" s="117"/>
      <c r="IVH26" s="117"/>
      <c r="IVI26" s="117"/>
      <c r="IVJ26" s="117"/>
      <c r="IVK26" s="117"/>
      <c r="IVL26" s="117"/>
      <c r="IVM26" s="117"/>
      <c r="IVN26" s="117"/>
      <c r="IVO26" s="117"/>
      <c r="IVP26" s="117"/>
      <c r="IVQ26" s="117"/>
      <c r="IVR26" s="117"/>
      <c r="IVS26" s="117"/>
      <c r="IVT26" s="117"/>
      <c r="IVU26" s="117"/>
      <c r="IVV26" s="117"/>
      <c r="IVW26" s="117"/>
      <c r="IVX26" s="117"/>
      <c r="IVY26" s="117"/>
      <c r="IVZ26" s="117"/>
      <c r="IWA26" s="117"/>
      <c r="IWB26" s="117"/>
      <c r="IWC26" s="117"/>
      <c r="IWD26" s="117"/>
      <c r="IWE26" s="117"/>
      <c r="IWF26" s="117"/>
      <c r="IWG26" s="117"/>
      <c r="IWH26" s="117"/>
      <c r="IWI26" s="117"/>
      <c r="IWJ26" s="117"/>
      <c r="IWK26" s="117"/>
      <c r="IWL26" s="117"/>
      <c r="IWM26" s="117"/>
      <c r="IWN26" s="117"/>
      <c r="IWO26" s="117"/>
      <c r="IWP26" s="117"/>
      <c r="IWQ26" s="117"/>
      <c r="IWR26" s="117"/>
      <c r="IWS26" s="117"/>
      <c r="IWT26" s="117"/>
      <c r="IWU26" s="117"/>
      <c r="IWV26" s="117"/>
      <c r="IWW26" s="117"/>
      <c r="IWX26" s="117"/>
      <c r="IWY26" s="117"/>
      <c r="IWZ26" s="117"/>
      <c r="IXA26" s="117"/>
      <c r="IXB26" s="117"/>
      <c r="IXC26" s="117"/>
      <c r="IXD26" s="117"/>
      <c r="IXE26" s="117"/>
      <c r="IXF26" s="117"/>
      <c r="IXG26" s="117"/>
      <c r="IXH26" s="117"/>
      <c r="IXI26" s="117"/>
      <c r="IXJ26" s="117"/>
      <c r="IXK26" s="117"/>
      <c r="IXL26" s="117"/>
      <c r="IXM26" s="117"/>
      <c r="IXN26" s="117"/>
      <c r="IXO26" s="117"/>
      <c r="IXP26" s="117"/>
      <c r="IXQ26" s="117"/>
      <c r="IXR26" s="117"/>
      <c r="IXS26" s="117"/>
      <c r="IXT26" s="117"/>
      <c r="IXU26" s="117"/>
      <c r="IXV26" s="117"/>
      <c r="IXW26" s="117"/>
      <c r="IXX26" s="117"/>
      <c r="IXY26" s="117"/>
      <c r="IXZ26" s="117"/>
      <c r="IYA26" s="117"/>
      <c r="IYB26" s="117"/>
      <c r="IYC26" s="117"/>
      <c r="IYD26" s="117"/>
      <c r="IYE26" s="117"/>
      <c r="IYF26" s="117"/>
      <c r="IYG26" s="117"/>
      <c r="IYH26" s="117"/>
      <c r="IYI26" s="117"/>
      <c r="IYJ26" s="117"/>
      <c r="IYK26" s="117"/>
      <c r="IYL26" s="117"/>
      <c r="IYM26" s="117"/>
      <c r="IYN26" s="117"/>
      <c r="IYO26" s="117"/>
      <c r="IYP26" s="117"/>
      <c r="IYQ26" s="117"/>
      <c r="IYR26" s="117"/>
      <c r="IYS26" s="117"/>
      <c r="IYT26" s="117"/>
      <c r="IYU26" s="117"/>
      <c r="IYV26" s="117"/>
      <c r="IYW26" s="117"/>
      <c r="IYX26" s="117"/>
      <c r="IYY26" s="117"/>
      <c r="IYZ26" s="117"/>
      <c r="IZA26" s="117"/>
      <c r="IZB26" s="117"/>
      <c r="IZC26" s="117"/>
      <c r="IZD26" s="117"/>
      <c r="IZE26" s="117"/>
      <c r="IZF26" s="117"/>
      <c r="IZG26" s="117"/>
      <c r="IZH26" s="117"/>
      <c r="IZI26" s="117"/>
      <c r="IZJ26" s="117"/>
      <c r="IZK26" s="117"/>
      <c r="IZL26" s="117"/>
      <c r="IZM26" s="117"/>
      <c r="IZN26" s="117"/>
      <c r="IZO26" s="117"/>
      <c r="IZP26" s="117"/>
      <c r="IZQ26" s="117"/>
      <c r="IZR26" s="117"/>
      <c r="IZS26" s="117"/>
      <c r="IZT26" s="117"/>
      <c r="IZU26" s="117"/>
      <c r="IZV26" s="117"/>
      <c r="IZW26" s="117"/>
      <c r="IZX26" s="117"/>
      <c r="IZY26" s="117"/>
      <c r="IZZ26" s="117"/>
      <c r="JAA26" s="117"/>
      <c r="JAB26" s="117"/>
      <c r="JAC26" s="117"/>
      <c r="JAD26" s="117"/>
      <c r="JAE26" s="117"/>
      <c r="JAF26" s="117"/>
      <c r="JAG26" s="117"/>
      <c r="JAH26" s="117"/>
      <c r="JAI26" s="117"/>
      <c r="JAJ26" s="117"/>
      <c r="JAK26" s="117"/>
      <c r="JAL26" s="117"/>
      <c r="JAM26" s="117"/>
      <c r="JAN26" s="117"/>
      <c r="JAO26" s="117"/>
      <c r="JAP26" s="117"/>
      <c r="JAQ26" s="117"/>
      <c r="JAR26" s="117"/>
      <c r="JAS26" s="117"/>
      <c r="JAT26" s="117"/>
      <c r="JAU26" s="117"/>
      <c r="JAV26" s="117"/>
      <c r="JAW26" s="117"/>
      <c r="JAX26" s="117"/>
      <c r="JAY26" s="117"/>
      <c r="JAZ26" s="117"/>
      <c r="JBA26" s="117"/>
      <c r="JBB26" s="117"/>
      <c r="JBC26" s="117"/>
      <c r="JBD26" s="117"/>
      <c r="JBE26" s="117"/>
      <c r="JBF26" s="117"/>
      <c r="JBG26" s="117"/>
      <c r="JBH26" s="117"/>
      <c r="JBI26" s="117"/>
      <c r="JBJ26" s="117"/>
      <c r="JBK26" s="117"/>
      <c r="JBL26" s="117"/>
      <c r="JBM26" s="117"/>
      <c r="JBN26" s="117"/>
      <c r="JBO26" s="117"/>
      <c r="JBP26" s="117"/>
      <c r="JBQ26" s="117"/>
      <c r="JBR26" s="117"/>
      <c r="JBS26" s="117"/>
      <c r="JBT26" s="117"/>
      <c r="JBU26" s="117"/>
      <c r="JBV26" s="117"/>
      <c r="JBW26" s="117"/>
      <c r="JBX26" s="117"/>
      <c r="JBY26" s="117"/>
      <c r="JBZ26" s="117"/>
      <c r="JCA26" s="117"/>
      <c r="JCB26" s="117"/>
      <c r="JCC26" s="117"/>
      <c r="JCD26" s="117"/>
      <c r="JCE26" s="117"/>
      <c r="JCF26" s="117"/>
      <c r="JCG26" s="117"/>
      <c r="JCH26" s="117"/>
      <c r="JCI26" s="117"/>
      <c r="JCJ26" s="117"/>
      <c r="JCK26" s="117"/>
      <c r="JCL26" s="117"/>
      <c r="JCM26" s="117"/>
      <c r="JCN26" s="117"/>
      <c r="JCO26" s="117"/>
      <c r="JCP26" s="117"/>
      <c r="JCQ26" s="117"/>
      <c r="JCR26" s="117"/>
      <c r="JCS26" s="117"/>
      <c r="JCT26" s="117"/>
      <c r="JCU26" s="117"/>
      <c r="JCV26" s="117"/>
      <c r="JCW26" s="117"/>
      <c r="JCX26" s="117"/>
      <c r="JCY26" s="117"/>
      <c r="JCZ26" s="117"/>
      <c r="JDA26" s="117"/>
      <c r="JDB26" s="117"/>
      <c r="JDC26" s="117"/>
      <c r="JDD26" s="117"/>
      <c r="JDE26" s="117"/>
      <c r="JDF26" s="117"/>
      <c r="JDG26" s="117"/>
      <c r="JDH26" s="117"/>
      <c r="JDI26" s="117"/>
      <c r="JDJ26" s="117"/>
      <c r="JDK26" s="117"/>
      <c r="JDL26" s="117"/>
      <c r="JDM26" s="117"/>
      <c r="JDN26" s="117"/>
      <c r="JDO26" s="117"/>
      <c r="JDP26" s="117"/>
      <c r="JDQ26" s="117"/>
      <c r="JDR26" s="117"/>
      <c r="JDS26" s="117"/>
      <c r="JDT26" s="117"/>
      <c r="JDU26" s="117"/>
      <c r="JDV26" s="117"/>
      <c r="JDW26" s="117"/>
      <c r="JDX26" s="117"/>
      <c r="JDY26" s="117"/>
      <c r="JDZ26" s="117"/>
      <c r="JEA26" s="117"/>
      <c r="JEB26" s="117"/>
      <c r="JEC26" s="117"/>
      <c r="JED26" s="117"/>
      <c r="JEE26" s="117"/>
      <c r="JEF26" s="117"/>
      <c r="JEG26" s="117"/>
      <c r="JEH26" s="117"/>
      <c r="JEI26" s="117"/>
      <c r="JEJ26" s="117"/>
      <c r="JEK26" s="117"/>
      <c r="JEL26" s="117"/>
      <c r="JEM26" s="117"/>
      <c r="JEN26" s="117"/>
      <c r="JEO26" s="117"/>
      <c r="JEP26" s="117"/>
      <c r="JEQ26" s="117"/>
      <c r="JER26" s="117"/>
      <c r="JES26" s="117"/>
      <c r="JET26" s="117"/>
      <c r="JEU26" s="117"/>
      <c r="JEV26" s="117"/>
      <c r="JEW26" s="117"/>
      <c r="JEX26" s="117"/>
      <c r="JEY26" s="117"/>
      <c r="JEZ26" s="117"/>
      <c r="JFA26" s="117"/>
      <c r="JFB26" s="117"/>
      <c r="JFC26" s="117"/>
      <c r="JFD26" s="117"/>
      <c r="JFE26" s="117"/>
      <c r="JFF26" s="117"/>
      <c r="JFG26" s="117"/>
      <c r="JFH26" s="117"/>
      <c r="JFI26" s="117"/>
      <c r="JFJ26" s="117"/>
      <c r="JFK26" s="117"/>
      <c r="JFL26" s="117"/>
      <c r="JFM26" s="117"/>
      <c r="JFN26" s="117"/>
      <c r="JFO26" s="117"/>
      <c r="JFP26" s="117"/>
      <c r="JFQ26" s="117"/>
      <c r="JFR26" s="117"/>
      <c r="JFS26" s="117"/>
      <c r="JFT26" s="117"/>
      <c r="JFU26" s="117"/>
      <c r="JFV26" s="117"/>
      <c r="JFW26" s="117"/>
      <c r="JFX26" s="117"/>
      <c r="JFY26" s="117"/>
      <c r="JFZ26" s="117"/>
      <c r="JGA26" s="117"/>
      <c r="JGB26" s="117"/>
      <c r="JGC26" s="117"/>
      <c r="JGD26" s="117"/>
      <c r="JGE26" s="117"/>
      <c r="JGF26" s="117"/>
      <c r="JGG26" s="117"/>
      <c r="JGH26" s="117"/>
      <c r="JGI26" s="117"/>
      <c r="JGJ26" s="117"/>
      <c r="JGK26" s="117"/>
      <c r="JGL26" s="117"/>
      <c r="JGM26" s="117"/>
      <c r="JGN26" s="117"/>
      <c r="JGO26" s="117"/>
      <c r="JGP26" s="117"/>
      <c r="JGQ26" s="117"/>
      <c r="JGR26" s="117"/>
      <c r="JGS26" s="117"/>
      <c r="JGT26" s="117"/>
      <c r="JGU26" s="117"/>
      <c r="JGV26" s="117"/>
      <c r="JGW26" s="117"/>
      <c r="JGX26" s="117"/>
      <c r="JGY26" s="117"/>
      <c r="JGZ26" s="117"/>
      <c r="JHA26" s="117"/>
      <c r="JHB26" s="117"/>
      <c r="JHC26" s="117"/>
      <c r="JHD26" s="117"/>
      <c r="JHE26" s="117"/>
      <c r="JHF26" s="117"/>
      <c r="JHG26" s="117"/>
      <c r="JHH26" s="117"/>
      <c r="JHI26" s="117"/>
      <c r="JHJ26" s="117"/>
      <c r="JHK26" s="117"/>
      <c r="JHL26" s="117"/>
      <c r="JHM26" s="117"/>
      <c r="JHN26" s="117"/>
      <c r="JHO26" s="117"/>
      <c r="JHP26" s="117"/>
      <c r="JHQ26" s="117"/>
      <c r="JHR26" s="117"/>
      <c r="JHS26" s="117"/>
      <c r="JHT26" s="117"/>
      <c r="JHU26" s="117"/>
      <c r="JHV26" s="117"/>
      <c r="JHW26" s="117"/>
      <c r="JHX26" s="117"/>
      <c r="JHY26" s="117"/>
      <c r="JHZ26" s="117"/>
      <c r="JIA26" s="117"/>
      <c r="JIB26" s="117"/>
      <c r="JIC26" s="117"/>
      <c r="JID26" s="117"/>
      <c r="JIE26" s="117"/>
      <c r="JIF26" s="117"/>
      <c r="JIG26" s="117"/>
      <c r="JIH26" s="117"/>
      <c r="JII26" s="117"/>
      <c r="JIJ26" s="117"/>
      <c r="JIK26" s="117"/>
      <c r="JIL26" s="117"/>
      <c r="JIM26" s="117"/>
      <c r="JIN26" s="117"/>
      <c r="JIO26" s="117"/>
      <c r="JIP26" s="117"/>
      <c r="JIQ26" s="117"/>
      <c r="JIR26" s="117"/>
      <c r="JIS26" s="117"/>
      <c r="JIT26" s="117"/>
      <c r="JIU26" s="117"/>
      <c r="JIV26" s="117"/>
      <c r="JIW26" s="117"/>
      <c r="JIX26" s="117"/>
      <c r="JIY26" s="117"/>
      <c r="JIZ26" s="117"/>
      <c r="JJA26" s="117"/>
      <c r="JJB26" s="117"/>
      <c r="JJC26" s="117"/>
      <c r="JJD26" s="117"/>
      <c r="JJE26" s="117"/>
      <c r="JJF26" s="117"/>
      <c r="JJG26" s="117"/>
      <c r="JJH26" s="117"/>
      <c r="JJI26" s="117"/>
      <c r="JJJ26" s="117"/>
      <c r="JJK26" s="117"/>
      <c r="JJL26" s="117"/>
      <c r="JJM26" s="117"/>
      <c r="JJN26" s="117"/>
      <c r="JJO26" s="117"/>
      <c r="JJP26" s="117"/>
      <c r="JJQ26" s="117"/>
      <c r="JJR26" s="117"/>
      <c r="JJS26" s="117"/>
      <c r="JJT26" s="117"/>
      <c r="JJU26" s="117"/>
      <c r="JJV26" s="117"/>
      <c r="JJW26" s="117"/>
      <c r="JJX26" s="117"/>
      <c r="JJY26" s="117"/>
      <c r="JJZ26" s="117"/>
      <c r="JKA26" s="117"/>
      <c r="JKB26" s="117"/>
      <c r="JKC26" s="117"/>
      <c r="JKD26" s="117"/>
      <c r="JKE26" s="117"/>
      <c r="JKF26" s="117"/>
      <c r="JKG26" s="117"/>
      <c r="JKH26" s="117"/>
      <c r="JKI26" s="117"/>
      <c r="JKJ26" s="117"/>
      <c r="JKK26" s="117"/>
      <c r="JKL26" s="117"/>
      <c r="JKM26" s="117"/>
      <c r="JKN26" s="117"/>
      <c r="JKO26" s="117"/>
      <c r="JKP26" s="117"/>
      <c r="JKQ26" s="117"/>
      <c r="JKR26" s="117"/>
      <c r="JKS26" s="117"/>
      <c r="JKT26" s="117"/>
      <c r="JKU26" s="117"/>
      <c r="JKV26" s="117"/>
      <c r="JKW26" s="117"/>
      <c r="JKX26" s="117"/>
      <c r="JKY26" s="117"/>
      <c r="JKZ26" s="117"/>
      <c r="JLA26" s="117"/>
      <c r="JLB26" s="117"/>
      <c r="JLC26" s="117"/>
      <c r="JLD26" s="117"/>
      <c r="JLE26" s="117"/>
      <c r="JLF26" s="117"/>
      <c r="JLG26" s="117"/>
      <c r="JLH26" s="117"/>
      <c r="JLI26" s="117"/>
      <c r="JLJ26" s="117"/>
      <c r="JLK26" s="117"/>
      <c r="JLL26" s="117"/>
      <c r="JLM26" s="117"/>
      <c r="JLN26" s="117"/>
      <c r="JLO26" s="117"/>
      <c r="JLP26" s="117"/>
      <c r="JLQ26" s="117"/>
      <c r="JLR26" s="117"/>
      <c r="JLS26" s="117"/>
      <c r="JLT26" s="117"/>
      <c r="JLU26" s="117"/>
      <c r="JLV26" s="117"/>
      <c r="JLW26" s="117"/>
      <c r="JLX26" s="117"/>
      <c r="JLY26" s="117"/>
      <c r="JLZ26" s="117"/>
      <c r="JMA26" s="117"/>
      <c r="JMB26" s="117"/>
      <c r="JMC26" s="117"/>
      <c r="JMD26" s="117"/>
      <c r="JME26" s="117"/>
      <c r="JMF26" s="117"/>
      <c r="JMG26" s="117"/>
      <c r="JMH26" s="117"/>
      <c r="JMI26" s="117"/>
      <c r="JMJ26" s="117"/>
      <c r="JMK26" s="117"/>
      <c r="JML26" s="117"/>
      <c r="JMM26" s="117"/>
      <c r="JMN26" s="117"/>
      <c r="JMO26" s="117"/>
      <c r="JMP26" s="117"/>
      <c r="JMQ26" s="117"/>
      <c r="JMR26" s="117"/>
      <c r="JMS26" s="117"/>
      <c r="JMT26" s="117"/>
      <c r="JMU26" s="117"/>
      <c r="JMV26" s="117"/>
      <c r="JMW26" s="117"/>
      <c r="JMX26" s="117"/>
      <c r="JMY26" s="117"/>
      <c r="JMZ26" s="117"/>
      <c r="JNA26" s="117"/>
      <c r="JNB26" s="117"/>
      <c r="JNC26" s="117"/>
      <c r="JND26" s="117"/>
      <c r="JNE26" s="117"/>
      <c r="JNF26" s="117"/>
      <c r="JNG26" s="117"/>
      <c r="JNH26" s="117"/>
      <c r="JNI26" s="117"/>
      <c r="JNJ26" s="117"/>
      <c r="JNK26" s="117"/>
      <c r="JNL26" s="117"/>
      <c r="JNM26" s="117"/>
      <c r="JNN26" s="117"/>
      <c r="JNO26" s="117"/>
      <c r="JNP26" s="117"/>
      <c r="JNQ26" s="117"/>
      <c r="JNR26" s="117"/>
      <c r="JNS26" s="117"/>
      <c r="JNT26" s="117"/>
      <c r="JNU26" s="117"/>
      <c r="JNV26" s="117"/>
      <c r="JNW26" s="117"/>
      <c r="JNX26" s="117"/>
      <c r="JNY26" s="117"/>
      <c r="JNZ26" s="117"/>
      <c r="JOA26" s="117"/>
      <c r="JOB26" s="117"/>
      <c r="JOC26" s="117"/>
      <c r="JOD26" s="117"/>
      <c r="JOE26" s="117"/>
      <c r="JOF26" s="117"/>
      <c r="JOG26" s="117"/>
      <c r="JOH26" s="117"/>
      <c r="JOI26" s="117"/>
      <c r="JOJ26" s="117"/>
      <c r="JOK26" s="117"/>
      <c r="JOL26" s="117"/>
      <c r="JOM26" s="117"/>
      <c r="JON26" s="117"/>
      <c r="JOO26" s="117"/>
      <c r="JOP26" s="117"/>
      <c r="JOQ26" s="117"/>
      <c r="JOR26" s="117"/>
      <c r="JOS26" s="117"/>
      <c r="JOT26" s="117"/>
      <c r="JOU26" s="117"/>
      <c r="JOV26" s="117"/>
      <c r="JOW26" s="117"/>
      <c r="JOX26" s="117"/>
      <c r="JOY26" s="117"/>
      <c r="JOZ26" s="117"/>
      <c r="JPA26" s="117"/>
      <c r="JPB26" s="117"/>
      <c r="JPC26" s="117"/>
      <c r="JPD26" s="117"/>
      <c r="JPE26" s="117"/>
      <c r="JPF26" s="117"/>
      <c r="JPG26" s="117"/>
      <c r="JPH26" s="117"/>
      <c r="JPI26" s="117"/>
      <c r="JPJ26" s="117"/>
      <c r="JPK26" s="117"/>
      <c r="JPL26" s="117"/>
      <c r="JPM26" s="117"/>
      <c r="JPN26" s="117"/>
      <c r="JPO26" s="117"/>
      <c r="JPP26" s="117"/>
      <c r="JPQ26" s="117"/>
      <c r="JPR26" s="117"/>
      <c r="JPS26" s="117"/>
      <c r="JPT26" s="117"/>
      <c r="JPU26" s="117"/>
      <c r="JPV26" s="117"/>
      <c r="JPW26" s="117"/>
      <c r="JPX26" s="117"/>
      <c r="JPY26" s="117"/>
      <c r="JPZ26" s="117"/>
      <c r="JQA26" s="117"/>
      <c r="JQB26" s="117"/>
      <c r="JQC26" s="117"/>
      <c r="JQD26" s="117"/>
      <c r="JQE26" s="117"/>
      <c r="JQF26" s="117"/>
      <c r="JQG26" s="117"/>
      <c r="JQH26" s="117"/>
      <c r="JQI26" s="117"/>
      <c r="JQJ26" s="117"/>
      <c r="JQK26" s="117"/>
      <c r="JQL26" s="117"/>
      <c r="JQM26" s="117"/>
      <c r="JQN26" s="117"/>
      <c r="JQO26" s="117"/>
      <c r="JQP26" s="117"/>
      <c r="JQQ26" s="117"/>
      <c r="JQR26" s="117"/>
      <c r="JQS26" s="117"/>
      <c r="JQT26" s="117"/>
      <c r="JQU26" s="117"/>
      <c r="JQV26" s="117"/>
      <c r="JQW26" s="117"/>
      <c r="JQX26" s="117"/>
      <c r="JQY26" s="117"/>
      <c r="JQZ26" s="117"/>
      <c r="JRA26" s="117"/>
      <c r="JRB26" s="117"/>
      <c r="JRC26" s="117"/>
      <c r="JRD26" s="117"/>
      <c r="JRE26" s="117"/>
      <c r="JRF26" s="117"/>
      <c r="JRG26" s="117"/>
      <c r="JRH26" s="117"/>
      <c r="JRI26" s="117"/>
      <c r="JRJ26" s="117"/>
      <c r="JRK26" s="117"/>
      <c r="JRL26" s="117"/>
      <c r="JRM26" s="117"/>
      <c r="JRN26" s="117"/>
      <c r="JRO26" s="117"/>
      <c r="JRP26" s="117"/>
      <c r="JRQ26" s="117"/>
      <c r="JRR26" s="117"/>
      <c r="JRS26" s="117"/>
      <c r="JRT26" s="117"/>
      <c r="JRU26" s="117"/>
      <c r="JRV26" s="117"/>
      <c r="JRW26" s="117"/>
      <c r="JRX26" s="117"/>
      <c r="JRY26" s="117"/>
      <c r="JRZ26" s="117"/>
      <c r="JSA26" s="117"/>
      <c r="JSB26" s="117"/>
      <c r="JSC26" s="117"/>
      <c r="JSD26" s="117"/>
      <c r="JSE26" s="117"/>
      <c r="JSF26" s="117"/>
      <c r="JSG26" s="117"/>
      <c r="JSH26" s="117"/>
      <c r="JSI26" s="117"/>
      <c r="JSJ26" s="117"/>
      <c r="JSK26" s="117"/>
      <c r="JSL26" s="117"/>
      <c r="JSM26" s="117"/>
      <c r="JSN26" s="117"/>
      <c r="JSO26" s="117"/>
      <c r="JSP26" s="117"/>
      <c r="JSQ26" s="117"/>
      <c r="JSR26" s="117"/>
      <c r="JSS26" s="117"/>
      <c r="JST26" s="117"/>
      <c r="JSU26" s="117"/>
      <c r="JSV26" s="117"/>
      <c r="JSW26" s="117"/>
      <c r="JSX26" s="117"/>
      <c r="JSY26" s="117"/>
      <c r="JSZ26" s="117"/>
      <c r="JTA26" s="117"/>
      <c r="JTB26" s="117"/>
      <c r="JTC26" s="117"/>
      <c r="JTD26" s="117"/>
      <c r="JTE26" s="117"/>
      <c r="JTF26" s="117"/>
      <c r="JTG26" s="117"/>
      <c r="JTH26" s="117"/>
      <c r="JTI26" s="117"/>
      <c r="JTJ26" s="117"/>
      <c r="JTK26" s="117"/>
      <c r="JTL26" s="117"/>
      <c r="JTM26" s="117"/>
      <c r="JTN26" s="117"/>
      <c r="JTO26" s="117"/>
      <c r="JTP26" s="117"/>
      <c r="JTQ26" s="117"/>
      <c r="JTR26" s="117"/>
      <c r="JTS26" s="117"/>
      <c r="JTT26" s="117"/>
      <c r="JTU26" s="117"/>
      <c r="JTV26" s="117"/>
      <c r="JTW26" s="117"/>
      <c r="JTX26" s="117"/>
      <c r="JTY26" s="117"/>
      <c r="JTZ26" s="117"/>
      <c r="JUA26" s="117"/>
      <c r="JUB26" s="117"/>
      <c r="JUC26" s="117"/>
      <c r="JUD26" s="117"/>
      <c r="JUE26" s="117"/>
      <c r="JUF26" s="117"/>
      <c r="JUG26" s="117"/>
      <c r="JUH26" s="117"/>
      <c r="JUI26" s="117"/>
      <c r="JUJ26" s="117"/>
      <c r="JUK26" s="117"/>
      <c r="JUL26" s="117"/>
      <c r="JUM26" s="117"/>
      <c r="JUN26" s="117"/>
      <c r="JUO26" s="117"/>
      <c r="JUP26" s="117"/>
      <c r="JUQ26" s="117"/>
      <c r="JUR26" s="117"/>
      <c r="JUS26" s="117"/>
      <c r="JUT26" s="117"/>
      <c r="JUU26" s="117"/>
      <c r="JUV26" s="117"/>
      <c r="JUW26" s="117"/>
      <c r="JUX26" s="117"/>
      <c r="JUY26" s="117"/>
      <c r="JUZ26" s="117"/>
      <c r="JVA26" s="117"/>
      <c r="JVB26" s="117"/>
      <c r="JVC26" s="117"/>
      <c r="JVD26" s="117"/>
      <c r="JVE26" s="117"/>
      <c r="JVF26" s="117"/>
      <c r="JVG26" s="117"/>
      <c r="JVH26" s="117"/>
      <c r="JVI26" s="117"/>
      <c r="JVJ26" s="117"/>
      <c r="JVK26" s="117"/>
      <c r="JVL26" s="117"/>
      <c r="JVM26" s="117"/>
      <c r="JVN26" s="117"/>
      <c r="JVO26" s="117"/>
      <c r="JVP26" s="117"/>
      <c r="JVQ26" s="117"/>
      <c r="JVR26" s="117"/>
      <c r="JVS26" s="117"/>
      <c r="JVT26" s="117"/>
      <c r="JVU26" s="117"/>
      <c r="JVV26" s="117"/>
      <c r="JVW26" s="117"/>
      <c r="JVX26" s="117"/>
      <c r="JVY26" s="117"/>
      <c r="JVZ26" s="117"/>
      <c r="JWA26" s="117"/>
      <c r="JWB26" s="117"/>
      <c r="JWC26" s="117"/>
      <c r="JWD26" s="117"/>
      <c r="JWE26" s="117"/>
      <c r="JWF26" s="117"/>
      <c r="JWG26" s="117"/>
      <c r="JWH26" s="117"/>
      <c r="JWI26" s="117"/>
      <c r="JWJ26" s="117"/>
      <c r="JWK26" s="117"/>
      <c r="JWL26" s="117"/>
      <c r="JWM26" s="117"/>
      <c r="JWN26" s="117"/>
      <c r="JWO26" s="117"/>
      <c r="JWP26" s="117"/>
      <c r="JWQ26" s="117"/>
      <c r="JWR26" s="117"/>
      <c r="JWS26" s="117"/>
      <c r="JWT26" s="117"/>
      <c r="JWU26" s="117"/>
      <c r="JWV26" s="117"/>
      <c r="JWW26" s="117"/>
      <c r="JWX26" s="117"/>
      <c r="JWY26" s="117"/>
      <c r="JWZ26" s="117"/>
      <c r="JXA26" s="117"/>
      <c r="JXB26" s="117"/>
      <c r="JXC26" s="117"/>
      <c r="JXD26" s="117"/>
      <c r="JXE26" s="117"/>
      <c r="JXF26" s="117"/>
      <c r="JXG26" s="117"/>
      <c r="JXH26" s="117"/>
      <c r="JXI26" s="117"/>
      <c r="JXJ26" s="117"/>
      <c r="JXK26" s="117"/>
      <c r="JXL26" s="117"/>
      <c r="JXM26" s="117"/>
      <c r="JXN26" s="117"/>
      <c r="JXO26" s="117"/>
      <c r="JXP26" s="117"/>
      <c r="JXQ26" s="117"/>
      <c r="JXR26" s="117"/>
      <c r="JXS26" s="117"/>
      <c r="JXT26" s="117"/>
      <c r="JXU26" s="117"/>
      <c r="JXV26" s="117"/>
      <c r="JXW26" s="117"/>
      <c r="JXX26" s="117"/>
      <c r="JXY26" s="117"/>
      <c r="JXZ26" s="117"/>
      <c r="JYA26" s="117"/>
      <c r="JYB26" s="117"/>
      <c r="JYC26" s="117"/>
      <c r="JYD26" s="117"/>
      <c r="JYE26" s="117"/>
      <c r="JYF26" s="117"/>
      <c r="JYG26" s="117"/>
      <c r="JYH26" s="117"/>
      <c r="JYI26" s="117"/>
      <c r="JYJ26" s="117"/>
      <c r="JYK26" s="117"/>
      <c r="JYL26" s="117"/>
      <c r="JYM26" s="117"/>
      <c r="JYN26" s="117"/>
      <c r="JYO26" s="117"/>
      <c r="JYP26" s="117"/>
      <c r="JYQ26" s="117"/>
      <c r="JYR26" s="117"/>
      <c r="JYS26" s="117"/>
      <c r="JYT26" s="117"/>
      <c r="JYU26" s="117"/>
      <c r="JYV26" s="117"/>
      <c r="JYW26" s="117"/>
      <c r="JYX26" s="117"/>
      <c r="JYY26" s="117"/>
      <c r="JYZ26" s="117"/>
      <c r="JZA26" s="117"/>
      <c r="JZB26" s="117"/>
      <c r="JZC26" s="117"/>
      <c r="JZD26" s="117"/>
      <c r="JZE26" s="117"/>
      <c r="JZF26" s="117"/>
      <c r="JZG26" s="117"/>
      <c r="JZH26" s="117"/>
      <c r="JZI26" s="117"/>
      <c r="JZJ26" s="117"/>
      <c r="JZK26" s="117"/>
      <c r="JZL26" s="117"/>
      <c r="JZM26" s="117"/>
      <c r="JZN26" s="117"/>
      <c r="JZO26" s="117"/>
      <c r="JZP26" s="117"/>
      <c r="JZQ26" s="117"/>
      <c r="JZR26" s="117"/>
      <c r="JZS26" s="117"/>
      <c r="JZT26" s="117"/>
      <c r="JZU26" s="117"/>
      <c r="JZV26" s="117"/>
      <c r="JZW26" s="117"/>
      <c r="JZX26" s="117"/>
      <c r="JZY26" s="117"/>
      <c r="JZZ26" s="117"/>
      <c r="KAA26" s="117"/>
      <c r="KAB26" s="117"/>
      <c r="KAC26" s="117"/>
      <c r="KAD26" s="117"/>
      <c r="KAE26" s="117"/>
      <c r="KAF26" s="117"/>
      <c r="KAG26" s="117"/>
      <c r="KAH26" s="117"/>
      <c r="KAI26" s="117"/>
      <c r="KAJ26" s="117"/>
      <c r="KAK26" s="117"/>
      <c r="KAL26" s="117"/>
      <c r="KAM26" s="117"/>
      <c r="KAN26" s="117"/>
      <c r="KAO26" s="117"/>
      <c r="KAP26" s="117"/>
      <c r="KAQ26" s="117"/>
      <c r="KAR26" s="117"/>
      <c r="KAS26" s="117"/>
      <c r="KAT26" s="117"/>
      <c r="KAU26" s="117"/>
      <c r="KAV26" s="117"/>
      <c r="KAW26" s="117"/>
      <c r="KAX26" s="117"/>
      <c r="KAY26" s="117"/>
      <c r="KAZ26" s="117"/>
      <c r="KBA26" s="117"/>
      <c r="KBB26" s="117"/>
      <c r="KBC26" s="117"/>
      <c r="KBD26" s="117"/>
      <c r="KBE26" s="117"/>
      <c r="KBF26" s="117"/>
      <c r="KBG26" s="117"/>
      <c r="KBH26" s="117"/>
      <c r="KBI26" s="117"/>
      <c r="KBJ26" s="117"/>
      <c r="KBK26" s="117"/>
      <c r="KBL26" s="117"/>
      <c r="KBM26" s="117"/>
      <c r="KBN26" s="117"/>
      <c r="KBO26" s="117"/>
      <c r="KBP26" s="117"/>
      <c r="KBQ26" s="117"/>
      <c r="KBR26" s="117"/>
      <c r="KBS26" s="117"/>
      <c r="KBT26" s="117"/>
      <c r="KBU26" s="117"/>
      <c r="KBV26" s="117"/>
      <c r="KBW26" s="117"/>
      <c r="KBX26" s="117"/>
      <c r="KBY26" s="117"/>
      <c r="KBZ26" s="117"/>
      <c r="KCA26" s="117"/>
      <c r="KCB26" s="117"/>
      <c r="KCC26" s="117"/>
      <c r="KCD26" s="117"/>
      <c r="KCE26" s="117"/>
      <c r="KCF26" s="117"/>
      <c r="KCG26" s="117"/>
      <c r="KCH26" s="117"/>
      <c r="KCI26" s="117"/>
      <c r="KCJ26" s="117"/>
      <c r="KCK26" s="117"/>
      <c r="KCL26" s="117"/>
      <c r="KCM26" s="117"/>
      <c r="KCN26" s="117"/>
      <c r="KCO26" s="117"/>
      <c r="KCP26" s="117"/>
      <c r="KCQ26" s="117"/>
      <c r="KCR26" s="117"/>
      <c r="KCS26" s="117"/>
      <c r="KCT26" s="117"/>
      <c r="KCU26" s="117"/>
      <c r="KCV26" s="117"/>
      <c r="KCW26" s="117"/>
      <c r="KCX26" s="117"/>
      <c r="KCY26" s="117"/>
      <c r="KCZ26" s="117"/>
      <c r="KDA26" s="117"/>
      <c r="KDB26" s="117"/>
      <c r="KDC26" s="117"/>
      <c r="KDD26" s="117"/>
      <c r="KDE26" s="117"/>
      <c r="KDF26" s="117"/>
      <c r="KDG26" s="117"/>
      <c r="KDH26" s="117"/>
      <c r="KDI26" s="117"/>
      <c r="KDJ26" s="117"/>
      <c r="KDK26" s="117"/>
      <c r="KDL26" s="117"/>
      <c r="KDM26" s="117"/>
      <c r="KDN26" s="117"/>
      <c r="KDO26" s="117"/>
      <c r="KDP26" s="117"/>
      <c r="KDQ26" s="117"/>
      <c r="KDR26" s="117"/>
      <c r="KDS26" s="117"/>
      <c r="KDT26" s="117"/>
      <c r="KDU26" s="117"/>
      <c r="KDV26" s="117"/>
      <c r="KDW26" s="117"/>
      <c r="KDX26" s="117"/>
      <c r="KDY26" s="117"/>
      <c r="KDZ26" s="117"/>
      <c r="KEA26" s="117"/>
      <c r="KEB26" s="117"/>
      <c r="KEC26" s="117"/>
      <c r="KED26" s="117"/>
      <c r="KEE26" s="117"/>
      <c r="KEF26" s="117"/>
      <c r="KEG26" s="117"/>
      <c r="KEH26" s="117"/>
      <c r="KEI26" s="117"/>
      <c r="KEJ26" s="117"/>
      <c r="KEK26" s="117"/>
      <c r="KEL26" s="117"/>
      <c r="KEM26" s="117"/>
      <c r="KEN26" s="117"/>
      <c r="KEO26" s="117"/>
      <c r="KEP26" s="117"/>
      <c r="KEQ26" s="117"/>
      <c r="KER26" s="117"/>
      <c r="KES26" s="117"/>
      <c r="KET26" s="117"/>
      <c r="KEU26" s="117"/>
      <c r="KEV26" s="117"/>
      <c r="KEW26" s="117"/>
      <c r="KEX26" s="117"/>
      <c r="KEY26" s="117"/>
      <c r="KEZ26" s="117"/>
      <c r="KFA26" s="117"/>
      <c r="KFB26" s="117"/>
      <c r="KFC26" s="117"/>
      <c r="KFD26" s="117"/>
      <c r="KFE26" s="117"/>
      <c r="KFF26" s="117"/>
      <c r="KFG26" s="117"/>
      <c r="KFH26" s="117"/>
      <c r="KFI26" s="117"/>
      <c r="KFJ26" s="117"/>
      <c r="KFK26" s="117"/>
      <c r="KFL26" s="117"/>
      <c r="KFM26" s="117"/>
      <c r="KFN26" s="117"/>
      <c r="KFO26" s="117"/>
      <c r="KFP26" s="117"/>
      <c r="KFQ26" s="117"/>
      <c r="KFR26" s="117"/>
      <c r="KFS26" s="117"/>
      <c r="KFT26" s="117"/>
      <c r="KFU26" s="117"/>
      <c r="KFV26" s="117"/>
      <c r="KFW26" s="117"/>
      <c r="KFX26" s="117"/>
      <c r="KFY26" s="117"/>
      <c r="KFZ26" s="117"/>
      <c r="KGA26" s="117"/>
      <c r="KGB26" s="117"/>
      <c r="KGC26" s="117"/>
      <c r="KGD26" s="117"/>
      <c r="KGE26" s="117"/>
      <c r="KGF26" s="117"/>
      <c r="KGG26" s="117"/>
      <c r="KGH26" s="117"/>
      <c r="KGI26" s="117"/>
      <c r="KGJ26" s="117"/>
      <c r="KGK26" s="117"/>
      <c r="KGL26" s="117"/>
      <c r="KGM26" s="117"/>
      <c r="KGN26" s="117"/>
      <c r="KGO26" s="117"/>
      <c r="KGP26" s="117"/>
      <c r="KGQ26" s="117"/>
      <c r="KGR26" s="117"/>
      <c r="KGS26" s="117"/>
      <c r="KGT26" s="117"/>
      <c r="KGU26" s="117"/>
      <c r="KGV26" s="117"/>
      <c r="KGW26" s="117"/>
      <c r="KGX26" s="117"/>
      <c r="KGY26" s="117"/>
      <c r="KGZ26" s="117"/>
      <c r="KHA26" s="117"/>
      <c r="KHB26" s="117"/>
      <c r="KHC26" s="117"/>
      <c r="KHD26" s="117"/>
      <c r="KHE26" s="117"/>
      <c r="KHF26" s="117"/>
      <c r="KHG26" s="117"/>
      <c r="KHH26" s="117"/>
      <c r="KHI26" s="117"/>
      <c r="KHJ26" s="117"/>
      <c r="KHK26" s="117"/>
      <c r="KHL26" s="117"/>
      <c r="KHM26" s="117"/>
      <c r="KHN26" s="117"/>
      <c r="KHO26" s="117"/>
      <c r="KHP26" s="117"/>
      <c r="KHQ26" s="117"/>
      <c r="KHR26" s="117"/>
      <c r="KHS26" s="117"/>
      <c r="KHT26" s="117"/>
      <c r="KHU26" s="117"/>
      <c r="KHV26" s="117"/>
      <c r="KHW26" s="117"/>
      <c r="KHX26" s="117"/>
      <c r="KHY26" s="117"/>
      <c r="KHZ26" s="117"/>
      <c r="KIA26" s="117"/>
      <c r="KIB26" s="117"/>
      <c r="KIC26" s="117"/>
      <c r="KID26" s="117"/>
      <c r="KIE26" s="117"/>
      <c r="KIF26" s="117"/>
      <c r="KIG26" s="117"/>
      <c r="KIH26" s="117"/>
      <c r="KII26" s="117"/>
      <c r="KIJ26" s="117"/>
      <c r="KIK26" s="117"/>
      <c r="KIL26" s="117"/>
      <c r="KIM26" s="117"/>
      <c r="KIN26" s="117"/>
      <c r="KIO26" s="117"/>
      <c r="KIP26" s="117"/>
      <c r="KIQ26" s="117"/>
      <c r="KIR26" s="117"/>
      <c r="KIS26" s="117"/>
      <c r="KIT26" s="117"/>
      <c r="KIU26" s="117"/>
      <c r="KIV26" s="117"/>
      <c r="KIW26" s="117"/>
      <c r="KIX26" s="117"/>
      <c r="KIY26" s="117"/>
      <c r="KIZ26" s="117"/>
      <c r="KJA26" s="117"/>
      <c r="KJB26" s="117"/>
      <c r="KJC26" s="117"/>
      <c r="KJD26" s="117"/>
      <c r="KJE26" s="117"/>
      <c r="KJF26" s="117"/>
      <c r="KJG26" s="117"/>
      <c r="KJH26" s="117"/>
      <c r="KJI26" s="117"/>
      <c r="KJJ26" s="117"/>
      <c r="KJK26" s="117"/>
      <c r="KJL26" s="117"/>
      <c r="KJM26" s="117"/>
      <c r="KJN26" s="117"/>
      <c r="KJO26" s="117"/>
      <c r="KJP26" s="117"/>
      <c r="KJQ26" s="117"/>
      <c r="KJR26" s="117"/>
      <c r="KJS26" s="117"/>
      <c r="KJT26" s="117"/>
      <c r="KJU26" s="117"/>
      <c r="KJV26" s="117"/>
      <c r="KJW26" s="117"/>
      <c r="KJX26" s="117"/>
      <c r="KJY26" s="117"/>
      <c r="KJZ26" s="117"/>
      <c r="KKA26" s="117"/>
      <c r="KKB26" s="117"/>
      <c r="KKC26" s="117"/>
      <c r="KKD26" s="117"/>
      <c r="KKE26" s="117"/>
      <c r="KKF26" s="117"/>
      <c r="KKG26" s="117"/>
      <c r="KKH26" s="117"/>
      <c r="KKI26" s="117"/>
      <c r="KKJ26" s="117"/>
      <c r="KKK26" s="117"/>
      <c r="KKL26" s="117"/>
      <c r="KKM26" s="117"/>
      <c r="KKN26" s="117"/>
      <c r="KKO26" s="117"/>
      <c r="KKP26" s="117"/>
      <c r="KKQ26" s="117"/>
      <c r="KKR26" s="117"/>
      <c r="KKS26" s="117"/>
      <c r="KKT26" s="117"/>
      <c r="KKU26" s="117"/>
      <c r="KKV26" s="117"/>
      <c r="KKW26" s="117"/>
      <c r="KKX26" s="117"/>
      <c r="KKY26" s="117"/>
      <c r="KKZ26" s="117"/>
      <c r="KLA26" s="117"/>
      <c r="KLB26" s="117"/>
      <c r="KLC26" s="117"/>
      <c r="KLD26" s="117"/>
      <c r="KLE26" s="117"/>
      <c r="KLF26" s="117"/>
      <c r="KLG26" s="117"/>
      <c r="KLH26" s="117"/>
      <c r="KLI26" s="117"/>
      <c r="KLJ26" s="117"/>
      <c r="KLK26" s="117"/>
      <c r="KLL26" s="117"/>
      <c r="KLM26" s="117"/>
      <c r="KLN26" s="117"/>
      <c r="KLO26" s="117"/>
      <c r="KLP26" s="117"/>
      <c r="KLQ26" s="117"/>
      <c r="KLR26" s="117"/>
      <c r="KLS26" s="117"/>
      <c r="KLT26" s="117"/>
      <c r="KLU26" s="117"/>
      <c r="KLV26" s="117"/>
      <c r="KLW26" s="117"/>
      <c r="KLX26" s="117"/>
      <c r="KLY26" s="117"/>
      <c r="KLZ26" s="117"/>
      <c r="KMA26" s="117"/>
      <c r="KMB26" s="117"/>
      <c r="KMC26" s="117"/>
      <c r="KMD26" s="117"/>
      <c r="KME26" s="117"/>
      <c r="KMF26" s="117"/>
      <c r="KMG26" s="117"/>
      <c r="KMH26" s="117"/>
      <c r="KMI26" s="117"/>
      <c r="KMJ26" s="117"/>
      <c r="KMK26" s="117"/>
      <c r="KML26" s="117"/>
      <c r="KMM26" s="117"/>
      <c r="KMN26" s="117"/>
      <c r="KMO26" s="117"/>
      <c r="KMP26" s="117"/>
      <c r="KMQ26" s="117"/>
      <c r="KMR26" s="117"/>
      <c r="KMS26" s="117"/>
      <c r="KMT26" s="117"/>
      <c r="KMU26" s="117"/>
      <c r="KMV26" s="117"/>
      <c r="KMW26" s="117"/>
      <c r="KMX26" s="117"/>
      <c r="KMY26" s="117"/>
      <c r="KMZ26" s="117"/>
      <c r="KNA26" s="117"/>
      <c r="KNB26" s="117"/>
      <c r="KNC26" s="117"/>
      <c r="KND26" s="117"/>
      <c r="KNE26" s="117"/>
      <c r="KNF26" s="117"/>
      <c r="KNG26" s="117"/>
      <c r="KNH26" s="117"/>
      <c r="KNI26" s="117"/>
      <c r="KNJ26" s="117"/>
      <c r="KNK26" s="117"/>
      <c r="KNL26" s="117"/>
      <c r="KNM26" s="117"/>
      <c r="KNN26" s="117"/>
      <c r="KNO26" s="117"/>
      <c r="KNP26" s="117"/>
      <c r="KNQ26" s="117"/>
      <c r="KNR26" s="117"/>
      <c r="KNS26" s="117"/>
      <c r="KNT26" s="117"/>
      <c r="KNU26" s="117"/>
      <c r="KNV26" s="117"/>
      <c r="KNW26" s="117"/>
      <c r="KNX26" s="117"/>
      <c r="KNY26" s="117"/>
      <c r="KNZ26" s="117"/>
      <c r="KOA26" s="117"/>
      <c r="KOB26" s="117"/>
      <c r="KOC26" s="117"/>
      <c r="KOD26" s="117"/>
      <c r="KOE26" s="117"/>
      <c r="KOF26" s="117"/>
      <c r="KOG26" s="117"/>
      <c r="KOH26" s="117"/>
      <c r="KOI26" s="117"/>
      <c r="KOJ26" s="117"/>
      <c r="KOK26" s="117"/>
      <c r="KOL26" s="117"/>
      <c r="KOM26" s="117"/>
      <c r="KON26" s="117"/>
      <c r="KOO26" s="117"/>
      <c r="KOP26" s="117"/>
      <c r="KOQ26" s="117"/>
      <c r="KOR26" s="117"/>
      <c r="KOS26" s="117"/>
      <c r="KOT26" s="117"/>
      <c r="KOU26" s="117"/>
      <c r="KOV26" s="117"/>
      <c r="KOW26" s="117"/>
      <c r="KOX26" s="117"/>
      <c r="KOY26" s="117"/>
      <c r="KOZ26" s="117"/>
      <c r="KPA26" s="117"/>
      <c r="KPB26" s="117"/>
      <c r="KPC26" s="117"/>
      <c r="KPD26" s="117"/>
      <c r="KPE26" s="117"/>
      <c r="KPF26" s="117"/>
      <c r="KPG26" s="117"/>
      <c r="KPH26" s="117"/>
      <c r="KPI26" s="117"/>
      <c r="KPJ26" s="117"/>
      <c r="KPK26" s="117"/>
      <c r="KPL26" s="117"/>
      <c r="KPM26" s="117"/>
      <c r="KPN26" s="117"/>
      <c r="KPO26" s="117"/>
      <c r="KPP26" s="117"/>
      <c r="KPQ26" s="117"/>
      <c r="KPR26" s="117"/>
      <c r="KPS26" s="117"/>
      <c r="KPT26" s="117"/>
      <c r="KPU26" s="117"/>
      <c r="KPV26" s="117"/>
      <c r="KPW26" s="117"/>
      <c r="KPX26" s="117"/>
      <c r="KPY26" s="117"/>
      <c r="KPZ26" s="117"/>
      <c r="KQA26" s="117"/>
      <c r="KQB26" s="117"/>
      <c r="KQC26" s="117"/>
      <c r="KQD26" s="117"/>
      <c r="KQE26" s="117"/>
      <c r="KQF26" s="117"/>
      <c r="KQG26" s="117"/>
      <c r="KQH26" s="117"/>
      <c r="KQI26" s="117"/>
      <c r="KQJ26" s="117"/>
      <c r="KQK26" s="117"/>
      <c r="KQL26" s="117"/>
      <c r="KQM26" s="117"/>
      <c r="KQN26" s="117"/>
      <c r="KQO26" s="117"/>
      <c r="KQP26" s="117"/>
      <c r="KQQ26" s="117"/>
      <c r="KQR26" s="117"/>
      <c r="KQS26" s="117"/>
      <c r="KQT26" s="117"/>
      <c r="KQU26" s="117"/>
      <c r="KQV26" s="117"/>
      <c r="KQW26" s="117"/>
      <c r="KQX26" s="117"/>
      <c r="KQY26" s="117"/>
      <c r="KQZ26" s="117"/>
      <c r="KRA26" s="117"/>
      <c r="KRB26" s="117"/>
      <c r="KRC26" s="117"/>
      <c r="KRD26" s="117"/>
      <c r="KRE26" s="117"/>
      <c r="KRF26" s="117"/>
      <c r="KRG26" s="117"/>
      <c r="KRH26" s="117"/>
      <c r="KRI26" s="117"/>
      <c r="KRJ26" s="117"/>
      <c r="KRK26" s="117"/>
      <c r="KRL26" s="117"/>
      <c r="KRM26" s="117"/>
      <c r="KRN26" s="117"/>
      <c r="KRO26" s="117"/>
      <c r="KRP26" s="117"/>
      <c r="KRQ26" s="117"/>
      <c r="KRR26" s="117"/>
      <c r="KRS26" s="117"/>
      <c r="KRT26" s="117"/>
      <c r="KRU26" s="117"/>
      <c r="KRV26" s="117"/>
      <c r="KRW26" s="117"/>
      <c r="KRX26" s="117"/>
      <c r="KRY26" s="117"/>
      <c r="KRZ26" s="117"/>
      <c r="KSA26" s="117"/>
      <c r="KSB26" s="117"/>
      <c r="KSC26" s="117"/>
      <c r="KSD26" s="117"/>
      <c r="KSE26" s="117"/>
      <c r="KSF26" s="117"/>
      <c r="KSG26" s="117"/>
      <c r="KSH26" s="117"/>
      <c r="KSI26" s="117"/>
      <c r="KSJ26" s="117"/>
      <c r="KSK26" s="117"/>
      <c r="KSL26" s="117"/>
      <c r="KSM26" s="117"/>
      <c r="KSN26" s="117"/>
      <c r="KSO26" s="117"/>
      <c r="KSP26" s="117"/>
      <c r="KSQ26" s="117"/>
      <c r="KSR26" s="117"/>
      <c r="KSS26" s="117"/>
      <c r="KST26" s="117"/>
      <c r="KSU26" s="117"/>
      <c r="KSV26" s="117"/>
      <c r="KSW26" s="117"/>
      <c r="KSX26" s="117"/>
      <c r="KSY26" s="117"/>
      <c r="KSZ26" s="117"/>
      <c r="KTA26" s="117"/>
      <c r="KTB26" s="117"/>
      <c r="KTC26" s="117"/>
      <c r="KTD26" s="117"/>
      <c r="KTE26" s="117"/>
      <c r="KTF26" s="117"/>
      <c r="KTG26" s="117"/>
      <c r="KTH26" s="117"/>
      <c r="KTI26" s="117"/>
      <c r="KTJ26" s="117"/>
      <c r="KTK26" s="117"/>
      <c r="KTL26" s="117"/>
      <c r="KTM26" s="117"/>
      <c r="KTN26" s="117"/>
      <c r="KTO26" s="117"/>
      <c r="KTP26" s="117"/>
      <c r="KTQ26" s="117"/>
      <c r="KTR26" s="117"/>
      <c r="KTS26" s="117"/>
      <c r="KTT26" s="117"/>
      <c r="KTU26" s="117"/>
      <c r="KTV26" s="117"/>
      <c r="KTW26" s="117"/>
      <c r="KTX26" s="117"/>
      <c r="KTY26" s="117"/>
      <c r="KTZ26" s="117"/>
      <c r="KUA26" s="117"/>
      <c r="KUB26" s="117"/>
      <c r="KUC26" s="117"/>
      <c r="KUD26" s="117"/>
      <c r="KUE26" s="117"/>
      <c r="KUF26" s="117"/>
      <c r="KUG26" s="117"/>
      <c r="KUH26" s="117"/>
      <c r="KUI26" s="117"/>
      <c r="KUJ26" s="117"/>
      <c r="KUK26" s="117"/>
      <c r="KUL26" s="117"/>
      <c r="KUM26" s="117"/>
      <c r="KUN26" s="117"/>
      <c r="KUO26" s="117"/>
      <c r="KUP26" s="117"/>
      <c r="KUQ26" s="117"/>
      <c r="KUR26" s="117"/>
      <c r="KUS26" s="117"/>
      <c r="KUT26" s="117"/>
      <c r="KUU26" s="117"/>
      <c r="KUV26" s="117"/>
      <c r="KUW26" s="117"/>
      <c r="KUX26" s="117"/>
      <c r="KUY26" s="117"/>
      <c r="KUZ26" s="117"/>
      <c r="KVA26" s="117"/>
      <c r="KVB26" s="117"/>
      <c r="KVC26" s="117"/>
      <c r="KVD26" s="117"/>
      <c r="KVE26" s="117"/>
      <c r="KVF26" s="117"/>
      <c r="KVG26" s="117"/>
      <c r="KVH26" s="117"/>
      <c r="KVI26" s="117"/>
      <c r="KVJ26" s="117"/>
      <c r="KVK26" s="117"/>
      <c r="KVL26" s="117"/>
      <c r="KVM26" s="117"/>
      <c r="KVN26" s="117"/>
      <c r="KVO26" s="117"/>
      <c r="KVP26" s="117"/>
      <c r="KVQ26" s="117"/>
      <c r="KVR26" s="117"/>
      <c r="KVS26" s="117"/>
      <c r="KVT26" s="117"/>
      <c r="KVU26" s="117"/>
      <c r="KVV26" s="117"/>
      <c r="KVW26" s="117"/>
      <c r="KVX26" s="117"/>
      <c r="KVY26" s="117"/>
      <c r="KVZ26" s="117"/>
      <c r="KWA26" s="117"/>
      <c r="KWB26" s="117"/>
      <c r="KWC26" s="117"/>
      <c r="KWD26" s="117"/>
      <c r="KWE26" s="117"/>
      <c r="KWF26" s="117"/>
      <c r="KWG26" s="117"/>
      <c r="KWH26" s="117"/>
      <c r="KWI26" s="117"/>
      <c r="KWJ26" s="117"/>
      <c r="KWK26" s="117"/>
      <c r="KWL26" s="117"/>
      <c r="KWM26" s="117"/>
      <c r="KWN26" s="117"/>
      <c r="KWO26" s="117"/>
      <c r="KWP26" s="117"/>
      <c r="KWQ26" s="117"/>
      <c r="KWR26" s="117"/>
      <c r="KWS26" s="117"/>
      <c r="KWT26" s="117"/>
      <c r="KWU26" s="117"/>
      <c r="KWV26" s="117"/>
      <c r="KWW26" s="117"/>
      <c r="KWX26" s="117"/>
      <c r="KWY26" s="117"/>
      <c r="KWZ26" s="117"/>
      <c r="KXA26" s="117"/>
      <c r="KXB26" s="117"/>
      <c r="KXC26" s="117"/>
      <c r="KXD26" s="117"/>
      <c r="KXE26" s="117"/>
      <c r="KXF26" s="117"/>
      <c r="KXG26" s="117"/>
      <c r="KXH26" s="117"/>
      <c r="KXI26" s="117"/>
      <c r="KXJ26" s="117"/>
      <c r="KXK26" s="117"/>
      <c r="KXL26" s="117"/>
      <c r="KXM26" s="117"/>
      <c r="KXN26" s="117"/>
      <c r="KXO26" s="117"/>
      <c r="KXP26" s="117"/>
      <c r="KXQ26" s="117"/>
      <c r="KXR26" s="117"/>
      <c r="KXS26" s="117"/>
      <c r="KXT26" s="117"/>
      <c r="KXU26" s="117"/>
      <c r="KXV26" s="117"/>
      <c r="KXW26" s="117"/>
      <c r="KXX26" s="117"/>
      <c r="KXY26" s="117"/>
      <c r="KXZ26" s="117"/>
      <c r="KYA26" s="117"/>
      <c r="KYB26" s="117"/>
      <c r="KYC26" s="117"/>
      <c r="KYD26" s="117"/>
      <c r="KYE26" s="117"/>
      <c r="KYF26" s="117"/>
      <c r="KYG26" s="117"/>
      <c r="KYH26" s="117"/>
      <c r="KYI26" s="117"/>
      <c r="KYJ26" s="117"/>
      <c r="KYK26" s="117"/>
      <c r="KYL26" s="117"/>
      <c r="KYM26" s="117"/>
      <c r="KYN26" s="117"/>
      <c r="KYO26" s="117"/>
      <c r="KYP26" s="117"/>
      <c r="KYQ26" s="117"/>
      <c r="KYR26" s="117"/>
      <c r="KYS26" s="117"/>
      <c r="KYT26" s="117"/>
      <c r="KYU26" s="117"/>
      <c r="KYV26" s="117"/>
      <c r="KYW26" s="117"/>
      <c r="KYX26" s="117"/>
      <c r="KYY26" s="117"/>
      <c r="KYZ26" s="117"/>
      <c r="KZA26" s="117"/>
      <c r="KZB26" s="117"/>
      <c r="KZC26" s="117"/>
      <c r="KZD26" s="117"/>
      <c r="KZE26" s="117"/>
      <c r="KZF26" s="117"/>
      <c r="KZG26" s="117"/>
      <c r="KZH26" s="117"/>
      <c r="KZI26" s="117"/>
      <c r="KZJ26" s="117"/>
      <c r="KZK26" s="117"/>
      <c r="KZL26" s="117"/>
      <c r="KZM26" s="117"/>
      <c r="KZN26" s="117"/>
      <c r="KZO26" s="117"/>
      <c r="KZP26" s="117"/>
      <c r="KZQ26" s="117"/>
      <c r="KZR26" s="117"/>
      <c r="KZS26" s="117"/>
      <c r="KZT26" s="117"/>
      <c r="KZU26" s="117"/>
      <c r="KZV26" s="117"/>
      <c r="KZW26" s="117"/>
      <c r="KZX26" s="117"/>
      <c r="KZY26" s="117"/>
      <c r="KZZ26" s="117"/>
      <c r="LAA26" s="117"/>
      <c r="LAB26" s="117"/>
      <c r="LAC26" s="117"/>
      <c r="LAD26" s="117"/>
      <c r="LAE26" s="117"/>
      <c r="LAF26" s="117"/>
      <c r="LAG26" s="117"/>
      <c r="LAH26" s="117"/>
      <c r="LAI26" s="117"/>
      <c r="LAJ26" s="117"/>
      <c r="LAK26" s="117"/>
      <c r="LAL26" s="117"/>
      <c r="LAM26" s="117"/>
      <c r="LAN26" s="117"/>
      <c r="LAO26" s="117"/>
      <c r="LAP26" s="117"/>
      <c r="LAQ26" s="117"/>
      <c r="LAR26" s="117"/>
      <c r="LAS26" s="117"/>
      <c r="LAT26" s="117"/>
      <c r="LAU26" s="117"/>
      <c r="LAV26" s="117"/>
      <c r="LAW26" s="117"/>
      <c r="LAX26" s="117"/>
      <c r="LAY26" s="117"/>
      <c r="LAZ26" s="117"/>
      <c r="LBA26" s="117"/>
      <c r="LBB26" s="117"/>
      <c r="LBC26" s="117"/>
      <c r="LBD26" s="117"/>
      <c r="LBE26" s="117"/>
      <c r="LBF26" s="117"/>
      <c r="LBG26" s="117"/>
      <c r="LBH26" s="117"/>
      <c r="LBI26" s="117"/>
      <c r="LBJ26" s="117"/>
      <c r="LBK26" s="117"/>
      <c r="LBL26" s="117"/>
      <c r="LBM26" s="117"/>
      <c r="LBN26" s="117"/>
      <c r="LBO26" s="117"/>
      <c r="LBP26" s="117"/>
      <c r="LBQ26" s="117"/>
      <c r="LBR26" s="117"/>
      <c r="LBS26" s="117"/>
      <c r="LBT26" s="117"/>
      <c r="LBU26" s="117"/>
      <c r="LBV26" s="117"/>
      <c r="LBW26" s="117"/>
      <c r="LBX26" s="117"/>
      <c r="LBY26" s="117"/>
      <c r="LBZ26" s="117"/>
      <c r="LCA26" s="117"/>
      <c r="LCB26" s="117"/>
      <c r="LCC26" s="117"/>
      <c r="LCD26" s="117"/>
      <c r="LCE26" s="117"/>
      <c r="LCF26" s="117"/>
      <c r="LCG26" s="117"/>
      <c r="LCH26" s="117"/>
      <c r="LCI26" s="117"/>
      <c r="LCJ26" s="117"/>
      <c r="LCK26" s="117"/>
      <c r="LCL26" s="117"/>
      <c r="LCM26" s="117"/>
      <c r="LCN26" s="117"/>
      <c r="LCO26" s="117"/>
      <c r="LCP26" s="117"/>
      <c r="LCQ26" s="117"/>
      <c r="LCR26" s="117"/>
      <c r="LCS26" s="117"/>
      <c r="LCT26" s="117"/>
      <c r="LCU26" s="117"/>
      <c r="LCV26" s="117"/>
      <c r="LCW26" s="117"/>
      <c r="LCX26" s="117"/>
      <c r="LCY26" s="117"/>
      <c r="LCZ26" s="117"/>
      <c r="LDA26" s="117"/>
      <c r="LDB26" s="117"/>
      <c r="LDC26" s="117"/>
      <c r="LDD26" s="117"/>
      <c r="LDE26" s="117"/>
      <c r="LDF26" s="117"/>
      <c r="LDG26" s="117"/>
      <c r="LDH26" s="117"/>
      <c r="LDI26" s="117"/>
      <c r="LDJ26" s="117"/>
      <c r="LDK26" s="117"/>
      <c r="LDL26" s="117"/>
      <c r="LDM26" s="117"/>
      <c r="LDN26" s="117"/>
      <c r="LDO26" s="117"/>
      <c r="LDP26" s="117"/>
      <c r="LDQ26" s="117"/>
      <c r="LDR26" s="117"/>
      <c r="LDS26" s="117"/>
      <c r="LDT26" s="117"/>
      <c r="LDU26" s="117"/>
      <c r="LDV26" s="117"/>
      <c r="LDW26" s="117"/>
      <c r="LDX26" s="117"/>
      <c r="LDY26" s="117"/>
      <c r="LDZ26" s="117"/>
      <c r="LEA26" s="117"/>
      <c r="LEB26" s="117"/>
      <c r="LEC26" s="117"/>
      <c r="LED26" s="117"/>
      <c r="LEE26" s="117"/>
      <c r="LEF26" s="117"/>
      <c r="LEG26" s="117"/>
      <c r="LEH26" s="117"/>
      <c r="LEI26" s="117"/>
      <c r="LEJ26" s="117"/>
      <c r="LEK26" s="117"/>
      <c r="LEL26" s="117"/>
      <c r="LEM26" s="117"/>
      <c r="LEN26" s="117"/>
      <c r="LEO26" s="117"/>
      <c r="LEP26" s="117"/>
      <c r="LEQ26" s="117"/>
      <c r="LER26" s="117"/>
      <c r="LES26" s="117"/>
      <c r="LET26" s="117"/>
      <c r="LEU26" s="117"/>
      <c r="LEV26" s="117"/>
      <c r="LEW26" s="117"/>
      <c r="LEX26" s="117"/>
      <c r="LEY26" s="117"/>
      <c r="LEZ26" s="117"/>
      <c r="LFA26" s="117"/>
      <c r="LFB26" s="117"/>
      <c r="LFC26" s="117"/>
      <c r="LFD26" s="117"/>
      <c r="LFE26" s="117"/>
      <c r="LFF26" s="117"/>
      <c r="LFG26" s="117"/>
      <c r="LFH26" s="117"/>
      <c r="LFI26" s="117"/>
      <c r="LFJ26" s="117"/>
      <c r="LFK26" s="117"/>
      <c r="LFL26" s="117"/>
      <c r="LFM26" s="117"/>
      <c r="LFN26" s="117"/>
      <c r="LFO26" s="117"/>
      <c r="LFP26" s="117"/>
      <c r="LFQ26" s="117"/>
      <c r="LFR26" s="117"/>
      <c r="LFS26" s="117"/>
      <c r="LFT26" s="117"/>
      <c r="LFU26" s="117"/>
      <c r="LFV26" s="117"/>
      <c r="LFW26" s="117"/>
      <c r="LFX26" s="117"/>
      <c r="LFY26" s="117"/>
      <c r="LFZ26" s="117"/>
      <c r="LGA26" s="117"/>
      <c r="LGB26" s="117"/>
      <c r="LGC26" s="117"/>
      <c r="LGD26" s="117"/>
      <c r="LGE26" s="117"/>
      <c r="LGF26" s="117"/>
      <c r="LGG26" s="117"/>
      <c r="LGH26" s="117"/>
      <c r="LGI26" s="117"/>
      <c r="LGJ26" s="117"/>
      <c r="LGK26" s="117"/>
      <c r="LGL26" s="117"/>
      <c r="LGM26" s="117"/>
      <c r="LGN26" s="117"/>
      <c r="LGO26" s="117"/>
      <c r="LGP26" s="117"/>
      <c r="LGQ26" s="117"/>
      <c r="LGR26" s="117"/>
      <c r="LGS26" s="117"/>
      <c r="LGT26" s="117"/>
      <c r="LGU26" s="117"/>
      <c r="LGV26" s="117"/>
      <c r="LGW26" s="117"/>
      <c r="LGX26" s="117"/>
      <c r="LGY26" s="117"/>
      <c r="LGZ26" s="117"/>
      <c r="LHA26" s="117"/>
      <c r="LHB26" s="117"/>
      <c r="LHC26" s="117"/>
      <c r="LHD26" s="117"/>
      <c r="LHE26" s="117"/>
      <c r="LHF26" s="117"/>
      <c r="LHG26" s="117"/>
      <c r="LHH26" s="117"/>
      <c r="LHI26" s="117"/>
      <c r="LHJ26" s="117"/>
      <c r="LHK26" s="117"/>
      <c r="LHL26" s="117"/>
      <c r="LHM26" s="117"/>
      <c r="LHN26" s="117"/>
      <c r="LHO26" s="117"/>
      <c r="LHP26" s="117"/>
      <c r="LHQ26" s="117"/>
      <c r="LHR26" s="117"/>
      <c r="LHS26" s="117"/>
      <c r="LHT26" s="117"/>
      <c r="LHU26" s="117"/>
      <c r="LHV26" s="117"/>
      <c r="LHW26" s="117"/>
      <c r="LHX26" s="117"/>
      <c r="LHY26" s="117"/>
      <c r="LHZ26" s="117"/>
      <c r="LIA26" s="117"/>
      <c r="LIB26" s="117"/>
      <c r="LIC26" s="117"/>
      <c r="LID26" s="117"/>
      <c r="LIE26" s="117"/>
      <c r="LIF26" s="117"/>
      <c r="LIG26" s="117"/>
      <c r="LIH26" s="117"/>
      <c r="LII26" s="117"/>
      <c r="LIJ26" s="117"/>
      <c r="LIK26" s="117"/>
      <c r="LIL26" s="117"/>
      <c r="LIM26" s="117"/>
      <c r="LIN26" s="117"/>
      <c r="LIO26" s="117"/>
      <c r="LIP26" s="117"/>
      <c r="LIQ26" s="117"/>
      <c r="LIR26" s="117"/>
      <c r="LIS26" s="117"/>
      <c r="LIT26" s="117"/>
      <c r="LIU26" s="117"/>
      <c r="LIV26" s="117"/>
      <c r="LIW26" s="117"/>
      <c r="LIX26" s="117"/>
      <c r="LIY26" s="117"/>
      <c r="LIZ26" s="117"/>
      <c r="LJA26" s="117"/>
      <c r="LJB26" s="117"/>
      <c r="LJC26" s="117"/>
      <c r="LJD26" s="117"/>
      <c r="LJE26" s="117"/>
      <c r="LJF26" s="117"/>
      <c r="LJG26" s="117"/>
      <c r="LJH26" s="117"/>
      <c r="LJI26" s="117"/>
      <c r="LJJ26" s="117"/>
      <c r="LJK26" s="117"/>
      <c r="LJL26" s="117"/>
      <c r="LJM26" s="117"/>
      <c r="LJN26" s="117"/>
      <c r="LJO26" s="117"/>
      <c r="LJP26" s="117"/>
      <c r="LJQ26" s="117"/>
      <c r="LJR26" s="117"/>
      <c r="LJS26" s="117"/>
      <c r="LJT26" s="117"/>
      <c r="LJU26" s="117"/>
      <c r="LJV26" s="117"/>
      <c r="LJW26" s="117"/>
      <c r="LJX26" s="117"/>
      <c r="LJY26" s="117"/>
      <c r="LJZ26" s="117"/>
      <c r="LKA26" s="117"/>
      <c r="LKB26" s="117"/>
      <c r="LKC26" s="117"/>
      <c r="LKD26" s="117"/>
      <c r="LKE26" s="117"/>
      <c r="LKF26" s="117"/>
      <c r="LKG26" s="117"/>
      <c r="LKH26" s="117"/>
      <c r="LKI26" s="117"/>
      <c r="LKJ26" s="117"/>
      <c r="LKK26" s="117"/>
      <c r="LKL26" s="117"/>
      <c r="LKM26" s="117"/>
      <c r="LKN26" s="117"/>
      <c r="LKO26" s="117"/>
      <c r="LKP26" s="117"/>
      <c r="LKQ26" s="117"/>
      <c r="LKR26" s="117"/>
      <c r="LKS26" s="117"/>
      <c r="LKT26" s="117"/>
      <c r="LKU26" s="117"/>
      <c r="LKV26" s="117"/>
      <c r="LKW26" s="117"/>
      <c r="LKX26" s="117"/>
      <c r="LKY26" s="117"/>
      <c r="LKZ26" s="117"/>
      <c r="LLA26" s="117"/>
      <c r="LLB26" s="117"/>
      <c r="LLC26" s="117"/>
      <c r="LLD26" s="117"/>
      <c r="LLE26" s="117"/>
      <c r="LLF26" s="117"/>
      <c r="LLG26" s="117"/>
      <c r="LLH26" s="117"/>
      <c r="LLI26" s="117"/>
      <c r="LLJ26" s="117"/>
      <c r="LLK26" s="117"/>
      <c r="LLL26" s="117"/>
      <c r="LLM26" s="117"/>
      <c r="LLN26" s="117"/>
      <c r="LLO26" s="117"/>
      <c r="LLP26" s="117"/>
      <c r="LLQ26" s="117"/>
      <c r="LLR26" s="117"/>
      <c r="LLS26" s="117"/>
      <c r="LLT26" s="117"/>
      <c r="LLU26" s="117"/>
      <c r="LLV26" s="117"/>
      <c r="LLW26" s="117"/>
      <c r="LLX26" s="117"/>
      <c r="LLY26" s="117"/>
      <c r="LLZ26" s="117"/>
      <c r="LMA26" s="117"/>
      <c r="LMB26" s="117"/>
      <c r="LMC26" s="117"/>
      <c r="LMD26" s="117"/>
      <c r="LME26" s="117"/>
      <c r="LMF26" s="117"/>
      <c r="LMG26" s="117"/>
      <c r="LMH26" s="117"/>
      <c r="LMI26" s="117"/>
      <c r="LMJ26" s="117"/>
      <c r="LMK26" s="117"/>
      <c r="LML26" s="117"/>
      <c r="LMM26" s="117"/>
      <c r="LMN26" s="117"/>
      <c r="LMO26" s="117"/>
      <c r="LMP26" s="117"/>
      <c r="LMQ26" s="117"/>
      <c r="LMR26" s="117"/>
      <c r="LMS26" s="117"/>
      <c r="LMT26" s="117"/>
      <c r="LMU26" s="117"/>
      <c r="LMV26" s="117"/>
      <c r="LMW26" s="117"/>
      <c r="LMX26" s="117"/>
      <c r="LMY26" s="117"/>
      <c r="LMZ26" s="117"/>
      <c r="LNA26" s="117"/>
      <c r="LNB26" s="117"/>
      <c r="LNC26" s="117"/>
      <c r="LND26" s="117"/>
      <c r="LNE26" s="117"/>
      <c r="LNF26" s="117"/>
      <c r="LNG26" s="117"/>
      <c r="LNH26" s="117"/>
      <c r="LNI26" s="117"/>
      <c r="LNJ26" s="117"/>
      <c r="LNK26" s="117"/>
      <c r="LNL26" s="117"/>
      <c r="LNM26" s="117"/>
      <c r="LNN26" s="117"/>
      <c r="LNO26" s="117"/>
      <c r="LNP26" s="117"/>
      <c r="LNQ26" s="117"/>
      <c r="LNR26" s="117"/>
      <c r="LNS26" s="117"/>
      <c r="LNT26" s="117"/>
      <c r="LNU26" s="117"/>
      <c r="LNV26" s="117"/>
      <c r="LNW26" s="117"/>
      <c r="LNX26" s="117"/>
      <c r="LNY26" s="117"/>
      <c r="LNZ26" s="117"/>
      <c r="LOA26" s="117"/>
      <c r="LOB26" s="117"/>
      <c r="LOC26" s="117"/>
      <c r="LOD26" s="117"/>
      <c r="LOE26" s="117"/>
      <c r="LOF26" s="117"/>
      <c r="LOG26" s="117"/>
      <c r="LOH26" s="117"/>
      <c r="LOI26" s="117"/>
      <c r="LOJ26" s="117"/>
      <c r="LOK26" s="117"/>
      <c r="LOL26" s="117"/>
      <c r="LOM26" s="117"/>
      <c r="LON26" s="117"/>
      <c r="LOO26" s="117"/>
      <c r="LOP26" s="117"/>
      <c r="LOQ26" s="117"/>
      <c r="LOR26" s="117"/>
      <c r="LOS26" s="117"/>
      <c r="LOT26" s="117"/>
      <c r="LOU26" s="117"/>
      <c r="LOV26" s="117"/>
      <c r="LOW26" s="117"/>
      <c r="LOX26" s="117"/>
      <c r="LOY26" s="117"/>
      <c r="LOZ26" s="117"/>
      <c r="LPA26" s="117"/>
      <c r="LPB26" s="117"/>
      <c r="LPC26" s="117"/>
      <c r="LPD26" s="117"/>
      <c r="LPE26" s="117"/>
      <c r="LPF26" s="117"/>
      <c r="LPG26" s="117"/>
      <c r="LPH26" s="117"/>
      <c r="LPI26" s="117"/>
      <c r="LPJ26" s="117"/>
      <c r="LPK26" s="117"/>
      <c r="LPL26" s="117"/>
      <c r="LPM26" s="117"/>
      <c r="LPN26" s="117"/>
      <c r="LPO26" s="117"/>
      <c r="LPP26" s="117"/>
      <c r="LPQ26" s="117"/>
      <c r="LPR26" s="117"/>
      <c r="LPS26" s="117"/>
      <c r="LPT26" s="117"/>
      <c r="LPU26" s="117"/>
      <c r="LPV26" s="117"/>
      <c r="LPW26" s="117"/>
      <c r="LPX26" s="117"/>
      <c r="LPY26" s="117"/>
      <c r="LPZ26" s="117"/>
      <c r="LQA26" s="117"/>
      <c r="LQB26" s="117"/>
      <c r="LQC26" s="117"/>
      <c r="LQD26" s="117"/>
      <c r="LQE26" s="117"/>
      <c r="LQF26" s="117"/>
      <c r="LQG26" s="117"/>
      <c r="LQH26" s="117"/>
      <c r="LQI26" s="117"/>
      <c r="LQJ26" s="117"/>
      <c r="LQK26" s="117"/>
      <c r="LQL26" s="117"/>
      <c r="LQM26" s="117"/>
      <c r="LQN26" s="117"/>
      <c r="LQO26" s="117"/>
      <c r="LQP26" s="117"/>
      <c r="LQQ26" s="117"/>
      <c r="LQR26" s="117"/>
      <c r="LQS26" s="117"/>
      <c r="LQT26" s="117"/>
      <c r="LQU26" s="117"/>
      <c r="LQV26" s="117"/>
      <c r="LQW26" s="117"/>
      <c r="LQX26" s="117"/>
      <c r="LQY26" s="117"/>
      <c r="LQZ26" s="117"/>
      <c r="LRA26" s="117"/>
      <c r="LRB26" s="117"/>
      <c r="LRC26" s="117"/>
      <c r="LRD26" s="117"/>
      <c r="LRE26" s="117"/>
      <c r="LRF26" s="117"/>
      <c r="LRG26" s="117"/>
      <c r="LRH26" s="117"/>
      <c r="LRI26" s="117"/>
      <c r="LRJ26" s="117"/>
      <c r="LRK26" s="117"/>
      <c r="LRL26" s="117"/>
      <c r="LRM26" s="117"/>
      <c r="LRN26" s="117"/>
      <c r="LRO26" s="117"/>
      <c r="LRP26" s="117"/>
      <c r="LRQ26" s="117"/>
      <c r="LRR26" s="117"/>
      <c r="LRS26" s="117"/>
      <c r="LRT26" s="117"/>
      <c r="LRU26" s="117"/>
      <c r="LRV26" s="117"/>
      <c r="LRW26" s="117"/>
      <c r="LRX26" s="117"/>
      <c r="LRY26" s="117"/>
      <c r="LRZ26" s="117"/>
      <c r="LSA26" s="117"/>
      <c r="LSB26" s="117"/>
      <c r="LSC26" s="117"/>
      <c r="LSD26" s="117"/>
      <c r="LSE26" s="117"/>
      <c r="LSF26" s="117"/>
      <c r="LSG26" s="117"/>
      <c r="LSH26" s="117"/>
      <c r="LSI26" s="117"/>
      <c r="LSJ26" s="117"/>
      <c r="LSK26" s="117"/>
      <c r="LSL26" s="117"/>
      <c r="LSM26" s="117"/>
      <c r="LSN26" s="117"/>
      <c r="LSO26" s="117"/>
      <c r="LSP26" s="117"/>
      <c r="LSQ26" s="117"/>
      <c r="LSR26" s="117"/>
      <c r="LSS26" s="117"/>
      <c r="LST26" s="117"/>
      <c r="LSU26" s="117"/>
      <c r="LSV26" s="117"/>
      <c r="LSW26" s="117"/>
      <c r="LSX26" s="117"/>
      <c r="LSY26" s="117"/>
      <c r="LSZ26" s="117"/>
      <c r="LTA26" s="117"/>
      <c r="LTB26" s="117"/>
      <c r="LTC26" s="117"/>
      <c r="LTD26" s="117"/>
      <c r="LTE26" s="117"/>
      <c r="LTF26" s="117"/>
      <c r="LTG26" s="117"/>
      <c r="LTH26" s="117"/>
      <c r="LTI26" s="117"/>
      <c r="LTJ26" s="117"/>
      <c r="LTK26" s="117"/>
      <c r="LTL26" s="117"/>
      <c r="LTM26" s="117"/>
      <c r="LTN26" s="117"/>
      <c r="LTO26" s="117"/>
      <c r="LTP26" s="117"/>
      <c r="LTQ26" s="117"/>
      <c r="LTR26" s="117"/>
      <c r="LTS26" s="117"/>
      <c r="LTT26" s="117"/>
      <c r="LTU26" s="117"/>
      <c r="LTV26" s="117"/>
      <c r="LTW26" s="117"/>
      <c r="LTX26" s="117"/>
      <c r="LTY26" s="117"/>
      <c r="LTZ26" s="117"/>
      <c r="LUA26" s="117"/>
      <c r="LUB26" s="117"/>
      <c r="LUC26" s="117"/>
      <c r="LUD26" s="117"/>
      <c r="LUE26" s="117"/>
      <c r="LUF26" s="117"/>
      <c r="LUG26" s="117"/>
      <c r="LUH26" s="117"/>
      <c r="LUI26" s="117"/>
      <c r="LUJ26" s="117"/>
      <c r="LUK26" s="117"/>
      <c r="LUL26" s="117"/>
      <c r="LUM26" s="117"/>
      <c r="LUN26" s="117"/>
      <c r="LUO26" s="117"/>
      <c r="LUP26" s="117"/>
      <c r="LUQ26" s="117"/>
      <c r="LUR26" s="117"/>
      <c r="LUS26" s="117"/>
      <c r="LUT26" s="117"/>
      <c r="LUU26" s="117"/>
      <c r="LUV26" s="117"/>
      <c r="LUW26" s="117"/>
      <c r="LUX26" s="117"/>
      <c r="LUY26" s="117"/>
      <c r="LUZ26" s="117"/>
      <c r="LVA26" s="117"/>
      <c r="LVB26" s="117"/>
      <c r="LVC26" s="117"/>
      <c r="LVD26" s="117"/>
      <c r="LVE26" s="117"/>
      <c r="LVF26" s="117"/>
      <c r="LVG26" s="117"/>
      <c r="LVH26" s="117"/>
      <c r="LVI26" s="117"/>
      <c r="LVJ26" s="117"/>
      <c r="LVK26" s="117"/>
      <c r="LVL26" s="117"/>
      <c r="LVM26" s="117"/>
      <c r="LVN26" s="117"/>
      <c r="LVO26" s="117"/>
      <c r="LVP26" s="117"/>
      <c r="LVQ26" s="117"/>
      <c r="LVR26" s="117"/>
      <c r="LVS26" s="117"/>
      <c r="LVT26" s="117"/>
      <c r="LVU26" s="117"/>
      <c r="LVV26" s="117"/>
      <c r="LVW26" s="117"/>
      <c r="LVX26" s="117"/>
      <c r="LVY26" s="117"/>
      <c r="LVZ26" s="117"/>
      <c r="LWA26" s="117"/>
      <c r="LWB26" s="117"/>
      <c r="LWC26" s="117"/>
      <c r="LWD26" s="117"/>
      <c r="LWE26" s="117"/>
      <c r="LWF26" s="117"/>
      <c r="LWG26" s="117"/>
      <c r="LWH26" s="117"/>
      <c r="LWI26" s="117"/>
      <c r="LWJ26" s="117"/>
      <c r="LWK26" s="117"/>
      <c r="LWL26" s="117"/>
      <c r="LWM26" s="117"/>
      <c r="LWN26" s="117"/>
      <c r="LWO26" s="117"/>
      <c r="LWP26" s="117"/>
      <c r="LWQ26" s="117"/>
      <c r="LWR26" s="117"/>
      <c r="LWS26" s="117"/>
      <c r="LWT26" s="117"/>
      <c r="LWU26" s="117"/>
      <c r="LWV26" s="117"/>
      <c r="LWW26" s="117"/>
      <c r="LWX26" s="117"/>
      <c r="LWY26" s="117"/>
      <c r="LWZ26" s="117"/>
      <c r="LXA26" s="117"/>
      <c r="LXB26" s="117"/>
      <c r="LXC26" s="117"/>
      <c r="LXD26" s="117"/>
      <c r="LXE26" s="117"/>
      <c r="LXF26" s="117"/>
      <c r="LXG26" s="117"/>
      <c r="LXH26" s="117"/>
      <c r="LXI26" s="117"/>
      <c r="LXJ26" s="117"/>
      <c r="LXK26" s="117"/>
      <c r="LXL26" s="117"/>
      <c r="LXM26" s="117"/>
      <c r="LXN26" s="117"/>
      <c r="LXO26" s="117"/>
      <c r="LXP26" s="117"/>
      <c r="LXQ26" s="117"/>
      <c r="LXR26" s="117"/>
      <c r="LXS26" s="117"/>
      <c r="LXT26" s="117"/>
      <c r="LXU26" s="117"/>
      <c r="LXV26" s="117"/>
      <c r="LXW26" s="117"/>
      <c r="LXX26" s="117"/>
      <c r="LXY26" s="117"/>
      <c r="LXZ26" s="117"/>
      <c r="LYA26" s="117"/>
      <c r="LYB26" s="117"/>
      <c r="LYC26" s="117"/>
      <c r="LYD26" s="117"/>
      <c r="LYE26" s="117"/>
      <c r="LYF26" s="117"/>
      <c r="LYG26" s="117"/>
      <c r="LYH26" s="117"/>
      <c r="LYI26" s="117"/>
      <c r="LYJ26" s="117"/>
      <c r="LYK26" s="117"/>
      <c r="LYL26" s="117"/>
      <c r="LYM26" s="117"/>
      <c r="LYN26" s="117"/>
      <c r="LYO26" s="117"/>
      <c r="LYP26" s="117"/>
      <c r="LYQ26" s="117"/>
      <c r="LYR26" s="117"/>
      <c r="LYS26" s="117"/>
      <c r="LYT26" s="117"/>
      <c r="LYU26" s="117"/>
      <c r="LYV26" s="117"/>
      <c r="LYW26" s="117"/>
      <c r="LYX26" s="117"/>
      <c r="LYY26" s="117"/>
      <c r="LYZ26" s="117"/>
      <c r="LZA26" s="117"/>
      <c r="LZB26" s="117"/>
      <c r="LZC26" s="117"/>
      <c r="LZD26" s="117"/>
      <c r="LZE26" s="117"/>
      <c r="LZF26" s="117"/>
      <c r="LZG26" s="117"/>
      <c r="LZH26" s="117"/>
      <c r="LZI26" s="117"/>
      <c r="LZJ26" s="117"/>
      <c r="LZK26" s="117"/>
      <c r="LZL26" s="117"/>
      <c r="LZM26" s="117"/>
      <c r="LZN26" s="117"/>
      <c r="LZO26" s="117"/>
      <c r="LZP26" s="117"/>
      <c r="LZQ26" s="117"/>
      <c r="LZR26" s="117"/>
      <c r="LZS26" s="117"/>
      <c r="LZT26" s="117"/>
      <c r="LZU26" s="117"/>
      <c r="LZV26" s="117"/>
      <c r="LZW26" s="117"/>
      <c r="LZX26" s="117"/>
      <c r="LZY26" s="117"/>
      <c r="LZZ26" s="117"/>
      <c r="MAA26" s="117"/>
      <c r="MAB26" s="117"/>
      <c r="MAC26" s="117"/>
      <c r="MAD26" s="117"/>
      <c r="MAE26" s="117"/>
      <c r="MAF26" s="117"/>
      <c r="MAG26" s="117"/>
      <c r="MAH26" s="117"/>
      <c r="MAI26" s="117"/>
      <c r="MAJ26" s="117"/>
      <c r="MAK26" s="117"/>
      <c r="MAL26" s="117"/>
      <c r="MAM26" s="117"/>
      <c r="MAN26" s="117"/>
      <c r="MAO26" s="117"/>
      <c r="MAP26" s="117"/>
      <c r="MAQ26" s="117"/>
      <c r="MAR26" s="117"/>
      <c r="MAS26" s="117"/>
      <c r="MAT26" s="117"/>
      <c r="MAU26" s="117"/>
      <c r="MAV26" s="117"/>
      <c r="MAW26" s="117"/>
      <c r="MAX26" s="117"/>
      <c r="MAY26" s="117"/>
      <c r="MAZ26" s="117"/>
      <c r="MBA26" s="117"/>
      <c r="MBB26" s="117"/>
      <c r="MBC26" s="117"/>
      <c r="MBD26" s="117"/>
      <c r="MBE26" s="117"/>
      <c r="MBF26" s="117"/>
      <c r="MBG26" s="117"/>
      <c r="MBH26" s="117"/>
      <c r="MBI26" s="117"/>
      <c r="MBJ26" s="117"/>
      <c r="MBK26" s="117"/>
      <c r="MBL26" s="117"/>
      <c r="MBM26" s="117"/>
      <c r="MBN26" s="117"/>
      <c r="MBO26" s="117"/>
      <c r="MBP26" s="117"/>
      <c r="MBQ26" s="117"/>
      <c r="MBR26" s="117"/>
      <c r="MBS26" s="117"/>
      <c r="MBT26" s="117"/>
      <c r="MBU26" s="117"/>
      <c r="MBV26" s="117"/>
      <c r="MBW26" s="117"/>
      <c r="MBX26" s="117"/>
      <c r="MBY26" s="117"/>
      <c r="MBZ26" s="117"/>
      <c r="MCA26" s="117"/>
      <c r="MCB26" s="117"/>
      <c r="MCC26" s="117"/>
      <c r="MCD26" s="117"/>
      <c r="MCE26" s="117"/>
      <c r="MCF26" s="117"/>
      <c r="MCG26" s="117"/>
      <c r="MCH26" s="117"/>
      <c r="MCI26" s="117"/>
      <c r="MCJ26" s="117"/>
      <c r="MCK26" s="117"/>
      <c r="MCL26" s="117"/>
      <c r="MCM26" s="117"/>
      <c r="MCN26" s="117"/>
      <c r="MCO26" s="117"/>
      <c r="MCP26" s="117"/>
      <c r="MCQ26" s="117"/>
      <c r="MCR26" s="117"/>
      <c r="MCS26" s="117"/>
      <c r="MCT26" s="117"/>
      <c r="MCU26" s="117"/>
      <c r="MCV26" s="117"/>
      <c r="MCW26" s="117"/>
      <c r="MCX26" s="117"/>
      <c r="MCY26" s="117"/>
      <c r="MCZ26" s="117"/>
      <c r="MDA26" s="117"/>
      <c r="MDB26" s="117"/>
      <c r="MDC26" s="117"/>
      <c r="MDD26" s="117"/>
      <c r="MDE26" s="117"/>
      <c r="MDF26" s="117"/>
      <c r="MDG26" s="117"/>
      <c r="MDH26" s="117"/>
      <c r="MDI26" s="117"/>
      <c r="MDJ26" s="117"/>
      <c r="MDK26" s="117"/>
      <c r="MDL26" s="117"/>
      <c r="MDM26" s="117"/>
      <c r="MDN26" s="117"/>
      <c r="MDO26" s="117"/>
      <c r="MDP26" s="117"/>
      <c r="MDQ26" s="117"/>
      <c r="MDR26" s="117"/>
      <c r="MDS26" s="117"/>
      <c r="MDT26" s="117"/>
      <c r="MDU26" s="117"/>
      <c r="MDV26" s="117"/>
      <c r="MDW26" s="117"/>
      <c r="MDX26" s="117"/>
      <c r="MDY26" s="117"/>
      <c r="MDZ26" s="117"/>
      <c r="MEA26" s="117"/>
      <c r="MEB26" s="117"/>
      <c r="MEC26" s="117"/>
      <c r="MED26" s="117"/>
      <c r="MEE26" s="117"/>
      <c r="MEF26" s="117"/>
      <c r="MEG26" s="117"/>
      <c r="MEH26" s="117"/>
      <c r="MEI26" s="117"/>
      <c r="MEJ26" s="117"/>
      <c r="MEK26" s="117"/>
      <c r="MEL26" s="117"/>
      <c r="MEM26" s="117"/>
      <c r="MEN26" s="117"/>
      <c r="MEO26" s="117"/>
      <c r="MEP26" s="117"/>
      <c r="MEQ26" s="117"/>
      <c r="MER26" s="117"/>
      <c r="MES26" s="117"/>
      <c r="MET26" s="117"/>
      <c r="MEU26" s="117"/>
      <c r="MEV26" s="117"/>
      <c r="MEW26" s="117"/>
      <c r="MEX26" s="117"/>
      <c r="MEY26" s="117"/>
      <c r="MEZ26" s="117"/>
      <c r="MFA26" s="117"/>
      <c r="MFB26" s="117"/>
      <c r="MFC26" s="117"/>
      <c r="MFD26" s="117"/>
      <c r="MFE26" s="117"/>
      <c r="MFF26" s="117"/>
      <c r="MFG26" s="117"/>
      <c r="MFH26" s="117"/>
      <c r="MFI26" s="117"/>
      <c r="MFJ26" s="117"/>
      <c r="MFK26" s="117"/>
      <c r="MFL26" s="117"/>
      <c r="MFM26" s="117"/>
      <c r="MFN26" s="117"/>
      <c r="MFO26" s="117"/>
      <c r="MFP26" s="117"/>
      <c r="MFQ26" s="117"/>
      <c r="MFR26" s="117"/>
      <c r="MFS26" s="117"/>
      <c r="MFT26" s="117"/>
      <c r="MFU26" s="117"/>
      <c r="MFV26" s="117"/>
      <c r="MFW26" s="117"/>
      <c r="MFX26" s="117"/>
      <c r="MFY26" s="117"/>
      <c r="MFZ26" s="117"/>
      <c r="MGA26" s="117"/>
      <c r="MGB26" s="117"/>
      <c r="MGC26" s="117"/>
      <c r="MGD26" s="117"/>
      <c r="MGE26" s="117"/>
      <c r="MGF26" s="117"/>
      <c r="MGG26" s="117"/>
      <c r="MGH26" s="117"/>
      <c r="MGI26" s="117"/>
      <c r="MGJ26" s="117"/>
      <c r="MGK26" s="117"/>
      <c r="MGL26" s="117"/>
      <c r="MGM26" s="117"/>
      <c r="MGN26" s="117"/>
      <c r="MGO26" s="117"/>
      <c r="MGP26" s="117"/>
      <c r="MGQ26" s="117"/>
      <c r="MGR26" s="117"/>
      <c r="MGS26" s="117"/>
      <c r="MGT26" s="117"/>
      <c r="MGU26" s="117"/>
      <c r="MGV26" s="117"/>
      <c r="MGW26" s="117"/>
      <c r="MGX26" s="117"/>
      <c r="MGY26" s="117"/>
      <c r="MGZ26" s="117"/>
      <c r="MHA26" s="117"/>
      <c r="MHB26" s="117"/>
      <c r="MHC26" s="117"/>
      <c r="MHD26" s="117"/>
      <c r="MHE26" s="117"/>
      <c r="MHF26" s="117"/>
      <c r="MHG26" s="117"/>
      <c r="MHH26" s="117"/>
      <c r="MHI26" s="117"/>
      <c r="MHJ26" s="117"/>
      <c r="MHK26" s="117"/>
      <c r="MHL26" s="117"/>
      <c r="MHM26" s="117"/>
      <c r="MHN26" s="117"/>
      <c r="MHO26" s="117"/>
      <c r="MHP26" s="117"/>
      <c r="MHQ26" s="117"/>
      <c r="MHR26" s="117"/>
      <c r="MHS26" s="117"/>
      <c r="MHT26" s="117"/>
      <c r="MHU26" s="117"/>
      <c r="MHV26" s="117"/>
      <c r="MHW26" s="117"/>
      <c r="MHX26" s="117"/>
      <c r="MHY26" s="117"/>
      <c r="MHZ26" s="117"/>
      <c r="MIA26" s="117"/>
      <c r="MIB26" s="117"/>
      <c r="MIC26" s="117"/>
      <c r="MID26" s="117"/>
      <c r="MIE26" s="117"/>
      <c r="MIF26" s="117"/>
      <c r="MIG26" s="117"/>
      <c r="MIH26" s="117"/>
      <c r="MII26" s="117"/>
      <c r="MIJ26" s="117"/>
      <c r="MIK26" s="117"/>
      <c r="MIL26" s="117"/>
      <c r="MIM26" s="117"/>
      <c r="MIN26" s="117"/>
      <c r="MIO26" s="117"/>
      <c r="MIP26" s="117"/>
      <c r="MIQ26" s="117"/>
      <c r="MIR26" s="117"/>
      <c r="MIS26" s="117"/>
      <c r="MIT26" s="117"/>
      <c r="MIU26" s="117"/>
      <c r="MIV26" s="117"/>
      <c r="MIW26" s="117"/>
      <c r="MIX26" s="117"/>
      <c r="MIY26" s="117"/>
      <c r="MIZ26" s="117"/>
      <c r="MJA26" s="117"/>
      <c r="MJB26" s="117"/>
      <c r="MJC26" s="117"/>
      <c r="MJD26" s="117"/>
      <c r="MJE26" s="117"/>
      <c r="MJF26" s="117"/>
      <c r="MJG26" s="117"/>
      <c r="MJH26" s="117"/>
      <c r="MJI26" s="117"/>
      <c r="MJJ26" s="117"/>
      <c r="MJK26" s="117"/>
      <c r="MJL26" s="117"/>
      <c r="MJM26" s="117"/>
      <c r="MJN26" s="117"/>
      <c r="MJO26" s="117"/>
      <c r="MJP26" s="117"/>
      <c r="MJQ26" s="117"/>
      <c r="MJR26" s="117"/>
      <c r="MJS26" s="117"/>
      <c r="MJT26" s="117"/>
      <c r="MJU26" s="117"/>
      <c r="MJV26" s="117"/>
      <c r="MJW26" s="117"/>
      <c r="MJX26" s="117"/>
      <c r="MJY26" s="117"/>
      <c r="MJZ26" s="117"/>
      <c r="MKA26" s="117"/>
      <c r="MKB26" s="117"/>
      <c r="MKC26" s="117"/>
      <c r="MKD26" s="117"/>
      <c r="MKE26" s="117"/>
      <c r="MKF26" s="117"/>
      <c r="MKG26" s="117"/>
      <c r="MKH26" s="117"/>
      <c r="MKI26" s="117"/>
      <c r="MKJ26" s="117"/>
      <c r="MKK26" s="117"/>
      <c r="MKL26" s="117"/>
      <c r="MKM26" s="117"/>
      <c r="MKN26" s="117"/>
      <c r="MKO26" s="117"/>
      <c r="MKP26" s="117"/>
      <c r="MKQ26" s="117"/>
      <c r="MKR26" s="117"/>
      <c r="MKS26" s="117"/>
      <c r="MKT26" s="117"/>
      <c r="MKU26" s="117"/>
      <c r="MKV26" s="117"/>
      <c r="MKW26" s="117"/>
      <c r="MKX26" s="117"/>
      <c r="MKY26" s="117"/>
      <c r="MKZ26" s="117"/>
      <c r="MLA26" s="117"/>
      <c r="MLB26" s="117"/>
      <c r="MLC26" s="117"/>
      <c r="MLD26" s="117"/>
      <c r="MLE26" s="117"/>
      <c r="MLF26" s="117"/>
      <c r="MLG26" s="117"/>
      <c r="MLH26" s="117"/>
      <c r="MLI26" s="117"/>
      <c r="MLJ26" s="117"/>
      <c r="MLK26" s="117"/>
      <c r="MLL26" s="117"/>
      <c r="MLM26" s="117"/>
      <c r="MLN26" s="117"/>
      <c r="MLO26" s="117"/>
      <c r="MLP26" s="117"/>
      <c r="MLQ26" s="117"/>
      <c r="MLR26" s="117"/>
      <c r="MLS26" s="117"/>
      <c r="MLT26" s="117"/>
      <c r="MLU26" s="117"/>
      <c r="MLV26" s="117"/>
      <c r="MLW26" s="117"/>
      <c r="MLX26" s="117"/>
      <c r="MLY26" s="117"/>
      <c r="MLZ26" s="117"/>
      <c r="MMA26" s="117"/>
      <c r="MMB26" s="117"/>
      <c r="MMC26" s="117"/>
      <c r="MMD26" s="117"/>
      <c r="MME26" s="117"/>
      <c r="MMF26" s="117"/>
      <c r="MMG26" s="117"/>
      <c r="MMH26" s="117"/>
      <c r="MMI26" s="117"/>
      <c r="MMJ26" s="117"/>
      <c r="MMK26" s="117"/>
      <c r="MML26" s="117"/>
      <c r="MMM26" s="117"/>
      <c r="MMN26" s="117"/>
      <c r="MMO26" s="117"/>
      <c r="MMP26" s="117"/>
      <c r="MMQ26" s="117"/>
      <c r="MMR26" s="117"/>
      <c r="MMS26" s="117"/>
      <c r="MMT26" s="117"/>
      <c r="MMU26" s="117"/>
      <c r="MMV26" s="117"/>
      <c r="MMW26" s="117"/>
      <c r="MMX26" s="117"/>
      <c r="MMY26" s="117"/>
      <c r="MMZ26" s="117"/>
      <c r="MNA26" s="117"/>
      <c r="MNB26" s="117"/>
      <c r="MNC26" s="117"/>
      <c r="MND26" s="117"/>
      <c r="MNE26" s="117"/>
      <c r="MNF26" s="117"/>
      <c r="MNG26" s="117"/>
      <c r="MNH26" s="117"/>
      <c r="MNI26" s="117"/>
      <c r="MNJ26" s="117"/>
      <c r="MNK26" s="117"/>
      <c r="MNL26" s="117"/>
      <c r="MNM26" s="117"/>
      <c r="MNN26" s="117"/>
      <c r="MNO26" s="117"/>
      <c r="MNP26" s="117"/>
      <c r="MNQ26" s="117"/>
      <c r="MNR26" s="117"/>
      <c r="MNS26" s="117"/>
      <c r="MNT26" s="117"/>
      <c r="MNU26" s="117"/>
      <c r="MNV26" s="117"/>
      <c r="MNW26" s="117"/>
      <c r="MNX26" s="117"/>
      <c r="MNY26" s="117"/>
      <c r="MNZ26" s="117"/>
      <c r="MOA26" s="117"/>
      <c r="MOB26" s="117"/>
      <c r="MOC26" s="117"/>
      <c r="MOD26" s="117"/>
      <c r="MOE26" s="117"/>
      <c r="MOF26" s="117"/>
      <c r="MOG26" s="117"/>
      <c r="MOH26" s="117"/>
      <c r="MOI26" s="117"/>
      <c r="MOJ26" s="117"/>
      <c r="MOK26" s="117"/>
      <c r="MOL26" s="117"/>
      <c r="MOM26" s="117"/>
      <c r="MON26" s="117"/>
      <c r="MOO26" s="117"/>
      <c r="MOP26" s="117"/>
      <c r="MOQ26" s="117"/>
      <c r="MOR26" s="117"/>
      <c r="MOS26" s="117"/>
      <c r="MOT26" s="117"/>
      <c r="MOU26" s="117"/>
      <c r="MOV26" s="117"/>
      <c r="MOW26" s="117"/>
      <c r="MOX26" s="117"/>
      <c r="MOY26" s="117"/>
      <c r="MOZ26" s="117"/>
      <c r="MPA26" s="117"/>
      <c r="MPB26" s="117"/>
      <c r="MPC26" s="117"/>
      <c r="MPD26" s="117"/>
      <c r="MPE26" s="117"/>
      <c r="MPF26" s="117"/>
      <c r="MPG26" s="117"/>
      <c r="MPH26" s="117"/>
      <c r="MPI26" s="117"/>
      <c r="MPJ26" s="117"/>
      <c r="MPK26" s="117"/>
      <c r="MPL26" s="117"/>
      <c r="MPM26" s="117"/>
      <c r="MPN26" s="117"/>
      <c r="MPO26" s="117"/>
      <c r="MPP26" s="117"/>
      <c r="MPQ26" s="117"/>
      <c r="MPR26" s="117"/>
      <c r="MPS26" s="117"/>
      <c r="MPT26" s="117"/>
      <c r="MPU26" s="117"/>
      <c r="MPV26" s="117"/>
      <c r="MPW26" s="117"/>
      <c r="MPX26" s="117"/>
      <c r="MPY26" s="117"/>
      <c r="MPZ26" s="117"/>
      <c r="MQA26" s="117"/>
      <c r="MQB26" s="117"/>
      <c r="MQC26" s="117"/>
      <c r="MQD26" s="117"/>
      <c r="MQE26" s="117"/>
      <c r="MQF26" s="117"/>
      <c r="MQG26" s="117"/>
      <c r="MQH26" s="117"/>
      <c r="MQI26" s="117"/>
      <c r="MQJ26" s="117"/>
      <c r="MQK26" s="117"/>
      <c r="MQL26" s="117"/>
      <c r="MQM26" s="117"/>
      <c r="MQN26" s="117"/>
      <c r="MQO26" s="117"/>
      <c r="MQP26" s="117"/>
      <c r="MQQ26" s="117"/>
      <c r="MQR26" s="117"/>
      <c r="MQS26" s="117"/>
      <c r="MQT26" s="117"/>
      <c r="MQU26" s="117"/>
      <c r="MQV26" s="117"/>
      <c r="MQW26" s="117"/>
      <c r="MQX26" s="117"/>
      <c r="MQY26" s="117"/>
      <c r="MQZ26" s="117"/>
      <c r="MRA26" s="117"/>
      <c r="MRB26" s="117"/>
      <c r="MRC26" s="117"/>
      <c r="MRD26" s="117"/>
      <c r="MRE26" s="117"/>
      <c r="MRF26" s="117"/>
      <c r="MRG26" s="117"/>
      <c r="MRH26" s="117"/>
      <c r="MRI26" s="117"/>
      <c r="MRJ26" s="117"/>
      <c r="MRK26" s="117"/>
      <c r="MRL26" s="117"/>
      <c r="MRM26" s="117"/>
      <c r="MRN26" s="117"/>
      <c r="MRO26" s="117"/>
      <c r="MRP26" s="117"/>
      <c r="MRQ26" s="117"/>
      <c r="MRR26" s="117"/>
      <c r="MRS26" s="117"/>
      <c r="MRT26" s="117"/>
      <c r="MRU26" s="117"/>
      <c r="MRV26" s="117"/>
      <c r="MRW26" s="117"/>
      <c r="MRX26" s="117"/>
      <c r="MRY26" s="117"/>
      <c r="MRZ26" s="117"/>
      <c r="MSA26" s="117"/>
      <c r="MSB26" s="117"/>
      <c r="MSC26" s="117"/>
      <c r="MSD26" s="117"/>
      <c r="MSE26" s="117"/>
      <c r="MSF26" s="117"/>
      <c r="MSG26" s="117"/>
      <c r="MSH26" s="117"/>
      <c r="MSI26" s="117"/>
      <c r="MSJ26" s="117"/>
      <c r="MSK26" s="117"/>
      <c r="MSL26" s="117"/>
      <c r="MSM26" s="117"/>
      <c r="MSN26" s="117"/>
      <c r="MSO26" s="117"/>
      <c r="MSP26" s="117"/>
      <c r="MSQ26" s="117"/>
      <c r="MSR26" s="117"/>
      <c r="MSS26" s="117"/>
      <c r="MST26" s="117"/>
      <c r="MSU26" s="117"/>
      <c r="MSV26" s="117"/>
      <c r="MSW26" s="117"/>
      <c r="MSX26" s="117"/>
      <c r="MSY26" s="117"/>
      <c r="MSZ26" s="117"/>
      <c r="MTA26" s="117"/>
      <c r="MTB26" s="117"/>
      <c r="MTC26" s="117"/>
      <c r="MTD26" s="117"/>
      <c r="MTE26" s="117"/>
      <c r="MTF26" s="117"/>
      <c r="MTG26" s="117"/>
      <c r="MTH26" s="117"/>
      <c r="MTI26" s="117"/>
      <c r="MTJ26" s="117"/>
      <c r="MTK26" s="117"/>
      <c r="MTL26" s="117"/>
      <c r="MTM26" s="117"/>
      <c r="MTN26" s="117"/>
      <c r="MTO26" s="117"/>
      <c r="MTP26" s="117"/>
      <c r="MTQ26" s="117"/>
      <c r="MTR26" s="117"/>
      <c r="MTS26" s="117"/>
      <c r="MTT26" s="117"/>
      <c r="MTU26" s="117"/>
      <c r="MTV26" s="117"/>
      <c r="MTW26" s="117"/>
      <c r="MTX26" s="117"/>
      <c r="MTY26" s="117"/>
      <c r="MTZ26" s="117"/>
      <c r="MUA26" s="117"/>
      <c r="MUB26" s="117"/>
      <c r="MUC26" s="117"/>
      <c r="MUD26" s="117"/>
      <c r="MUE26" s="117"/>
      <c r="MUF26" s="117"/>
      <c r="MUG26" s="117"/>
      <c r="MUH26" s="117"/>
      <c r="MUI26" s="117"/>
      <c r="MUJ26" s="117"/>
      <c r="MUK26" s="117"/>
      <c r="MUL26" s="117"/>
      <c r="MUM26" s="117"/>
      <c r="MUN26" s="117"/>
      <c r="MUO26" s="117"/>
      <c r="MUP26" s="117"/>
      <c r="MUQ26" s="117"/>
      <c r="MUR26" s="117"/>
      <c r="MUS26" s="117"/>
      <c r="MUT26" s="117"/>
      <c r="MUU26" s="117"/>
      <c r="MUV26" s="117"/>
      <c r="MUW26" s="117"/>
      <c r="MUX26" s="117"/>
      <c r="MUY26" s="117"/>
      <c r="MUZ26" s="117"/>
      <c r="MVA26" s="117"/>
      <c r="MVB26" s="117"/>
      <c r="MVC26" s="117"/>
      <c r="MVD26" s="117"/>
      <c r="MVE26" s="117"/>
      <c r="MVF26" s="117"/>
      <c r="MVG26" s="117"/>
      <c r="MVH26" s="117"/>
      <c r="MVI26" s="117"/>
      <c r="MVJ26" s="117"/>
      <c r="MVK26" s="117"/>
      <c r="MVL26" s="117"/>
      <c r="MVM26" s="117"/>
      <c r="MVN26" s="117"/>
      <c r="MVO26" s="117"/>
      <c r="MVP26" s="117"/>
      <c r="MVQ26" s="117"/>
      <c r="MVR26" s="117"/>
      <c r="MVS26" s="117"/>
      <c r="MVT26" s="117"/>
      <c r="MVU26" s="117"/>
      <c r="MVV26" s="117"/>
      <c r="MVW26" s="117"/>
      <c r="MVX26" s="117"/>
      <c r="MVY26" s="117"/>
      <c r="MVZ26" s="117"/>
      <c r="MWA26" s="117"/>
      <c r="MWB26" s="117"/>
      <c r="MWC26" s="117"/>
      <c r="MWD26" s="117"/>
      <c r="MWE26" s="117"/>
      <c r="MWF26" s="117"/>
      <c r="MWG26" s="117"/>
      <c r="MWH26" s="117"/>
      <c r="MWI26" s="117"/>
      <c r="MWJ26" s="117"/>
      <c r="MWK26" s="117"/>
      <c r="MWL26" s="117"/>
      <c r="MWM26" s="117"/>
      <c r="MWN26" s="117"/>
      <c r="MWO26" s="117"/>
      <c r="MWP26" s="117"/>
      <c r="MWQ26" s="117"/>
      <c r="MWR26" s="117"/>
      <c r="MWS26" s="117"/>
      <c r="MWT26" s="117"/>
      <c r="MWU26" s="117"/>
      <c r="MWV26" s="117"/>
      <c r="MWW26" s="117"/>
      <c r="MWX26" s="117"/>
      <c r="MWY26" s="117"/>
      <c r="MWZ26" s="117"/>
      <c r="MXA26" s="117"/>
      <c r="MXB26" s="117"/>
      <c r="MXC26" s="117"/>
      <c r="MXD26" s="117"/>
      <c r="MXE26" s="117"/>
      <c r="MXF26" s="117"/>
      <c r="MXG26" s="117"/>
      <c r="MXH26" s="117"/>
      <c r="MXI26" s="117"/>
      <c r="MXJ26" s="117"/>
      <c r="MXK26" s="117"/>
      <c r="MXL26" s="117"/>
      <c r="MXM26" s="117"/>
      <c r="MXN26" s="117"/>
      <c r="MXO26" s="117"/>
      <c r="MXP26" s="117"/>
      <c r="MXQ26" s="117"/>
      <c r="MXR26" s="117"/>
      <c r="MXS26" s="117"/>
      <c r="MXT26" s="117"/>
      <c r="MXU26" s="117"/>
      <c r="MXV26" s="117"/>
      <c r="MXW26" s="117"/>
      <c r="MXX26" s="117"/>
      <c r="MXY26" s="117"/>
      <c r="MXZ26" s="117"/>
      <c r="MYA26" s="117"/>
      <c r="MYB26" s="117"/>
      <c r="MYC26" s="117"/>
      <c r="MYD26" s="117"/>
      <c r="MYE26" s="117"/>
      <c r="MYF26" s="117"/>
      <c r="MYG26" s="117"/>
      <c r="MYH26" s="117"/>
      <c r="MYI26" s="117"/>
      <c r="MYJ26" s="117"/>
      <c r="MYK26" s="117"/>
      <c r="MYL26" s="117"/>
      <c r="MYM26" s="117"/>
      <c r="MYN26" s="117"/>
      <c r="MYO26" s="117"/>
      <c r="MYP26" s="117"/>
      <c r="MYQ26" s="117"/>
      <c r="MYR26" s="117"/>
      <c r="MYS26" s="117"/>
      <c r="MYT26" s="117"/>
      <c r="MYU26" s="117"/>
      <c r="MYV26" s="117"/>
      <c r="MYW26" s="117"/>
      <c r="MYX26" s="117"/>
      <c r="MYY26" s="117"/>
      <c r="MYZ26" s="117"/>
      <c r="MZA26" s="117"/>
      <c r="MZB26" s="117"/>
      <c r="MZC26" s="117"/>
      <c r="MZD26" s="117"/>
      <c r="MZE26" s="117"/>
      <c r="MZF26" s="117"/>
      <c r="MZG26" s="117"/>
      <c r="MZH26" s="117"/>
      <c r="MZI26" s="117"/>
      <c r="MZJ26" s="117"/>
      <c r="MZK26" s="117"/>
      <c r="MZL26" s="117"/>
      <c r="MZM26" s="117"/>
      <c r="MZN26" s="117"/>
      <c r="MZO26" s="117"/>
      <c r="MZP26" s="117"/>
      <c r="MZQ26" s="117"/>
      <c r="MZR26" s="117"/>
      <c r="MZS26" s="117"/>
      <c r="MZT26" s="117"/>
      <c r="MZU26" s="117"/>
      <c r="MZV26" s="117"/>
      <c r="MZW26" s="117"/>
      <c r="MZX26" s="117"/>
      <c r="MZY26" s="117"/>
      <c r="MZZ26" s="117"/>
      <c r="NAA26" s="117"/>
      <c r="NAB26" s="117"/>
      <c r="NAC26" s="117"/>
      <c r="NAD26" s="117"/>
      <c r="NAE26" s="117"/>
      <c r="NAF26" s="117"/>
      <c r="NAG26" s="117"/>
      <c r="NAH26" s="117"/>
      <c r="NAI26" s="117"/>
      <c r="NAJ26" s="117"/>
      <c r="NAK26" s="117"/>
      <c r="NAL26" s="117"/>
      <c r="NAM26" s="117"/>
      <c r="NAN26" s="117"/>
      <c r="NAO26" s="117"/>
      <c r="NAP26" s="117"/>
      <c r="NAQ26" s="117"/>
      <c r="NAR26" s="117"/>
      <c r="NAS26" s="117"/>
      <c r="NAT26" s="117"/>
      <c r="NAU26" s="117"/>
      <c r="NAV26" s="117"/>
      <c r="NAW26" s="117"/>
      <c r="NAX26" s="117"/>
      <c r="NAY26" s="117"/>
      <c r="NAZ26" s="117"/>
      <c r="NBA26" s="117"/>
      <c r="NBB26" s="117"/>
      <c r="NBC26" s="117"/>
      <c r="NBD26" s="117"/>
      <c r="NBE26" s="117"/>
      <c r="NBF26" s="117"/>
      <c r="NBG26" s="117"/>
      <c r="NBH26" s="117"/>
      <c r="NBI26" s="117"/>
      <c r="NBJ26" s="117"/>
      <c r="NBK26" s="117"/>
      <c r="NBL26" s="117"/>
      <c r="NBM26" s="117"/>
      <c r="NBN26" s="117"/>
      <c r="NBO26" s="117"/>
      <c r="NBP26" s="117"/>
      <c r="NBQ26" s="117"/>
      <c r="NBR26" s="117"/>
      <c r="NBS26" s="117"/>
      <c r="NBT26" s="117"/>
      <c r="NBU26" s="117"/>
      <c r="NBV26" s="117"/>
      <c r="NBW26" s="117"/>
      <c r="NBX26" s="117"/>
      <c r="NBY26" s="117"/>
      <c r="NBZ26" s="117"/>
      <c r="NCA26" s="117"/>
      <c r="NCB26" s="117"/>
      <c r="NCC26" s="117"/>
      <c r="NCD26" s="117"/>
      <c r="NCE26" s="117"/>
      <c r="NCF26" s="117"/>
      <c r="NCG26" s="117"/>
      <c r="NCH26" s="117"/>
      <c r="NCI26" s="117"/>
      <c r="NCJ26" s="117"/>
      <c r="NCK26" s="117"/>
      <c r="NCL26" s="117"/>
      <c r="NCM26" s="117"/>
      <c r="NCN26" s="117"/>
      <c r="NCO26" s="117"/>
      <c r="NCP26" s="117"/>
      <c r="NCQ26" s="117"/>
      <c r="NCR26" s="117"/>
      <c r="NCS26" s="117"/>
      <c r="NCT26" s="117"/>
      <c r="NCU26" s="117"/>
      <c r="NCV26" s="117"/>
      <c r="NCW26" s="117"/>
      <c r="NCX26" s="117"/>
      <c r="NCY26" s="117"/>
      <c r="NCZ26" s="117"/>
      <c r="NDA26" s="117"/>
      <c r="NDB26" s="117"/>
      <c r="NDC26" s="117"/>
      <c r="NDD26" s="117"/>
      <c r="NDE26" s="117"/>
      <c r="NDF26" s="117"/>
      <c r="NDG26" s="117"/>
      <c r="NDH26" s="117"/>
      <c r="NDI26" s="117"/>
      <c r="NDJ26" s="117"/>
      <c r="NDK26" s="117"/>
      <c r="NDL26" s="117"/>
      <c r="NDM26" s="117"/>
      <c r="NDN26" s="117"/>
      <c r="NDO26" s="117"/>
      <c r="NDP26" s="117"/>
      <c r="NDQ26" s="117"/>
      <c r="NDR26" s="117"/>
      <c r="NDS26" s="117"/>
      <c r="NDT26" s="117"/>
      <c r="NDU26" s="117"/>
      <c r="NDV26" s="117"/>
      <c r="NDW26" s="117"/>
      <c r="NDX26" s="117"/>
      <c r="NDY26" s="117"/>
      <c r="NDZ26" s="117"/>
      <c r="NEA26" s="117"/>
      <c r="NEB26" s="117"/>
      <c r="NEC26" s="117"/>
      <c r="NED26" s="117"/>
      <c r="NEE26" s="117"/>
      <c r="NEF26" s="117"/>
      <c r="NEG26" s="117"/>
      <c r="NEH26" s="117"/>
      <c r="NEI26" s="117"/>
      <c r="NEJ26" s="117"/>
      <c r="NEK26" s="117"/>
      <c r="NEL26" s="117"/>
      <c r="NEM26" s="117"/>
      <c r="NEN26" s="117"/>
      <c r="NEO26" s="117"/>
      <c r="NEP26" s="117"/>
      <c r="NEQ26" s="117"/>
      <c r="NER26" s="117"/>
      <c r="NES26" s="117"/>
      <c r="NET26" s="117"/>
      <c r="NEU26" s="117"/>
      <c r="NEV26" s="117"/>
      <c r="NEW26" s="117"/>
      <c r="NEX26" s="117"/>
      <c r="NEY26" s="117"/>
      <c r="NEZ26" s="117"/>
      <c r="NFA26" s="117"/>
      <c r="NFB26" s="117"/>
      <c r="NFC26" s="117"/>
      <c r="NFD26" s="117"/>
      <c r="NFE26" s="117"/>
      <c r="NFF26" s="117"/>
      <c r="NFG26" s="117"/>
      <c r="NFH26" s="117"/>
      <c r="NFI26" s="117"/>
      <c r="NFJ26" s="117"/>
      <c r="NFK26" s="117"/>
      <c r="NFL26" s="117"/>
      <c r="NFM26" s="117"/>
      <c r="NFN26" s="117"/>
      <c r="NFO26" s="117"/>
      <c r="NFP26" s="117"/>
      <c r="NFQ26" s="117"/>
      <c r="NFR26" s="117"/>
      <c r="NFS26" s="117"/>
      <c r="NFT26" s="117"/>
      <c r="NFU26" s="117"/>
      <c r="NFV26" s="117"/>
      <c r="NFW26" s="117"/>
      <c r="NFX26" s="117"/>
      <c r="NFY26" s="117"/>
      <c r="NFZ26" s="117"/>
      <c r="NGA26" s="117"/>
      <c r="NGB26" s="117"/>
      <c r="NGC26" s="117"/>
      <c r="NGD26" s="117"/>
      <c r="NGE26" s="117"/>
      <c r="NGF26" s="117"/>
      <c r="NGG26" s="117"/>
      <c r="NGH26" s="117"/>
      <c r="NGI26" s="117"/>
      <c r="NGJ26" s="117"/>
      <c r="NGK26" s="117"/>
      <c r="NGL26" s="117"/>
      <c r="NGM26" s="117"/>
      <c r="NGN26" s="117"/>
      <c r="NGO26" s="117"/>
      <c r="NGP26" s="117"/>
      <c r="NGQ26" s="117"/>
      <c r="NGR26" s="117"/>
      <c r="NGS26" s="117"/>
      <c r="NGT26" s="117"/>
      <c r="NGU26" s="117"/>
      <c r="NGV26" s="117"/>
      <c r="NGW26" s="117"/>
      <c r="NGX26" s="117"/>
      <c r="NGY26" s="117"/>
      <c r="NGZ26" s="117"/>
      <c r="NHA26" s="117"/>
      <c r="NHB26" s="117"/>
      <c r="NHC26" s="117"/>
      <c r="NHD26" s="117"/>
      <c r="NHE26" s="117"/>
      <c r="NHF26" s="117"/>
      <c r="NHG26" s="117"/>
      <c r="NHH26" s="117"/>
      <c r="NHI26" s="117"/>
      <c r="NHJ26" s="117"/>
      <c r="NHK26" s="117"/>
      <c r="NHL26" s="117"/>
      <c r="NHM26" s="117"/>
      <c r="NHN26" s="117"/>
      <c r="NHO26" s="117"/>
      <c r="NHP26" s="117"/>
      <c r="NHQ26" s="117"/>
      <c r="NHR26" s="117"/>
      <c r="NHS26" s="117"/>
      <c r="NHT26" s="117"/>
      <c r="NHU26" s="117"/>
      <c r="NHV26" s="117"/>
      <c r="NHW26" s="117"/>
      <c r="NHX26" s="117"/>
      <c r="NHY26" s="117"/>
      <c r="NHZ26" s="117"/>
      <c r="NIA26" s="117"/>
      <c r="NIB26" s="117"/>
      <c r="NIC26" s="117"/>
      <c r="NID26" s="117"/>
      <c r="NIE26" s="117"/>
      <c r="NIF26" s="117"/>
      <c r="NIG26" s="117"/>
      <c r="NIH26" s="117"/>
      <c r="NII26" s="117"/>
      <c r="NIJ26" s="117"/>
      <c r="NIK26" s="117"/>
      <c r="NIL26" s="117"/>
      <c r="NIM26" s="117"/>
      <c r="NIN26" s="117"/>
      <c r="NIO26" s="117"/>
      <c r="NIP26" s="117"/>
      <c r="NIQ26" s="117"/>
      <c r="NIR26" s="117"/>
      <c r="NIS26" s="117"/>
      <c r="NIT26" s="117"/>
      <c r="NIU26" s="117"/>
      <c r="NIV26" s="117"/>
      <c r="NIW26" s="117"/>
      <c r="NIX26" s="117"/>
      <c r="NIY26" s="117"/>
      <c r="NIZ26" s="117"/>
      <c r="NJA26" s="117"/>
      <c r="NJB26" s="117"/>
      <c r="NJC26" s="117"/>
      <c r="NJD26" s="117"/>
      <c r="NJE26" s="117"/>
      <c r="NJF26" s="117"/>
      <c r="NJG26" s="117"/>
      <c r="NJH26" s="117"/>
      <c r="NJI26" s="117"/>
      <c r="NJJ26" s="117"/>
      <c r="NJK26" s="117"/>
      <c r="NJL26" s="117"/>
      <c r="NJM26" s="117"/>
      <c r="NJN26" s="117"/>
      <c r="NJO26" s="117"/>
      <c r="NJP26" s="117"/>
      <c r="NJQ26" s="117"/>
      <c r="NJR26" s="117"/>
      <c r="NJS26" s="117"/>
      <c r="NJT26" s="117"/>
      <c r="NJU26" s="117"/>
      <c r="NJV26" s="117"/>
      <c r="NJW26" s="117"/>
      <c r="NJX26" s="117"/>
      <c r="NJY26" s="117"/>
      <c r="NJZ26" s="117"/>
      <c r="NKA26" s="117"/>
      <c r="NKB26" s="117"/>
      <c r="NKC26" s="117"/>
      <c r="NKD26" s="117"/>
      <c r="NKE26" s="117"/>
      <c r="NKF26" s="117"/>
      <c r="NKG26" s="117"/>
      <c r="NKH26" s="117"/>
      <c r="NKI26" s="117"/>
      <c r="NKJ26" s="117"/>
      <c r="NKK26" s="117"/>
      <c r="NKL26" s="117"/>
      <c r="NKM26" s="117"/>
      <c r="NKN26" s="117"/>
      <c r="NKO26" s="117"/>
      <c r="NKP26" s="117"/>
      <c r="NKQ26" s="117"/>
      <c r="NKR26" s="117"/>
      <c r="NKS26" s="117"/>
      <c r="NKT26" s="117"/>
      <c r="NKU26" s="117"/>
      <c r="NKV26" s="117"/>
      <c r="NKW26" s="117"/>
      <c r="NKX26" s="117"/>
      <c r="NKY26" s="117"/>
      <c r="NKZ26" s="117"/>
      <c r="NLA26" s="117"/>
      <c r="NLB26" s="117"/>
      <c r="NLC26" s="117"/>
      <c r="NLD26" s="117"/>
      <c r="NLE26" s="117"/>
      <c r="NLF26" s="117"/>
      <c r="NLG26" s="117"/>
      <c r="NLH26" s="117"/>
      <c r="NLI26" s="117"/>
      <c r="NLJ26" s="117"/>
      <c r="NLK26" s="117"/>
      <c r="NLL26" s="117"/>
      <c r="NLM26" s="117"/>
      <c r="NLN26" s="117"/>
      <c r="NLO26" s="117"/>
      <c r="NLP26" s="117"/>
      <c r="NLQ26" s="117"/>
      <c r="NLR26" s="117"/>
      <c r="NLS26" s="117"/>
      <c r="NLT26" s="117"/>
      <c r="NLU26" s="117"/>
      <c r="NLV26" s="117"/>
      <c r="NLW26" s="117"/>
      <c r="NLX26" s="117"/>
      <c r="NLY26" s="117"/>
      <c r="NLZ26" s="117"/>
      <c r="NMA26" s="117"/>
      <c r="NMB26" s="117"/>
      <c r="NMC26" s="117"/>
      <c r="NMD26" s="117"/>
      <c r="NME26" s="117"/>
      <c r="NMF26" s="117"/>
      <c r="NMG26" s="117"/>
      <c r="NMH26" s="117"/>
      <c r="NMI26" s="117"/>
      <c r="NMJ26" s="117"/>
      <c r="NMK26" s="117"/>
      <c r="NML26" s="117"/>
      <c r="NMM26" s="117"/>
      <c r="NMN26" s="117"/>
      <c r="NMO26" s="117"/>
      <c r="NMP26" s="117"/>
      <c r="NMQ26" s="117"/>
      <c r="NMR26" s="117"/>
      <c r="NMS26" s="117"/>
      <c r="NMT26" s="117"/>
      <c r="NMU26" s="117"/>
      <c r="NMV26" s="117"/>
      <c r="NMW26" s="117"/>
      <c r="NMX26" s="117"/>
      <c r="NMY26" s="117"/>
      <c r="NMZ26" s="117"/>
      <c r="NNA26" s="117"/>
      <c r="NNB26" s="117"/>
      <c r="NNC26" s="117"/>
      <c r="NND26" s="117"/>
      <c r="NNE26" s="117"/>
      <c r="NNF26" s="117"/>
      <c r="NNG26" s="117"/>
      <c r="NNH26" s="117"/>
      <c r="NNI26" s="117"/>
      <c r="NNJ26" s="117"/>
      <c r="NNK26" s="117"/>
      <c r="NNL26" s="117"/>
      <c r="NNM26" s="117"/>
      <c r="NNN26" s="117"/>
      <c r="NNO26" s="117"/>
      <c r="NNP26" s="117"/>
      <c r="NNQ26" s="117"/>
      <c r="NNR26" s="117"/>
      <c r="NNS26" s="117"/>
      <c r="NNT26" s="117"/>
      <c r="NNU26" s="117"/>
      <c r="NNV26" s="117"/>
      <c r="NNW26" s="117"/>
      <c r="NNX26" s="117"/>
      <c r="NNY26" s="117"/>
      <c r="NNZ26" s="117"/>
      <c r="NOA26" s="117"/>
      <c r="NOB26" s="117"/>
      <c r="NOC26" s="117"/>
      <c r="NOD26" s="117"/>
      <c r="NOE26" s="117"/>
      <c r="NOF26" s="117"/>
      <c r="NOG26" s="117"/>
      <c r="NOH26" s="117"/>
      <c r="NOI26" s="117"/>
      <c r="NOJ26" s="117"/>
      <c r="NOK26" s="117"/>
      <c r="NOL26" s="117"/>
      <c r="NOM26" s="117"/>
      <c r="NON26" s="117"/>
      <c r="NOO26" s="117"/>
      <c r="NOP26" s="117"/>
      <c r="NOQ26" s="117"/>
      <c r="NOR26" s="117"/>
      <c r="NOS26" s="117"/>
      <c r="NOT26" s="117"/>
      <c r="NOU26" s="117"/>
      <c r="NOV26" s="117"/>
      <c r="NOW26" s="117"/>
      <c r="NOX26" s="117"/>
      <c r="NOY26" s="117"/>
      <c r="NOZ26" s="117"/>
      <c r="NPA26" s="117"/>
      <c r="NPB26" s="117"/>
      <c r="NPC26" s="117"/>
      <c r="NPD26" s="117"/>
      <c r="NPE26" s="117"/>
      <c r="NPF26" s="117"/>
      <c r="NPG26" s="117"/>
      <c r="NPH26" s="117"/>
      <c r="NPI26" s="117"/>
      <c r="NPJ26" s="117"/>
      <c r="NPK26" s="117"/>
      <c r="NPL26" s="117"/>
      <c r="NPM26" s="117"/>
      <c r="NPN26" s="117"/>
      <c r="NPO26" s="117"/>
      <c r="NPP26" s="117"/>
      <c r="NPQ26" s="117"/>
      <c r="NPR26" s="117"/>
      <c r="NPS26" s="117"/>
      <c r="NPT26" s="117"/>
      <c r="NPU26" s="117"/>
      <c r="NPV26" s="117"/>
      <c r="NPW26" s="117"/>
      <c r="NPX26" s="117"/>
      <c r="NPY26" s="117"/>
      <c r="NPZ26" s="117"/>
      <c r="NQA26" s="117"/>
      <c r="NQB26" s="117"/>
      <c r="NQC26" s="117"/>
      <c r="NQD26" s="117"/>
      <c r="NQE26" s="117"/>
      <c r="NQF26" s="117"/>
      <c r="NQG26" s="117"/>
      <c r="NQH26" s="117"/>
      <c r="NQI26" s="117"/>
      <c r="NQJ26" s="117"/>
      <c r="NQK26" s="117"/>
      <c r="NQL26" s="117"/>
      <c r="NQM26" s="117"/>
      <c r="NQN26" s="117"/>
      <c r="NQO26" s="117"/>
      <c r="NQP26" s="117"/>
      <c r="NQQ26" s="117"/>
      <c r="NQR26" s="117"/>
      <c r="NQS26" s="117"/>
      <c r="NQT26" s="117"/>
      <c r="NQU26" s="117"/>
      <c r="NQV26" s="117"/>
      <c r="NQW26" s="117"/>
      <c r="NQX26" s="117"/>
      <c r="NQY26" s="117"/>
      <c r="NQZ26" s="117"/>
      <c r="NRA26" s="117"/>
      <c r="NRB26" s="117"/>
      <c r="NRC26" s="117"/>
      <c r="NRD26" s="117"/>
      <c r="NRE26" s="117"/>
      <c r="NRF26" s="117"/>
      <c r="NRG26" s="117"/>
      <c r="NRH26" s="117"/>
      <c r="NRI26" s="117"/>
      <c r="NRJ26" s="117"/>
      <c r="NRK26" s="117"/>
      <c r="NRL26" s="117"/>
      <c r="NRM26" s="117"/>
      <c r="NRN26" s="117"/>
      <c r="NRO26" s="117"/>
      <c r="NRP26" s="117"/>
      <c r="NRQ26" s="117"/>
      <c r="NRR26" s="117"/>
      <c r="NRS26" s="117"/>
      <c r="NRT26" s="117"/>
      <c r="NRU26" s="117"/>
      <c r="NRV26" s="117"/>
      <c r="NRW26" s="117"/>
      <c r="NRX26" s="117"/>
      <c r="NRY26" s="117"/>
      <c r="NRZ26" s="117"/>
      <c r="NSA26" s="117"/>
      <c r="NSB26" s="117"/>
      <c r="NSC26" s="117"/>
      <c r="NSD26" s="117"/>
      <c r="NSE26" s="117"/>
      <c r="NSF26" s="117"/>
      <c r="NSG26" s="117"/>
      <c r="NSH26" s="117"/>
      <c r="NSI26" s="117"/>
      <c r="NSJ26" s="117"/>
      <c r="NSK26" s="117"/>
      <c r="NSL26" s="117"/>
      <c r="NSM26" s="117"/>
      <c r="NSN26" s="117"/>
      <c r="NSO26" s="117"/>
      <c r="NSP26" s="117"/>
      <c r="NSQ26" s="117"/>
      <c r="NSR26" s="117"/>
      <c r="NSS26" s="117"/>
      <c r="NST26" s="117"/>
      <c r="NSU26" s="117"/>
      <c r="NSV26" s="117"/>
      <c r="NSW26" s="117"/>
      <c r="NSX26" s="117"/>
      <c r="NSY26" s="117"/>
      <c r="NSZ26" s="117"/>
      <c r="NTA26" s="117"/>
      <c r="NTB26" s="117"/>
      <c r="NTC26" s="117"/>
      <c r="NTD26" s="117"/>
      <c r="NTE26" s="117"/>
      <c r="NTF26" s="117"/>
      <c r="NTG26" s="117"/>
      <c r="NTH26" s="117"/>
      <c r="NTI26" s="117"/>
      <c r="NTJ26" s="117"/>
      <c r="NTK26" s="117"/>
      <c r="NTL26" s="117"/>
      <c r="NTM26" s="117"/>
      <c r="NTN26" s="117"/>
      <c r="NTO26" s="117"/>
      <c r="NTP26" s="117"/>
      <c r="NTQ26" s="117"/>
      <c r="NTR26" s="117"/>
      <c r="NTS26" s="117"/>
      <c r="NTT26" s="117"/>
      <c r="NTU26" s="117"/>
      <c r="NTV26" s="117"/>
      <c r="NTW26" s="117"/>
      <c r="NTX26" s="117"/>
      <c r="NTY26" s="117"/>
      <c r="NTZ26" s="117"/>
      <c r="NUA26" s="117"/>
      <c r="NUB26" s="117"/>
      <c r="NUC26" s="117"/>
      <c r="NUD26" s="117"/>
      <c r="NUE26" s="117"/>
      <c r="NUF26" s="117"/>
      <c r="NUG26" s="117"/>
      <c r="NUH26" s="117"/>
      <c r="NUI26" s="117"/>
      <c r="NUJ26" s="117"/>
      <c r="NUK26" s="117"/>
      <c r="NUL26" s="117"/>
      <c r="NUM26" s="117"/>
      <c r="NUN26" s="117"/>
      <c r="NUO26" s="117"/>
      <c r="NUP26" s="117"/>
      <c r="NUQ26" s="117"/>
      <c r="NUR26" s="117"/>
      <c r="NUS26" s="117"/>
      <c r="NUT26" s="117"/>
      <c r="NUU26" s="117"/>
      <c r="NUV26" s="117"/>
      <c r="NUW26" s="117"/>
      <c r="NUX26" s="117"/>
      <c r="NUY26" s="117"/>
      <c r="NUZ26" s="117"/>
      <c r="NVA26" s="117"/>
      <c r="NVB26" s="117"/>
      <c r="NVC26" s="117"/>
      <c r="NVD26" s="117"/>
      <c r="NVE26" s="117"/>
      <c r="NVF26" s="117"/>
      <c r="NVG26" s="117"/>
      <c r="NVH26" s="117"/>
      <c r="NVI26" s="117"/>
      <c r="NVJ26" s="117"/>
      <c r="NVK26" s="117"/>
      <c r="NVL26" s="117"/>
      <c r="NVM26" s="117"/>
      <c r="NVN26" s="117"/>
      <c r="NVO26" s="117"/>
      <c r="NVP26" s="117"/>
      <c r="NVQ26" s="117"/>
      <c r="NVR26" s="117"/>
      <c r="NVS26" s="117"/>
      <c r="NVT26" s="117"/>
      <c r="NVU26" s="117"/>
      <c r="NVV26" s="117"/>
      <c r="NVW26" s="117"/>
      <c r="NVX26" s="117"/>
      <c r="NVY26" s="117"/>
      <c r="NVZ26" s="117"/>
      <c r="NWA26" s="117"/>
      <c r="NWB26" s="117"/>
      <c r="NWC26" s="117"/>
      <c r="NWD26" s="117"/>
      <c r="NWE26" s="117"/>
      <c r="NWF26" s="117"/>
      <c r="NWG26" s="117"/>
      <c r="NWH26" s="117"/>
      <c r="NWI26" s="117"/>
      <c r="NWJ26" s="117"/>
      <c r="NWK26" s="117"/>
      <c r="NWL26" s="117"/>
      <c r="NWM26" s="117"/>
      <c r="NWN26" s="117"/>
      <c r="NWO26" s="117"/>
      <c r="NWP26" s="117"/>
      <c r="NWQ26" s="117"/>
      <c r="NWR26" s="117"/>
      <c r="NWS26" s="117"/>
      <c r="NWT26" s="117"/>
      <c r="NWU26" s="117"/>
      <c r="NWV26" s="117"/>
      <c r="NWW26" s="117"/>
      <c r="NWX26" s="117"/>
      <c r="NWY26" s="117"/>
      <c r="NWZ26" s="117"/>
      <c r="NXA26" s="117"/>
      <c r="NXB26" s="117"/>
      <c r="NXC26" s="117"/>
      <c r="NXD26" s="117"/>
      <c r="NXE26" s="117"/>
      <c r="NXF26" s="117"/>
      <c r="NXG26" s="117"/>
      <c r="NXH26" s="117"/>
      <c r="NXI26" s="117"/>
      <c r="NXJ26" s="117"/>
      <c r="NXK26" s="117"/>
      <c r="NXL26" s="117"/>
      <c r="NXM26" s="117"/>
      <c r="NXN26" s="117"/>
      <c r="NXO26" s="117"/>
      <c r="NXP26" s="117"/>
      <c r="NXQ26" s="117"/>
      <c r="NXR26" s="117"/>
      <c r="NXS26" s="117"/>
      <c r="NXT26" s="117"/>
      <c r="NXU26" s="117"/>
      <c r="NXV26" s="117"/>
      <c r="NXW26" s="117"/>
      <c r="NXX26" s="117"/>
      <c r="NXY26" s="117"/>
      <c r="NXZ26" s="117"/>
      <c r="NYA26" s="117"/>
      <c r="NYB26" s="117"/>
      <c r="NYC26" s="117"/>
      <c r="NYD26" s="117"/>
      <c r="NYE26" s="117"/>
      <c r="NYF26" s="117"/>
      <c r="NYG26" s="117"/>
      <c r="NYH26" s="117"/>
      <c r="NYI26" s="117"/>
      <c r="NYJ26" s="117"/>
      <c r="NYK26" s="117"/>
      <c r="NYL26" s="117"/>
      <c r="NYM26" s="117"/>
      <c r="NYN26" s="117"/>
      <c r="NYO26" s="117"/>
      <c r="NYP26" s="117"/>
      <c r="NYQ26" s="117"/>
      <c r="NYR26" s="117"/>
      <c r="NYS26" s="117"/>
      <c r="NYT26" s="117"/>
      <c r="NYU26" s="117"/>
      <c r="NYV26" s="117"/>
      <c r="NYW26" s="117"/>
      <c r="NYX26" s="117"/>
      <c r="NYY26" s="117"/>
      <c r="NYZ26" s="117"/>
      <c r="NZA26" s="117"/>
      <c r="NZB26" s="117"/>
      <c r="NZC26" s="117"/>
      <c r="NZD26" s="117"/>
      <c r="NZE26" s="117"/>
      <c r="NZF26" s="117"/>
      <c r="NZG26" s="117"/>
      <c r="NZH26" s="117"/>
      <c r="NZI26" s="117"/>
      <c r="NZJ26" s="117"/>
      <c r="NZK26" s="117"/>
      <c r="NZL26" s="117"/>
      <c r="NZM26" s="117"/>
      <c r="NZN26" s="117"/>
      <c r="NZO26" s="117"/>
      <c r="NZP26" s="117"/>
      <c r="NZQ26" s="117"/>
      <c r="NZR26" s="117"/>
      <c r="NZS26" s="117"/>
      <c r="NZT26" s="117"/>
      <c r="NZU26" s="117"/>
      <c r="NZV26" s="117"/>
      <c r="NZW26" s="117"/>
      <c r="NZX26" s="117"/>
      <c r="NZY26" s="117"/>
      <c r="NZZ26" s="117"/>
      <c r="OAA26" s="117"/>
      <c r="OAB26" s="117"/>
      <c r="OAC26" s="117"/>
      <c r="OAD26" s="117"/>
      <c r="OAE26" s="117"/>
      <c r="OAF26" s="117"/>
      <c r="OAG26" s="117"/>
      <c r="OAH26" s="117"/>
      <c r="OAI26" s="117"/>
      <c r="OAJ26" s="117"/>
      <c r="OAK26" s="117"/>
      <c r="OAL26" s="117"/>
      <c r="OAM26" s="117"/>
      <c r="OAN26" s="117"/>
      <c r="OAO26" s="117"/>
      <c r="OAP26" s="117"/>
      <c r="OAQ26" s="117"/>
      <c r="OAR26" s="117"/>
      <c r="OAS26" s="117"/>
      <c r="OAT26" s="117"/>
      <c r="OAU26" s="117"/>
      <c r="OAV26" s="117"/>
      <c r="OAW26" s="117"/>
      <c r="OAX26" s="117"/>
      <c r="OAY26" s="117"/>
      <c r="OAZ26" s="117"/>
      <c r="OBA26" s="117"/>
      <c r="OBB26" s="117"/>
      <c r="OBC26" s="117"/>
      <c r="OBD26" s="117"/>
      <c r="OBE26" s="117"/>
      <c r="OBF26" s="117"/>
      <c r="OBG26" s="117"/>
      <c r="OBH26" s="117"/>
      <c r="OBI26" s="117"/>
      <c r="OBJ26" s="117"/>
      <c r="OBK26" s="117"/>
      <c r="OBL26" s="117"/>
      <c r="OBM26" s="117"/>
      <c r="OBN26" s="117"/>
      <c r="OBO26" s="117"/>
      <c r="OBP26" s="117"/>
      <c r="OBQ26" s="117"/>
      <c r="OBR26" s="117"/>
      <c r="OBS26" s="117"/>
      <c r="OBT26" s="117"/>
      <c r="OBU26" s="117"/>
      <c r="OBV26" s="117"/>
      <c r="OBW26" s="117"/>
      <c r="OBX26" s="117"/>
      <c r="OBY26" s="117"/>
      <c r="OBZ26" s="117"/>
      <c r="OCA26" s="117"/>
      <c r="OCB26" s="117"/>
      <c r="OCC26" s="117"/>
      <c r="OCD26" s="117"/>
      <c r="OCE26" s="117"/>
      <c r="OCF26" s="117"/>
      <c r="OCG26" s="117"/>
      <c r="OCH26" s="117"/>
      <c r="OCI26" s="117"/>
      <c r="OCJ26" s="117"/>
      <c r="OCK26" s="117"/>
      <c r="OCL26" s="117"/>
      <c r="OCM26" s="117"/>
      <c r="OCN26" s="117"/>
      <c r="OCO26" s="117"/>
      <c r="OCP26" s="117"/>
      <c r="OCQ26" s="117"/>
      <c r="OCR26" s="117"/>
      <c r="OCS26" s="117"/>
      <c r="OCT26" s="117"/>
      <c r="OCU26" s="117"/>
      <c r="OCV26" s="117"/>
      <c r="OCW26" s="117"/>
      <c r="OCX26" s="117"/>
      <c r="OCY26" s="117"/>
      <c r="OCZ26" s="117"/>
      <c r="ODA26" s="117"/>
      <c r="ODB26" s="117"/>
      <c r="ODC26" s="117"/>
      <c r="ODD26" s="117"/>
      <c r="ODE26" s="117"/>
      <c r="ODF26" s="117"/>
      <c r="ODG26" s="117"/>
      <c r="ODH26" s="117"/>
      <c r="ODI26" s="117"/>
      <c r="ODJ26" s="117"/>
      <c r="ODK26" s="117"/>
      <c r="ODL26" s="117"/>
      <c r="ODM26" s="117"/>
      <c r="ODN26" s="117"/>
      <c r="ODO26" s="117"/>
      <c r="ODP26" s="117"/>
      <c r="ODQ26" s="117"/>
      <c r="ODR26" s="117"/>
      <c r="ODS26" s="117"/>
      <c r="ODT26" s="117"/>
      <c r="ODU26" s="117"/>
      <c r="ODV26" s="117"/>
      <c r="ODW26" s="117"/>
      <c r="ODX26" s="117"/>
      <c r="ODY26" s="117"/>
      <c r="ODZ26" s="117"/>
      <c r="OEA26" s="117"/>
      <c r="OEB26" s="117"/>
      <c r="OEC26" s="117"/>
      <c r="OED26" s="117"/>
      <c r="OEE26" s="117"/>
      <c r="OEF26" s="117"/>
      <c r="OEG26" s="117"/>
      <c r="OEH26" s="117"/>
      <c r="OEI26" s="117"/>
      <c r="OEJ26" s="117"/>
      <c r="OEK26" s="117"/>
      <c r="OEL26" s="117"/>
      <c r="OEM26" s="117"/>
      <c r="OEN26" s="117"/>
      <c r="OEO26" s="117"/>
      <c r="OEP26" s="117"/>
      <c r="OEQ26" s="117"/>
      <c r="OER26" s="117"/>
      <c r="OES26" s="117"/>
      <c r="OET26" s="117"/>
      <c r="OEU26" s="117"/>
      <c r="OEV26" s="117"/>
      <c r="OEW26" s="117"/>
      <c r="OEX26" s="117"/>
      <c r="OEY26" s="117"/>
      <c r="OEZ26" s="117"/>
      <c r="OFA26" s="117"/>
      <c r="OFB26" s="117"/>
      <c r="OFC26" s="117"/>
      <c r="OFD26" s="117"/>
      <c r="OFE26" s="117"/>
      <c r="OFF26" s="117"/>
      <c r="OFG26" s="117"/>
      <c r="OFH26" s="117"/>
      <c r="OFI26" s="117"/>
      <c r="OFJ26" s="117"/>
      <c r="OFK26" s="117"/>
      <c r="OFL26" s="117"/>
      <c r="OFM26" s="117"/>
      <c r="OFN26" s="117"/>
      <c r="OFO26" s="117"/>
      <c r="OFP26" s="117"/>
      <c r="OFQ26" s="117"/>
      <c r="OFR26" s="117"/>
      <c r="OFS26" s="117"/>
      <c r="OFT26" s="117"/>
      <c r="OFU26" s="117"/>
      <c r="OFV26" s="117"/>
      <c r="OFW26" s="117"/>
      <c r="OFX26" s="117"/>
      <c r="OFY26" s="117"/>
      <c r="OFZ26" s="117"/>
      <c r="OGA26" s="117"/>
      <c r="OGB26" s="117"/>
      <c r="OGC26" s="117"/>
      <c r="OGD26" s="117"/>
      <c r="OGE26" s="117"/>
      <c r="OGF26" s="117"/>
      <c r="OGG26" s="117"/>
      <c r="OGH26" s="117"/>
      <c r="OGI26" s="117"/>
      <c r="OGJ26" s="117"/>
      <c r="OGK26" s="117"/>
      <c r="OGL26" s="117"/>
      <c r="OGM26" s="117"/>
      <c r="OGN26" s="117"/>
      <c r="OGO26" s="117"/>
      <c r="OGP26" s="117"/>
      <c r="OGQ26" s="117"/>
      <c r="OGR26" s="117"/>
      <c r="OGS26" s="117"/>
      <c r="OGT26" s="117"/>
      <c r="OGU26" s="117"/>
      <c r="OGV26" s="117"/>
      <c r="OGW26" s="117"/>
      <c r="OGX26" s="117"/>
      <c r="OGY26" s="117"/>
      <c r="OGZ26" s="117"/>
      <c r="OHA26" s="117"/>
      <c r="OHB26" s="117"/>
      <c r="OHC26" s="117"/>
      <c r="OHD26" s="117"/>
      <c r="OHE26" s="117"/>
      <c r="OHF26" s="117"/>
      <c r="OHG26" s="117"/>
      <c r="OHH26" s="117"/>
      <c r="OHI26" s="117"/>
      <c r="OHJ26" s="117"/>
      <c r="OHK26" s="117"/>
      <c r="OHL26" s="117"/>
      <c r="OHM26" s="117"/>
      <c r="OHN26" s="117"/>
      <c r="OHO26" s="117"/>
      <c r="OHP26" s="117"/>
      <c r="OHQ26" s="117"/>
      <c r="OHR26" s="117"/>
      <c r="OHS26" s="117"/>
      <c r="OHT26" s="117"/>
      <c r="OHU26" s="117"/>
      <c r="OHV26" s="117"/>
      <c r="OHW26" s="117"/>
      <c r="OHX26" s="117"/>
      <c r="OHY26" s="117"/>
      <c r="OHZ26" s="117"/>
      <c r="OIA26" s="117"/>
      <c r="OIB26" s="117"/>
      <c r="OIC26" s="117"/>
      <c r="OID26" s="117"/>
      <c r="OIE26" s="117"/>
      <c r="OIF26" s="117"/>
      <c r="OIG26" s="117"/>
      <c r="OIH26" s="117"/>
      <c r="OII26" s="117"/>
      <c r="OIJ26" s="117"/>
      <c r="OIK26" s="117"/>
      <c r="OIL26" s="117"/>
      <c r="OIM26" s="117"/>
      <c r="OIN26" s="117"/>
      <c r="OIO26" s="117"/>
      <c r="OIP26" s="117"/>
      <c r="OIQ26" s="117"/>
      <c r="OIR26" s="117"/>
      <c r="OIS26" s="117"/>
      <c r="OIT26" s="117"/>
      <c r="OIU26" s="117"/>
      <c r="OIV26" s="117"/>
      <c r="OIW26" s="117"/>
      <c r="OIX26" s="117"/>
      <c r="OIY26" s="117"/>
      <c r="OIZ26" s="117"/>
      <c r="OJA26" s="117"/>
      <c r="OJB26" s="117"/>
      <c r="OJC26" s="117"/>
      <c r="OJD26" s="117"/>
      <c r="OJE26" s="117"/>
      <c r="OJF26" s="117"/>
      <c r="OJG26" s="117"/>
      <c r="OJH26" s="117"/>
      <c r="OJI26" s="117"/>
      <c r="OJJ26" s="117"/>
      <c r="OJK26" s="117"/>
      <c r="OJL26" s="117"/>
      <c r="OJM26" s="117"/>
      <c r="OJN26" s="117"/>
      <c r="OJO26" s="117"/>
      <c r="OJP26" s="117"/>
      <c r="OJQ26" s="117"/>
      <c r="OJR26" s="117"/>
      <c r="OJS26" s="117"/>
      <c r="OJT26" s="117"/>
      <c r="OJU26" s="117"/>
      <c r="OJV26" s="117"/>
      <c r="OJW26" s="117"/>
      <c r="OJX26" s="117"/>
      <c r="OJY26" s="117"/>
      <c r="OJZ26" s="117"/>
      <c r="OKA26" s="117"/>
      <c r="OKB26" s="117"/>
      <c r="OKC26" s="117"/>
      <c r="OKD26" s="117"/>
      <c r="OKE26" s="117"/>
      <c r="OKF26" s="117"/>
      <c r="OKG26" s="117"/>
      <c r="OKH26" s="117"/>
      <c r="OKI26" s="117"/>
      <c r="OKJ26" s="117"/>
      <c r="OKK26" s="117"/>
      <c r="OKL26" s="117"/>
      <c r="OKM26" s="117"/>
      <c r="OKN26" s="117"/>
      <c r="OKO26" s="117"/>
      <c r="OKP26" s="117"/>
      <c r="OKQ26" s="117"/>
      <c r="OKR26" s="117"/>
      <c r="OKS26" s="117"/>
      <c r="OKT26" s="117"/>
      <c r="OKU26" s="117"/>
      <c r="OKV26" s="117"/>
      <c r="OKW26" s="117"/>
      <c r="OKX26" s="117"/>
      <c r="OKY26" s="117"/>
      <c r="OKZ26" s="117"/>
      <c r="OLA26" s="117"/>
      <c r="OLB26" s="117"/>
      <c r="OLC26" s="117"/>
      <c r="OLD26" s="117"/>
      <c r="OLE26" s="117"/>
      <c r="OLF26" s="117"/>
      <c r="OLG26" s="117"/>
      <c r="OLH26" s="117"/>
      <c r="OLI26" s="117"/>
      <c r="OLJ26" s="117"/>
      <c r="OLK26" s="117"/>
      <c r="OLL26" s="117"/>
      <c r="OLM26" s="117"/>
      <c r="OLN26" s="117"/>
      <c r="OLO26" s="117"/>
      <c r="OLP26" s="117"/>
      <c r="OLQ26" s="117"/>
      <c r="OLR26" s="117"/>
      <c r="OLS26" s="117"/>
      <c r="OLT26" s="117"/>
      <c r="OLU26" s="117"/>
      <c r="OLV26" s="117"/>
      <c r="OLW26" s="117"/>
      <c r="OLX26" s="117"/>
      <c r="OLY26" s="117"/>
      <c r="OLZ26" s="117"/>
      <c r="OMA26" s="117"/>
      <c r="OMB26" s="117"/>
      <c r="OMC26" s="117"/>
      <c r="OMD26" s="117"/>
      <c r="OME26" s="117"/>
      <c r="OMF26" s="117"/>
      <c r="OMG26" s="117"/>
      <c r="OMH26" s="117"/>
      <c r="OMI26" s="117"/>
      <c r="OMJ26" s="117"/>
      <c r="OMK26" s="117"/>
      <c r="OML26" s="117"/>
      <c r="OMM26" s="117"/>
      <c r="OMN26" s="117"/>
      <c r="OMO26" s="117"/>
      <c r="OMP26" s="117"/>
      <c r="OMQ26" s="117"/>
      <c r="OMR26" s="117"/>
      <c r="OMS26" s="117"/>
      <c r="OMT26" s="117"/>
      <c r="OMU26" s="117"/>
      <c r="OMV26" s="117"/>
      <c r="OMW26" s="117"/>
      <c r="OMX26" s="117"/>
      <c r="OMY26" s="117"/>
      <c r="OMZ26" s="117"/>
      <c r="ONA26" s="117"/>
      <c r="ONB26" s="117"/>
      <c r="ONC26" s="117"/>
      <c r="OND26" s="117"/>
      <c r="ONE26" s="117"/>
      <c r="ONF26" s="117"/>
      <c r="ONG26" s="117"/>
      <c r="ONH26" s="117"/>
      <c r="ONI26" s="117"/>
      <c r="ONJ26" s="117"/>
      <c r="ONK26" s="117"/>
      <c r="ONL26" s="117"/>
      <c r="ONM26" s="117"/>
      <c r="ONN26" s="117"/>
      <c r="ONO26" s="117"/>
      <c r="ONP26" s="117"/>
      <c r="ONQ26" s="117"/>
      <c r="ONR26" s="117"/>
      <c r="ONS26" s="117"/>
      <c r="ONT26" s="117"/>
      <c r="ONU26" s="117"/>
      <c r="ONV26" s="117"/>
      <c r="ONW26" s="117"/>
      <c r="ONX26" s="117"/>
      <c r="ONY26" s="117"/>
      <c r="ONZ26" s="117"/>
      <c r="OOA26" s="117"/>
      <c r="OOB26" s="117"/>
      <c r="OOC26" s="117"/>
      <c r="OOD26" s="117"/>
      <c r="OOE26" s="117"/>
      <c r="OOF26" s="117"/>
      <c r="OOG26" s="117"/>
      <c r="OOH26" s="117"/>
      <c r="OOI26" s="117"/>
      <c r="OOJ26" s="117"/>
      <c r="OOK26" s="117"/>
      <c r="OOL26" s="117"/>
      <c r="OOM26" s="117"/>
      <c r="OON26" s="117"/>
      <c r="OOO26" s="117"/>
      <c r="OOP26" s="117"/>
      <c r="OOQ26" s="117"/>
      <c r="OOR26" s="117"/>
      <c r="OOS26" s="117"/>
      <c r="OOT26" s="117"/>
      <c r="OOU26" s="117"/>
      <c r="OOV26" s="117"/>
      <c r="OOW26" s="117"/>
      <c r="OOX26" s="117"/>
      <c r="OOY26" s="117"/>
      <c r="OOZ26" s="117"/>
      <c r="OPA26" s="117"/>
      <c r="OPB26" s="117"/>
      <c r="OPC26" s="117"/>
      <c r="OPD26" s="117"/>
      <c r="OPE26" s="117"/>
      <c r="OPF26" s="117"/>
      <c r="OPG26" s="117"/>
      <c r="OPH26" s="117"/>
      <c r="OPI26" s="117"/>
      <c r="OPJ26" s="117"/>
      <c r="OPK26" s="117"/>
      <c r="OPL26" s="117"/>
      <c r="OPM26" s="117"/>
      <c r="OPN26" s="117"/>
      <c r="OPO26" s="117"/>
      <c r="OPP26" s="117"/>
      <c r="OPQ26" s="117"/>
      <c r="OPR26" s="117"/>
      <c r="OPS26" s="117"/>
      <c r="OPT26" s="117"/>
      <c r="OPU26" s="117"/>
      <c r="OPV26" s="117"/>
      <c r="OPW26" s="117"/>
      <c r="OPX26" s="117"/>
      <c r="OPY26" s="117"/>
      <c r="OPZ26" s="117"/>
      <c r="OQA26" s="117"/>
      <c r="OQB26" s="117"/>
      <c r="OQC26" s="117"/>
      <c r="OQD26" s="117"/>
      <c r="OQE26" s="117"/>
      <c r="OQF26" s="117"/>
      <c r="OQG26" s="117"/>
      <c r="OQH26" s="117"/>
      <c r="OQI26" s="117"/>
      <c r="OQJ26" s="117"/>
      <c r="OQK26" s="117"/>
      <c r="OQL26" s="117"/>
      <c r="OQM26" s="117"/>
      <c r="OQN26" s="117"/>
      <c r="OQO26" s="117"/>
      <c r="OQP26" s="117"/>
      <c r="OQQ26" s="117"/>
      <c r="OQR26" s="117"/>
      <c r="OQS26" s="117"/>
      <c r="OQT26" s="117"/>
      <c r="OQU26" s="117"/>
      <c r="OQV26" s="117"/>
      <c r="OQW26" s="117"/>
      <c r="OQX26" s="117"/>
      <c r="OQY26" s="117"/>
      <c r="OQZ26" s="117"/>
      <c r="ORA26" s="117"/>
      <c r="ORB26" s="117"/>
      <c r="ORC26" s="117"/>
      <c r="ORD26" s="117"/>
      <c r="ORE26" s="117"/>
      <c r="ORF26" s="117"/>
      <c r="ORG26" s="117"/>
      <c r="ORH26" s="117"/>
      <c r="ORI26" s="117"/>
      <c r="ORJ26" s="117"/>
      <c r="ORK26" s="117"/>
      <c r="ORL26" s="117"/>
      <c r="ORM26" s="117"/>
      <c r="ORN26" s="117"/>
      <c r="ORO26" s="117"/>
      <c r="ORP26" s="117"/>
      <c r="ORQ26" s="117"/>
      <c r="ORR26" s="117"/>
      <c r="ORS26" s="117"/>
      <c r="ORT26" s="117"/>
      <c r="ORU26" s="117"/>
      <c r="ORV26" s="117"/>
      <c r="ORW26" s="117"/>
      <c r="ORX26" s="117"/>
      <c r="ORY26" s="117"/>
      <c r="ORZ26" s="117"/>
      <c r="OSA26" s="117"/>
      <c r="OSB26" s="117"/>
      <c r="OSC26" s="117"/>
      <c r="OSD26" s="117"/>
      <c r="OSE26" s="117"/>
      <c r="OSF26" s="117"/>
      <c r="OSG26" s="117"/>
      <c r="OSH26" s="117"/>
      <c r="OSI26" s="117"/>
      <c r="OSJ26" s="117"/>
      <c r="OSK26" s="117"/>
      <c r="OSL26" s="117"/>
      <c r="OSM26" s="117"/>
      <c r="OSN26" s="117"/>
      <c r="OSO26" s="117"/>
      <c r="OSP26" s="117"/>
      <c r="OSQ26" s="117"/>
      <c r="OSR26" s="117"/>
      <c r="OSS26" s="117"/>
      <c r="OST26" s="117"/>
      <c r="OSU26" s="117"/>
      <c r="OSV26" s="117"/>
      <c r="OSW26" s="117"/>
      <c r="OSX26" s="117"/>
      <c r="OSY26" s="117"/>
      <c r="OSZ26" s="117"/>
      <c r="OTA26" s="117"/>
      <c r="OTB26" s="117"/>
      <c r="OTC26" s="117"/>
      <c r="OTD26" s="117"/>
      <c r="OTE26" s="117"/>
      <c r="OTF26" s="117"/>
      <c r="OTG26" s="117"/>
      <c r="OTH26" s="117"/>
      <c r="OTI26" s="117"/>
      <c r="OTJ26" s="117"/>
      <c r="OTK26" s="117"/>
      <c r="OTL26" s="117"/>
      <c r="OTM26" s="117"/>
      <c r="OTN26" s="117"/>
      <c r="OTO26" s="117"/>
      <c r="OTP26" s="117"/>
      <c r="OTQ26" s="117"/>
      <c r="OTR26" s="117"/>
      <c r="OTS26" s="117"/>
      <c r="OTT26" s="117"/>
      <c r="OTU26" s="117"/>
      <c r="OTV26" s="117"/>
      <c r="OTW26" s="117"/>
      <c r="OTX26" s="117"/>
      <c r="OTY26" s="117"/>
      <c r="OTZ26" s="117"/>
      <c r="OUA26" s="117"/>
      <c r="OUB26" s="117"/>
      <c r="OUC26" s="117"/>
      <c r="OUD26" s="117"/>
      <c r="OUE26" s="117"/>
      <c r="OUF26" s="117"/>
      <c r="OUG26" s="117"/>
      <c r="OUH26" s="117"/>
      <c r="OUI26" s="117"/>
      <c r="OUJ26" s="117"/>
      <c r="OUK26" s="117"/>
      <c r="OUL26" s="117"/>
      <c r="OUM26" s="117"/>
      <c r="OUN26" s="117"/>
      <c r="OUO26" s="117"/>
      <c r="OUP26" s="117"/>
      <c r="OUQ26" s="117"/>
      <c r="OUR26" s="117"/>
      <c r="OUS26" s="117"/>
      <c r="OUT26" s="117"/>
      <c r="OUU26" s="117"/>
      <c r="OUV26" s="117"/>
      <c r="OUW26" s="117"/>
      <c r="OUX26" s="117"/>
      <c r="OUY26" s="117"/>
      <c r="OUZ26" s="117"/>
      <c r="OVA26" s="117"/>
      <c r="OVB26" s="117"/>
      <c r="OVC26" s="117"/>
      <c r="OVD26" s="117"/>
      <c r="OVE26" s="117"/>
      <c r="OVF26" s="117"/>
      <c r="OVG26" s="117"/>
      <c r="OVH26" s="117"/>
      <c r="OVI26" s="117"/>
      <c r="OVJ26" s="117"/>
      <c r="OVK26" s="117"/>
      <c r="OVL26" s="117"/>
      <c r="OVM26" s="117"/>
      <c r="OVN26" s="117"/>
      <c r="OVO26" s="117"/>
      <c r="OVP26" s="117"/>
      <c r="OVQ26" s="117"/>
      <c r="OVR26" s="117"/>
      <c r="OVS26" s="117"/>
      <c r="OVT26" s="117"/>
      <c r="OVU26" s="117"/>
      <c r="OVV26" s="117"/>
      <c r="OVW26" s="117"/>
      <c r="OVX26" s="117"/>
      <c r="OVY26" s="117"/>
      <c r="OVZ26" s="117"/>
      <c r="OWA26" s="117"/>
      <c r="OWB26" s="117"/>
      <c r="OWC26" s="117"/>
      <c r="OWD26" s="117"/>
      <c r="OWE26" s="117"/>
      <c r="OWF26" s="117"/>
      <c r="OWG26" s="117"/>
      <c r="OWH26" s="117"/>
      <c r="OWI26" s="117"/>
      <c r="OWJ26" s="117"/>
      <c r="OWK26" s="117"/>
      <c r="OWL26" s="117"/>
      <c r="OWM26" s="117"/>
      <c r="OWN26" s="117"/>
      <c r="OWO26" s="117"/>
      <c r="OWP26" s="117"/>
      <c r="OWQ26" s="117"/>
      <c r="OWR26" s="117"/>
      <c r="OWS26" s="117"/>
      <c r="OWT26" s="117"/>
      <c r="OWU26" s="117"/>
      <c r="OWV26" s="117"/>
      <c r="OWW26" s="117"/>
      <c r="OWX26" s="117"/>
      <c r="OWY26" s="117"/>
      <c r="OWZ26" s="117"/>
      <c r="OXA26" s="117"/>
      <c r="OXB26" s="117"/>
      <c r="OXC26" s="117"/>
      <c r="OXD26" s="117"/>
      <c r="OXE26" s="117"/>
      <c r="OXF26" s="117"/>
      <c r="OXG26" s="117"/>
      <c r="OXH26" s="117"/>
      <c r="OXI26" s="117"/>
      <c r="OXJ26" s="117"/>
      <c r="OXK26" s="117"/>
      <c r="OXL26" s="117"/>
      <c r="OXM26" s="117"/>
      <c r="OXN26" s="117"/>
      <c r="OXO26" s="117"/>
      <c r="OXP26" s="117"/>
      <c r="OXQ26" s="117"/>
      <c r="OXR26" s="117"/>
      <c r="OXS26" s="117"/>
      <c r="OXT26" s="117"/>
      <c r="OXU26" s="117"/>
      <c r="OXV26" s="117"/>
      <c r="OXW26" s="117"/>
      <c r="OXX26" s="117"/>
      <c r="OXY26" s="117"/>
      <c r="OXZ26" s="117"/>
      <c r="OYA26" s="117"/>
      <c r="OYB26" s="117"/>
      <c r="OYC26" s="117"/>
      <c r="OYD26" s="117"/>
      <c r="OYE26" s="117"/>
      <c r="OYF26" s="117"/>
      <c r="OYG26" s="117"/>
      <c r="OYH26" s="117"/>
      <c r="OYI26" s="117"/>
      <c r="OYJ26" s="117"/>
      <c r="OYK26" s="117"/>
      <c r="OYL26" s="117"/>
      <c r="OYM26" s="117"/>
      <c r="OYN26" s="117"/>
      <c r="OYO26" s="117"/>
      <c r="OYP26" s="117"/>
      <c r="OYQ26" s="117"/>
      <c r="OYR26" s="117"/>
      <c r="OYS26" s="117"/>
      <c r="OYT26" s="117"/>
      <c r="OYU26" s="117"/>
      <c r="OYV26" s="117"/>
      <c r="OYW26" s="117"/>
      <c r="OYX26" s="117"/>
      <c r="OYY26" s="117"/>
      <c r="OYZ26" s="117"/>
      <c r="OZA26" s="117"/>
      <c r="OZB26" s="117"/>
      <c r="OZC26" s="117"/>
      <c r="OZD26" s="117"/>
      <c r="OZE26" s="117"/>
      <c r="OZF26" s="117"/>
      <c r="OZG26" s="117"/>
      <c r="OZH26" s="117"/>
      <c r="OZI26" s="117"/>
      <c r="OZJ26" s="117"/>
      <c r="OZK26" s="117"/>
      <c r="OZL26" s="117"/>
      <c r="OZM26" s="117"/>
      <c r="OZN26" s="117"/>
      <c r="OZO26" s="117"/>
      <c r="OZP26" s="117"/>
      <c r="OZQ26" s="117"/>
      <c r="OZR26" s="117"/>
      <c r="OZS26" s="117"/>
      <c r="OZT26" s="117"/>
      <c r="OZU26" s="117"/>
      <c r="OZV26" s="117"/>
      <c r="OZW26" s="117"/>
      <c r="OZX26" s="117"/>
      <c r="OZY26" s="117"/>
      <c r="OZZ26" s="117"/>
      <c r="PAA26" s="117"/>
      <c r="PAB26" s="117"/>
      <c r="PAC26" s="117"/>
      <c r="PAD26" s="117"/>
      <c r="PAE26" s="117"/>
      <c r="PAF26" s="117"/>
      <c r="PAG26" s="117"/>
      <c r="PAH26" s="117"/>
      <c r="PAI26" s="117"/>
      <c r="PAJ26" s="117"/>
      <c r="PAK26" s="117"/>
      <c r="PAL26" s="117"/>
      <c r="PAM26" s="117"/>
      <c r="PAN26" s="117"/>
      <c r="PAO26" s="117"/>
      <c r="PAP26" s="117"/>
      <c r="PAQ26" s="117"/>
      <c r="PAR26" s="117"/>
      <c r="PAS26" s="117"/>
      <c r="PAT26" s="117"/>
      <c r="PAU26" s="117"/>
      <c r="PAV26" s="117"/>
      <c r="PAW26" s="117"/>
      <c r="PAX26" s="117"/>
      <c r="PAY26" s="117"/>
      <c r="PAZ26" s="117"/>
      <c r="PBA26" s="117"/>
      <c r="PBB26" s="117"/>
      <c r="PBC26" s="117"/>
      <c r="PBD26" s="117"/>
      <c r="PBE26" s="117"/>
      <c r="PBF26" s="117"/>
      <c r="PBG26" s="117"/>
      <c r="PBH26" s="117"/>
      <c r="PBI26" s="117"/>
      <c r="PBJ26" s="117"/>
      <c r="PBK26" s="117"/>
      <c r="PBL26" s="117"/>
      <c r="PBM26" s="117"/>
      <c r="PBN26" s="117"/>
      <c r="PBO26" s="117"/>
      <c r="PBP26" s="117"/>
      <c r="PBQ26" s="117"/>
      <c r="PBR26" s="117"/>
      <c r="PBS26" s="117"/>
      <c r="PBT26" s="117"/>
      <c r="PBU26" s="117"/>
      <c r="PBV26" s="117"/>
      <c r="PBW26" s="117"/>
      <c r="PBX26" s="117"/>
      <c r="PBY26" s="117"/>
      <c r="PBZ26" s="117"/>
      <c r="PCA26" s="117"/>
      <c r="PCB26" s="117"/>
      <c r="PCC26" s="117"/>
      <c r="PCD26" s="117"/>
      <c r="PCE26" s="117"/>
      <c r="PCF26" s="117"/>
      <c r="PCG26" s="117"/>
      <c r="PCH26" s="117"/>
      <c r="PCI26" s="117"/>
      <c r="PCJ26" s="117"/>
      <c r="PCK26" s="117"/>
      <c r="PCL26" s="117"/>
      <c r="PCM26" s="117"/>
      <c r="PCN26" s="117"/>
      <c r="PCO26" s="117"/>
      <c r="PCP26" s="117"/>
      <c r="PCQ26" s="117"/>
      <c r="PCR26" s="117"/>
      <c r="PCS26" s="117"/>
      <c r="PCT26" s="117"/>
      <c r="PCU26" s="117"/>
      <c r="PCV26" s="117"/>
      <c r="PCW26" s="117"/>
      <c r="PCX26" s="117"/>
      <c r="PCY26" s="117"/>
      <c r="PCZ26" s="117"/>
      <c r="PDA26" s="117"/>
      <c r="PDB26" s="117"/>
      <c r="PDC26" s="117"/>
      <c r="PDD26" s="117"/>
      <c r="PDE26" s="117"/>
      <c r="PDF26" s="117"/>
      <c r="PDG26" s="117"/>
      <c r="PDH26" s="117"/>
      <c r="PDI26" s="117"/>
      <c r="PDJ26" s="117"/>
      <c r="PDK26" s="117"/>
      <c r="PDL26" s="117"/>
      <c r="PDM26" s="117"/>
      <c r="PDN26" s="117"/>
      <c r="PDO26" s="117"/>
      <c r="PDP26" s="117"/>
      <c r="PDQ26" s="117"/>
      <c r="PDR26" s="117"/>
      <c r="PDS26" s="117"/>
      <c r="PDT26" s="117"/>
      <c r="PDU26" s="117"/>
      <c r="PDV26" s="117"/>
      <c r="PDW26" s="117"/>
      <c r="PDX26" s="117"/>
      <c r="PDY26" s="117"/>
      <c r="PDZ26" s="117"/>
      <c r="PEA26" s="117"/>
      <c r="PEB26" s="117"/>
      <c r="PEC26" s="117"/>
      <c r="PED26" s="117"/>
      <c r="PEE26" s="117"/>
      <c r="PEF26" s="117"/>
      <c r="PEG26" s="117"/>
      <c r="PEH26" s="117"/>
      <c r="PEI26" s="117"/>
      <c r="PEJ26" s="117"/>
      <c r="PEK26" s="117"/>
      <c r="PEL26" s="117"/>
      <c r="PEM26" s="117"/>
      <c r="PEN26" s="117"/>
      <c r="PEO26" s="117"/>
      <c r="PEP26" s="117"/>
      <c r="PEQ26" s="117"/>
      <c r="PER26" s="117"/>
      <c r="PES26" s="117"/>
      <c r="PET26" s="117"/>
      <c r="PEU26" s="117"/>
      <c r="PEV26" s="117"/>
      <c r="PEW26" s="117"/>
      <c r="PEX26" s="117"/>
      <c r="PEY26" s="117"/>
      <c r="PEZ26" s="117"/>
      <c r="PFA26" s="117"/>
      <c r="PFB26" s="117"/>
      <c r="PFC26" s="117"/>
      <c r="PFD26" s="117"/>
      <c r="PFE26" s="117"/>
      <c r="PFF26" s="117"/>
      <c r="PFG26" s="117"/>
      <c r="PFH26" s="117"/>
      <c r="PFI26" s="117"/>
      <c r="PFJ26" s="117"/>
      <c r="PFK26" s="117"/>
      <c r="PFL26" s="117"/>
      <c r="PFM26" s="117"/>
      <c r="PFN26" s="117"/>
      <c r="PFO26" s="117"/>
      <c r="PFP26" s="117"/>
      <c r="PFQ26" s="117"/>
      <c r="PFR26" s="117"/>
      <c r="PFS26" s="117"/>
      <c r="PFT26" s="117"/>
      <c r="PFU26" s="117"/>
      <c r="PFV26" s="117"/>
      <c r="PFW26" s="117"/>
      <c r="PFX26" s="117"/>
      <c r="PFY26" s="117"/>
      <c r="PFZ26" s="117"/>
      <c r="PGA26" s="117"/>
      <c r="PGB26" s="117"/>
      <c r="PGC26" s="117"/>
      <c r="PGD26" s="117"/>
      <c r="PGE26" s="117"/>
      <c r="PGF26" s="117"/>
      <c r="PGG26" s="117"/>
      <c r="PGH26" s="117"/>
      <c r="PGI26" s="117"/>
      <c r="PGJ26" s="117"/>
      <c r="PGK26" s="117"/>
      <c r="PGL26" s="117"/>
      <c r="PGM26" s="117"/>
      <c r="PGN26" s="117"/>
      <c r="PGO26" s="117"/>
      <c r="PGP26" s="117"/>
      <c r="PGQ26" s="117"/>
      <c r="PGR26" s="117"/>
      <c r="PGS26" s="117"/>
      <c r="PGT26" s="117"/>
      <c r="PGU26" s="117"/>
      <c r="PGV26" s="117"/>
      <c r="PGW26" s="117"/>
      <c r="PGX26" s="117"/>
      <c r="PGY26" s="117"/>
      <c r="PGZ26" s="117"/>
      <c r="PHA26" s="117"/>
      <c r="PHB26" s="117"/>
      <c r="PHC26" s="117"/>
      <c r="PHD26" s="117"/>
      <c r="PHE26" s="117"/>
      <c r="PHF26" s="117"/>
      <c r="PHG26" s="117"/>
      <c r="PHH26" s="117"/>
      <c r="PHI26" s="117"/>
      <c r="PHJ26" s="117"/>
      <c r="PHK26" s="117"/>
      <c r="PHL26" s="117"/>
      <c r="PHM26" s="117"/>
      <c r="PHN26" s="117"/>
      <c r="PHO26" s="117"/>
      <c r="PHP26" s="117"/>
      <c r="PHQ26" s="117"/>
      <c r="PHR26" s="117"/>
      <c r="PHS26" s="117"/>
      <c r="PHT26" s="117"/>
      <c r="PHU26" s="117"/>
      <c r="PHV26" s="117"/>
      <c r="PHW26" s="117"/>
      <c r="PHX26" s="117"/>
      <c r="PHY26" s="117"/>
      <c r="PHZ26" s="117"/>
      <c r="PIA26" s="117"/>
      <c r="PIB26" s="117"/>
      <c r="PIC26" s="117"/>
      <c r="PID26" s="117"/>
      <c r="PIE26" s="117"/>
      <c r="PIF26" s="117"/>
      <c r="PIG26" s="117"/>
      <c r="PIH26" s="117"/>
      <c r="PII26" s="117"/>
      <c r="PIJ26" s="117"/>
      <c r="PIK26" s="117"/>
      <c r="PIL26" s="117"/>
      <c r="PIM26" s="117"/>
      <c r="PIN26" s="117"/>
      <c r="PIO26" s="117"/>
      <c r="PIP26" s="117"/>
      <c r="PIQ26" s="117"/>
      <c r="PIR26" s="117"/>
      <c r="PIS26" s="117"/>
      <c r="PIT26" s="117"/>
      <c r="PIU26" s="117"/>
      <c r="PIV26" s="117"/>
      <c r="PIW26" s="117"/>
      <c r="PIX26" s="117"/>
      <c r="PIY26" s="117"/>
      <c r="PIZ26" s="117"/>
      <c r="PJA26" s="117"/>
      <c r="PJB26" s="117"/>
      <c r="PJC26" s="117"/>
      <c r="PJD26" s="117"/>
      <c r="PJE26" s="117"/>
      <c r="PJF26" s="117"/>
      <c r="PJG26" s="117"/>
      <c r="PJH26" s="117"/>
      <c r="PJI26" s="117"/>
      <c r="PJJ26" s="117"/>
      <c r="PJK26" s="117"/>
      <c r="PJL26" s="117"/>
      <c r="PJM26" s="117"/>
      <c r="PJN26" s="117"/>
      <c r="PJO26" s="117"/>
      <c r="PJP26" s="117"/>
      <c r="PJQ26" s="117"/>
      <c r="PJR26" s="117"/>
      <c r="PJS26" s="117"/>
      <c r="PJT26" s="117"/>
      <c r="PJU26" s="117"/>
      <c r="PJV26" s="117"/>
      <c r="PJW26" s="117"/>
      <c r="PJX26" s="117"/>
      <c r="PJY26" s="117"/>
      <c r="PJZ26" s="117"/>
      <c r="PKA26" s="117"/>
      <c r="PKB26" s="117"/>
      <c r="PKC26" s="117"/>
      <c r="PKD26" s="117"/>
      <c r="PKE26" s="117"/>
      <c r="PKF26" s="117"/>
      <c r="PKG26" s="117"/>
      <c r="PKH26" s="117"/>
      <c r="PKI26" s="117"/>
      <c r="PKJ26" s="117"/>
      <c r="PKK26" s="117"/>
      <c r="PKL26" s="117"/>
      <c r="PKM26" s="117"/>
      <c r="PKN26" s="117"/>
      <c r="PKO26" s="117"/>
      <c r="PKP26" s="117"/>
      <c r="PKQ26" s="117"/>
      <c r="PKR26" s="117"/>
      <c r="PKS26" s="117"/>
      <c r="PKT26" s="117"/>
      <c r="PKU26" s="117"/>
      <c r="PKV26" s="117"/>
      <c r="PKW26" s="117"/>
      <c r="PKX26" s="117"/>
      <c r="PKY26" s="117"/>
      <c r="PKZ26" s="117"/>
      <c r="PLA26" s="117"/>
      <c r="PLB26" s="117"/>
      <c r="PLC26" s="117"/>
      <c r="PLD26" s="117"/>
      <c r="PLE26" s="117"/>
      <c r="PLF26" s="117"/>
      <c r="PLG26" s="117"/>
      <c r="PLH26" s="117"/>
      <c r="PLI26" s="117"/>
      <c r="PLJ26" s="117"/>
      <c r="PLK26" s="117"/>
      <c r="PLL26" s="117"/>
      <c r="PLM26" s="117"/>
      <c r="PLN26" s="117"/>
      <c r="PLO26" s="117"/>
      <c r="PLP26" s="117"/>
      <c r="PLQ26" s="117"/>
      <c r="PLR26" s="117"/>
      <c r="PLS26" s="117"/>
      <c r="PLT26" s="117"/>
      <c r="PLU26" s="117"/>
      <c r="PLV26" s="117"/>
      <c r="PLW26" s="117"/>
      <c r="PLX26" s="117"/>
      <c r="PLY26" s="117"/>
      <c r="PLZ26" s="117"/>
      <c r="PMA26" s="117"/>
      <c r="PMB26" s="117"/>
      <c r="PMC26" s="117"/>
      <c r="PMD26" s="117"/>
      <c r="PME26" s="117"/>
      <c r="PMF26" s="117"/>
      <c r="PMG26" s="117"/>
      <c r="PMH26" s="117"/>
      <c r="PMI26" s="117"/>
      <c r="PMJ26" s="117"/>
      <c r="PMK26" s="117"/>
      <c r="PML26" s="117"/>
      <c r="PMM26" s="117"/>
      <c r="PMN26" s="117"/>
      <c r="PMO26" s="117"/>
      <c r="PMP26" s="117"/>
      <c r="PMQ26" s="117"/>
      <c r="PMR26" s="117"/>
      <c r="PMS26" s="117"/>
      <c r="PMT26" s="117"/>
      <c r="PMU26" s="117"/>
      <c r="PMV26" s="117"/>
      <c r="PMW26" s="117"/>
      <c r="PMX26" s="117"/>
      <c r="PMY26" s="117"/>
      <c r="PMZ26" s="117"/>
      <c r="PNA26" s="117"/>
      <c r="PNB26" s="117"/>
      <c r="PNC26" s="117"/>
      <c r="PND26" s="117"/>
      <c r="PNE26" s="117"/>
      <c r="PNF26" s="117"/>
      <c r="PNG26" s="117"/>
      <c r="PNH26" s="117"/>
      <c r="PNI26" s="117"/>
      <c r="PNJ26" s="117"/>
      <c r="PNK26" s="117"/>
      <c r="PNL26" s="117"/>
      <c r="PNM26" s="117"/>
      <c r="PNN26" s="117"/>
      <c r="PNO26" s="117"/>
      <c r="PNP26" s="117"/>
      <c r="PNQ26" s="117"/>
      <c r="PNR26" s="117"/>
      <c r="PNS26" s="117"/>
      <c r="PNT26" s="117"/>
      <c r="PNU26" s="117"/>
      <c r="PNV26" s="117"/>
      <c r="PNW26" s="117"/>
      <c r="PNX26" s="117"/>
      <c r="PNY26" s="117"/>
      <c r="PNZ26" s="117"/>
      <c r="POA26" s="117"/>
      <c r="POB26" s="117"/>
      <c r="POC26" s="117"/>
      <c r="POD26" s="117"/>
      <c r="POE26" s="117"/>
      <c r="POF26" s="117"/>
      <c r="POG26" s="117"/>
      <c r="POH26" s="117"/>
      <c r="POI26" s="117"/>
      <c r="POJ26" s="117"/>
      <c r="POK26" s="117"/>
      <c r="POL26" s="117"/>
      <c r="POM26" s="117"/>
      <c r="PON26" s="117"/>
      <c r="POO26" s="117"/>
      <c r="POP26" s="117"/>
      <c r="POQ26" s="117"/>
      <c r="POR26" s="117"/>
      <c r="POS26" s="117"/>
      <c r="POT26" s="117"/>
      <c r="POU26" s="117"/>
      <c r="POV26" s="117"/>
      <c r="POW26" s="117"/>
      <c r="POX26" s="117"/>
      <c r="POY26" s="117"/>
      <c r="POZ26" s="117"/>
      <c r="PPA26" s="117"/>
      <c r="PPB26" s="117"/>
      <c r="PPC26" s="117"/>
      <c r="PPD26" s="117"/>
      <c r="PPE26" s="117"/>
      <c r="PPF26" s="117"/>
      <c r="PPG26" s="117"/>
      <c r="PPH26" s="117"/>
      <c r="PPI26" s="117"/>
      <c r="PPJ26" s="117"/>
      <c r="PPK26" s="117"/>
      <c r="PPL26" s="117"/>
      <c r="PPM26" s="117"/>
      <c r="PPN26" s="117"/>
      <c r="PPO26" s="117"/>
      <c r="PPP26" s="117"/>
      <c r="PPQ26" s="117"/>
      <c r="PPR26" s="117"/>
      <c r="PPS26" s="117"/>
      <c r="PPT26" s="117"/>
      <c r="PPU26" s="117"/>
      <c r="PPV26" s="117"/>
      <c r="PPW26" s="117"/>
      <c r="PPX26" s="117"/>
      <c r="PPY26" s="117"/>
      <c r="PPZ26" s="117"/>
      <c r="PQA26" s="117"/>
      <c r="PQB26" s="117"/>
      <c r="PQC26" s="117"/>
      <c r="PQD26" s="117"/>
      <c r="PQE26" s="117"/>
      <c r="PQF26" s="117"/>
      <c r="PQG26" s="117"/>
      <c r="PQH26" s="117"/>
      <c r="PQI26" s="117"/>
      <c r="PQJ26" s="117"/>
      <c r="PQK26" s="117"/>
      <c r="PQL26" s="117"/>
      <c r="PQM26" s="117"/>
      <c r="PQN26" s="117"/>
      <c r="PQO26" s="117"/>
      <c r="PQP26" s="117"/>
      <c r="PQQ26" s="117"/>
      <c r="PQR26" s="117"/>
      <c r="PQS26" s="117"/>
      <c r="PQT26" s="117"/>
      <c r="PQU26" s="117"/>
      <c r="PQV26" s="117"/>
      <c r="PQW26" s="117"/>
      <c r="PQX26" s="117"/>
      <c r="PQY26" s="117"/>
      <c r="PQZ26" s="117"/>
      <c r="PRA26" s="117"/>
      <c r="PRB26" s="117"/>
      <c r="PRC26" s="117"/>
      <c r="PRD26" s="117"/>
      <c r="PRE26" s="117"/>
      <c r="PRF26" s="117"/>
      <c r="PRG26" s="117"/>
      <c r="PRH26" s="117"/>
      <c r="PRI26" s="117"/>
      <c r="PRJ26" s="117"/>
      <c r="PRK26" s="117"/>
      <c r="PRL26" s="117"/>
      <c r="PRM26" s="117"/>
      <c r="PRN26" s="117"/>
      <c r="PRO26" s="117"/>
      <c r="PRP26" s="117"/>
      <c r="PRQ26" s="117"/>
      <c r="PRR26" s="117"/>
      <c r="PRS26" s="117"/>
      <c r="PRT26" s="117"/>
      <c r="PRU26" s="117"/>
      <c r="PRV26" s="117"/>
      <c r="PRW26" s="117"/>
      <c r="PRX26" s="117"/>
      <c r="PRY26" s="117"/>
      <c r="PRZ26" s="117"/>
      <c r="PSA26" s="117"/>
      <c r="PSB26" s="117"/>
      <c r="PSC26" s="117"/>
      <c r="PSD26" s="117"/>
      <c r="PSE26" s="117"/>
      <c r="PSF26" s="117"/>
      <c r="PSG26" s="117"/>
      <c r="PSH26" s="117"/>
      <c r="PSI26" s="117"/>
      <c r="PSJ26" s="117"/>
      <c r="PSK26" s="117"/>
      <c r="PSL26" s="117"/>
      <c r="PSM26" s="117"/>
      <c r="PSN26" s="117"/>
      <c r="PSO26" s="117"/>
      <c r="PSP26" s="117"/>
      <c r="PSQ26" s="117"/>
      <c r="PSR26" s="117"/>
      <c r="PSS26" s="117"/>
      <c r="PST26" s="117"/>
      <c r="PSU26" s="117"/>
      <c r="PSV26" s="117"/>
      <c r="PSW26" s="117"/>
      <c r="PSX26" s="117"/>
      <c r="PSY26" s="117"/>
      <c r="PSZ26" s="117"/>
      <c r="PTA26" s="117"/>
      <c r="PTB26" s="117"/>
      <c r="PTC26" s="117"/>
      <c r="PTD26" s="117"/>
      <c r="PTE26" s="117"/>
      <c r="PTF26" s="117"/>
      <c r="PTG26" s="117"/>
      <c r="PTH26" s="117"/>
      <c r="PTI26" s="117"/>
      <c r="PTJ26" s="117"/>
      <c r="PTK26" s="117"/>
      <c r="PTL26" s="117"/>
      <c r="PTM26" s="117"/>
      <c r="PTN26" s="117"/>
      <c r="PTO26" s="117"/>
      <c r="PTP26" s="117"/>
      <c r="PTQ26" s="117"/>
      <c r="PTR26" s="117"/>
      <c r="PTS26" s="117"/>
      <c r="PTT26" s="117"/>
      <c r="PTU26" s="117"/>
      <c r="PTV26" s="117"/>
      <c r="PTW26" s="117"/>
      <c r="PTX26" s="117"/>
      <c r="PTY26" s="117"/>
      <c r="PTZ26" s="117"/>
      <c r="PUA26" s="117"/>
      <c r="PUB26" s="117"/>
      <c r="PUC26" s="117"/>
      <c r="PUD26" s="117"/>
      <c r="PUE26" s="117"/>
      <c r="PUF26" s="117"/>
      <c r="PUG26" s="117"/>
      <c r="PUH26" s="117"/>
      <c r="PUI26" s="117"/>
      <c r="PUJ26" s="117"/>
      <c r="PUK26" s="117"/>
      <c r="PUL26" s="117"/>
      <c r="PUM26" s="117"/>
      <c r="PUN26" s="117"/>
      <c r="PUO26" s="117"/>
      <c r="PUP26" s="117"/>
      <c r="PUQ26" s="117"/>
      <c r="PUR26" s="117"/>
      <c r="PUS26" s="117"/>
      <c r="PUT26" s="117"/>
      <c r="PUU26" s="117"/>
      <c r="PUV26" s="117"/>
      <c r="PUW26" s="117"/>
      <c r="PUX26" s="117"/>
      <c r="PUY26" s="117"/>
      <c r="PUZ26" s="117"/>
      <c r="PVA26" s="117"/>
      <c r="PVB26" s="117"/>
      <c r="PVC26" s="117"/>
      <c r="PVD26" s="117"/>
      <c r="PVE26" s="117"/>
      <c r="PVF26" s="117"/>
      <c r="PVG26" s="117"/>
      <c r="PVH26" s="117"/>
      <c r="PVI26" s="117"/>
      <c r="PVJ26" s="117"/>
      <c r="PVK26" s="117"/>
      <c r="PVL26" s="117"/>
      <c r="PVM26" s="117"/>
      <c r="PVN26" s="117"/>
      <c r="PVO26" s="117"/>
      <c r="PVP26" s="117"/>
      <c r="PVQ26" s="117"/>
      <c r="PVR26" s="117"/>
      <c r="PVS26" s="117"/>
      <c r="PVT26" s="117"/>
      <c r="PVU26" s="117"/>
      <c r="PVV26" s="117"/>
      <c r="PVW26" s="117"/>
      <c r="PVX26" s="117"/>
      <c r="PVY26" s="117"/>
      <c r="PVZ26" s="117"/>
      <c r="PWA26" s="117"/>
      <c r="PWB26" s="117"/>
      <c r="PWC26" s="117"/>
      <c r="PWD26" s="117"/>
      <c r="PWE26" s="117"/>
      <c r="PWF26" s="117"/>
      <c r="PWG26" s="117"/>
      <c r="PWH26" s="117"/>
      <c r="PWI26" s="117"/>
      <c r="PWJ26" s="117"/>
      <c r="PWK26" s="117"/>
      <c r="PWL26" s="117"/>
      <c r="PWM26" s="117"/>
      <c r="PWN26" s="117"/>
      <c r="PWO26" s="117"/>
      <c r="PWP26" s="117"/>
      <c r="PWQ26" s="117"/>
      <c r="PWR26" s="117"/>
      <c r="PWS26" s="117"/>
      <c r="PWT26" s="117"/>
      <c r="PWU26" s="117"/>
      <c r="PWV26" s="117"/>
      <c r="PWW26" s="117"/>
      <c r="PWX26" s="117"/>
      <c r="PWY26" s="117"/>
      <c r="PWZ26" s="117"/>
      <c r="PXA26" s="117"/>
      <c r="PXB26" s="117"/>
      <c r="PXC26" s="117"/>
      <c r="PXD26" s="117"/>
      <c r="PXE26" s="117"/>
      <c r="PXF26" s="117"/>
      <c r="PXG26" s="117"/>
      <c r="PXH26" s="117"/>
      <c r="PXI26" s="117"/>
      <c r="PXJ26" s="117"/>
      <c r="PXK26" s="117"/>
      <c r="PXL26" s="117"/>
      <c r="PXM26" s="117"/>
      <c r="PXN26" s="117"/>
      <c r="PXO26" s="117"/>
      <c r="PXP26" s="117"/>
      <c r="PXQ26" s="117"/>
      <c r="PXR26" s="117"/>
      <c r="PXS26" s="117"/>
      <c r="PXT26" s="117"/>
      <c r="PXU26" s="117"/>
      <c r="PXV26" s="117"/>
      <c r="PXW26" s="117"/>
      <c r="PXX26" s="117"/>
      <c r="PXY26" s="117"/>
      <c r="PXZ26" s="117"/>
      <c r="PYA26" s="117"/>
      <c r="PYB26" s="117"/>
      <c r="PYC26" s="117"/>
      <c r="PYD26" s="117"/>
      <c r="PYE26" s="117"/>
      <c r="PYF26" s="117"/>
      <c r="PYG26" s="117"/>
      <c r="PYH26" s="117"/>
      <c r="PYI26" s="117"/>
      <c r="PYJ26" s="117"/>
      <c r="PYK26" s="117"/>
      <c r="PYL26" s="117"/>
      <c r="PYM26" s="117"/>
      <c r="PYN26" s="117"/>
      <c r="PYO26" s="117"/>
      <c r="PYP26" s="117"/>
      <c r="PYQ26" s="117"/>
      <c r="PYR26" s="117"/>
      <c r="PYS26" s="117"/>
      <c r="PYT26" s="117"/>
      <c r="PYU26" s="117"/>
      <c r="PYV26" s="117"/>
      <c r="PYW26" s="117"/>
      <c r="PYX26" s="117"/>
      <c r="PYY26" s="117"/>
      <c r="PYZ26" s="117"/>
      <c r="PZA26" s="117"/>
      <c r="PZB26" s="117"/>
      <c r="PZC26" s="117"/>
      <c r="PZD26" s="117"/>
      <c r="PZE26" s="117"/>
      <c r="PZF26" s="117"/>
      <c r="PZG26" s="117"/>
      <c r="PZH26" s="117"/>
      <c r="PZI26" s="117"/>
      <c r="PZJ26" s="117"/>
      <c r="PZK26" s="117"/>
      <c r="PZL26" s="117"/>
      <c r="PZM26" s="117"/>
      <c r="PZN26" s="117"/>
      <c r="PZO26" s="117"/>
      <c r="PZP26" s="117"/>
      <c r="PZQ26" s="117"/>
      <c r="PZR26" s="117"/>
      <c r="PZS26" s="117"/>
      <c r="PZT26" s="117"/>
      <c r="PZU26" s="117"/>
      <c r="PZV26" s="117"/>
      <c r="PZW26" s="117"/>
      <c r="PZX26" s="117"/>
      <c r="PZY26" s="117"/>
      <c r="PZZ26" s="117"/>
      <c r="QAA26" s="117"/>
      <c r="QAB26" s="117"/>
      <c r="QAC26" s="117"/>
      <c r="QAD26" s="117"/>
      <c r="QAE26" s="117"/>
      <c r="QAF26" s="117"/>
      <c r="QAG26" s="117"/>
      <c r="QAH26" s="117"/>
      <c r="QAI26" s="117"/>
      <c r="QAJ26" s="117"/>
      <c r="QAK26" s="117"/>
      <c r="QAL26" s="117"/>
      <c r="QAM26" s="117"/>
      <c r="QAN26" s="117"/>
      <c r="QAO26" s="117"/>
      <c r="QAP26" s="117"/>
      <c r="QAQ26" s="117"/>
      <c r="QAR26" s="117"/>
      <c r="QAS26" s="117"/>
      <c r="QAT26" s="117"/>
      <c r="QAU26" s="117"/>
      <c r="QAV26" s="117"/>
      <c r="QAW26" s="117"/>
      <c r="QAX26" s="117"/>
      <c r="QAY26" s="117"/>
      <c r="QAZ26" s="117"/>
      <c r="QBA26" s="117"/>
      <c r="QBB26" s="117"/>
      <c r="QBC26" s="117"/>
      <c r="QBD26" s="117"/>
      <c r="QBE26" s="117"/>
      <c r="QBF26" s="117"/>
      <c r="QBG26" s="117"/>
      <c r="QBH26" s="117"/>
      <c r="QBI26" s="117"/>
      <c r="QBJ26" s="117"/>
      <c r="QBK26" s="117"/>
      <c r="QBL26" s="117"/>
      <c r="QBM26" s="117"/>
      <c r="QBN26" s="117"/>
      <c r="QBO26" s="117"/>
      <c r="QBP26" s="117"/>
      <c r="QBQ26" s="117"/>
      <c r="QBR26" s="117"/>
      <c r="QBS26" s="117"/>
      <c r="QBT26" s="117"/>
      <c r="QBU26" s="117"/>
      <c r="QBV26" s="117"/>
      <c r="QBW26" s="117"/>
      <c r="QBX26" s="117"/>
      <c r="QBY26" s="117"/>
      <c r="QBZ26" s="117"/>
      <c r="QCA26" s="117"/>
      <c r="QCB26" s="117"/>
      <c r="QCC26" s="117"/>
      <c r="QCD26" s="117"/>
      <c r="QCE26" s="117"/>
      <c r="QCF26" s="117"/>
      <c r="QCG26" s="117"/>
      <c r="QCH26" s="117"/>
      <c r="QCI26" s="117"/>
      <c r="QCJ26" s="117"/>
      <c r="QCK26" s="117"/>
      <c r="QCL26" s="117"/>
      <c r="QCM26" s="117"/>
      <c r="QCN26" s="117"/>
      <c r="QCO26" s="117"/>
      <c r="QCP26" s="117"/>
      <c r="QCQ26" s="117"/>
      <c r="QCR26" s="117"/>
      <c r="QCS26" s="117"/>
      <c r="QCT26" s="117"/>
      <c r="QCU26" s="117"/>
      <c r="QCV26" s="117"/>
      <c r="QCW26" s="117"/>
      <c r="QCX26" s="117"/>
      <c r="QCY26" s="117"/>
      <c r="QCZ26" s="117"/>
      <c r="QDA26" s="117"/>
      <c r="QDB26" s="117"/>
      <c r="QDC26" s="117"/>
      <c r="QDD26" s="117"/>
      <c r="QDE26" s="117"/>
      <c r="QDF26" s="117"/>
      <c r="QDG26" s="117"/>
      <c r="QDH26" s="117"/>
      <c r="QDI26" s="117"/>
      <c r="QDJ26" s="117"/>
      <c r="QDK26" s="117"/>
      <c r="QDL26" s="117"/>
      <c r="QDM26" s="117"/>
      <c r="QDN26" s="117"/>
      <c r="QDO26" s="117"/>
      <c r="QDP26" s="117"/>
      <c r="QDQ26" s="117"/>
      <c r="QDR26" s="117"/>
      <c r="QDS26" s="117"/>
      <c r="QDT26" s="117"/>
      <c r="QDU26" s="117"/>
      <c r="QDV26" s="117"/>
      <c r="QDW26" s="117"/>
      <c r="QDX26" s="117"/>
      <c r="QDY26" s="117"/>
      <c r="QDZ26" s="117"/>
      <c r="QEA26" s="117"/>
      <c r="QEB26" s="117"/>
      <c r="QEC26" s="117"/>
      <c r="QED26" s="117"/>
      <c r="QEE26" s="117"/>
      <c r="QEF26" s="117"/>
      <c r="QEG26" s="117"/>
      <c r="QEH26" s="117"/>
      <c r="QEI26" s="117"/>
      <c r="QEJ26" s="117"/>
      <c r="QEK26" s="117"/>
      <c r="QEL26" s="117"/>
      <c r="QEM26" s="117"/>
      <c r="QEN26" s="117"/>
      <c r="QEO26" s="117"/>
      <c r="QEP26" s="117"/>
      <c r="QEQ26" s="117"/>
      <c r="QER26" s="117"/>
      <c r="QES26" s="117"/>
      <c r="QET26" s="117"/>
      <c r="QEU26" s="117"/>
      <c r="QEV26" s="117"/>
      <c r="QEW26" s="117"/>
      <c r="QEX26" s="117"/>
      <c r="QEY26" s="117"/>
      <c r="QEZ26" s="117"/>
      <c r="QFA26" s="117"/>
      <c r="QFB26" s="117"/>
      <c r="QFC26" s="117"/>
      <c r="QFD26" s="117"/>
      <c r="QFE26" s="117"/>
      <c r="QFF26" s="117"/>
      <c r="QFG26" s="117"/>
      <c r="QFH26" s="117"/>
      <c r="QFI26" s="117"/>
      <c r="QFJ26" s="117"/>
      <c r="QFK26" s="117"/>
      <c r="QFL26" s="117"/>
      <c r="QFM26" s="117"/>
      <c r="QFN26" s="117"/>
      <c r="QFO26" s="117"/>
      <c r="QFP26" s="117"/>
      <c r="QFQ26" s="117"/>
      <c r="QFR26" s="117"/>
      <c r="QFS26" s="117"/>
      <c r="QFT26" s="117"/>
      <c r="QFU26" s="117"/>
      <c r="QFV26" s="117"/>
      <c r="QFW26" s="117"/>
      <c r="QFX26" s="117"/>
      <c r="QFY26" s="117"/>
      <c r="QFZ26" s="117"/>
      <c r="QGA26" s="117"/>
      <c r="QGB26" s="117"/>
      <c r="QGC26" s="117"/>
      <c r="QGD26" s="117"/>
      <c r="QGE26" s="117"/>
      <c r="QGF26" s="117"/>
      <c r="QGG26" s="117"/>
      <c r="QGH26" s="117"/>
      <c r="QGI26" s="117"/>
      <c r="QGJ26" s="117"/>
      <c r="QGK26" s="117"/>
      <c r="QGL26" s="117"/>
      <c r="QGM26" s="117"/>
      <c r="QGN26" s="117"/>
      <c r="QGO26" s="117"/>
      <c r="QGP26" s="117"/>
      <c r="QGQ26" s="117"/>
      <c r="QGR26" s="117"/>
      <c r="QGS26" s="117"/>
      <c r="QGT26" s="117"/>
      <c r="QGU26" s="117"/>
      <c r="QGV26" s="117"/>
      <c r="QGW26" s="117"/>
      <c r="QGX26" s="117"/>
      <c r="QGY26" s="117"/>
      <c r="QGZ26" s="117"/>
      <c r="QHA26" s="117"/>
      <c r="QHB26" s="117"/>
      <c r="QHC26" s="117"/>
      <c r="QHD26" s="117"/>
      <c r="QHE26" s="117"/>
      <c r="QHF26" s="117"/>
      <c r="QHG26" s="117"/>
      <c r="QHH26" s="117"/>
      <c r="QHI26" s="117"/>
      <c r="QHJ26" s="117"/>
      <c r="QHK26" s="117"/>
      <c r="QHL26" s="117"/>
      <c r="QHM26" s="117"/>
      <c r="QHN26" s="117"/>
      <c r="QHO26" s="117"/>
      <c r="QHP26" s="117"/>
      <c r="QHQ26" s="117"/>
      <c r="QHR26" s="117"/>
      <c r="QHS26" s="117"/>
      <c r="QHT26" s="117"/>
      <c r="QHU26" s="117"/>
      <c r="QHV26" s="117"/>
      <c r="QHW26" s="117"/>
      <c r="QHX26" s="117"/>
      <c r="QHY26" s="117"/>
      <c r="QHZ26" s="117"/>
      <c r="QIA26" s="117"/>
      <c r="QIB26" s="117"/>
      <c r="QIC26" s="117"/>
      <c r="QID26" s="117"/>
      <c r="QIE26" s="117"/>
      <c r="QIF26" s="117"/>
      <c r="QIG26" s="117"/>
      <c r="QIH26" s="117"/>
      <c r="QII26" s="117"/>
      <c r="QIJ26" s="117"/>
      <c r="QIK26" s="117"/>
      <c r="QIL26" s="117"/>
      <c r="QIM26" s="117"/>
      <c r="QIN26" s="117"/>
      <c r="QIO26" s="117"/>
      <c r="QIP26" s="117"/>
      <c r="QIQ26" s="117"/>
      <c r="QIR26" s="117"/>
      <c r="QIS26" s="117"/>
      <c r="QIT26" s="117"/>
      <c r="QIU26" s="117"/>
      <c r="QIV26" s="117"/>
      <c r="QIW26" s="117"/>
      <c r="QIX26" s="117"/>
      <c r="QIY26" s="117"/>
      <c r="QIZ26" s="117"/>
      <c r="QJA26" s="117"/>
      <c r="QJB26" s="117"/>
      <c r="QJC26" s="117"/>
      <c r="QJD26" s="117"/>
      <c r="QJE26" s="117"/>
      <c r="QJF26" s="117"/>
      <c r="QJG26" s="117"/>
      <c r="QJH26" s="117"/>
      <c r="QJI26" s="117"/>
      <c r="QJJ26" s="117"/>
      <c r="QJK26" s="117"/>
      <c r="QJL26" s="117"/>
      <c r="QJM26" s="117"/>
      <c r="QJN26" s="117"/>
      <c r="QJO26" s="117"/>
      <c r="QJP26" s="117"/>
      <c r="QJQ26" s="117"/>
      <c r="QJR26" s="117"/>
      <c r="QJS26" s="117"/>
      <c r="QJT26" s="117"/>
      <c r="QJU26" s="117"/>
      <c r="QJV26" s="117"/>
      <c r="QJW26" s="117"/>
      <c r="QJX26" s="117"/>
      <c r="QJY26" s="117"/>
      <c r="QJZ26" s="117"/>
      <c r="QKA26" s="117"/>
      <c r="QKB26" s="117"/>
      <c r="QKC26" s="117"/>
      <c r="QKD26" s="117"/>
      <c r="QKE26" s="117"/>
      <c r="QKF26" s="117"/>
      <c r="QKG26" s="117"/>
      <c r="QKH26" s="117"/>
      <c r="QKI26" s="117"/>
      <c r="QKJ26" s="117"/>
      <c r="QKK26" s="117"/>
      <c r="QKL26" s="117"/>
      <c r="QKM26" s="117"/>
      <c r="QKN26" s="117"/>
      <c r="QKO26" s="117"/>
      <c r="QKP26" s="117"/>
      <c r="QKQ26" s="117"/>
      <c r="QKR26" s="117"/>
      <c r="QKS26" s="117"/>
      <c r="QKT26" s="117"/>
      <c r="QKU26" s="117"/>
      <c r="QKV26" s="117"/>
      <c r="QKW26" s="117"/>
      <c r="QKX26" s="117"/>
      <c r="QKY26" s="117"/>
      <c r="QKZ26" s="117"/>
      <c r="QLA26" s="117"/>
      <c r="QLB26" s="117"/>
      <c r="QLC26" s="117"/>
      <c r="QLD26" s="117"/>
      <c r="QLE26" s="117"/>
      <c r="QLF26" s="117"/>
      <c r="QLG26" s="117"/>
      <c r="QLH26" s="117"/>
      <c r="QLI26" s="117"/>
      <c r="QLJ26" s="117"/>
      <c r="QLK26" s="117"/>
      <c r="QLL26" s="117"/>
      <c r="QLM26" s="117"/>
      <c r="QLN26" s="117"/>
      <c r="QLO26" s="117"/>
      <c r="QLP26" s="117"/>
      <c r="QLQ26" s="117"/>
      <c r="QLR26" s="117"/>
      <c r="QLS26" s="117"/>
      <c r="QLT26" s="117"/>
      <c r="QLU26" s="117"/>
      <c r="QLV26" s="117"/>
      <c r="QLW26" s="117"/>
      <c r="QLX26" s="117"/>
      <c r="QLY26" s="117"/>
      <c r="QLZ26" s="117"/>
      <c r="QMA26" s="117"/>
      <c r="QMB26" s="117"/>
      <c r="QMC26" s="117"/>
      <c r="QMD26" s="117"/>
      <c r="QME26" s="117"/>
      <c r="QMF26" s="117"/>
      <c r="QMG26" s="117"/>
      <c r="QMH26" s="117"/>
      <c r="QMI26" s="117"/>
      <c r="QMJ26" s="117"/>
      <c r="QMK26" s="117"/>
      <c r="QML26" s="117"/>
      <c r="QMM26" s="117"/>
      <c r="QMN26" s="117"/>
      <c r="QMO26" s="117"/>
      <c r="QMP26" s="117"/>
      <c r="QMQ26" s="117"/>
      <c r="QMR26" s="117"/>
      <c r="QMS26" s="117"/>
      <c r="QMT26" s="117"/>
      <c r="QMU26" s="117"/>
      <c r="QMV26" s="117"/>
      <c r="QMW26" s="117"/>
      <c r="QMX26" s="117"/>
      <c r="QMY26" s="117"/>
      <c r="QMZ26" s="117"/>
      <c r="QNA26" s="117"/>
      <c r="QNB26" s="117"/>
      <c r="QNC26" s="117"/>
      <c r="QND26" s="117"/>
      <c r="QNE26" s="117"/>
      <c r="QNF26" s="117"/>
      <c r="QNG26" s="117"/>
      <c r="QNH26" s="117"/>
      <c r="QNI26" s="117"/>
      <c r="QNJ26" s="117"/>
      <c r="QNK26" s="117"/>
      <c r="QNL26" s="117"/>
      <c r="QNM26" s="117"/>
      <c r="QNN26" s="117"/>
      <c r="QNO26" s="117"/>
      <c r="QNP26" s="117"/>
      <c r="QNQ26" s="117"/>
      <c r="QNR26" s="117"/>
      <c r="QNS26" s="117"/>
      <c r="QNT26" s="117"/>
      <c r="QNU26" s="117"/>
      <c r="QNV26" s="117"/>
      <c r="QNW26" s="117"/>
      <c r="QNX26" s="117"/>
      <c r="QNY26" s="117"/>
      <c r="QNZ26" s="117"/>
      <c r="QOA26" s="117"/>
      <c r="QOB26" s="117"/>
      <c r="QOC26" s="117"/>
      <c r="QOD26" s="117"/>
      <c r="QOE26" s="117"/>
      <c r="QOF26" s="117"/>
      <c r="QOG26" s="117"/>
      <c r="QOH26" s="117"/>
      <c r="QOI26" s="117"/>
      <c r="QOJ26" s="117"/>
      <c r="QOK26" s="117"/>
      <c r="QOL26" s="117"/>
      <c r="QOM26" s="117"/>
      <c r="QON26" s="117"/>
      <c r="QOO26" s="117"/>
      <c r="QOP26" s="117"/>
      <c r="QOQ26" s="117"/>
      <c r="QOR26" s="117"/>
      <c r="QOS26" s="117"/>
      <c r="QOT26" s="117"/>
      <c r="QOU26" s="117"/>
      <c r="QOV26" s="117"/>
      <c r="QOW26" s="117"/>
      <c r="QOX26" s="117"/>
      <c r="QOY26" s="117"/>
      <c r="QOZ26" s="117"/>
      <c r="QPA26" s="117"/>
      <c r="QPB26" s="117"/>
      <c r="QPC26" s="117"/>
      <c r="QPD26" s="117"/>
      <c r="QPE26" s="117"/>
      <c r="QPF26" s="117"/>
      <c r="QPG26" s="117"/>
      <c r="QPH26" s="117"/>
      <c r="QPI26" s="117"/>
      <c r="QPJ26" s="117"/>
      <c r="QPK26" s="117"/>
      <c r="QPL26" s="117"/>
      <c r="QPM26" s="117"/>
      <c r="QPN26" s="117"/>
      <c r="QPO26" s="117"/>
      <c r="QPP26" s="117"/>
      <c r="QPQ26" s="117"/>
      <c r="QPR26" s="117"/>
      <c r="QPS26" s="117"/>
      <c r="QPT26" s="117"/>
      <c r="QPU26" s="117"/>
      <c r="QPV26" s="117"/>
      <c r="QPW26" s="117"/>
      <c r="QPX26" s="117"/>
      <c r="QPY26" s="117"/>
      <c r="QPZ26" s="117"/>
      <c r="QQA26" s="117"/>
      <c r="QQB26" s="117"/>
      <c r="QQC26" s="117"/>
      <c r="QQD26" s="117"/>
      <c r="QQE26" s="117"/>
      <c r="QQF26" s="117"/>
      <c r="QQG26" s="117"/>
      <c r="QQH26" s="117"/>
      <c r="QQI26" s="117"/>
      <c r="QQJ26" s="117"/>
      <c r="QQK26" s="117"/>
      <c r="QQL26" s="117"/>
      <c r="QQM26" s="117"/>
      <c r="QQN26" s="117"/>
      <c r="QQO26" s="117"/>
      <c r="QQP26" s="117"/>
      <c r="QQQ26" s="117"/>
      <c r="QQR26" s="117"/>
      <c r="QQS26" s="117"/>
      <c r="QQT26" s="117"/>
      <c r="QQU26" s="117"/>
      <c r="QQV26" s="117"/>
      <c r="QQW26" s="117"/>
      <c r="QQX26" s="117"/>
      <c r="QQY26" s="117"/>
      <c r="QQZ26" s="117"/>
      <c r="QRA26" s="117"/>
      <c r="QRB26" s="117"/>
      <c r="QRC26" s="117"/>
      <c r="QRD26" s="117"/>
      <c r="QRE26" s="117"/>
      <c r="QRF26" s="117"/>
      <c r="QRG26" s="117"/>
      <c r="QRH26" s="117"/>
      <c r="QRI26" s="117"/>
      <c r="QRJ26" s="117"/>
      <c r="QRK26" s="117"/>
      <c r="QRL26" s="117"/>
      <c r="QRM26" s="117"/>
      <c r="QRN26" s="117"/>
      <c r="QRO26" s="117"/>
      <c r="QRP26" s="117"/>
      <c r="QRQ26" s="117"/>
      <c r="QRR26" s="117"/>
      <c r="QRS26" s="117"/>
      <c r="QRT26" s="117"/>
      <c r="QRU26" s="117"/>
      <c r="QRV26" s="117"/>
      <c r="QRW26" s="117"/>
      <c r="QRX26" s="117"/>
      <c r="QRY26" s="117"/>
      <c r="QRZ26" s="117"/>
      <c r="QSA26" s="117"/>
      <c r="QSB26" s="117"/>
      <c r="QSC26" s="117"/>
      <c r="QSD26" s="117"/>
      <c r="QSE26" s="117"/>
      <c r="QSF26" s="117"/>
      <c r="QSG26" s="117"/>
      <c r="QSH26" s="117"/>
      <c r="QSI26" s="117"/>
      <c r="QSJ26" s="117"/>
      <c r="QSK26" s="117"/>
      <c r="QSL26" s="117"/>
      <c r="QSM26" s="117"/>
      <c r="QSN26" s="117"/>
      <c r="QSO26" s="117"/>
      <c r="QSP26" s="117"/>
      <c r="QSQ26" s="117"/>
      <c r="QSR26" s="117"/>
      <c r="QSS26" s="117"/>
      <c r="QST26" s="117"/>
      <c r="QSU26" s="117"/>
      <c r="QSV26" s="117"/>
      <c r="QSW26" s="117"/>
      <c r="QSX26" s="117"/>
      <c r="QSY26" s="117"/>
      <c r="QSZ26" s="117"/>
      <c r="QTA26" s="117"/>
      <c r="QTB26" s="117"/>
      <c r="QTC26" s="117"/>
      <c r="QTD26" s="117"/>
      <c r="QTE26" s="117"/>
      <c r="QTF26" s="117"/>
      <c r="QTG26" s="117"/>
      <c r="QTH26" s="117"/>
      <c r="QTI26" s="117"/>
      <c r="QTJ26" s="117"/>
      <c r="QTK26" s="117"/>
      <c r="QTL26" s="117"/>
      <c r="QTM26" s="117"/>
      <c r="QTN26" s="117"/>
      <c r="QTO26" s="117"/>
      <c r="QTP26" s="117"/>
      <c r="QTQ26" s="117"/>
      <c r="QTR26" s="117"/>
      <c r="QTS26" s="117"/>
      <c r="QTT26" s="117"/>
      <c r="QTU26" s="117"/>
      <c r="QTV26" s="117"/>
      <c r="QTW26" s="117"/>
      <c r="QTX26" s="117"/>
      <c r="QTY26" s="117"/>
      <c r="QTZ26" s="117"/>
      <c r="QUA26" s="117"/>
      <c r="QUB26" s="117"/>
      <c r="QUC26" s="117"/>
      <c r="QUD26" s="117"/>
      <c r="QUE26" s="117"/>
      <c r="QUF26" s="117"/>
      <c r="QUG26" s="117"/>
      <c r="QUH26" s="117"/>
      <c r="QUI26" s="117"/>
      <c r="QUJ26" s="117"/>
      <c r="QUK26" s="117"/>
      <c r="QUL26" s="117"/>
      <c r="QUM26" s="117"/>
      <c r="QUN26" s="117"/>
      <c r="QUO26" s="117"/>
      <c r="QUP26" s="117"/>
      <c r="QUQ26" s="117"/>
      <c r="QUR26" s="117"/>
      <c r="QUS26" s="117"/>
      <c r="QUT26" s="117"/>
      <c r="QUU26" s="117"/>
      <c r="QUV26" s="117"/>
      <c r="QUW26" s="117"/>
      <c r="QUX26" s="117"/>
      <c r="QUY26" s="117"/>
      <c r="QUZ26" s="117"/>
      <c r="QVA26" s="117"/>
      <c r="QVB26" s="117"/>
      <c r="QVC26" s="117"/>
      <c r="QVD26" s="117"/>
      <c r="QVE26" s="117"/>
      <c r="QVF26" s="117"/>
      <c r="QVG26" s="117"/>
      <c r="QVH26" s="117"/>
      <c r="QVI26" s="117"/>
      <c r="QVJ26" s="117"/>
      <c r="QVK26" s="117"/>
      <c r="QVL26" s="117"/>
      <c r="QVM26" s="117"/>
      <c r="QVN26" s="117"/>
      <c r="QVO26" s="117"/>
      <c r="QVP26" s="117"/>
      <c r="QVQ26" s="117"/>
      <c r="QVR26" s="117"/>
      <c r="QVS26" s="117"/>
      <c r="QVT26" s="117"/>
      <c r="QVU26" s="117"/>
      <c r="QVV26" s="117"/>
      <c r="QVW26" s="117"/>
      <c r="QVX26" s="117"/>
      <c r="QVY26" s="117"/>
      <c r="QVZ26" s="117"/>
      <c r="QWA26" s="117"/>
      <c r="QWB26" s="117"/>
      <c r="QWC26" s="117"/>
      <c r="QWD26" s="117"/>
      <c r="QWE26" s="117"/>
      <c r="QWF26" s="117"/>
      <c r="QWG26" s="117"/>
      <c r="QWH26" s="117"/>
      <c r="QWI26" s="117"/>
      <c r="QWJ26" s="117"/>
      <c r="QWK26" s="117"/>
      <c r="QWL26" s="117"/>
      <c r="QWM26" s="117"/>
      <c r="QWN26" s="117"/>
      <c r="QWO26" s="117"/>
      <c r="QWP26" s="117"/>
      <c r="QWQ26" s="117"/>
      <c r="QWR26" s="117"/>
      <c r="QWS26" s="117"/>
      <c r="QWT26" s="117"/>
      <c r="QWU26" s="117"/>
      <c r="QWV26" s="117"/>
      <c r="QWW26" s="117"/>
      <c r="QWX26" s="117"/>
      <c r="QWY26" s="117"/>
      <c r="QWZ26" s="117"/>
      <c r="QXA26" s="117"/>
      <c r="QXB26" s="117"/>
      <c r="QXC26" s="117"/>
      <c r="QXD26" s="117"/>
      <c r="QXE26" s="117"/>
      <c r="QXF26" s="117"/>
      <c r="QXG26" s="117"/>
      <c r="QXH26" s="117"/>
      <c r="QXI26" s="117"/>
      <c r="QXJ26" s="117"/>
      <c r="QXK26" s="117"/>
      <c r="QXL26" s="117"/>
      <c r="QXM26" s="117"/>
      <c r="QXN26" s="117"/>
      <c r="QXO26" s="117"/>
      <c r="QXP26" s="117"/>
      <c r="QXQ26" s="117"/>
      <c r="QXR26" s="117"/>
      <c r="QXS26" s="117"/>
      <c r="QXT26" s="117"/>
      <c r="QXU26" s="117"/>
      <c r="QXV26" s="117"/>
      <c r="QXW26" s="117"/>
      <c r="QXX26" s="117"/>
      <c r="QXY26" s="117"/>
      <c r="QXZ26" s="117"/>
      <c r="QYA26" s="117"/>
      <c r="QYB26" s="117"/>
      <c r="QYC26" s="117"/>
      <c r="QYD26" s="117"/>
      <c r="QYE26" s="117"/>
      <c r="QYF26" s="117"/>
      <c r="QYG26" s="117"/>
      <c r="QYH26" s="117"/>
      <c r="QYI26" s="117"/>
      <c r="QYJ26" s="117"/>
      <c r="QYK26" s="117"/>
      <c r="QYL26" s="117"/>
      <c r="QYM26" s="117"/>
      <c r="QYN26" s="117"/>
      <c r="QYO26" s="117"/>
      <c r="QYP26" s="117"/>
      <c r="QYQ26" s="117"/>
      <c r="QYR26" s="117"/>
      <c r="QYS26" s="117"/>
      <c r="QYT26" s="117"/>
      <c r="QYU26" s="117"/>
      <c r="QYV26" s="117"/>
      <c r="QYW26" s="117"/>
      <c r="QYX26" s="117"/>
      <c r="QYY26" s="117"/>
      <c r="QYZ26" s="117"/>
      <c r="QZA26" s="117"/>
      <c r="QZB26" s="117"/>
      <c r="QZC26" s="117"/>
      <c r="QZD26" s="117"/>
      <c r="QZE26" s="117"/>
      <c r="QZF26" s="117"/>
      <c r="QZG26" s="117"/>
      <c r="QZH26" s="117"/>
      <c r="QZI26" s="117"/>
      <c r="QZJ26" s="117"/>
      <c r="QZK26" s="117"/>
      <c r="QZL26" s="117"/>
      <c r="QZM26" s="117"/>
      <c r="QZN26" s="117"/>
      <c r="QZO26" s="117"/>
      <c r="QZP26" s="117"/>
      <c r="QZQ26" s="117"/>
      <c r="QZR26" s="117"/>
      <c r="QZS26" s="117"/>
      <c r="QZT26" s="117"/>
      <c r="QZU26" s="117"/>
      <c r="QZV26" s="117"/>
      <c r="QZW26" s="117"/>
      <c r="QZX26" s="117"/>
      <c r="QZY26" s="117"/>
      <c r="QZZ26" s="117"/>
      <c r="RAA26" s="117"/>
      <c r="RAB26" s="117"/>
      <c r="RAC26" s="117"/>
      <c r="RAD26" s="117"/>
      <c r="RAE26" s="117"/>
      <c r="RAF26" s="117"/>
      <c r="RAG26" s="117"/>
      <c r="RAH26" s="117"/>
      <c r="RAI26" s="117"/>
      <c r="RAJ26" s="117"/>
      <c r="RAK26" s="117"/>
      <c r="RAL26" s="117"/>
      <c r="RAM26" s="117"/>
      <c r="RAN26" s="117"/>
      <c r="RAO26" s="117"/>
      <c r="RAP26" s="117"/>
      <c r="RAQ26" s="117"/>
      <c r="RAR26" s="117"/>
      <c r="RAS26" s="117"/>
      <c r="RAT26" s="117"/>
      <c r="RAU26" s="117"/>
      <c r="RAV26" s="117"/>
      <c r="RAW26" s="117"/>
      <c r="RAX26" s="117"/>
      <c r="RAY26" s="117"/>
      <c r="RAZ26" s="117"/>
      <c r="RBA26" s="117"/>
      <c r="RBB26" s="117"/>
      <c r="RBC26" s="117"/>
      <c r="RBD26" s="117"/>
      <c r="RBE26" s="117"/>
      <c r="RBF26" s="117"/>
      <c r="RBG26" s="117"/>
      <c r="RBH26" s="117"/>
      <c r="RBI26" s="117"/>
      <c r="RBJ26" s="117"/>
      <c r="RBK26" s="117"/>
      <c r="RBL26" s="117"/>
      <c r="RBM26" s="117"/>
      <c r="RBN26" s="117"/>
      <c r="RBO26" s="117"/>
      <c r="RBP26" s="117"/>
      <c r="RBQ26" s="117"/>
      <c r="RBR26" s="117"/>
      <c r="RBS26" s="117"/>
      <c r="RBT26" s="117"/>
      <c r="RBU26" s="117"/>
      <c r="RBV26" s="117"/>
      <c r="RBW26" s="117"/>
      <c r="RBX26" s="117"/>
      <c r="RBY26" s="117"/>
      <c r="RBZ26" s="117"/>
      <c r="RCA26" s="117"/>
      <c r="RCB26" s="117"/>
      <c r="RCC26" s="117"/>
      <c r="RCD26" s="117"/>
      <c r="RCE26" s="117"/>
      <c r="RCF26" s="117"/>
      <c r="RCG26" s="117"/>
      <c r="RCH26" s="117"/>
      <c r="RCI26" s="117"/>
      <c r="RCJ26" s="117"/>
      <c r="RCK26" s="117"/>
      <c r="RCL26" s="117"/>
      <c r="RCM26" s="117"/>
      <c r="RCN26" s="117"/>
      <c r="RCO26" s="117"/>
      <c r="RCP26" s="117"/>
      <c r="RCQ26" s="117"/>
      <c r="RCR26" s="117"/>
      <c r="RCS26" s="117"/>
      <c r="RCT26" s="117"/>
      <c r="RCU26" s="117"/>
      <c r="RCV26" s="117"/>
      <c r="RCW26" s="117"/>
      <c r="RCX26" s="117"/>
      <c r="RCY26" s="117"/>
      <c r="RCZ26" s="117"/>
      <c r="RDA26" s="117"/>
      <c r="RDB26" s="117"/>
      <c r="RDC26" s="117"/>
      <c r="RDD26" s="117"/>
      <c r="RDE26" s="117"/>
      <c r="RDF26" s="117"/>
      <c r="RDG26" s="117"/>
      <c r="RDH26" s="117"/>
      <c r="RDI26" s="117"/>
      <c r="RDJ26" s="117"/>
      <c r="RDK26" s="117"/>
      <c r="RDL26" s="117"/>
      <c r="RDM26" s="117"/>
      <c r="RDN26" s="117"/>
      <c r="RDO26" s="117"/>
      <c r="RDP26" s="117"/>
      <c r="RDQ26" s="117"/>
      <c r="RDR26" s="117"/>
      <c r="RDS26" s="117"/>
      <c r="RDT26" s="117"/>
      <c r="RDU26" s="117"/>
      <c r="RDV26" s="117"/>
      <c r="RDW26" s="117"/>
      <c r="RDX26" s="117"/>
      <c r="RDY26" s="117"/>
      <c r="RDZ26" s="117"/>
      <c r="REA26" s="117"/>
      <c r="REB26" s="117"/>
      <c r="REC26" s="117"/>
      <c r="RED26" s="117"/>
      <c r="REE26" s="117"/>
      <c r="REF26" s="117"/>
      <c r="REG26" s="117"/>
      <c r="REH26" s="117"/>
      <c r="REI26" s="117"/>
      <c r="REJ26" s="117"/>
      <c r="REK26" s="117"/>
      <c r="REL26" s="117"/>
      <c r="REM26" s="117"/>
      <c r="REN26" s="117"/>
      <c r="REO26" s="117"/>
      <c r="REP26" s="117"/>
      <c r="REQ26" s="117"/>
      <c r="RER26" s="117"/>
      <c r="RES26" s="117"/>
      <c r="RET26" s="117"/>
      <c r="REU26" s="117"/>
      <c r="REV26" s="117"/>
      <c r="REW26" s="117"/>
      <c r="REX26" s="117"/>
      <c r="REY26" s="117"/>
      <c r="REZ26" s="117"/>
      <c r="RFA26" s="117"/>
      <c r="RFB26" s="117"/>
      <c r="RFC26" s="117"/>
      <c r="RFD26" s="117"/>
      <c r="RFE26" s="117"/>
      <c r="RFF26" s="117"/>
      <c r="RFG26" s="117"/>
      <c r="RFH26" s="117"/>
      <c r="RFI26" s="117"/>
      <c r="RFJ26" s="117"/>
      <c r="RFK26" s="117"/>
      <c r="RFL26" s="117"/>
      <c r="RFM26" s="117"/>
      <c r="RFN26" s="117"/>
      <c r="RFO26" s="117"/>
      <c r="RFP26" s="117"/>
      <c r="RFQ26" s="117"/>
      <c r="RFR26" s="117"/>
      <c r="RFS26" s="117"/>
      <c r="RFT26" s="117"/>
      <c r="RFU26" s="117"/>
      <c r="RFV26" s="117"/>
      <c r="RFW26" s="117"/>
      <c r="RFX26" s="117"/>
      <c r="RFY26" s="117"/>
      <c r="RFZ26" s="117"/>
      <c r="RGA26" s="117"/>
      <c r="RGB26" s="117"/>
      <c r="RGC26" s="117"/>
      <c r="RGD26" s="117"/>
      <c r="RGE26" s="117"/>
      <c r="RGF26" s="117"/>
      <c r="RGG26" s="117"/>
      <c r="RGH26" s="117"/>
      <c r="RGI26" s="117"/>
      <c r="RGJ26" s="117"/>
      <c r="RGK26" s="117"/>
      <c r="RGL26" s="117"/>
      <c r="RGM26" s="117"/>
      <c r="RGN26" s="117"/>
      <c r="RGO26" s="117"/>
      <c r="RGP26" s="117"/>
      <c r="RGQ26" s="117"/>
      <c r="RGR26" s="117"/>
      <c r="RGS26" s="117"/>
      <c r="RGT26" s="117"/>
      <c r="RGU26" s="117"/>
      <c r="RGV26" s="117"/>
      <c r="RGW26" s="117"/>
      <c r="RGX26" s="117"/>
      <c r="RGY26" s="117"/>
      <c r="RGZ26" s="117"/>
      <c r="RHA26" s="117"/>
      <c r="RHB26" s="117"/>
      <c r="RHC26" s="117"/>
      <c r="RHD26" s="117"/>
      <c r="RHE26" s="117"/>
      <c r="RHF26" s="117"/>
      <c r="RHG26" s="117"/>
      <c r="RHH26" s="117"/>
      <c r="RHI26" s="117"/>
      <c r="RHJ26" s="117"/>
      <c r="RHK26" s="117"/>
      <c r="RHL26" s="117"/>
      <c r="RHM26" s="117"/>
      <c r="RHN26" s="117"/>
      <c r="RHO26" s="117"/>
      <c r="RHP26" s="117"/>
      <c r="RHQ26" s="117"/>
      <c r="RHR26" s="117"/>
      <c r="RHS26" s="117"/>
      <c r="RHT26" s="117"/>
      <c r="RHU26" s="117"/>
      <c r="RHV26" s="117"/>
      <c r="RHW26" s="117"/>
      <c r="RHX26" s="117"/>
      <c r="RHY26" s="117"/>
      <c r="RHZ26" s="117"/>
      <c r="RIA26" s="117"/>
      <c r="RIB26" s="117"/>
      <c r="RIC26" s="117"/>
      <c r="RID26" s="117"/>
      <c r="RIE26" s="117"/>
      <c r="RIF26" s="117"/>
      <c r="RIG26" s="117"/>
      <c r="RIH26" s="117"/>
      <c r="RII26" s="117"/>
      <c r="RIJ26" s="117"/>
      <c r="RIK26" s="117"/>
      <c r="RIL26" s="117"/>
      <c r="RIM26" s="117"/>
      <c r="RIN26" s="117"/>
      <c r="RIO26" s="117"/>
      <c r="RIP26" s="117"/>
      <c r="RIQ26" s="117"/>
      <c r="RIR26" s="117"/>
      <c r="RIS26" s="117"/>
      <c r="RIT26" s="117"/>
      <c r="RIU26" s="117"/>
      <c r="RIV26" s="117"/>
      <c r="RIW26" s="117"/>
      <c r="RIX26" s="117"/>
      <c r="RIY26" s="117"/>
      <c r="RIZ26" s="117"/>
      <c r="RJA26" s="117"/>
      <c r="RJB26" s="117"/>
      <c r="RJC26" s="117"/>
      <c r="RJD26" s="117"/>
      <c r="RJE26" s="117"/>
      <c r="RJF26" s="117"/>
      <c r="RJG26" s="117"/>
      <c r="RJH26" s="117"/>
      <c r="RJI26" s="117"/>
      <c r="RJJ26" s="117"/>
      <c r="RJK26" s="117"/>
      <c r="RJL26" s="117"/>
      <c r="RJM26" s="117"/>
      <c r="RJN26" s="117"/>
      <c r="RJO26" s="117"/>
      <c r="RJP26" s="117"/>
      <c r="RJQ26" s="117"/>
      <c r="RJR26" s="117"/>
      <c r="RJS26" s="117"/>
      <c r="RJT26" s="117"/>
      <c r="RJU26" s="117"/>
      <c r="RJV26" s="117"/>
      <c r="RJW26" s="117"/>
      <c r="RJX26" s="117"/>
      <c r="RJY26" s="117"/>
      <c r="RJZ26" s="117"/>
      <c r="RKA26" s="117"/>
      <c r="RKB26" s="117"/>
      <c r="RKC26" s="117"/>
      <c r="RKD26" s="117"/>
      <c r="RKE26" s="117"/>
      <c r="RKF26" s="117"/>
      <c r="RKG26" s="117"/>
      <c r="RKH26" s="117"/>
      <c r="RKI26" s="117"/>
      <c r="RKJ26" s="117"/>
      <c r="RKK26" s="117"/>
      <c r="RKL26" s="117"/>
      <c r="RKM26" s="117"/>
      <c r="RKN26" s="117"/>
      <c r="RKO26" s="117"/>
      <c r="RKP26" s="117"/>
      <c r="RKQ26" s="117"/>
      <c r="RKR26" s="117"/>
      <c r="RKS26" s="117"/>
      <c r="RKT26" s="117"/>
      <c r="RKU26" s="117"/>
      <c r="RKV26" s="117"/>
      <c r="RKW26" s="117"/>
      <c r="RKX26" s="117"/>
      <c r="RKY26" s="117"/>
      <c r="RKZ26" s="117"/>
      <c r="RLA26" s="117"/>
      <c r="RLB26" s="117"/>
      <c r="RLC26" s="117"/>
      <c r="RLD26" s="117"/>
      <c r="RLE26" s="117"/>
      <c r="RLF26" s="117"/>
      <c r="RLG26" s="117"/>
      <c r="RLH26" s="117"/>
      <c r="RLI26" s="117"/>
      <c r="RLJ26" s="117"/>
      <c r="RLK26" s="117"/>
      <c r="RLL26" s="117"/>
      <c r="RLM26" s="117"/>
      <c r="RLN26" s="117"/>
      <c r="RLO26" s="117"/>
      <c r="RLP26" s="117"/>
      <c r="RLQ26" s="117"/>
      <c r="RLR26" s="117"/>
      <c r="RLS26" s="117"/>
      <c r="RLT26" s="117"/>
      <c r="RLU26" s="117"/>
      <c r="RLV26" s="117"/>
      <c r="RLW26" s="117"/>
      <c r="RLX26" s="117"/>
      <c r="RLY26" s="117"/>
      <c r="RLZ26" s="117"/>
      <c r="RMA26" s="117"/>
      <c r="RMB26" s="117"/>
      <c r="RMC26" s="117"/>
      <c r="RMD26" s="117"/>
      <c r="RME26" s="117"/>
      <c r="RMF26" s="117"/>
      <c r="RMG26" s="117"/>
      <c r="RMH26" s="117"/>
      <c r="RMI26" s="117"/>
      <c r="RMJ26" s="117"/>
      <c r="RMK26" s="117"/>
      <c r="RML26" s="117"/>
      <c r="RMM26" s="117"/>
      <c r="RMN26" s="117"/>
      <c r="RMO26" s="117"/>
      <c r="RMP26" s="117"/>
      <c r="RMQ26" s="117"/>
      <c r="RMR26" s="117"/>
      <c r="RMS26" s="117"/>
      <c r="RMT26" s="117"/>
      <c r="RMU26" s="117"/>
      <c r="RMV26" s="117"/>
      <c r="RMW26" s="117"/>
      <c r="RMX26" s="117"/>
      <c r="RMY26" s="117"/>
      <c r="RMZ26" s="117"/>
      <c r="RNA26" s="117"/>
      <c r="RNB26" s="117"/>
      <c r="RNC26" s="117"/>
      <c r="RND26" s="117"/>
      <c r="RNE26" s="117"/>
      <c r="RNF26" s="117"/>
      <c r="RNG26" s="117"/>
      <c r="RNH26" s="117"/>
      <c r="RNI26" s="117"/>
      <c r="RNJ26" s="117"/>
      <c r="RNK26" s="117"/>
      <c r="RNL26" s="117"/>
      <c r="RNM26" s="117"/>
      <c r="RNN26" s="117"/>
      <c r="RNO26" s="117"/>
      <c r="RNP26" s="117"/>
      <c r="RNQ26" s="117"/>
      <c r="RNR26" s="117"/>
      <c r="RNS26" s="117"/>
      <c r="RNT26" s="117"/>
      <c r="RNU26" s="117"/>
      <c r="RNV26" s="117"/>
      <c r="RNW26" s="117"/>
      <c r="RNX26" s="117"/>
      <c r="RNY26" s="117"/>
      <c r="RNZ26" s="117"/>
      <c r="ROA26" s="117"/>
      <c r="ROB26" s="117"/>
      <c r="ROC26" s="117"/>
      <c r="ROD26" s="117"/>
      <c r="ROE26" s="117"/>
      <c r="ROF26" s="117"/>
      <c r="ROG26" s="117"/>
      <c r="ROH26" s="117"/>
      <c r="ROI26" s="117"/>
      <c r="ROJ26" s="117"/>
      <c r="ROK26" s="117"/>
      <c r="ROL26" s="117"/>
      <c r="ROM26" s="117"/>
      <c r="RON26" s="117"/>
      <c r="ROO26" s="117"/>
      <c r="ROP26" s="117"/>
      <c r="ROQ26" s="117"/>
      <c r="ROR26" s="117"/>
      <c r="ROS26" s="117"/>
      <c r="ROT26" s="117"/>
      <c r="ROU26" s="117"/>
      <c r="ROV26" s="117"/>
      <c r="ROW26" s="117"/>
      <c r="ROX26" s="117"/>
      <c r="ROY26" s="117"/>
      <c r="ROZ26" s="117"/>
      <c r="RPA26" s="117"/>
      <c r="RPB26" s="117"/>
      <c r="RPC26" s="117"/>
      <c r="RPD26" s="117"/>
      <c r="RPE26" s="117"/>
      <c r="RPF26" s="117"/>
      <c r="RPG26" s="117"/>
      <c r="RPH26" s="117"/>
      <c r="RPI26" s="117"/>
      <c r="RPJ26" s="117"/>
      <c r="RPK26" s="117"/>
      <c r="RPL26" s="117"/>
      <c r="RPM26" s="117"/>
      <c r="RPN26" s="117"/>
      <c r="RPO26" s="117"/>
      <c r="RPP26" s="117"/>
      <c r="RPQ26" s="117"/>
      <c r="RPR26" s="117"/>
      <c r="RPS26" s="117"/>
      <c r="RPT26" s="117"/>
      <c r="RPU26" s="117"/>
      <c r="RPV26" s="117"/>
      <c r="RPW26" s="117"/>
      <c r="RPX26" s="117"/>
      <c r="RPY26" s="117"/>
      <c r="RPZ26" s="117"/>
      <c r="RQA26" s="117"/>
      <c r="RQB26" s="117"/>
      <c r="RQC26" s="117"/>
      <c r="RQD26" s="117"/>
      <c r="RQE26" s="117"/>
      <c r="RQF26" s="117"/>
      <c r="RQG26" s="117"/>
      <c r="RQH26" s="117"/>
      <c r="RQI26" s="117"/>
      <c r="RQJ26" s="117"/>
      <c r="RQK26" s="117"/>
      <c r="RQL26" s="117"/>
      <c r="RQM26" s="117"/>
      <c r="RQN26" s="117"/>
      <c r="RQO26" s="117"/>
      <c r="RQP26" s="117"/>
      <c r="RQQ26" s="117"/>
      <c r="RQR26" s="117"/>
      <c r="RQS26" s="117"/>
      <c r="RQT26" s="117"/>
      <c r="RQU26" s="117"/>
      <c r="RQV26" s="117"/>
      <c r="RQW26" s="117"/>
      <c r="RQX26" s="117"/>
      <c r="RQY26" s="117"/>
      <c r="RQZ26" s="117"/>
      <c r="RRA26" s="117"/>
      <c r="RRB26" s="117"/>
      <c r="RRC26" s="117"/>
      <c r="RRD26" s="117"/>
      <c r="RRE26" s="117"/>
      <c r="RRF26" s="117"/>
      <c r="RRG26" s="117"/>
      <c r="RRH26" s="117"/>
      <c r="RRI26" s="117"/>
      <c r="RRJ26" s="117"/>
      <c r="RRK26" s="117"/>
      <c r="RRL26" s="117"/>
      <c r="RRM26" s="117"/>
      <c r="RRN26" s="117"/>
      <c r="RRO26" s="117"/>
      <c r="RRP26" s="117"/>
      <c r="RRQ26" s="117"/>
      <c r="RRR26" s="117"/>
      <c r="RRS26" s="117"/>
      <c r="RRT26" s="117"/>
      <c r="RRU26" s="117"/>
      <c r="RRV26" s="117"/>
      <c r="RRW26" s="117"/>
      <c r="RRX26" s="117"/>
      <c r="RRY26" s="117"/>
      <c r="RRZ26" s="117"/>
      <c r="RSA26" s="117"/>
      <c r="RSB26" s="117"/>
      <c r="RSC26" s="117"/>
      <c r="RSD26" s="117"/>
      <c r="RSE26" s="117"/>
      <c r="RSF26" s="117"/>
      <c r="RSG26" s="117"/>
      <c r="RSH26" s="117"/>
      <c r="RSI26" s="117"/>
      <c r="RSJ26" s="117"/>
      <c r="RSK26" s="117"/>
      <c r="RSL26" s="117"/>
      <c r="RSM26" s="117"/>
      <c r="RSN26" s="117"/>
      <c r="RSO26" s="117"/>
      <c r="RSP26" s="117"/>
      <c r="RSQ26" s="117"/>
      <c r="RSR26" s="117"/>
      <c r="RSS26" s="117"/>
      <c r="RST26" s="117"/>
      <c r="RSU26" s="117"/>
      <c r="RSV26" s="117"/>
      <c r="RSW26" s="117"/>
      <c r="RSX26" s="117"/>
      <c r="RSY26" s="117"/>
      <c r="RSZ26" s="117"/>
      <c r="RTA26" s="117"/>
      <c r="RTB26" s="117"/>
      <c r="RTC26" s="117"/>
      <c r="RTD26" s="117"/>
      <c r="RTE26" s="117"/>
      <c r="RTF26" s="117"/>
      <c r="RTG26" s="117"/>
      <c r="RTH26" s="117"/>
      <c r="RTI26" s="117"/>
      <c r="RTJ26" s="117"/>
      <c r="RTK26" s="117"/>
      <c r="RTL26" s="117"/>
      <c r="RTM26" s="117"/>
      <c r="RTN26" s="117"/>
      <c r="RTO26" s="117"/>
      <c r="RTP26" s="117"/>
      <c r="RTQ26" s="117"/>
      <c r="RTR26" s="117"/>
      <c r="RTS26" s="117"/>
      <c r="RTT26" s="117"/>
      <c r="RTU26" s="117"/>
      <c r="RTV26" s="117"/>
      <c r="RTW26" s="117"/>
      <c r="RTX26" s="117"/>
      <c r="RTY26" s="117"/>
      <c r="RTZ26" s="117"/>
      <c r="RUA26" s="117"/>
      <c r="RUB26" s="117"/>
      <c r="RUC26" s="117"/>
      <c r="RUD26" s="117"/>
      <c r="RUE26" s="117"/>
      <c r="RUF26" s="117"/>
      <c r="RUG26" s="117"/>
      <c r="RUH26" s="117"/>
      <c r="RUI26" s="117"/>
      <c r="RUJ26" s="117"/>
      <c r="RUK26" s="117"/>
      <c r="RUL26" s="117"/>
      <c r="RUM26" s="117"/>
      <c r="RUN26" s="117"/>
      <c r="RUO26" s="117"/>
      <c r="RUP26" s="117"/>
      <c r="RUQ26" s="117"/>
      <c r="RUR26" s="117"/>
      <c r="RUS26" s="117"/>
      <c r="RUT26" s="117"/>
      <c r="RUU26" s="117"/>
      <c r="RUV26" s="117"/>
      <c r="RUW26" s="117"/>
      <c r="RUX26" s="117"/>
      <c r="RUY26" s="117"/>
      <c r="RUZ26" s="117"/>
      <c r="RVA26" s="117"/>
      <c r="RVB26" s="117"/>
      <c r="RVC26" s="117"/>
      <c r="RVD26" s="117"/>
      <c r="RVE26" s="117"/>
      <c r="RVF26" s="117"/>
      <c r="RVG26" s="117"/>
      <c r="RVH26" s="117"/>
      <c r="RVI26" s="117"/>
      <c r="RVJ26" s="117"/>
      <c r="RVK26" s="117"/>
      <c r="RVL26" s="117"/>
      <c r="RVM26" s="117"/>
      <c r="RVN26" s="117"/>
      <c r="RVO26" s="117"/>
      <c r="RVP26" s="117"/>
      <c r="RVQ26" s="117"/>
      <c r="RVR26" s="117"/>
      <c r="RVS26" s="117"/>
      <c r="RVT26" s="117"/>
      <c r="RVU26" s="117"/>
      <c r="RVV26" s="117"/>
      <c r="RVW26" s="117"/>
      <c r="RVX26" s="117"/>
      <c r="RVY26" s="117"/>
      <c r="RVZ26" s="117"/>
      <c r="RWA26" s="117"/>
      <c r="RWB26" s="117"/>
      <c r="RWC26" s="117"/>
      <c r="RWD26" s="117"/>
      <c r="RWE26" s="117"/>
      <c r="RWF26" s="117"/>
      <c r="RWG26" s="117"/>
      <c r="RWH26" s="117"/>
      <c r="RWI26" s="117"/>
      <c r="RWJ26" s="117"/>
      <c r="RWK26" s="117"/>
      <c r="RWL26" s="117"/>
      <c r="RWM26" s="117"/>
      <c r="RWN26" s="117"/>
      <c r="RWO26" s="117"/>
      <c r="RWP26" s="117"/>
      <c r="RWQ26" s="117"/>
      <c r="RWR26" s="117"/>
      <c r="RWS26" s="117"/>
      <c r="RWT26" s="117"/>
      <c r="RWU26" s="117"/>
      <c r="RWV26" s="117"/>
      <c r="RWW26" s="117"/>
      <c r="RWX26" s="117"/>
      <c r="RWY26" s="117"/>
      <c r="RWZ26" s="117"/>
      <c r="RXA26" s="117"/>
      <c r="RXB26" s="117"/>
      <c r="RXC26" s="117"/>
      <c r="RXD26" s="117"/>
      <c r="RXE26" s="117"/>
      <c r="RXF26" s="117"/>
      <c r="RXG26" s="117"/>
      <c r="RXH26" s="117"/>
      <c r="RXI26" s="117"/>
      <c r="RXJ26" s="117"/>
      <c r="RXK26" s="117"/>
      <c r="RXL26" s="117"/>
      <c r="RXM26" s="117"/>
      <c r="RXN26" s="117"/>
      <c r="RXO26" s="117"/>
      <c r="RXP26" s="117"/>
      <c r="RXQ26" s="117"/>
      <c r="RXR26" s="117"/>
      <c r="RXS26" s="117"/>
      <c r="RXT26" s="117"/>
      <c r="RXU26" s="117"/>
      <c r="RXV26" s="117"/>
      <c r="RXW26" s="117"/>
      <c r="RXX26" s="117"/>
      <c r="RXY26" s="117"/>
      <c r="RXZ26" s="117"/>
      <c r="RYA26" s="117"/>
      <c r="RYB26" s="117"/>
      <c r="RYC26" s="117"/>
      <c r="RYD26" s="117"/>
      <c r="RYE26" s="117"/>
      <c r="RYF26" s="117"/>
      <c r="RYG26" s="117"/>
      <c r="RYH26" s="117"/>
      <c r="RYI26" s="117"/>
      <c r="RYJ26" s="117"/>
      <c r="RYK26" s="117"/>
      <c r="RYL26" s="117"/>
      <c r="RYM26" s="117"/>
      <c r="RYN26" s="117"/>
      <c r="RYO26" s="117"/>
      <c r="RYP26" s="117"/>
      <c r="RYQ26" s="117"/>
      <c r="RYR26" s="117"/>
      <c r="RYS26" s="117"/>
      <c r="RYT26" s="117"/>
      <c r="RYU26" s="117"/>
      <c r="RYV26" s="117"/>
      <c r="RYW26" s="117"/>
      <c r="RYX26" s="117"/>
      <c r="RYY26" s="117"/>
      <c r="RYZ26" s="117"/>
      <c r="RZA26" s="117"/>
      <c r="RZB26" s="117"/>
      <c r="RZC26" s="117"/>
      <c r="RZD26" s="117"/>
      <c r="RZE26" s="117"/>
      <c r="RZF26" s="117"/>
      <c r="RZG26" s="117"/>
      <c r="RZH26" s="117"/>
      <c r="RZI26" s="117"/>
      <c r="RZJ26" s="117"/>
      <c r="RZK26" s="117"/>
      <c r="RZL26" s="117"/>
      <c r="RZM26" s="117"/>
      <c r="RZN26" s="117"/>
      <c r="RZO26" s="117"/>
      <c r="RZP26" s="117"/>
      <c r="RZQ26" s="117"/>
      <c r="RZR26" s="117"/>
      <c r="RZS26" s="117"/>
      <c r="RZT26" s="117"/>
      <c r="RZU26" s="117"/>
      <c r="RZV26" s="117"/>
      <c r="RZW26" s="117"/>
      <c r="RZX26" s="117"/>
      <c r="RZY26" s="117"/>
      <c r="RZZ26" s="117"/>
      <c r="SAA26" s="117"/>
      <c r="SAB26" s="117"/>
      <c r="SAC26" s="117"/>
      <c r="SAD26" s="117"/>
      <c r="SAE26" s="117"/>
      <c r="SAF26" s="117"/>
      <c r="SAG26" s="117"/>
      <c r="SAH26" s="117"/>
      <c r="SAI26" s="117"/>
      <c r="SAJ26" s="117"/>
      <c r="SAK26" s="117"/>
      <c r="SAL26" s="117"/>
      <c r="SAM26" s="117"/>
      <c r="SAN26" s="117"/>
      <c r="SAO26" s="117"/>
      <c r="SAP26" s="117"/>
      <c r="SAQ26" s="117"/>
      <c r="SAR26" s="117"/>
      <c r="SAS26" s="117"/>
      <c r="SAT26" s="117"/>
      <c r="SAU26" s="117"/>
      <c r="SAV26" s="117"/>
      <c r="SAW26" s="117"/>
      <c r="SAX26" s="117"/>
      <c r="SAY26" s="117"/>
      <c r="SAZ26" s="117"/>
      <c r="SBA26" s="117"/>
      <c r="SBB26" s="117"/>
      <c r="SBC26" s="117"/>
      <c r="SBD26" s="117"/>
      <c r="SBE26" s="117"/>
      <c r="SBF26" s="117"/>
      <c r="SBG26" s="117"/>
      <c r="SBH26" s="117"/>
      <c r="SBI26" s="117"/>
      <c r="SBJ26" s="117"/>
      <c r="SBK26" s="117"/>
      <c r="SBL26" s="117"/>
      <c r="SBM26" s="117"/>
      <c r="SBN26" s="117"/>
      <c r="SBO26" s="117"/>
      <c r="SBP26" s="117"/>
      <c r="SBQ26" s="117"/>
      <c r="SBR26" s="117"/>
      <c r="SBS26" s="117"/>
      <c r="SBT26" s="117"/>
      <c r="SBU26" s="117"/>
      <c r="SBV26" s="117"/>
      <c r="SBW26" s="117"/>
      <c r="SBX26" s="117"/>
      <c r="SBY26" s="117"/>
      <c r="SBZ26" s="117"/>
      <c r="SCA26" s="117"/>
      <c r="SCB26" s="117"/>
      <c r="SCC26" s="117"/>
      <c r="SCD26" s="117"/>
      <c r="SCE26" s="117"/>
      <c r="SCF26" s="117"/>
      <c r="SCG26" s="117"/>
      <c r="SCH26" s="117"/>
      <c r="SCI26" s="117"/>
      <c r="SCJ26" s="117"/>
      <c r="SCK26" s="117"/>
      <c r="SCL26" s="117"/>
      <c r="SCM26" s="117"/>
      <c r="SCN26" s="117"/>
      <c r="SCO26" s="117"/>
      <c r="SCP26" s="117"/>
      <c r="SCQ26" s="117"/>
      <c r="SCR26" s="117"/>
      <c r="SCS26" s="117"/>
      <c r="SCT26" s="117"/>
      <c r="SCU26" s="117"/>
      <c r="SCV26" s="117"/>
      <c r="SCW26" s="117"/>
      <c r="SCX26" s="117"/>
      <c r="SCY26" s="117"/>
      <c r="SCZ26" s="117"/>
      <c r="SDA26" s="117"/>
      <c r="SDB26" s="117"/>
      <c r="SDC26" s="117"/>
      <c r="SDD26" s="117"/>
      <c r="SDE26" s="117"/>
      <c r="SDF26" s="117"/>
      <c r="SDG26" s="117"/>
      <c r="SDH26" s="117"/>
      <c r="SDI26" s="117"/>
      <c r="SDJ26" s="117"/>
      <c r="SDK26" s="117"/>
      <c r="SDL26" s="117"/>
      <c r="SDM26" s="117"/>
      <c r="SDN26" s="117"/>
      <c r="SDO26" s="117"/>
      <c r="SDP26" s="117"/>
      <c r="SDQ26" s="117"/>
      <c r="SDR26" s="117"/>
      <c r="SDS26" s="117"/>
      <c r="SDT26" s="117"/>
      <c r="SDU26" s="117"/>
      <c r="SDV26" s="117"/>
      <c r="SDW26" s="117"/>
      <c r="SDX26" s="117"/>
      <c r="SDY26" s="117"/>
      <c r="SDZ26" s="117"/>
      <c r="SEA26" s="117"/>
      <c r="SEB26" s="117"/>
      <c r="SEC26" s="117"/>
      <c r="SED26" s="117"/>
      <c r="SEE26" s="117"/>
      <c r="SEF26" s="117"/>
      <c r="SEG26" s="117"/>
      <c r="SEH26" s="117"/>
      <c r="SEI26" s="117"/>
      <c r="SEJ26" s="117"/>
      <c r="SEK26" s="117"/>
      <c r="SEL26" s="117"/>
      <c r="SEM26" s="117"/>
      <c r="SEN26" s="117"/>
      <c r="SEO26" s="117"/>
      <c r="SEP26" s="117"/>
      <c r="SEQ26" s="117"/>
      <c r="SER26" s="117"/>
      <c r="SES26" s="117"/>
      <c r="SET26" s="117"/>
      <c r="SEU26" s="117"/>
      <c r="SEV26" s="117"/>
      <c r="SEW26" s="117"/>
      <c r="SEX26" s="117"/>
      <c r="SEY26" s="117"/>
      <c r="SEZ26" s="117"/>
      <c r="SFA26" s="117"/>
      <c r="SFB26" s="117"/>
      <c r="SFC26" s="117"/>
      <c r="SFD26" s="117"/>
      <c r="SFE26" s="117"/>
      <c r="SFF26" s="117"/>
      <c r="SFG26" s="117"/>
      <c r="SFH26" s="117"/>
      <c r="SFI26" s="117"/>
      <c r="SFJ26" s="117"/>
      <c r="SFK26" s="117"/>
      <c r="SFL26" s="117"/>
      <c r="SFM26" s="117"/>
      <c r="SFN26" s="117"/>
      <c r="SFO26" s="117"/>
      <c r="SFP26" s="117"/>
      <c r="SFQ26" s="117"/>
      <c r="SFR26" s="117"/>
      <c r="SFS26" s="117"/>
      <c r="SFT26" s="117"/>
      <c r="SFU26" s="117"/>
      <c r="SFV26" s="117"/>
      <c r="SFW26" s="117"/>
      <c r="SFX26" s="117"/>
      <c r="SFY26" s="117"/>
      <c r="SFZ26" s="117"/>
      <c r="SGA26" s="117"/>
      <c r="SGB26" s="117"/>
      <c r="SGC26" s="117"/>
      <c r="SGD26" s="117"/>
      <c r="SGE26" s="117"/>
      <c r="SGF26" s="117"/>
      <c r="SGG26" s="117"/>
      <c r="SGH26" s="117"/>
      <c r="SGI26" s="117"/>
      <c r="SGJ26" s="117"/>
      <c r="SGK26" s="117"/>
      <c r="SGL26" s="117"/>
      <c r="SGM26" s="117"/>
      <c r="SGN26" s="117"/>
      <c r="SGO26" s="117"/>
      <c r="SGP26" s="117"/>
      <c r="SGQ26" s="117"/>
      <c r="SGR26" s="117"/>
      <c r="SGS26" s="117"/>
      <c r="SGT26" s="117"/>
      <c r="SGU26" s="117"/>
      <c r="SGV26" s="117"/>
      <c r="SGW26" s="117"/>
      <c r="SGX26" s="117"/>
      <c r="SGY26" s="117"/>
      <c r="SGZ26" s="117"/>
      <c r="SHA26" s="117"/>
      <c r="SHB26" s="117"/>
      <c r="SHC26" s="117"/>
      <c r="SHD26" s="117"/>
      <c r="SHE26" s="117"/>
      <c r="SHF26" s="117"/>
      <c r="SHG26" s="117"/>
      <c r="SHH26" s="117"/>
      <c r="SHI26" s="117"/>
      <c r="SHJ26" s="117"/>
      <c r="SHK26" s="117"/>
      <c r="SHL26" s="117"/>
      <c r="SHM26" s="117"/>
      <c r="SHN26" s="117"/>
      <c r="SHO26" s="117"/>
      <c r="SHP26" s="117"/>
      <c r="SHQ26" s="117"/>
      <c r="SHR26" s="117"/>
      <c r="SHS26" s="117"/>
      <c r="SHT26" s="117"/>
      <c r="SHU26" s="117"/>
      <c r="SHV26" s="117"/>
      <c r="SHW26" s="117"/>
      <c r="SHX26" s="117"/>
      <c r="SHY26" s="117"/>
      <c r="SHZ26" s="117"/>
      <c r="SIA26" s="117"/>
      <c r="SIB26" s="117"/>
      <c r="SIC26" s="117"/>
      <c r="SID26" s="117"/>
      <c r="SIE26" s="117"/>
      <c r="SIF26" s="117"/>
      <c r="SIG26" s="117"/>
      <c r="SIH26" s="117"/>
      <c r="SII26" s="117"/>
      <c r="SIJ26" s="117"/>
      <c r="SIK26" s="117"/>
      <c r="SIL26" s="117"/>
      <c r="SIM26" s="117"/>
      <c r="SIN26" s="117"/>
      <c r="SIO26" s="117"/>
      <c r="SIP26" s="117"/>
      <c r="SIQ26" s="117"/>
      <c r="SIR26" s="117"/>
      <c r="SIS26" s="117"/>
      <c r="SIT26" s="117"/>
      <c r="SIU26" s="117"/>
      <c r="SIV26" s="117"/>
      <c r="SIW26" s="117"/>
      <c r="SIX26" s="117"/>
      <c r="SIY26" s="117"/>
      <c r="SIZ26" s="117"/>
      <c r="SJA26" s="117"/>
      <c r="SJB26" s="117"/>
      <c r="SJC26" s="117"/>
      <c r="SJD26" s="117"/>
      <c r="SJE26" s="117"/>
      <c r="SJF26" s="117"/>
      <c r="SJG26" s="117"/>
      <c r="SJH26" s="117"/>
      <c r="SJI26" s="117"/>
      <c r="SJJ26" s="117"/>
      <c r="SJK26" s="117"/>
      <c r="SJL26" s="117"/>
      <c r="SJM26" s="117"/>
      <c r="SJN26" s="117"/>
      <c r="SJO26" s="117"/>
      <c r="SJP26" s="117"/>
      <c r="SJQ26" s="117"/>
      <c r="SJR26" s="117"/>
      <c r="SJS26" s="117"/>
      <c r="SJT26" s="117"/>
      <c r="SJU26" s="117"/>
      <c r="SJV26" s="117"/>
      <c r="SJW26" s="117"/>
      <c r="SJX26" s="117"/>
      <c r="SJY26" s="117"/>
      <c r="SJZ26" s="117"/>
      <c r="SKA26" s="117"/>
      <c r="SKB26" s="117"/>
      <c r="SKC26" s="117"/>
      <c r="SKD26" s="117"/>
      <c r="SKE26" s="117"/>
      <c r="SKF26" s="117"/>
      <c r="SKG26" s="117"/>
      <c r="SKH26" s="117"/>
      <c r="SKI26" s="117"/>
      <c r="SKJ26" s="117"/>
      <c r="SKK26" s="117"/>
      <c r="SKL26" s="117"/>
      <c r="SKM26" s="117"/>
      <c r="SKN26" s="117"/>
      <c r="SKO26" s="117"/>
      <c r="SKP26" s="117"/>
      <c r="SKQ26" s="117"/>
      <c r="SKR26" s="117"/>
      <c r="SKS26" s="117"/>
      <c r="SKT26" s="117"/>
      <c r="SKU26" s="117"/>
      <c r="SKV26" s="117"/>
      <c r="SKW26" s="117"/>
      <c r="SKX26" s="117"/>
      <c r="SKY26" s="117"/>
      <c r="SKZ26" s="117"/>
      <c r="SLA26" s="117"/>
      <c r="SLB26" s="117"/>
      <c r="SLC26" s="117"/>
      <c r="SLD26" s="117"/>
      <c r="SLE26" s="117"/>
      <c r="SLF26" s="117"/>
      <c r="SLG26" s="117"/>
      <c r="SLH26" s="117"/>
      <c r="SLI26" s="117"/>
      <c r="SLJ26" s="117"/>
      <c r="SLK26" s="117"/>
      <c r="SLL26" s="117"/>
      <c r="SLM26" s="117"/>
      <c r="SLN26" s="117"/>
      <c r="SLO26" s="117"/>
      <c r="SLP26" s="117"/>
      <c r="SLQ26" s="117"/>
      <c r="SLR26" s="117"/>
      <c r="SLS26" s="117"/>
      <c r="SLT26" s="117"/>
      <c r="SLU26" s="117"/>
      <c r="SLV26" s="117"/>
      <c r="SLW26" s="117"/>
      <c r="SLX26" s="117"/>
      <c r="SLY26" s="117"/>
      <c r="SLZ26" s="117"/>
      <c r="SMA26" s="117"/>
      <c r="SMB26" s="117"/>
      <c r="SMC26" s="117"/>
      <c r="SMD26" s="117"/>
      <c r="SME26" s="117"/>
      <c r="SMF26" s="117"/>
      <c r="SMG26" s="117"/>
      <c r="SMH26" s="117"/>
      <c r="SMI26" s="117"/>
      <c r="SMJ26" s="117"/>
      <c r="SMK26" s="117"/>
      <c r="SML26" s="117"/>
      <c r="SMM26" s="117"/>
      <c r="SMN26" s="117"/>
      <c r="SMO26" s="117"/>
      <c r="SMP26" s="117"/>
      <c r="SMQ26" s="117"/>
      <c r="SMR26" s="117"/>
      <c r="SMS26" s="117"/>
      <c r="SMT26" s="117"/>
      <c r="SMU26" s="117"/>
      <c r="SMV26" s="117"/>
      <c r="SMW26" s="117"/>
      <c r="SMX26" s="117"/>
      <c r="SMY26" s="117"/>
      <c r="SMZ26" s="117"/>
      <c r="SNA26" s="117"/>
      <c r="SNB26" s="117"/>
      <c r="SNC26" s="117"/>
      <c r="SND26" s="117"/>
      <c r="SNE26" s="117"/>
      <c r="SNF26" s="117"/>
      <c r="SNG26" s="117"/>
      <c r="SNH26" s="117"/>
      <c r="SNI26" s="117"/>
      <c r="SNJ26" s="117"/>
      <c r="SNK26" s="117"/>
      <c r="SNL26" s="117"/>
      <c r="SNM26" s="117"/>
      <c r="SNN26" s="117"/>
      <c r="SNO26" s="117"/>
      <c r="SNP26" s="117"/>
      <c r="SNQ26" s="117"/>
      <c r="SNR26" s="117"/>
      <c r="SNS26" s="117"/>
      <c r="SNT26" s="117"/>
      <c r="SNU26" s="117"/>
      <c r="SNV26" s="117"/>
      <c r="SNW26" s="117"/>
      <c r="SNX26" s="117"/>
      <c r="SNY26" s="117"/>
      <c r="SNZ26" s="117"/>
      <c r="SOA26" s="117"/>
      <c r="SOB26" s="117"/>
      <c r="SOC26" s="117"/>
      <c r="SOD26" s="117"/>
      <c r="SOE26" s="117"/>
      <c r="SOF26" s="117"/>
      <c r="SOG26" s="117"/>
      <c r="SOH26" s="117"/>
      <c r="SOI26" s="117"/>
      <c r="SOJ26" s="117"/>
      <c r="SOK26" s="117"/>
      <c r="SOL26" s="117"/>
      <c r="SOM26" s="117"/>
      <c r="SON26" s="117"/>
      <c r="SOO26" s="117"/>
      <c r="SOP26" s="117"/>
      <c r="SOQ26" s="117"/>
      <c r="SOR26" s="117"/>
      <c r="SOS26" s="117"/>
      <c r="SOT26" s="117"/>
      <c r="SOU26" s="117"/>
      <c r="SOV26" s="117"/>
      <c r="SOW26" s="117"/>
      <c r="SOX26" s="117"/>
      <c r="SOY26" s="117"/>
      <c r="SOZ26" s="117"/>
      <c r="SPA26" s="117"/>
      <c r="SPB26" s="117"/>
      <c r="SPC26" s="117"/>
      <c r="SPD26" s="117"/>
      <c r="SPE26" s="117"/>
      <c r="SPF26" s="117"/>
      <c r="SPG26" s="117"/>
      <c r="SPH26" s="117"/>
      <c r="SPI26" s="117"/>
      <c r="SPJ26" s="117"/>
      <c r="SPK26" s="117"/>
      <c r="SPL26" s="117"/>
      <c r="SPM26" s="117"/>
      <c r="SPN26" s="117"/>
      <c r="SPO26" s="117"/>
      <c r="SPP26" s="117"/>
      <c r="SPQ26" s="117"/>
      <c r="SPR26" s="117"/>
      <c r="SPS26" s="117"/>
      <c r="SPT26" s="117"/>
      <c r="SPU26" s="117"/>
      <c r="SPV26" s="117"/>
      <c r="SPW26" s="117"/>
      <c r="SPX26" s="117"/>
      <c r="SPY26" s="117"/>
      <c r="SPZ26" s="117"/>
      <c r="SQA26" s="117"/>
      <c r="SQB26" s="117"/>
      <c r="SQC26" s="117"/>
      <c r="SQD26" s="117"/>
      <c r="SQE26" s="117"/>
      <c r="SQF26" s="117"/>
      <c r="SQG26" s="117"/>
      <c r="SQH26" s="117"/>
      <c r="SQI26" s="117"/>
      <c r="SQJ26" s="117"/>
      <c r="SQK26" s="117"/>
      <c r="SQL26" s="117"/>
      <c r="SQM26" s="117"/>
      <c r="SQN26" s="117"/>
      <c r="SQO26" s="117"/>
      <c r="SQP26" s="117"/>
      <c r="SQQ26" s="117"/>
      <c r="SQR26" s="117"/>
      <c r="SQS26" s="117"/>
      <c r="SQT26" s="117"/>
      <c r="SQU26" s="117"/>
      <c r="SQV26" s="117"/>
      <c r="SQW26" s="117"/>
      <c r="SQX26" s="117"/>
      <c r="SQY26" s="117"/>
      <c r="SQZ26" s="117"/>
      <c r="SRA26" s="117"/>
      <c r="SRB26" s="117"/>
      <c r="SRC26" s="117"/>
      <c r="SRD26" s="117"/>
      <c r="SRE26" s="117"/>
      <c r="SRF26" s="117"/>
      <c r="SRG26" s="117"/>
      <c r="SRH26" s="117"/>
      <c r="SRI26" s="117"/>
      <c r="SRJ26" s="117"/>
      <c r="SRK26" s="117"/>
      <c r="SRL26" s="117"/>
      <c r="SRM26" s="117"/>
      <c r="SRN26" s="117"/>
      <c r="SRO26" s="117"/>
      <c r="SRP26" s="117"/>
      <c r="SRQ26" s="117"/>
      <c r="SRR26" s="117"/>
      <c r="SRS26" s="117"/>
      <c r="SRT26" s="117"/>
      <c r="SRU26" s="117"/>
      <c r="SRV26" s="117"/>
      <c r="SRW26" s="117"/>
      <c r="SRX26" s="117"/>
      <c r="SRY26" s="117"/>
      <c r="SRZ26" s="117"/>
      <c r="SSA26" s="117"/>
      <c r="SSB26" s="117"/>
      <c r="SSC26" s="117"/>
      <c r="SSD26" s="117"/>
      <c r="SSE26" s="117"/>
      <c r="SSF26" s="117"/>
      <c r="SSG26" s="117"/>
      <c r="SSH26" s="117"/>
      <c r="SSI26" s="117"/>
      <c r="SSJ26" s="117"/>
      <c r="SSK26" s="117"/>
      <c r="SSL26" s="117"/>
      <c r="SSM26" s="117"/>
      <c r="SSN26" s="117"/>
      <c r="SSO26" s="117"/>
      <c r="SSP26" s="117"/>
      <c r="SSQ26" s="117"/>
      <c r="SSR26" s="117"/>
      <c r="SSS26" s="117"/>
      <c r="SST26" s="117"/>
      <c r="SSU26" s="117"/>
      <c r="SSV26" s="117"/>
      <c r="SSW26" s="117"/>
      <c r="SSX26" s="117"/>
      <c r="SSY26" s="117"/>
      <c r="SSZ26" s="117"/>
      <c r="STA26" s="117"/>
      <c r="STB26" s="117"/>
      <c r="STC26" s="117"/>
      <c r="STD26" s="117"/>
      <c r="STE26" s="117"/>
      <c r="STF26" s="117"/>
      <c r="STG26" s="117"/>
      <c r="STH26" s="117"/>
      <c r="STI26" s="117"/>
      <c r="STJ26" s="117"/>
      <c r="STK26" s="117"/>
      <c r="STL26" s="117"/>
      <c r="STM26" s="117"/>
      <c r="STN26" s="117"/>
      <c r="STO26" s="117"/>
      <c r="STP26" s="117"/>
      <c r="STQ26" s="117"/>
      <c r="STR26" s="117"/>
      <c r="STS26" s="117"/>
      <c r="STT26" s="117"/>
      <c r="STU26" s="117"/>
      <c r="STV26" s="117"/>
      <c r="STW26" s="117"/>
      <c r="STX26" s="117"/>
      <c r="STY26" s="117"/>
      <c r="STZ26" s="117"/>
      <c r="SUA26" s="117"/>
      <c r="SUB26" s="117"/>
      <c r="SUC26" s="117"/>
      <c r="SUD26" s="117"/>
      <c r="SUE26" s="117"/>
      <c r="SUF26" s="117"/>
      <c r="SUG26" s="117"/>
      <c r="SUH26" s="117"/>
      <c r="SUI26" s="117"/>
      <c r="SUJ26" s="117"/>
      <c r="SUK26" s="117"/>
      <c r="SUL26" s="117"/>
      <c r="SUM26" s="117"/>
      <c r="SUN26" s="117"/>
      <c r="SUO26" s="117"/>
      <c r="SUP26" s="117"/>
      <c r="SUQ26" s="117"/>
      <c r="SUR26" s="117"/>
      <c r="SUS26" s="117"/>
      <c r="SUT26" s="117"/>
      <c r="SUU26" s="117"/>
      <c r="SUV26" s="117"/>
      <c r="SUW26" s="117"/>
      <c r="SUX26" s="117"/>
      <c r="SUY26" s="117"/>
      <c r="SUZ26" s="117"/>
      <c r="SVA26" s="117"/>
      <c r="SVB26" s="117"/>
      <c r="SVC26" s="117"/>
      <c r="SVD26" s="117"/>
      <c r="SVE26" s="117"/>
      <c r="SVF26" s="117"/>
      <c r="SVG26" s="117"/>
      <c r="SVH26" s="117"/>
      <c r="SVI26" s="117"/>
      <c r="SVJ26" s="117"/>
      <c r="SVK26" s="117"/>
      <c r="SVL26" s="117"/>
      <c r="SVM26" s="117"/>
      <c r="SVN26" s="117"/>
      <c r="SVO26" s="117"/>
      <c r="SVP26" s="117"/>
      <c r="SVQ26" s="117"/>
      <c r="SVR26" s="117"/>
      <c r="SVS26" s="117"/>
      <c r="SVT26" s="117"/>
      <c r="SVU26" s="117"/>
      <c r="SVV26" s="117"/>
      <c r="SVW26" s="117"/>
      <c r="SVX26" s="117"/>
      <c r="SVY26" s="117"/>
      <c r="SVZ26" s="117"/>
      <c r="SWA26" s="117"/>
      <c r="SWB26" s="117"/>
      <c r="SWC26" s="117"/>
      <c r="SWD26" s="117"/>
      <c r="SWE26" s="117"/>
      <c r="SWF26" s="117"/>
      <c r="SWG26" s="117"/>
      <c r="SWH26" s="117"/>
      <c r="SWI26" s="117"/>
      <c r="SWJ26" s="117"/>
      <c r="SWK26" s="117"/>
      <c r="SWL26" s="117"/>
      <c r="SWM26" s="117"/>
      <c r="SWN26" s="117"/>
      <c r="SWO26" s="117"/>
      <c r="SWP26" s="117"/>
      <c r="SWQ26" s="117"/>
      <c r="SWR26" s="117"/>
      <c r="SWS26" s="117"/>
      <c r="SWT26" s="117"/>
      <c r="SWU26" s="117"/>
      <c r="SWV26" s="117"/>
      <c r="SWW26" s="117"/>
      <c r="SWX26" s="117"/>
      <c r="SWY26" s="117"/>
      <c r="SWZ26" s="117"/>
      <c r="SXA26" s="117"/>
      <c r="SXB26" s="117"/>
      <c r="SXC26" s="117"/>
      <c r="SXD26" s="117"/>
      <c r="SXE26" s="117"/>
      <c r="SXF26" s="117"/>
      <c r="SXG26" s="117"/>
      <c r="SXH26" s="117"/>
      <c r="SXI26" s="117"/>
      <c r="SXJ26" s="117"/>
      <c r="SXK26" s="117"/>
      <c r="SXL26" s="117"/>
      <c r="SXM26" s="117"/>
      <c r="SXN26" s="117"/>
      <c r="SXO26" s="117"/>
      <c r="SXP26" s="117"/>
      <c r="SXQ26" s="117"/>
      <c r="SXR26" s="117"/>
      <c r="SXS26" s="117"/>
      <c r="SXT26" s="117"/>
      <c r="SXU26" s="117"/>
      <c r="SXV26" s="117"/>
      <c r="SXW26" s="117"/>
      <c r="SXX26" s="117"/>
      <c r="SXY26" s="117"/>
      <c r="SXZ26" s="117"/>
      <c r="SYA26" s="117"/>
      <c r="SYB26" s="117"/>
      <c r="SYC26" s="117"/>
      <c r="SYD26" s="117"/>
      <c r="SYE26" s="117"/>
      <c r="SYF26" s="117"/>
      <c r="SYG26" s="117"/>
      <c r="SYH26" s="117"/>
      <c r="SYI26" s="117"/>
      <c r="SYJ26" s="117"/>
      <c r="SYK26" s="117"/>
      <c r="SYL26" s="117"/>
      <c r="SYM26" s="117"/>
      <c r="SYN26" s="117"/>
      <c r="SYO26" s="117"/>
      <c r="SYP26" s="117"/>
      <c r="SYQ26" s="117"/>
      <c r="SYR26" s="117"/>
      <c r="SYS26" s="117"/>
      <c r="SYT26" s="117"/>
      <c r="SYU26" s="117"/>
      <c r="SYV26" s="117"/>
      <c r="SYW26" s="117"/>
      <c r="SYX26" s="117"/>
      <c r="SYY26" s="117"/>
      <c r="SYZ26" s="117"/>
      <c r="SZA26" s="117"/>
      <c r="SZB26" s="117"/>
      <c r="SZC26" s="117"/>
      <c r="SZD26" s="117"/>
      <c r="SZE26" s="117"/>
      <c r="SZF26" s="117"/>
      <c r="SZG26" s="117"/>
      <c r="SZH26" s="117"/>
      <c r="SZI26" s="117"/>
      <c r="SZJ26" s="117"/>
      <c r="SZK26" s="117"/>
      <c r="SZL26" s="117"/>
      <c r="SZM26" s="117"/>
      <c r="SZN26" s="117"/>
      <c r="SZO26" s="117"/>
      <c r="SZP26" s="117"/>
      <c r="SZQ26" s="117"/>
      <c r="SZR26" s="117"/>
      <c r="SZS26" s="117"/>
      <c r="SZT26" s="117"/>
      <c r="SZU26" s="117"/>
      <c r="SZV26" s="117"/>
      <c r="SZW26" s="117"/>
      <c r="SZX26" s="117"/>
      <c r="SZY26" s="117"/>
      <c r="SZZ26" s="117"/>
      <c r="TAA26" s="117"/>
      <c r="TAB26" s="117"/>
      <c r="TAC26" s="117"/>
      <c r="TAD26" s="117"/>
      <c r="TAE26" s="117"/>
      <c r="TAF26" s="117"/>
      <c r="TAG26" s="117"/>
      <c r="TAH26" s="117"/>
      <c r="TAI26" s="117"/>
      <c r="TAJ26" s="117"/>
      <c r="TAK26" s="117"/>
      <c r="TAL26" s="117"/>
      <c r="TAM26" s="117"/>
      <c r="TAN26" s="117"/>
      <c r="TAO26" s="117"/>
      <c r="TAP26" s="117"/>
      <c r="TAQ26" s="117"/>
      <c r="TAR26" s="117"/>
      <c r="TAS26" s="117"/>
      <c r="TAT26" s="117"/>
      <c r="TAU26" s="117"/>
      <c r="TAV26" s="117"/>
      <c r="TAW26" s="117"/>
      <c r="TAX26" s="117"/>
      <c r="TAY26" s="117"/>
      <c r="TAZ26" s="117"/>
      <c r="TBA26" s="117"/>
      <c r="TBB26" s="117"/>
      <c r="TBC26" s="117"/>
      <c r="TBD26" s="117"/>
      <c r="TBE26" s="117"/>
      <c r="TBF26" s="117"/>
      <c r="TBG26" s="117"/>
      <c r="TBH26" s="117"/>
      <c r="TBI26" s="117"/>
      <c r="TBJ26" s="117"/>
      <c r="TBK26" s="117"/>
      <c r="TBL26" s="117"/>
      <c r="TBM26" s="117"/>
      <c r="TBN26" s="117"/>
      <c r="TBO26" s="117"/>
      <c r="TBP26" s="117"/>
      <c r="TBQ26" s="117"/>
      <c r="TBR26" s="117"/>
      <c r="TBS26" s="117"/>
      <c r="TBT26" s="117"/>
      <c r="TBU26" s="117"/>
      <c r="TBV26" s="117"/>
      <c r="TBW26" s="117"/>
      <c r="TBX26" s="117"/>
      <c r="TBY26" s="117"/>
      <c r="TBZ26" s="117"/>
      <c r="TCA26" s="117"/>
      <c r="TCB26" s="117"/>
      <c r="TCC26" s="117"/>
      <c r="TCD26" s="117"/>
      <c r="TCE26" s="117"/>
      <c r="TCF26" s="117"/>
      <c r="TCG26" s="117"/>
      <c r="TCH26" s="117"/>
      <c r="TCI26" s="117"/>
      <c r="TCJ26" s="117"/>
      <c r="TCK26" s="117"/>
      <c r="TCL26" s="117"/>
      <c r="TCM26" s="117"/>
      <c r="TCN26" s="117"/>
      <c r="TCO26" s="117"/>
      <c r="TCP26" s="117"/>
      <c r="TCQ26" s="117"/>
      <c r="TCR26" s="117"/>
      <c r="TCS26" s="117"/>
      <c r="TCT26" s="117"/>
      <c r="TCU26" s="117"/>
      <c r="TCV26" s="117"/>
      <c r="TCW26" s="117"/>
      <c r="TCX26" s="117"/>
      <c r="TCY26" s="117"/>
      <c r="TCZ26" s="117"/>
      <c r="TDA26" s="117"/>
      <c r="TDB26" s="117"/>
      <c r="TDC26" s="117"/>
      <c r="TDD26" s="117"/>
      <c r="TDE26" s="117"/>
      <c r="TDF26" s="117"/>
      <c r="TDG26" s="117"/>
      <c r="TDH26" s="117"/>
      <c r="TDI26" s="117"/>
      <c r="TDJ26" s="117"/>
      <c r="TDK26" s="117"/>
      <c r="TDL26" s="117"/>
      <c r="TDM26" s="117"/>
      <c r="TDN26" s="117"/>
      <c r="TDO26" s="117"/>
      <c r="TDP26" s="117"/>
      <c r="TDQ26" s="117"/>
      <c r="TDR26" s="117"/>
      <c r="TDS26" s="117"/>
      <c r="TDT26" s="117"/>
      <c r="TDU26" s="117"/>
      <c r="TDV26" s="117"/>
      <c r="TDW26" s="117"/>
      <c r="TDX26" s="117"/>
      <c r="TDY26" s="117"/>
      <c r="TDZ26" s="117"/>
      <c r="TEA26" s="117"/>
      <c r="TEB26" s="117"/>
      <c r="TEC26" s="117"/>
      <c r="TED26" s="117"/>
      <c r="TEE26" s="117"/>
      <c r="TEF26" s="117"/>
      <c r="TEG26" s="117"/>
      <c r="TEH26" s="117"/>
      <c r="TEI26" s="117"/>
      <c r="TEJ26" s="117"/>
      <c r="TEK26" s="117"/>
      <c r="TEL26" s="117"/>
      <c r="TEM26" s="117"/>
      <c r="TEN26" s="117"/>
      <c r="TEO26" s="117"/>
      <c r="TEP26" s="117"/>
      <c r="TEQ26" s="117"/>
      <c r="TER26" s="117"/>
      <c r="TES26" s="117"/>
      <c r="TET26" s="117"/>
      <c r="TEU26" s="117"/>
      <c r="TEV26" s="117"/>
      <c r="TEW26" s="117"/>
      <c r="TEX26" s="117"/>
      <c r="TEY26" s="117"/>
      <c r="TEZ26" s="117"/>
      <c r="TFA26" s="117"/>
      <c r="TFB26" s="117"/>
      <c r="TFC26" s="117"/>
      <c r="TFD26" s="117"/>
      <c r="TFE26" s="117"/>
      <c r="TFF26" s="117"/>
      <c r="TFG26" s="117"/>
      <c r="TFH26" s="117"/>
      <c r="TFI26" s="117"/>
      <c r="TFJ26" s="117"/>
      <c r="TFK26" s="117"/>
      <c r="TFL26" s="117"/>
      <c r="TFM26" s="117"/>
      <c r="TFN26" s="117"/>
      <c r="TFO26" s="117"/>
      <c r="TFP26" s="117"/>
      <c r="TFQ26" s="117"/>
      <c r="TFR26" s="117"/>
      <c r="TFS26" s="117"/>
      <c r="TFT26" s="117"/>
      <c r="TFU26" s="117"/>
      <c r="TFV26" s="117"/>
      <c r="TFW26" s="117"/>
      <c r="TFX26" s="117"/>
      <c r="TFY26" s="117"/>
      <c r="TFZ26" s="117"/>
      <c r="TGA26" s="117"/>
      <c r="TGB26" s="117"/>
      <c r="TGC26" s="117"/>
      <c r="TGD26" s="117"/>
      <c r="TGE26" s="117"/>
      <c r="TGF26" s="117"/>
      <c r="TGG26" s="117"/>
      <c r="TGH26" s="117"/>
      <c r="TGI26" s="117"/>
      <c r="TGJ26" s="117"/>
      <c r="TGK26" s="117"/>
      <c r="TGL26" s="117"/>
      <c r="TGM26" s="117"/>
      <c r="TGN26" s="117"/>
      <c r="TGO26" s="117"/>
      <c r="TGP26" s="117"/>
      <c r="TGQ26" s="117"/>
      <c r="TGR26" s="117"/>
      <c r="TGS26" s="117"/>
      <c r="TGT26" s="117"/>
      <c r="TGU26" s="117"/>
      <c r="TGV26" s="117"/>
      <c r="TGW26" s="117"/>
      <c r="TGX26" s="117"/>
      <c r="TGY26" s="117"/>
      <c r="TGZ26" s="117"/>
      <c r="THA26" s="117"/>
      <c r="THB26" s="117"/>
      <c r="THC26" s="117"/>
      <c r="THD26" s="117"/>
      <c r="THE26" s="117"/>
      <c r="THF26" s="117"/>
      <c r="THG26" s="117"/>
      <c r="THH26" s="117"/>
      <c r="THI26" s="117"/>
      <c r="THJ26" s="117"/>
      <c r="THK26" s="117"/>
      <c r="THL26" s="117"/>
      <c r="THM26" s="117"/>
      <c r="THN26" s="117"/>
      <c r="THO26" s="117"/>
      <c r="THP26" s="117"/>
      <c r="THQ26" s="117"/>
      <c r="THR26" s="117"/>
      <c r="THS26" s="117"/>
      <c r="THT26" s="117"/>
      <c r="THU26" s="117"/>
      <c r="THV26" s="117"/>
      <c r="THW26" s="117"/>
      <c r="THX26" s="117"/>
      <c r="THY26" s="117"/>
      <c r="THZ26" s="117"/>
      <c r="TIA26" s="117"/>
      <c r="TIB26" s="117"/>
      <c r="TIC26" s="117"/>
      <c r="TID26" s="117"/>
      <c r="TIE26" s="117"/>
      <c r="TIF26" s="117"/>
      <c r="TIG26" s="117"/>
      <c r="TIH26" s="117"/>
      <c r="TII26" s="117"/>
      <c r="TIJ26" s="117"/>
      <c r="TIK26" s="117"/>
      <c r="TIL26" s="117"/>
      <c r="TIM26" s="117"/>
      <c r="TIN26" s="117"/>
      <c r="TIO26" s="117"/>
      <c r="TIP26" s="117"/>
      <c r="TIQ26" s="117"/>
      <c r="TIR26" s="117"/>
      <c r="TIS26" s="117"/>
      <c r="TIT26" s="117"/>
      <c r="TIU26" s="117"/>
      <c r="TIV26" s="117"/>
      <c r="TIW26" s="117"/>
      <c r="TIX26" s="117"/>
      <c r="TIY26" s="117"/>
      <c r="TIZ26" s="117"/>
      <c r="TJA26" s="117"/>
      <c r="TJB26" s="117"/>
      <c r="TJC26" s="117"/>
      <c r="TJD26" s="117"/>
      <c r="TJE26" s="117"/>
      <c r="TJF26" s="117"/>
      <c r="TJG26" s="117"/>
      <c r="TJH26" s="117"/>
      <c r="TJI26" s="117"/>
      <c r="TJJ26" s="117"/>
      <c r="TJK26" s="117"/>
      <c r="TJL26" s="117"/>
      <c r="TJM26" s="117"/>
      <c r="TJN26" s="117"/>
      <c r="TJO26" s="117"/>
      <c r="TJP26" s="117"/>
      <c r="TJQ26" s="117"/>
      <c r="TJR26" s="117"/>
      <c r="TJS26" s="117"/>
      <c r="TJT26" s="117"/>
      <c r="TJU26" s="117"/>
      <c r="TJV26" s="117"/>
      <c r="TJW26" s="117"/>
      <c r="TJX26" s="117"/>
      <c r="TJY26" s="117"/>
      <c r="TJZ26" s="117"/>
      <c r="TKA26" s="117"/>
      <c r="TKB26" s="117"/>
      <c r="TKC26" s="117"/>
      <c r="TKD26" s="117"/>
      <c r="TKE26" s="117"/>
      <c r="TKF26" s="117"/>
      <c r="TKG26" s="117"/>
      <c r="TKH26" s="117"/>
      <c r="TKI26" s="117"/>
      <c r="TKJ26" s="117"/>
      <c r="TKK26" s="117"/>
      <c r="TKL26" s="117"/>
      <c r="TKM26" s="117"/>
      <c r="TKN26" s="117"/>
      <c r="TKO26" s="117"/>
      <c r="TKP26" s="117"/>
      <c r="TKQ26" s="117"/>
      <c r="TKR26" s="117"/>
      <c r="TKS26" s="117"/>
      <c r="TKT26" s="117"/>
      <c r="TKU26" s="117"/>
      <c r="TKV26" s="117"/>
      <c r="TKW26" s="117"/>
      <c r="TKX26" s="117"/>
      <c r="TKY26" s="117"/>
      <c r="TKZ26" s="117"/>
      <c r="TLA26" s="117"/>
      <c r="TLB26" s="117"/>
      <c r="TLC26" s="117"/>
      <c r="TLD26" s="117"/>
      <c r="TLE26" s="117"/>
      <c r="TLF26" s="117"/>
      <c r="TLG26" s="117"/>
      <c r="TLH26" s="117"/>
      <c r="TLI26" s="117"/>
      <c r="TLJ26" s="117"/>
      <c r="TLK26" s="117"/>
      <c r="TLL26" s="117"/>
      <c r="TLM26" s="117"/>
      <c r="TLN26" s="117"/>
      <c r="TLO26" s="117"/>
      <c r="TLP26" s="117"/>
      <c r="TLQ26" s="117"/>
      <c r="TLR26" s="117"/>
      <c r="TLS26" s="117"/>
      <c r="TLT26" s="117"/>
      <c r="TLU26" s="117"/>
      <c r="TLV26" s="117"/>
      <c r="TLW26" s="117"/>
      <c r="TLX26" s="117"/>
      <c r="TLY26" s="117"/>
      <c r="TLZ26" s="117"/>
      <c r="TMA26" s="117"/>
      <c r="TMB26" s="117"/>
      <c r="TMC26" s="117"/>
      <c r="TMD26" s="117"/>
      <c r="TME26" s="117"/>
      <c r="TMF26" s="117"/>
      <c r="TMG26" s="117"/>
      <c r="TMH26" s="117"/>
      <c r="TMI26" s="117"/>
      <c r="TMJ26" s="117"/>
      <c r="TMK26" s="117"/>
      <c r="TML26" s="117"/>
      <c r="TMM26" s="117"/>
      <c r="TMN26" s="117"/>
      <c r="TMO26" s="117"/>
      <c r="TMP26" s="117"/>
      <c r="TMQ26" s="117"/>
      <c r="TMR26" s="117"/>
      <c r="TMS26" s="117"/>
      <c r="TMT26" s="117"/>
      <c r="TMU26" s="117"/>
      <c r="TMV26" s="117"/>
      <c r="TMW26" s="117"/>
      <c r="TMX26" s="117"/>
      <c r="TMY26" s="117"/>
      <c r="TMZ26" s="117"/>
      <c r="TNA26" s="117"/>
      <c r="TNB26" s="117"/>
      <c r="TNC26" s="117"/>
      <c r="TND26" s="117"/>
      <c r="TNE26" s="117"/>
      <c r="TNF26" s="117"/>
      <c r="TNG26" s="117"/>
      <c r="TNH26" s="117"/>
      <c r="TNI26" s="117"/>
      <c r="TNJ26" s="117"/>
      <c r="TNK26" s="117"/>
      <c r="TNL26" s="117"/>
      <c r="TNM26" s="117"/>
      <c r="TNN26" s="117"/>
      <c r="TNO26" s="117"/>
      <c r="TNP26" s="117"/>
      <c r="TNQ26" s="117"/>
      <c r="TNR26" s="117"/>
      <c r="TNS26" s="117"/>
      <c r="TNT26" s="117"/>
      <c r="TNU26" s="117"/>
      <c r="TNV26" s="117"/>
      <c r="TNW26" s="117"/>
      <c r="TNX26" s="117"/>
      <c r="TNY26" s="117"/>
      <c r="TNZ26" s="117"/>
      <c r="TOA26" s="117"/>
      <c r="TOB26" s="117"/>
      <c r="TOC26" s="117"/>
      <c r="TOD26" s="117"/>
      <c r="TOE26" s="117"/>
      <c r="TOF26" s="117"/>
      <c r="TOG26" s="117"/>
      <c r="TOH26" s="117"/>
      <c r="TOI26" s="117"/>
      <c r="TOJ26" s="117"/>
      <c r="TOK26" s="117"/>
      <c r="TOL26" s="117"/>
      <c r="TOM26" s="117"/>
      <c r="TON26" s="117"/>
      <c r="TOO26" s="117"/>
      <c r="TOP26" s="117"/>
      <c r="TOQ26" s="117"/>
      <c r="TOR26" s="117"/>
      <c r="TOS26" s="117"/>
      <c r="TOT26" s="117"/>
      <c r="TOU26" s="117"/>
      <c r="TOV26" s="117"/>
      <c r="TOW26" s="117"/>
      <c r="TOX26" s="117"/>
      <c r="TOY26" s="117"/>
      <c r="TOZ26" s="117"/>
      <c r="TPA26" s="117"/>
      <c r="TPB26" s="117"/>
      <c r="TPC26" s="117"/>
      <c r="TPD26" s="117"/>
      <c r="TPE26" s="117"/>
      <c r="TPF26" s="117"/>
      <c r="TPG26" s="117"/>
      <c r="TPH26" s="117"/>
      <c r="TPI26" s="117"/>
      <c r="TPJ26" s="117"/>
      <c r="TPK26" s="117"/>
      <c r="TPL26" s="117"/>
      <c r="TPM26" s="117"/>
      <c r="TPN26" s="117"/>
      <c r="TPO26" s="117"/>
      <c r="TPP26" s="117"/>
      <c r="TPQ26" s="117"/>
      <c r="TPR26" s="117"/>
      <c r="TPS26" s="117"/>
      <c r="TPT26" s="117"/>
      <c r="TPU26" s="117"/>
      <c r="TPV26" s="117"/>
      <c r="TPW26" s="117"/>
      <c r="TPX26" s="117"/>
      <c r="TPY26" s="117"/>
      <c r="TPZ26" s="117"/>
      <c r="TQA26" s="117"/>
      <c r="TQB26" s="117"/>
      <c r="TQC26" s="117"/>
      <c r="TQD26" s="117"/>
      <c r="TQE26" s="117"/>
      <c r="TQF26" s="117"/>
      <c r="TQG26" s="117"/>
      <c r="TQH26" s="117"/>
      <c r="TQI26" s="117"/>
      <c r="TQJ26" s="117"/>
      <c r="TQK26" s="117"/>
      <c r="TQL26" s="117"/>
      <c r="TQM26" s="117"/>
      <c r="TQN26" s="117"/>
      <c r="TQO26" s="117"/>
      <c r="TQP26" s="117"/>
      <c r="TQQ26" s="117"/>
      <c r="TQR26" s="117"/>
      <c r="TQS26" s="117"/>
      <c r="TQT26" s="117"/>
      <c r="TQU26" s="117"/>
      <c r="TQV26" s="117"/>
      <c r="TQW26" s="117"/>
      <c r="TQX26" s="117"/>
      <c r="TQY26" s="117"/>
      <c r="TQZ26" s="117"/>
      <c r="TRA26" s="117"/>
      <c r="TRB26" s="117"/>
      <c r="TRC26" s="117"/>
      <c r="TRD26" s="117"/>
      <c r="TRE26" s="117"/>
      <c r="TRF26" s="117"/>
      <c r="TRG26" s="117"/>
      <c r="TRH26" s="117"/>
      <c r="TRI26" s="117"/>
      <c r="TRJ26" s="117"/>
      <c r="TRK26" s="117"/>
      <c r="TRL26" s="117"/>
      <c r="TRM26" s="117"/>
      <c r="TRN26" s="117"/>
      <c r="TRO26" s="117"/>
      <c r="TRP26" s="117"/>
      <c r="TRQ26" s="117"/>
      <c r="TRR26" s="117"/>
      <c r="TRS26" s="117"/>
      <c r="TRT26" s="117"/>
      <c r="TRU26" s="117"/>
      <c r="TRV26" s="117"/>
      <c r="TRW26" s="117"/>
      <c r="TRX26" s="117"/>
      <c r="TRY26" s="117"/>
      <c r="TRZ26" s="117"/>
      <c r="TSA26" s="117"/>
      <c r="TSB26" s="117"/>
      <c r="TSC26" s="117"/>
      <c r="TSD26" s="117"/>
      <c r="TSE26" s="117"/>
      <c r="TSF26" s="117"/>
      <c r="TSG26" s="117"/>
      <c r="TSH26" s="117"/>
      <c r="TSI26" s="117"/>
      <c r="TSJ26" s="117"/>
      <c r="TSK26" s="117"/>
      <c r="TSL26" s="117"/>
      <c r="TSM26" s="117"/>
      <c r="TSN26" s="117"/>
      <c r="TSO26" s="117"/>
      <c r="TSP26" s="117"/>
      <c r="TSQ26" s="117"/>
      <c r="TSR26" s="117"/>
      <c r="TSS26" s="117"/>
      <c r="TST26" s="117"/>
      <c r="TSU26" s="117"/>
      <c r="TSV26" s="117"/>
      <c r="TSW26" s="117"/>
      <c r="TSX26" s="117"/>
      <c r="TSY26" s="117"/>
      <c r="TSZ26" s="117"/>
      <c r="TTA26" s="117"/>
      <c r="TTB26" s="117"/>
      <c r="TTC26" s="117"/>
      <c r="TTD26" s="117"/>
      <c r="TTE26" s="117"/>
      <c r="TTF26" s="117"/>
      <c r="TTG26" s="117"/>
      <c r="TTH26" s="117"/>
      <c r="TTI26" s="117"/>
      <c r="TTJ26" s="117"/>
      <c r="TTK26" s="117"/>
      <c r="TTL26" s="117"/>
      <c r="TTM26" s="117"/>
      <c r="TTN26" s="117"/>
      <c r="TTO26" s="117"/>
      <c r="TTP26" s="117"/>
      <c r="TTQ26" s="117"/>
      <c r="TTR26" s="117"/>
      <c r="TTS26" s="117"/>
      <c r="TTT26" s="117"/>
      <c r="TTU26" s="117"/>
      <c r="TTV26" s="117"/>
      <c r="TTW26" s="117"/>
      <c r="TTX26" s="117"/>
      <c r="TTY26" s="117"/>
      <c r="TTZ26" s="117"/>
      <c r="TUA26" s="117"/>
      <c r="TUB26" s="117"/>
      <c r="TUC26" s="117"/>
      <c r="TUD26" s="117"/>
      <c r="TUE26" s="117"/>
      <c r="TUF26" s="117"/>
      <c r="TUG26" s="117"/>
      <c r="TUH26" s="117"/>
      <c r="TUI26" s="117"/>
      <c r="TUJ26" s="117"/>
      <c r="TUK26" s="117"/>
      <c r="TUL26" s="117"/>
      <c r="TUM26" s="117"/>
      <c r="TUN26" s="117"/>
      <c r="TUO26" s="117"/>
      <c r="TUP26" s="117"/>
      <c r="TUQ26" s="117"/>
      <c r="TUR26" s="117"/>
      <c r="TUS26" s="117"/>
      <c r="TUT26" s="117"/>
      <c r="TUU26" s="117"/>
      <c r="TUV26" s="117"/>
      <c r="TUW26" s="117"/>
      <c r="TUX26" s="117"/>
      <c r="TUY26" s="117"/>
      <c r="TUZ26" s="117"/>
      <c r="TVA26" s="117"/>
      <c r="TVB26" s="117"/>
      <c r="TVC26" s="117"/>
      <c r="TVD26" s="117"/>
      <c r="TVE26" s="117"/>
      <c r="TVF26" s="117"/>
      <c r="TVG26" s="117"/>
      <c r="TVH26" s="117"/>
      <c r="TVI26" s="117"/>
      <c r="TVJ26" s="117"/>
      <c r="TVK26" s="117"/>
      <c r="TVL26" s="117"/>
      <c r="TVM26" s="117"/>
      <c r="TVN26" s="117"/>
      <c r="TVO26" s="117"/>
      <c r="TVP26" s="117"/>
      <c r="TVQ26" s="117"/>
      <c r="TVR26" s="117"/>
      <c r="TVS26" s="117"/>
      <c r="TVT26" s="117"/>
      <c r="TVU26" s="117"/>
      <c r="TVV26" s="117"/>
      <c r="TVW26" s="117"/>
      <c r="TVX26" s="117"/>
      <c r="TVY26" s="117"/>
      <c r="TVZ26" s="117"/>
      <c r="TWA26" s="117"/>
      <c r="TWB26" s="117"/>
      <c r="TWC26" s="117"/>
      <c r="TWD26" s="117"/>
      <c r="TWE26" s="117"/>
      <c r="TWF26" s="117"/>
      <c r="TWG26" s="117"/>
      <c r="TWH26" s="117"/>
      <c r="TWI26" s="117"/>
      <c r="TWJ26" s="117"/>
      <c r="TWK26" s="117"/>
      <c r="TWL26" s="117"/>
      <c r="TWM26" s="117"/>
      <c r="TWN26" s="117"/>
      <c r="TWO26" s="117"/>
      <c r="TWP26" s="117"/>
      <c r="TWQ26" s="117"/>
      <c r="TWR26" s="117"/>
      <c r="TWS26" s="117"/>
      <c r="TWT26" s="117"/>
      <c r="TWU26" s="117"/>
      <c r="TWV26" s="117"/>
      <c r="TWW26" s="117"/>
      <c r="TWX26" s="117"/>
      <c r="TWY26" s="117"/>
      <c r="TWZ26" s="117"/>
      <c r="TXA26" s="117"/>
      <c r="TXB26" s="117"/>
      <c r="TXC26" s="117"/>
      <c r="TXD26" s="117"/>
      <c r="TXE26" s="117"/>
      <c r="TXF26" s="117"/>
      <c r="TXG26" s="117"/>
      <c r="TXH26" s="117"/>
      <c r="TXI26" s="117"/>
      <c r="TXJ26" s="117"/>
      <c r="TXK26" s="117"/>
      <c r="TXL26" s="117"/>
      <c r="TXM26" s="117"/>
      <c r="TXN26" s="117"/>
      <c r="TXO26" s="117"/>
      <c r="TXP26" s="117"/>
      <c r="TXQ26" s="117"/>
      <c r="TXR26" s="117"/>
      <c r="TXS26" s="117"/>
      <c r="TXT26" s="117"/>
      <c r="TXU26" s="117"/>
      <c r="TXV26" s="117"/>
      <c r="TXW26" s="117"/>
      <c r="TXX26" s="117"/>
      <c r="TXY26" s="117"/>
      <c r="TXZ26" s="117"/>
      <c r="TYA26" s="117"/>
      <c r="TYB26" s="117"/>
      <c r="TYC26" s="117"/>
      <c r="TYD26" s="117"/>
      <c r="TYE26" s="117"/>
      <c r="TYF26" s="117"/>
      <c r="TYG26" s="117"/>
      <c r="TYH26" s="117"/>
      <c r="TYI26" s="117"/>
      <c r="TYJ26" s="117"/>
      <c r="TYK26" s="117"/>
      <c r="TYL26" s="117"/>
      <c r="TYM26" s="117"/>
      <c r="TYN26" s="117"/>
      <c r="TYO26" s="117"/>
      <c r="TYP26" s="117"/>
      <c r="TYQ26" s="117"/>
      <c r="TYR26" s="117"/>
      <c r="TYS26" s="117"/>
      <c r="TYT26" s="117"/>
      <c r="TYU26" s="117"/>
      <c r="TYV26" s="117"/>
      <c r="TYW26" s="117"/>
      <c r="TYX26" s="117"/>
      <c r="TYY26" s="117"/>
      <c r="TYZ26" s="117"/>
      <c r="TZA26" s="117"/>
      <c r="TZB26" s="117"/>
      <c r="TZC26" s="117"/>
      <c r="TZD26" s="117"/>
      <c r="TZE26" s="117"/>
      <c r="TZF26" s="117"/>
      <c r="TZG26" s="117"/>
      <c r="TZH26" s="117"/>
      <c r="TZI26" s="117"/>
      <c r="TZJ26" s="117"/>
      <c r="TZK26" s="117"/>
      <c r="TZL26" s="117"/>
      <c r="TZM26" s="117"/>
      <c r="TZN26" s="117"/>
      <c r="TZO26" s="117"/>
      <c r="TZP26" s="117"/>
      <c r="TZQ26" s="117"/>
      <c r="TZR26" s="117"/>
      <c r="TZS26" s="117"/>
      <c r="TZT26" s="117"/>
      <c r="TZU26" s="117"/>
      <c r="TZV26" s="117"/>
      <c r="TZW26" s="117"/>
      <c r="TZX26" s="117"/>
      <c r="TZY26" s="117"/>
      <c r="TZZ26" s="117"/>
      <c r="UAA26" s="117"/>
      <c r="UAB26" s="117"/>
      <c r="UAC26" s="117"/>
      <c r="UAD26" s="117"/>
      <c r="UAE26" s="117"/>
      <c r="UAF26" s="117"/>
      <c r="UAG26" s="117"/>
      <c r="UAH26" s="117"/>
      <c r="UAI26" s="117"/>
      <c r="UAJ26" s="117"/>
      <c r="UAK26" s="117"/>
      <c r="UAL26" s="117"/>
      <c r="UAM26" s="117"/>
      <c r="UAN26" s="117"/>
      <c r="UAO26" s="117"/>
      <c r="UAP26" s="117"/>
      <c r="UAQ26" s="117"/>
      <c r="UAR26" s="117"/>
      <c r="UAS26" s="117"/>
      <c r="UAT26" s="117"/>
      <c r="UAU26" s="117"/>
      <c r="UAV26" s="117"/>
      <c r="UAW26" s="117"/>
      <c r="UAX26" s="117"/>
      <c r="UAY26" s="117"/>
      <c r="UAZ26" s="117"/>
      <c r="UBA26" s="117"/>
      <c r="UBB26" s="117"/>
      <c r="UBC26" s="117"/>
      <c r="UBD26" s="117"/>
      <c r="UBE26" s="117"/>
      <c r="UBF26" s="117"/>
      <c r="UBG26" s="117"/>
      <c r="UBH26" s="117"/>
      <c r="UBI26" s="117"/>
      <c r="UBJ26" s="117"/>
      <c r="UBK26" s="117"/>
      <c r="UBL26" s="117"/>
      <c r="UBM26" s="117"/>
      <c r="UBN26" s="117"/>
      <c r="UBO26" s="117"/>
      <c r="UBP26" s="117"/>
      <c r="UBQ26" s="117"/>
      <c r="UBR26" s="117"/>
      <c r="UBS26" s="117"/>
      <c r="UBT26" s="117"/>
      <c r="UBU26" s="117"/>
      <c r="UBV26" s="117"/>
      <c r="UBW26" s="117"/>
      <c r="UBX26" s="117"/>
      <c r="UBY26" s="117"/>
      <c r="UBZ26" s="117"/>
      <c r="UCA26" s="117"/>
      <c r="UCB26" s="117"/>
      <c r="UCC26" s="117"/>
      <c r="UCD26" s="117"/>
      <c r="UCE26" s="117"/>
      <c r="UCF26" s="117"/>
      <c r="UCG26" s="117"/>
      <c r="UCH26" s="117"/>
      <c r="UCI26" s="117"/>
      <c r="UCJ26" s="117"/>
      <c r="UCK26" s="117"/>
      <c r="UCL26" s="117"/>
      <c r="UCM26" s="117"/>
      <c r="UCN26" s="117"/>
      <c r="UCO26" s="117"/>
      <c r="UCP26" s="117"/>
      <c r="UCQ26" s="117"/>
      <c r="UCR26" s="117"/>
      <c r="UCS26" s="117"/>
      <c r="UCT26" s="117"/>
      <c r="UCU26" s="117"/>
      <c r="UCV26" s="117"/>
      <c r="UCW26" s="117"/>
      <c r="UCX26" s="117"/>
      <c r="UCY26" s="117"/>
      <c r="UCZ26" s="117"/>
      <c r="UDA26" s="117"/>
      <c r="UDB26" s="117"/>
      <c r="UDC26" s="117"/>
      <c r="UDD26" s="117"/>
      <c r="UDE26" s="117"/>
      <c r="UDF26" s="117"/>
      <c r="UDG26" s="117"/>
      <c r="UDH26" s="117"/>
      <c r="UDI26" s="117"/>
      <c r="UDJ26" s="117"/>
      <c r="UDK26" s="117"/>
      <c r="UDL26" s="117"/>
      <c r="UDM26" s="117"/>
      <c r="UDN26" s="117"/>
      <c r="UDO26" s="117"/>
      <c r="UDP26" s="117"/>
      <c r="UDQ26" s="117"/>
      <c r="UDR26" s="117"/>
      <c r="UDS26" s="117"/>
      <c r="UDT26" s="117"/>
      <c r="UDU26" s="117"/>
      <c r="UDV26" s="117"/>
      <c r="UDW26" s="117"/>
      <c r="UDX26" s="117"/>
      <c r="UDY26" s="117"/>
      <c r="UDZ26" s="117"/>
      <c r="UEA26" s="117"/>
      <c r="UEB26" s="117"/>
      <c r="UEC26" s="117"/>
      <c r="UED26" s="117"/>
      <c r="UEE26" s="117"/>
      <c r="UEF26" s="117"/>
      <c r="UEG26" s="117"/>
      <c r="UEH26" s="117"/>
      <c r="UEI26" s="117"/>
      <c r="UEJ26" s="117"/>
      <c r="UEK26" s="117"/>
      <c r="UEL26" s="117"/>
      <c r="UEM26" s="117"/>
      <c r="UEN26" s="117"/>
      <c r="UEO26" s="117"/>
      <c r="UEP26" s="117"/>
      <c r="UEQ26" s="117"/>
      <c r="UER26" s="117"/>
      <c r="UES26" s="117"/>
      <c r="UET26" s="117"/>
      <c r="UEU26" s="117"/>
      <c r="UEV26" s="117"/>
      <c r="UEW26" s="117"/>
      <c r="UEX26" s="117"/>
      <c r="UEY26" s="117"/>
      <c r="UEZ26" s="117"/>
      <c r="UFA26" s="117"/>
      <c r="UFB26" s="117"/>
      <c r="UFC26" s="117"/>
      <c r="UFD26" s="117"/>
      <c r="UFE26" s="117"/>
      <c r="UFF26" s="117"/>
      <c r="UFG26" s="117"/>
      <c r="UFH26" s="117"/>
      <c r="UFI26" s="117"/>
      <c r="UFJ26" s="117"/>
      <c r="UFK26" s="117"/>
      <c r="UFL26" s="117"/>
      <c r="UFM26" s="117"/>
      <c r="UFN26" s="117"/>
      <c r="UFO26" s="117"/>
      <c r="UFP26" s="117"/>
      <c r="UFQ26" s="117"/>
      <c r="UFR26" s="117"/>
      <c r="UFS26" s="117"/>
      <c r="UFT26" s="117"/>
      <c r="UFU26" s="117"/>
      <c r="UFV26" s="117"/>
      <c r="UFW26" s="117"/>
      <c r="UFX26" s="117"/>
      <c r="UFY26" s="117"/>
      <c r="UFZ26" s="117"/>
      <c r="UGA26" s="117"/>
      <c r="UGB26" s="117"/>
      <c r="UGC26" s="117"/>
      <c r="UGD26" s="117"/>
      <c r="UGE26" s="117"/>
      <c r="UGF26" s="117"/>
      <c r="UGG26" s="117"/>
      <c r="UGH26" s="117"/>
      <c r="UGI26" s="117"/>
      <c r="UGJ26" s="117"/>
      <c r="UGK26" s="117"/>
      <c r="UGL26" s="117"/>
      <c r="UGM26" s="117"/>
      <c r="UGN26" s="117"/>
      <c r="UGO26" s="117"/>
      <c r="UGP26" s="117"/>
      <c r="UGQ26" s="117"/>
      <c r="UGR26" s="117"/>
      <c r="UGS26" s="117"/>
      <c r="UGT26" s="117"/>
      <c r="UGU26" s="117"/>
      <c r="UGV26" s="117"/>
      <c r="UGW26" s="117"/>
      <c r="UGX26" s="117"/>
      <c r="UGY26" s="117"/>
      <c r="UGZ26" s="117"/>
      <c r="UHA26" s="117"/>
      <c r="UHB26" s="117"/>
      <c r="UHC26" s="117"/>
      <c r="UHD26" s="117"/>
      <c r="UHE26" s="117"/>
      <c r="UHF26" s="117"/>
      <c r="UHG26" s="117"/>
      <c r="UHH26" s="117"/>
      <c r="UHI26" s="117"/>
      <c r="UHJ26" s="117"/>
      <c r="UHK26" s="117"/>
      <c r="UHL26" s="117"/>
      <c r="UHM26" s="117"/>
      <c r="UHN26" s="117"/>
      <c r="UHO26" s="117"/>
      <c r="UHP26" s="117"/>
      <c r="UHQ26" s="117"/>
      <c r="UHR26" s="117"/>
      <c r="UHS26" s="117"/>
      <c r="UHT26" s="117"/>
      <c r="UHU26" s="117"/>
      <c r="UHV26" s="117"/>
      <c r="UHW26" s="117"/>
      <c r="UHX26" s="117"/>
      <c r="UHY26" s="117"/>
      <c r="UHZ26" s="117"/>
      <c r="UIA26" s="117"/>
      <c r="UIB26" s="117"/>
      <c r="UIC26" s="117"/>
      <c r="UID26" s="117"/>
      <c r="UIE26" s="117"/>
      <c r="UIF26" s="117"/>
      <c r="UIG26" s="117"/>
      <c r="UIH26" s="117"/>
      <c r="UII26" s="117"/>
      <c r="UIJ26" s="117"/>
      <c r="UIK26" s="117"/>
      <c r="UIL26" s="117"/>
      <c r="UIM26" s="117"/>
      <c r="UIN26" s="117"/>
      <c r="UIO26" s="117"/>
      <c r="UIP26" s="117"/>
      <c r="UIQ26" s="117"/>
      <c r="UIR26" s="117"/>
      <c r="UIS26" s="117"/>
      <c r="UIT26" s="117"/>
      <c r="UIU26" s="117"/>
      <c r="UIV26" s="117"/>
      <c r="UIW26" s="117"/>
      <c r="UIX26" s="117"/>
      <c r="UIY26" s="117"/>
      <c r="UIZ26" s="117"/>
      <c r="UJA26" s="117"/>
      <c r="UJB26" s="117"/>
      <c r="UJC26" s="117"/>
      <c r="UJD26" s="117"/>
      <c r="UJE26" s="117"/>
      <c r="UJF26" s="117"/>
      <c r="UJG26" s="117"/>
      <c r="UJH26" s="117"/>
      <c r="UJI26" s="117"/>
      <c r="UJJ26" s="117"/>
      <c r="UJK26" s="117"/>
      <c r="UJL26" s="117"/>
      <c r="UJM26" s="117"/>
      <c r="UJN26" s="117"/>
      <c r="UJO26" s="117"/>
      <c r="UJP26" s="117"/>
      <c r="UJQ26" s="117"/>
      <c r="UJR26" s="117"/>
      <c r="UJS26" s="117"/>
      <c r="UJT26" s="117"/>
      <c r="UJU26" s="117"/>
      <c r="UJV26" s="117"/>
      <c r="UJW26" s="117"/>
      <c r="UJX26" s="117"/>
      <c r="UJY26" s="117"/>
      <c r="UJZ26" s="117"/>
      <c r="UKA26" s="117"/>
      <c r="UKB26" s="117"/>
      <c r="UKC26" s="117"/>
      <c r="UKD26" s="117"/>
      <c r="UKE26" s="117"/>
      <c r="UKF26" s="117"/>
      <c r="UKG26" s="117"/>
      <c r="UKH26" s="117"/>
      <c r="UKI26" s="117"/>
      <c r="UKJ26" s="117"/>
      <c r="UKK26" s="117"/>
      <c r="UKL26" s="117"/>
      <c r="UKM26" s="117"/>
      <c r="UKN26" s="117"/>
      <c r="UKO26" s="117"/>
      <c r="UKP26" s="117"/>
      <c r="UKQ26" s="117"/>
      <c r="UKR26" s="117"/>
      <c r="UKS26" s="117"/>
      <c r="UKT26" s="117"/>
      <c r="UKU26" s="117"/>
      <c r="UKV26" s="117"/>
      <c r="UKW26" s="117"/>
      <c r="UKX26" s="117"/>
      <c r="UKY26" s="117"/>
      <c r="UKZ26" s="117"/>
      <c r="ULA26" s="117"/>
      <c r="ULB26" s="117"/>
      <c r="ULC26" s="117"/>
      <c r="ULD26" s="117"/>
      <c r="ULE26" s="117"/>
      <c r="ULF26" s="117"/>
      <c r="ULG26" s="117"/>
      <c r="ULH26" s="117"/>
      <c r="ULI26" s="117"/>
      <c r="ULJ26" s="117"/>
      <c r="ULK26" s="117"/>
      <c r="ULL26" s="117"/>
      <c r="ULM26" s="117"/>
      <c r="ULN26" s="117"/>
      <c r="ULO26" s="117"/>
      <c r="ULP26" s="117"/>
      <c r="ULQ26" s="117"/>
      <c r="ULR26" s="117"/>
      <c r="ULS26" s="117"/>
      <c r="ULT26" s="117"/>
      <c r="ULU26" s="117"/>
      <c r="ULV26" s="117"/>
      <c r="ULW26" s="117"/>
      <c r="ULX26" s="117"/>
      <c r="ULY26" s="117"/>
      <c r="ULZ26" s="117"/>
      <c r="UMA26" s="117"/>
      <c r="UMB26" s="117"/>
      <c r="UMC26" s="117"/>
      <c r="UMD26" s="117"/>
      <c r="UME26" s="117"/>
      <c r="UMF26" s="117"/>
      <c r="UMG26" s="117"/>
      <c r="UMH26" s="117"/>
      <c r="UMI26" s="117"/>
      <c r="UMJ26" s="117"/>
      <c r="UMK26" s="117"/>
      <c r="UML26" s="117"/>
      <c r="UMM26" s="117"/>
      <c r="UMN26" s="117"/>
      <c r="UMO26" s="117"/>
      <c r="UMP26" s="117"/>
      <c r="UMQ26" s="117"/>
      <c r="UMR26" s="117"/>
      <c r="UMS26" s="117"/>
      <c r="UMT26" s="117"/>
      <c r="UMU26" s="117"/>
      <c r="UMV26" s="117"/>
      <c r="UMW26" s="117"/>
      <c r="UMX26" s="117"/>
      <c r="UMY26" s="117"/>
      <c r="UMZ26" s="117"/>
      <c r="UNA26" s="117"/>
      <c r="UNB26" s="117"/>
      <c r="UNC26" s="117"/>
      <c r="UND26" s="117"/>
      <c r="UNE26" s="117"/>
      <c r="UNF26" s="117"/>
      <c r="UNG26" s="117"/>
      <c r="UNH26" s="117"/>
      <c r="UNI26" s="117"/>
      <c r="UNJ26" s="117"/>
      <c r="UNK26" s="117"/>
      <c r="UNL26" s="117"/>
      <c r="UNM26" s="117"/>
      <c r="UNN26" s="117"/>
      <c r="UNO26" s="117"/>
      <c r="UNP26" s="117"/>
      <c r="UNQ26" s="117"/>
      <c r="UNR26" s="117"/>
      <c r="UNS26" s="117"/>
      <c r="UNT26" s="117"/>
      <c r="UNU26" s="117"/>
      <c r="UNV26" s="117"/>
      <c r="UNW26" s="117"/>
      <c r="UNX26" s="117"/>
      <c r="UNY26" s="117"/>
      <c r="UNZ26" s="117"/>
      <c r="UOA26" s="117"/>
      <c r="UOB26" s="117"/>
      <c r="UOC26" s="117"/>
      <c r="UOD26" s="117"/>
      <c r="UOE26" s="117"/>
      <c r="UOF26" s="117"/>
      <c r="UOG26" s="117"/>
      <c r="UOH26" s="117"/>
      <c r="UOI26" s="117"/>
      <c r="UOJ26" s="117"/>
      <c r="UOK26" s="117"/>
      <c r="UOL26" s="117"/>
      <c r="UOM26" s="117"/>
      <c r="UON26" s="117"/>
      <c r="UOO26" s="117"/>
      <c r="UOP26" s="117"/>
      <c r="UOQ26" s="117"/>
      <c r="UOR26" s="117"/>
      <c r="UOS26" s="117"/>
      <c r="UOT26" s="117"/>
      <c r="UOU26" s="117"/>
      <c r="UOV26" s="117"/>
      <c r="UOW26" s="117"/>
      <c r="UOX26" s="117"/>
      <c r="UOY26" s="117"/>
      <c r="UOZ26" s="117"/>
      <c r="UPA26" s="117"/>
      <c r="UPB26" s="117"/>
      <c r="UPC26" s="117"/>
      <c r="UPD26" s="117"/>
      <c r="UPE26" s="117"/>
      <c r="UPF26" s="117"/>
      <c r="UPG26" s="117"/>
      <c r="UPH26" s="117"/>
      <c r="UPI26" s="117"/>
      <c r="UPJ26" s="117"/>
      <c r="UPK26" s="117"/>
      <c r="UPL26" s="117"/>
      <c r="UPM26" s="117"/>
      <c r="UPN26" s="117"/>
      <c r="UPO26" s="117"/>
      <c r="UPP26" s="117"/>
      <c r="UPQ26" s="117"/>
      <c r="UPR26" s="117"/>
      <c r="UPS26" s="117"/>
      <c r="UPT26" s="117"/>
      <c r="UPU26" s="117"/>
      <c r="UPV26" s="117"/>
      <c r="UPW26" s="117"/>
      <c r="UPX26" s="117"/>
      <c r="UPY26" s="117"/>
      <c r="UPZ26" s="117"/>
      <c r="UQA26" s="117"/>
      <c r="UQB26" s="117"/>
      <c r="UQC26" s="117"/>
      <c r="UQD26" s="117"/>
      <c r="UQE26" s="117"/>
      <c r="UQF26" s="117"/>
      <c r="UQG26" s="117"/>
      <c r="UQH26" s="117"/>
      <c r="UQI26" s="117"/>
      <c r="UQJ26" s="117"/>
      <c r="UQK26" s="117"/>
      <c r="UQL26" s="117"/>
      <c r="UQM26" s="117"/>
      <c r="UQN26" s="117"/>
      <c r="UQO26" s="117"/>
      <c r="UQP26" s="117"/>
      <c r="UQQ26" s="117"/>
      <c r="UQR26" s="117"/>
      <c r="UQS26" s="117"/>
      <c r="UQT26" s="117"/>
      <c r="UQU26" s="117"/>
      <c r="UQV26" s="117"/>
      <c r="UQW26" s="117"/>
      <c r="UQX26" s="117"/>
      <c r="UQY26" s="117"/>
      <c r="UQZ26" s="117"/>
      <c r="URA26" s="117"/>
      <c r="URB26" s="117"/>
      <c r="URC26" s="117"/>
      <c r="URD26" s="117"/>
      <c r="URE26" s="117"/>
      <c r="URF26" s="117"/>
      <c r="URG26" s="117"/>
      <c r="URH26" s="117"/>
      <c r="URI26" s="117"/>
      <c r="URJ26" s="117"/>
      <c r="URK26" s="117"/>
      <c r="URL26" s="117"/>
      <c r="URM26" s="117"/>
      <c r="URN26" s="117"/>
      <c r="URO26" s="117"/>
      <c r="URP26" s="117"/>
      <c r="URQ26" s="117"/>
      <c r="URR26" s="117"/>
      <c r="URS26" s="117"/>
      <c r="URT26" s="117"/>
      <c r="URU26" s="117"/>
      <c r="URV26" s="117"/>
      <c r="URW26" s="117"/>
      <c r="URX26" s="117"/>
      <c r="URY26" s="117"/>
      <c r="URZ26" s="117"/>
      <c r="USA26" s="117"/>
      <c r="USB26" s="117"/>
      <c r="USC26" s="117"/>
      <c r="USD26" s="117"/>
      <c r="USE26" s="117"/>
      <c r="USF26" s="117"/>
      <c r="USG26" s="117"/>
      <c r="USH26" s="117"/>
      <c r="USI26" s="117"/>
      <c r="USJ26" s="117"/>
      <c r="USK26" s="117"/>
      <c r="USL26" s="117"/>
      <c r="USM26" s="117"/>
      <c r="USN26" s="117"/>
      <c r="USO26" s="117"/>
      <c r="USP26" s="117"/>
      <c r="USQ26" s="117"/>
      <c r="USR26" s="117"/>
      <c r="USS26" s="117"/>
      <c r="UST26" s="117"/>
      <c r="USU26" s="117"/>
      <c r="USV26" s="117"/>
      <c r="USW26" s="117"/>
      <c r="USX26" s="117"/>
      <c r="USY26" s="117"/>
      <c r="USZ26" s="117"/>
      <c r="UTA26" s="117"/>
      <c r="UTB26" s="117"/>
      <c r="UTC26" s="117"/>
      <c r="UTD26" s="117"/>
      <c r="UTE26" s="117"/>
      <c r="UTF26" s="117"/>
      <c r="UTG26" s="117"/>
      <c r="UTH26" s="117"/>
      <c r="UTI26" s="117"/>
      <c r="UTJ26" s="117"/>
      <c r="UTK26" s="117"/>
      <c r="UTL26" s="117"/>
      <c r="UTM26" s="117"/>
      <c r="UTN26" s="117"/>
      <c r="UTO26" s="117"/>
      <c r="UTP26" s="117"/>
      <c r="UTQ26" s="117"/>
      <c r="UTR26" s="117"/>
      <c r="UTS26" s="117"/>
      <c r="UTT26" s="117"/>
      <c r="UTU26" s="117"/>
      <c r="UTV26" s="117"/>
      <c r="UTW26" s="117"/>
      <c r="UTX26" s="117"/>
      <c r="UTY26" s="117"/>
      <c r="UTZ26" s="117"/>
      <c r="UUA26" s="117"/>
      <c r="UUB26" s="117"/>
      <c r="UUC26" s="117"/>
      <c r="UUD26" s="117"/>
      <c r="UUE26" s="117"/>
      <c r="UUF26" s="117"/>
      <c r="UUG26" s="117"/>
      <c r="UUH26" s="117"/>
      <c r="UUI26" s="117"/>
      <c r="UUJ26" s="117"/>
      <c r="UUK26" s="117"/>
      <c r="UUL26" s="117"/>
      <c r="UUM26" s="117"/>
      <c r="UUN26" s="117"/>
      <c r="UUO26" s="117"/>
      <c r="UUP26" s="117"/>
      <c r="UUQ26" s="117"/>
      <c r="UUR26" s="117"/>
      <c r="UUS26" s="117"/>
      <c r="UUT26" s="117"/>
      <c r="UUU26" s="117"/>
      <c r="UUV26" s="117"/>
      <c r="UUW26" s="117"/>
      <c r="UUX26" s="117"/>
      <c r="UUY26" s="117"/>
      <c r="UUZ26" s="117"/>
      <c r="UVA26" s="117"/>
      <c r="UVB26" s="117"/>
      <c r="UVC26" s="117"/>
      <c r="UVD26" s="117"/>
      <c r="UVE26" s="117"/>
      <c r="UVF26" s="117"/>
      <c r="UVG26" s="117"/>
      <c r="UVH26" s="117"/>
      <c r="UVI26" s="117"/>
      <c r="UVJ26" s="117"/>
      <c r="UVK26" s="117"/>
      <c r="UVL26" s="117"/>
      <c r="UVM26" s="117"/>
      <c r="UVN26" s="117"/>
      <c r="UVO26" s="117"/>
      <c r="UVP26" s="117"/>
      <c r="UVQ26" s="117"/>
      <c r="UVR26" s="117"/>
      <c r="UVS26" s="117"/>
      <c r="UVT26" s="117"/>
      <c r="UVU26" s="117"/>
      <c r="UVV26" s="117"/>
      <c r="UVW26" s="117"/>
      <c r="UVX26" s="117"/>
      <c r="UVY26" s="117"/>
      <c r="UVZ26" s="117"/>
      <c r="UWA26" s="117"/>
      <c r="UWB26" s="117"/>
      <c r="UWC26" s="117"/>
      <c r="UWD26" s="117"/>
      <c r="UWE26" s="117"/>
      <c r="UWF26" s="117"/>
      <c r="UWG26" s="117"/>
      <c r="UWH26" s="117"/>
      <c r="UWI26" s="117"/>
      <c r="UWJ26" s="117"/>
      <c r="UWK26" s="117"/>
      <c r="UWL26" s="117"/>
      <c r="UWM26" s="117"/>
      <c r="UWN26" s="117"/>
      <c r="UWO26" s="117"/>
      <c r="UWP26" s="117"/>
      <c r="UWQ26" s="117"/>
      <c r="UWR26" s="117"/>
      <c r="UWS26" s="117"/>
      <c r="UWT26" s="117"/>
      <c r="UWU26" s="117"/>
      <c r="UWV26" s="117"/>
      <c r="UWW26" s="117"/>
      <c r="UWX26" s="117"/>
      <c r="UWY26" s="117"/>
      <c r="UWZ26" s="117"/>
      <c r="UXA26" s="117"/>
      <c r="UXB26" s="117"/>
      <c r="UXC26" s="117"/>
      <c r="UXD26" s="117"/>
      <c r="UXE26" s="117"/>
      <c r="UXF26" s="117"/>
      <c r="UXG26" s="117"/>
      <c r="UXH26" s="117"/>
      <c r="UXI26" s="117"/>
      <c r="UXJ26" s="117"/>
      <c r="UXK26" s="117"/>
      <c r="UXL26" s="117"/>
      <c r="UXM26" s="117"/>
      <c r="UXN26" s="117"/>
      <c r="UXO26" s="117"/>
      <c r="UXP26" s="117"/>
      <c r="UXQ26" s="117"/>
      <c r="UXR26" s="117"/>
      <c r="UXS26" s="117"/>
      <c r="UXT26" s="117"/>
      <c r="UXU26" s="117"/>
      <c r="UXV26" s="117"/>
      <c r="UXW26" s="117"/>
      <c r="UXX26" s="117"/>
      <c r="UXY26" s="117"/>
      <c r="UXZ26" s="117"/>
      <c r="UYA26" s="117"/>
      <c r="UYB26" s="117"/>
      <c r="UYC26" s="117"/>
      <c r="UYD26" s="117"/>
      <c r="UYE26" s="117"/>
      <c r="UYF26" s="117"/>
      <c r="UYG26" s="117"/>
      <c r="UYH26" s="117"/>
      <c r="UYI26" s="117"/>
      <c r="UYJ26" s="117"/>
      <c r="UYK26" s="117"/>
      <c r="UYL26" s="117"/>
      <c r="UYM26" s="117"/>
      <c r="UYN26" s="117"/>
      <c r="UYO26" s="117"/>
      <c r="UYP26" s="117"/>
      <c r="UYQ26" s="117"/>
      <c r="UYR26" s="117"/>
      <c r="UYS26" s="117"/>
      <c r="UYT26" s="117"/>
      <c r="UYU26" s="117"/>
      <c r="UYV26" s="117"/>
      <c r="UYW26" s="117"/>
      <c r="UYX26" s="117"/>
      <c r="UYY26" s="117"/>
      <c r="UYZ26" s="117"/>
      <c r="UZA26" s="117"/>
      <c r="UZB26" s="117"/>
      <c r="UZC26" s="117"/>
      <c r="UZD26" s="117"/>
      <c r="UZE26" s="117"/>
      <c r="UZF26" s="117"/>
      <c r="UZG26" s="117"/>
      <c r="UZH26" s="117"/>
      <c r="UZI26" s="117"/>
      <c r="UZJ26" s="117"/>
      <c r="UZK26" s="117"/>
      <c r="UZL26" s="117"/>
      <c r="UZM26" s="117"/>
      <c r="UZN26" s="117"/>
      <c r="UZO26" s="117"/>
      <c r="UZP26" s="117"/>
      <c r="UZQ26" s="117"/>
      <c r="UZR26" s="117"/>
      <c r="UZS26" s="117"/>
      <c r="UZT26" s="117"/>
      <c r="UZU26" s="117"/>
      <c r="UZV26" s="117"/>
      <c r="UZW26" s="117"/>
      <c r="UZX26" s="117"/>
      <c r="UZY26" s="117"/>
      <c r="UZZ26" s="117"/>
      <c r="VAA26" s="117"/>
      <c r="VAB26" s="117"/>
      <c r="VAC26" s="117"/>
      <c r="VAD26" s="117"/>
      <c r="VAE26" s="117"/>
      <c r="VAF26" s="117"/>
      <c r="VAG26" s="117"/>
      <c r="VAH26" s="117"/>
      <c r="VAI26" s="117"/>
      <c r="VAJ26" s="117"/>
      <c r="VAK26" s="117"/>
      <c r="VAL26" s="117"/>
      <c r="VAM26" s="117"/>
      <c r="VAN26" s="117"/>
      <c r="VAO26" s="117"/>
      <c r="VAP26" s="117"/>
      <c r="VAQ26" s="117"/>
      <c r="VAR26" s="117"/>
      <c r="VAS26" s="117"/>
      <c r="VAT26" s="117"/>
      <c r="VAU26" s="117"/>
      <c r="VAV26" s="117"/>
      <c r="VAW26" s="117"/>
      <c r="VAX26" s="117"/>
      <c r="VAY26" s="117"/>
      <c r="VAZ26" s="117"/>
      <c r="VBA26" s="117"/>
      <c r="VBB26" s="117"/>
      <c r="VBC26" s="117"/>
      <c r="VBD26" s="117"/>
      <c r="VBE26" s="117"/>
      <c r="VBF26" s="117"/>
      <c r="VBG26" s="117"/>
      <c r="VBH26" s="117"/>
      <c r="VBI26" s="117"/>
      <c r="VBJ26" s="117"/>
      <c r="VBK26" s="117"/>
      <c r="VBL26" s="117"/>
      <c r="VBM26" s="117"/>
      <c r="VBN26" s="117"/>
      <c r="VBO26" s="117"/>
      <c r="VBP26" s="117"/>
      <c r="VBQ26" s="117"/>
      <c r="VBR26" s="117"/>
      <c r="VBS26" s="117"/>
      <c r="VBT26" s="117"/>
      <c r="VBU26" s="117"/>
      <c r="VBV26" s="117"/>
      <c r="VBW26" s="117"/>
      <c r="VBX26" s="117"/>
      <c r="VBY26" s="117"/>
      <c r="VBZ26" s="117"/>
      <c r="VCA26" s="117"/>
      <c r="VCB26" s="117"/>
      <c r="VCC26" s="117"/>
      <c r="VCD26" s="117"/>
      <c r="VCE26" s="117"/>
      <c r="VCF26" s="117"/>
      <c r="VCG26" s="117"/>
      <c r="VCH26" s="117"/>
      <c r="VCI26" s="117"/>
      <c r="VCJ26" s="117"/>
      <c r="VCK26" s="117"/>
      <c r="VCL26" s="117"/>
      <c r="VCM26" s="117"/>
      <c r="VCN26" s="117"/>
      <c r="VCO26" s="117"/>
      <c r="VCP26" s="117"/>
      <c r="VCQ26" s="117"/>
      <c r="VCR26" s="117"/>
      <c r="VCS26" s="117"/>
      <c r="VCT26" s="117"/>
      <c r="VCU26" s="117"/>
      <c r="VCV26" s="117"/>
      <c r="VCW26" s="117"/>
      <c r="VCX26" s="117"/>
      <c r="VCY26" s="117"/>
      <c r="VCZ26" s="117"/>
      <c r="VDA26" s="117"/>
      <c r="VDB26" s="117"/>
      <c r="VDC26" s="117"/>
      <c r="VDD26" s="117"/>
      <c r="VDE26" s="117"/>
      <c r="VDF26" s="117"/>
      <c r="VDG26" s="117"/>
      <c r="VDH26" s="117"/>
      <c r="VDI26" s="117"/>
      <c r="VDJ26" s="117"/>
      <c r="VDK26" s="117"/>
      <c r="VDL26" s="117"/>
      <c r="VDM26" s="117"/>
      <c r="VDN26" s="117"/>
      <c r="VDO26" s="117"/>
      <c r="VDP26" s="117"/>
      <c r="VDQ26" s="117"/>
      <c r="VDR26" s="117"/>
      <c r="VDS26" s="117"/>
      <c r="VDT26" s="117"/>
      <c r="VDU26" s="117"/>
      <c r="VDV26" s="117"/>
      <c r="VDW26" s="117"/>
      <c r="VDX26" s="117"/>
      <c r="VDY26" s="117"/>
      <c r="VDZ26" s="117"/>
      <c r="VEA26" s="117"/>
      <c r="VEB26" s="117"/>
      <c r="VEC26" s="117"/>
      <c r="VED26" s="117"/>
      <c r="VEE26" s="117"/>
      <c r="VEF26" s="117"/>
      <c r="VEG26" s="117"/>
      <c r="VEH26" s="117"/>
      <c r="VEI26" s="117"/>
      <c r="VEJ26" s="117"/>
      <c r="VEK26" s="117"/>
      <c r="VEL26" s="117"/>
      <c r="VEM26" s="117"/>
      <c r="VEN26" s="117"/>
      <c r="VEO26" s="117"/>
      <c r="VEP26" s="117"/>
      <c r="VEQ26" s="117"/>
      <c r="VER26" s="117"/>
      <c r="VES26" s="117"/>
      <c r="VET26" s="117"/>
      <c r="VEU26" s="117"/>
      <c r="VEV26" s="117"/>
      <c r="VEW26" s="117"/>
      <c r="VEX26" s="117"/>
      <c r="VEY26" s="117"/>
      <c r="VEZ26" s="117"/>
      <c r="VFA26" s="117"/>
      <c r="VFB26" s="117"/>
      <c r="VFC26" s="117"/>
      <c r="VFD26" s="117"/>
      <c r="VFE26" s="117"/>
      <c r="VFF26" s="117"/>
      <c r="VFG26" s="117"/>
      <c r="VFH26" s="117"/>
      <c r="VFI26" s="117"/>
      <c r="VFJ26" s="117"/>
      <c r="VFK26" s="117"/>
      <c r="VFL26" s="117"/>
      <c r="VFM26" s="117"/>
      <c r="VFN26" s="117"/>
      <c r="VFO26" s="117"/>
      <c r="VFP26" s="117"/>
      <c r="VFQ26" s="117"/>
      <c r="VFR26" s="117"/>
      <c r="VFS26" s="117"/>
      <c r="VFT26" s="117"/>
      <c r="VFU26" s="117"/>
      <c r="VFV26" s="117"/>
      <c r="VFW26" s="117"/>
      <c r="VFX26" s="117"/>
      <c r="VFY26" s="117"/>
      <c r="VFZ26" s="117"/>
      <c r="VGA26" s="117"/>
      <c r="VGB26" s="117"/>
      <c r="VGC26" s="117"/>
      <c r="VGD26" s="117"/>
      <c r="VGE26" s="117"/>
      <c r="VGF26" s="117"/>
      <c r="VGG26" s="117"/>
      <c r="VGH26" s="117"/>
      <c r="VGI26" s="117"/>
      <c r="VGJ26" s="117"/>
      <c r="VGK26" s="117"/>
      <c r="VGL26" s="117"/>
      <c r="VGM26" s="117"/>
      <c r="VGN26" s="117"/>
      <c r="VGO26" s="117"/>
      <c r="VGP26" s="117"/>
      <c r="VGQ26" s="117"/>
      <c r="VGR26" s="117"/>
      <c r="VGS26" s="117"/>
      <c r="VGT26" s="117"/>
      <c r="VGU26" s="117"/>
      <c r="VGV26" s="117"/>
      <c r="VGW26" s="117"/>
      <c r="VGX26" s="117"/>
      <c r="VGY26" s="117"/>
      <c r="VGZ26" s="117"/>
      <c r="VHA26" s="117"/>
      <c r="VHB26" s="117"/>
      <c r="VHC26" s="117"/>
      <c r="VHD26" s="117"/>
      <c r="VHE26" s="117"/>
      <c r="VHF26" s="117"/>
      <c r="VHG26" s="117"/>
      <c r="VHH26" s="117"/>
      <c r="VHI26" s="117"/>
      <c r="VHJ26" s="117"/>
      <c r="VHK26" s="117"/>
      <c r="VHL26" s="117"/>
      <c r="VHM26" s="117"/>
      <c r="VHN26" s="117"/>
      <c r="VHO26" s="117"/>
      <c r="VHP26" s="117"/>
      <c r="VHQ26" s="117"/>
      <c r="VHR26" s="117"/>
      <c r="VHS26" s="117"/>
      <c r="VHT26" s="117"/>
      <c r="VHU26" s="117"/>
      <c r="VHV26" s="117"/>
      <c r="VHW26" s="117"/>
      <c r="VHX26" s="117"/>
      <c r="VHY26" s="117"/>
      <c r="VHZ26" s="117"/>
      <c r="VIA26" s="117"/>
      <c r="VIB26" s="117"/>
      <c r="VIC26" s="117"/>
      <c r="VID26" s="117"/>
      <c r="VIE26" s="117"/>
      <c r="VIF26" s="117"/>
      <c r="VIG26" s="117"/>
      <c r="VIH26" s="117"/>
      <c r="VII26" s="117"/>
      <c r="VIJ26" s="117"/>
      <c r="VIK26" s="117"/>
      <c r="VIL26" s="117"/>
      <c r="VIM26" s="117"/>
      <c r="VIN26" s="117"/>
      <c r="VIO26" s="117"/>
      <c r="VIP26" s="117"/>
      <c r="VIQ26" s="117"/>
      <c r="VIR26" s="117"/>
      <c r="VIS26" s="117"/>
      <c r="VIT26" s="117"/>
      <c r="VIU26" s="117"/>
      <c r="VIV26" s="117"/>
      <c r="VIW26" s="117"/>
      <c r="VIX26" s="117"/>
      <c r="VIY26" s="117"/>
      <c r="VIZ26" s="117"/>
      <c r="VJA26" s="117"/>
      <c r="VJB26" s="117"/>
      <c r="VJC26" s="117"/>
      <c r="VJD26" s="117"/>
      <c r="VJE26" s="117"/>
      <c r="VJF26" s="117"/>
      <c r="VJG26" s="117"/>
      <c r="VJH26" s="117"/>
      <c r="VJI26" s="117"/>
      <c r="VJJ26" s="117"/>
      <c r="VJK26" s="117"/>
      <c r="VJL26" s="117"/>
      <c r="VJM26" s="117"/>
      <c r="VJN26" s="117"/>
      <c r="VJO26" s="117"/>
      <c r="VJP26" s="117"/>
      <c r="VJQ26" s="117"/>
      <c r="VJR26" s="117"/>
      <c r="VJS26" s="117"/>
      <c r="VJT26" s="117"/>
      <c r="VJU26" s="117"/>
      <c r="VJV26" s="117"/>
      <c r="VJW26" s="117"/>
      <c r="VJX26" s="117"/>
      <c r="VJY26" s="117"/>
      <c r="VJZ26" s="117"/>
      <c r="VKA26" s="117"/>
      <c r="VKB26" s="117"/>
      <c r="VKC26" s="117"/>
      <c r="VKD26" s="117"/>
      <c r="VKE26" s="117"/>
      <c r="VKF26" s="117"/>
      <c r="VKG26" s="117"/>
      <c r="VKH26" s="117"/>
      <c r="VKI26" s="117"/>
      <c r="VKJ26" s="117"/>
      <c r="VKK26" s="117"/>
      <c r="VKL26" s="117"/>
      <c r="VKM26" s="117"/>
      <c r="VKN26" s="117"/>
      <c r="VKO26" s="117"/>
      <c r="VKP26" s="117"/>
      <c r="VKQ26" s="117"/>
      <c r="VKR26" s="117"/>
      <c r="VKS26" s="117"/>
      <c r="VKT26" s="117"/>
      <c r="VKU26" s="117"/>
      <c r="VKV26" s="117"/>
      <c r="VKW26" s="117"/>
      <c r="VKX26" s="117"/>
      <c r="VKY26" s="117"/>
      <c r="VKZ26" s="117"/>
      <c r="VLA26" s="117"/>
      <c r="VLB26" s="117"/>
      <c r="VLC26" s="117"/>
      <c r="VLD26" s="117"/>
      <c r="VLE26" s="117"/>
      <c r="VLF26" s="117"/>
      <c r="VLG26" s="117"/>
      <c r="VLH26" s="117"/>
      <c r="VLI26" s="117"/>
      <c r="VLJ26" s="117"/>
      <c r="VLK26" s="117"/>
      <c r="VLL26" s="117"/>
      <c r="VLM26" s="117"/>
      <c r="VLN26" s="117"/>
      <c r="VLO26" s="117"/>
      <c r="VLP26" s="117"/>
      <c r="VLQ26" s="117"/>
      <c r="VLR26" s="117"/>
      <c r="VLS26" s="117"/>
      <c r="VLT26" s="117"/>
      <c r="VLU26" s="117"/>
      <c r="VLV26" s="117"/>
      <c r="VLW26" s="117"/>
      <c r="VLX26" s="117"/>
      <c r="VLY26" s="117"/>
      <c r="VLZ26" s="117"/>
      <c r="VMA26" s="117"/>
      <c r="VMB26" s="117"/>
      <c r="VMC26" s="117"/>
      <c r="VMD26" s="117"/>
      <c r="VME26" s="117"/>
      <c r="VMF26" s="117"/>
      <c r="VMG26" s="117"/>
      <c r="VMH26" s="117"/>
      <c r="VMI26" s="117"/>
      <c r="VMJ26" s="117"/>
      <c r="VMK26" s="117"/>
      <c r="VML26" s="117"/>
      <c r="VMM26" s="117"/>
      <c r="VMN26" s="117"/>
      <c r="VMO26" s="117"/>
      <c r="VMP26" s="117"/>
      <c r="VMQ26" s="117"/>
      <c r="VMR26" s="117"/>
      <c r="VMS26" s="117"/>
      <c r="VMT26" s="117"/>
      <c r="VMU26" s="117"/>
      <c r="VMV26" s="117"/>
      <c r="VMW26" s="117"/>
      <c r="VMX26" s="117"/>
      <c r="VMY26" s="117"/>
      <c r="VMZ26" s="117"/>
      <c r="VNA26" s="117"/>
      <c r="VNB26" s="117"/>
      <c r="VNC26" s="117"/>
      <c r="VND26" s="117"/>
      <c r="VNE26" s="117"/>
      <c r="VNF26" s="117"/>
      <c r="VNG26" s="117"/>
      <c r="VNH26" s="117"/>
      <c r="VNI26" s="117"/>
      <c r="VNJ26" s="117"/>
      <c r="VNK26" s="117"/>
      <c r="VNL26" s="117"/>
      <c r="VNM26" s="117"/>
      <c r="VNN26" s="117"/>
      <c r="VNO26" s="117"/>
      <c r="VNP26" s="117"/>
      <c r="VNQ26" s="117"/>
      <c r="VNR26" s="117"/>
      <c r="VNS26" s="117"/>
      <c r="VNT26" s="117"/>
      <c r="VNU26" s="117"/>
      <c r="VNV26" s="117"/>
      <c r="VNW26" s="117"/>
      <c r="VNX26" s="117"/>
      <c r="VNY26" s="117"/>
      <c r="VNZ26" s="117"/>
      <c r="VOA26" s="117"/>
      <c r="VOB26" s="117"/>
      <c r="VOC26" s="117"/>
      <c r="VOD26" s="117"/>
      <c r="VOE26" s="117"/>
      <c r="VOF26" s="117"/>
      <c r="VOG26" s="117"/>
      <c r="VOH26" s="117"/>
      <c r="VOI26" s="117"/>
      <c r="VOJ26" s="117"/>
      <c r="VOK26" s="117"/>
      <c r="VOL26" s="117"/>
      <c r="VOM26" s="117"/>
      <c r="VON26" s="117"/>
      <c r="VOO26" s="117"/>
      <c r="VOP26" s="117"/>
      <c r="VOQ26" s="117"/>
      <c r="VOR26" s="117"/>
      <c r="VOS26" s="117"/>
      <c r="VOT26" s="117"/>
      <c r="VOU26" s="117"/>
      <c r="VOV26" s="117"/>
      <c r="VOW26" s="117"/>
      <c r="VOX26" s="117"/>
      <c r="VOY26" s="117"/>
      <c r="VOZ26" s="117"/>
      <c r="VPA26" s="117"/>
      <c r="VPB26" s="117"/>
      <c r="VPC26" s="117"/>
      <c r="VPD26" s="117"/>
      <c r="VPE26" s="117"/>
      <c r="VPF26" s="117"/>
      <c r="VPG26" s="117"/>
      <c r="VPH26" s="117"/>
      <c r="VPI26" s="117"/>
      <c r="VPJ26" s="117"/>
      <c r="VPK26" s="117"/>
      <c r="VPL26" s="117"/>
      <c r="VPM26" s="117"/>
      <c r="VPN26" s="117"/>
      <c r="VPO26" s="117"/>
      <c r="VPP26" s="117"/>
      <c r="VPQ26" s="117"/>
      <c r="VPR26" s="117"/>
      <c r="VPS26" s="117"/>
      <c r="VPT26" s="117"/>
      <c r="VPU26" s="117"/>
      <c r="VPV26" s="117"/>
      <c r="VPW26" s="117"/>
      <c r="VPX26" s="117"/>
      <c r="VPY26" s="117"/>
      <c r="VPZ26" s="117"/>
      <c r="VQA26" s="117"/>
      <c r="VQB26" s="117"/>
      <c r="VQC26" s="117"/>
      <c r="VQD26" s="117"/>
      <c r="VQE26" s="117"/>
      <c r="VQF26" s="117"/>
      <c r="VQG26" s="117"/>
      <c r="VQH26" s="117"/>
      <c r="VQI26" s="117"/>
      <c r="VQJ26" s="117"/>
      <c r="VQK26" s="117"/>
      <c r="VQL26" s="117"/>
      <c r="VQM26" s="117"/>
      <c r="VQN26" s="117"/>
      <c r="VQO26" s="117"/>
      <c r="VQP26" s="117"/>
      <c r="VQQ26" s="117"/>
      <c r="VQR26" s="117"/>
      <c r="VQS26" s="117"/>
      <c r="VQT26" s="117"/>
      <c r="VQU26" s="117"/>
      <c r="VQV26" s="117"/>
      <c r="VQW26" s="117"/>
      <c r="VQX26" s="117"/>
      <c r="VQY26" s="117"/>
      <c r="VQZ26" s="117"/>
      <c r="VRA26" s="117"/>
      <c r="VRB26" s="117"/>
      <c r="VRC26" s="117"/>
      <c r="VRD26" s="117"/>
      <c r="VRE26" s="117"/>
      <c r="VRF26" s="117"/>
      <c r="VRG26" s="117"/>
      <c r="VRH26" s="117"/>
      <c r="VRI26" s="117"/>
      <c r="VRJ26" s="117"/>
      <c r="VRK26" s="117"/>
      <c r="VRL26" s="117"/>
      <c r="VRM26" s="117"/>
      <c r="VRN26" s="117"/>
      <c r="VRO26" s="117"/>
      <c r="VRP26" s="117"/>
      <c r="VRQ26" s="117"/>
      <c r="VRR26" s="117"/>
      <c r="VRS26" s="117"/>
      <c r="VRT26" s="117"/>
      <c r="VRU26" s="117"/>
      <c r="VRV26" s="117"/>
      <c r="VRW26" s="117"/>
      <c r="VRX26" s="117"/>
      <c r="VRY26" s="117"/>
      <c r="VRZ26" s="117"/>
      <c r="VSA26" s="117"/>
      <c r="VSB26" s="117"/>
      <c r="VSC26" s="117"/>
      <c r="VSD26" s="117"/>
      <c r="VSE26" s="117"/>
      <c r="VSF26" s="117"/>
      <c r="VSG26" s="117"/>
      <c r="VSH26" s="117"/>
      <c r="VSI26" s="117"/>
      <c r="VSJ26" s="117"/>
      <c r="VSK26" s="117"/>
      <c r="VSL26" s="117"/>
      <c r="VSM26" s="117"/>
      <c r="VSN26" s="117"/>
      <c r="VSO26" s="117"/>
      <c r="VSP26" s="117"/>
      <c r="VSQ26" s="117"/>
      <c r="VSR26" s="117"/>
      <c r="VSS26" s="117"/>
      <c r="VST26" s="117"/>
      <c r="VSU26" s="117"/>
      <c r="VSV26" s="117"/>
      <c r="VSW26" s="117"/>
      <c r="VSX26" s="117"/>
      <c r="VSY26" s="117"/>
      <c r="VSZ26" s="117"/>
      <c r="VTA26" s="117"/>
      <c r="VTB26" s="117"/>
      <c r="VTC26" s="117"/>
      <c r="VTD26" s="117"/>
      <c r="VTE26" s="117"/>
      <c r="VTF26" s="117"/>
      <c r="VTG26" s="117"/>
      <c r="VTH26" s="117"/>
      <c r="VTI26" s="117"/>
      <c r="VTJ26" s="117"/>
      <c r="VTK26" s="117"/>
      <c r="VTL26" s="117"/>
      <c r="VTM26" s="117"/>
      <c r="VTN26" s="117"/>
      <c r="VTO26" s="117"/>
      <c r="VTP26" s="117"/>
      <c r="VTQ26" s="117"/>
      <c r="VTR26" s="117"/>
      <c r="VTS26" s="117"/>
      <c r="VTT26" s="117"/>
      <c r="VTU26" s="117"/>
      <c r="VTV26" s="117"/>
      <c r="VTW26" s="117"/>
      <c r="VTX26" s="117"/>
      <c r="VTY26" s="117"/>
      <c r="VTZ26" s="117"/>
      <c r="VUA26" s="117"/>
      <c r="VUB26" s="117"/>
      <c r="VUC26" s="117"/>
      <c r="VUD26" s="117"/>
      <c r="VUE26" s="117"/>
      <c r="VUF26" s="117"/>
      <c r="VUG26" s="117"/>
      <c r="VUH26" s="117"/>
      <c r="VUI26" s="117"/>
      <c r="VUJ26" s="117"/>
      <c r="VUK26" s="117"/>
      <c r="VUL26" s="117"/>
      <c r="VUM26" s="117"/>
      <c r="VUN26" s="117"/>
      <c r="VUO26" s="117"/>
      <c r="VUP26" s="117"/>
      <c r="VUQ26" s="117"/>
      <c r="VUR26" s="117"/>
      <c r="VUS26" s="117"/>
      <c r="VUT26" s="117"/>
      <c r="VUU26" s="117"/>
      <c r="VUV26" s="117"/>
      <c r="VUW26" s="117"/>
      <c r="VUX26" s="117"/>
      <c r="VUY26" s="117"/>
      <c r="VUZ26" s="117"/>
      <c r="VVA26" s="117"/>
      <c r="VVB26" s="117"/>
      <c r="VVC26" s="117"/>
      <c r="VVD26" s="117"/>
      <c r="VVE26" s="117"/>
      <c r="VVF26" s="117"/>
      <c r="VVG26" s="117"/>
      <c r="VVH26" s="117"/>
      <c r="VVI26" s="117"/>
      <c r="VVJ26" s="117"/>
      <c r="VVK26" s="117"/>
      <c r="VVL26" s="117"/>
      <c r="VVM26" s="117"/>
      <c r="VVN26" s="117"/>
      <c r="VVO26" s="117"/>
      <c r="VVP26" s="117"/>
      <c r="VVQ26" s="117"/>
      <c r="VVR26" s="117"/>
      <c r="VVS26" s="117"/>
      <c r="VVT26" s="117"/>
      <c r="VVU26" s="117"/>
      <c r="VVV26" s="117"/>
      <c r="VVW26" s="117"/>
      <c r="VVX26" s="117"/>
      <c r="VVY26" s="117"/>
      <c r="VVZ26" s="117"/>
      <c r="VWA26" s="117"/>
      <c r="VWB26" s="117"/>
      <c r="VWC26" s="117"/>
      <c r="VWD26" s="117"/>
      <c r="VWE26" s="117"/>
      <c r="VWF26" s="117"/>
      <c r="VWG26" s="117"/>
      <c r="VWH26" s="117"/>
      <c r="VWI26" s="117"/>
      <c r="VWJ26" s="117"/>
      <c r="VWK26" s="117"/>
      <c r="VWL26" s="117"/>
      <c r="VWM26" s="117"/>
      <c r="VWN26" s="117"/>
      <c r="VWO26" s="117"/>
      <c r="VWP26" s="117"/>
      <c r="VWQ26" s="117"/>
      <c r="VWR26" s="117"/>
      <c r="VWS26" s="117"/>
      <c r="VWT26" s="117"/>
      <c r="VWU26" s="117"/>
      <c r="VWV26" s="117"/>
      <c r="VWW26" s="117"/>
      <c r="VWX26" s="117"/>
      <c r="VWY26" s="117"/>
      <c r="VWZ26" s="117"/>
      <c r="VXA26" s="117"/>
      <c r="VXB26" s="117"/>
      <c r="VXC26" s="117"/>
      <c r="VXD26" s="117"/>
      <c r="VXE26" s="117"/>
      <c r="VXF26" s="117"/>
      <c r="VXG26" s="117"/>
      <c r="VXH26" s="117"/>
      <c r="VXI26" s="117"/>
      <c r="VXJ26" s="117"/>
      <c r="VXK26" s="117"/>
      <c r="VXL26" s="117"/>
      <c r="VXM26" s="117"/>
      <c r="VXN26" s="117"/>
      <c r="VXO26" s="117"/>
      <c r="VXP26" s="117"/>
      <c r="VXQ26" s="117"/>
      <c r="VXR26" s="117"/>
      <c r="VXS26" s="117"/>
      <c r="VXT26" s="117"/>
      <c r="VXU26" s="117"/>
      <c r="VXV26" s="117"/>
      <c r="VXW26" s="117"/>
      <c r="VXX26" s="117"/>
      <c r="VXY26" s="117"/>
      <c r="VXZ26" s="117"/>
      <c r="VYA26" s="117"/>
      <c r="VYB26" s="117"/>
      <c r="VYC26" s="117"/>
      <c r="VYD26" s="117"/>
      <c r="VYE26" s="117"/>
      <c r="VYF26" s="117"/>
      <c r="VYG26" s="117"/>
      <c r="VYH26" s="117"/>
      <c r="VYI26" s="117"/>
      <c r="VYJ26" s="117"/>
      <c r="VYK26" s="117"/>
      <c r="VYL26" s="117"/>
      <c r="VYM26" s="117"/>
      <c r="VYN26" s="117"/>
      <c r="VYO26" s="117"/>
      <c r="VYP26" s="117"/>
      <c r="VYQ26" s="117"/>
      <c r="VYR26" s="117"/>
      <c r="VYS26" s="117"/>
      <c r="VYT26" s="117"/>
      <c r="VYU26" s="117"/>
      <c r="VYV26" s="117"/>
      <c r="VYW26" s="117"/>
      <c r="VYX26" s="117"/>
      <c r="VYY26" s="117"/>
      <c r="VYZ26" s="117"/>
      <c r="VZA26" s="117"/>
      <c r="VZB26" s="117"/>
      <c r="VZC26" s="117"/>
      <c r="VZD26" s="117"/>
      <c r="VZE26" s="117"/>
      <c r="VZF26" s="117"/>
      <c r="VZG26" s="117"/>
      <c r="VZH26" s="117"/>
      <c r="VZI26" s="117"/>
      <c r="VZJ26" s="117"/>
      <c r="VZK26" s="117"/>
      <c r="VZL26" s="117"/>
      <c r="VZM26" s="117"/>
      <c r="VZN26" s="117"/>
      <c r="VZO26" s="117"/>
      <c r="VZP26" s="117"/>
      <c r="VZQ26" s="117"/>
      <c r="VZR26" s="117"/>
      <c r="VZS26" s="117"/>
      <c r="VZT26" s="117"/>
      <c r="VZU26" s="117"/>
      <c r="VZV26" s="117"/>
      <c r="VZW26" s="117"/>
      <c r="VZX26" s="117"/>
      <c r="VZY26" s="117"/>
      <c r="VZZ26" s="117"/>
      <c r="WAA26" s="117"/>
      <c r="WAB26" s="117"/>
      <c r="WAC26" s="117"/>
      <c r="WAD26" s="117"/>
      <c r="WAE26" s="117"/>
      <c r="WAF26" s="117"/>
      <c r="WAG26" s="117"/>
      <c r="WAH26" s="117"/>
      <c r="WAI26" s="117"/>
      <c r="WAJ26" s="117"/>
      <c r="WAK26" s="117"/>
      <c r="WAL26" s="117"/>
      <c r="WAM26" s="117"/>
      <c r="WAN26" s="117"/>
      <c r="WAO26" s="117"/>
      <c r="WAP26" s="117"/>
      <c r="WAQ26" s="117"/>
      <c r="WAR26" s="117"/>
      <c r="WAS26" s="117"/>
      <c r="WAT26" s="117"/>
      <c r="WAU26" s="117"/>
      <c r="WAV26" s="117"/>
      <c r="WAW26" s="117"/>
      <c r="WAX26" s="117"/>
      <c r="WAY26" s="117"/>
      <c r="WAZ26" s="117"/>
      <c r="WBA26" s="117"/>
      <c r="WBB26" s="117"/>
      <c r="WBC26" s="117"/>
      <c r="WBD26" s="117"/>
      <c r="WBE26" s="117"/>
      <c r="WBF26" s="117"/>
      <c r="WBG26" s="117"/>
      <c r="WBH26" s="117"/>
      <c r="WBI26" s="117"/>
      <c r="WBJ26" s="117"/>
      <c r="WBK26" s="117"/>
      <c r="WBL26" s="117"/>
      <c r="WBM26" s="117"/>
      <c r="WBN26" s="117"/>
      <c r="WBO26" s="117"/>
      <c r="WBP26" s="117"/>
      <c r="WBQ26" s="117"/>
      <c r="WBR26" s="117"/>
      <c r="WBS26" s="117"/>
      <c r="WBT26" s="117"/>
      <c r="WBU26" s="117"/>
      <c r="WBV26" s="117"/>
      <c r="WBW26" s="117"/>
      <c r="WBX26" s="117"/>
      <c r="WBY26" s="117"/>
      <c r="WBZ26" s="117"/>
      <c r="WCA26" s="117"/>
      <c r="WCB26" s="117"/>
      <c r="WCC26" s="117"/>
      <c r="WCD26" s="117"/>
      <c r="WCE26" s="117"/>
      <c r="WCF26" s="117"/>
      <c r="WCG26" s="117"/>
      <c r="WCH26" s="117"/>
      <c r="WCI26" s="117"/>
      <c r="WCJ26" s="117"/>
      <c r="WCK26" s="117"/>
      <c r="WCL26" s="117"/>
      <c r="WCM26" s="117"/>
      <c r="WCN26" s="117"/>
      <c r="WCO26" s="117"/>
      <c r="WCP26" s="117"/>
      <c r="WCQ26" s="117"/>
      <c r="WCR26" s="117"/>
      <c r="WCS26" s="117"/>
      <c r="WCT26" s="117"/>
      <c r="WCU26" s="117"/>
      <c r="WCV26" s="117"/>
      <c r="WCW26" s="117"/>
      <c r="WCX26" s="117"/>
      <c r="WCY26" s="117"/>
      <c r="WCZ26" s="117"/>
      <c r="WDA26" s="117"/>
      <c r="WDB26" s="117"/>
      <c r="WDC26" s="117"/>
      <c r="WDD26" s="117"/>
      <c r="WDE26" s="117"/>
      <c r="WDF26" s="117"/>
      <c r="WDG26" s="117"/>
      <c r="WDH26" s="117"/>
      <c r="WDI26" s="117"/>
      <c r="WDJ26" s="117"/>
      <c r="WDK26" s="117"/>
      <c r="WDL26" s="117"/>
      <c r="WDM26" s="117"/>
      <c r="WDN26" s="117"/>
      <c r="WDO26" s="117"/>
      <c r="WDP26" s="117"/>
      <c r="WDQ26" s="117"/>
      <c r="WDR26" s="117"/>
      <c r="WDS26" s="117"/>
      <c r="WDT26" s="117"/>
      <c r="WDU26" s="117"/>
      <c r="WDV26" s="117"/>
      <c r="WDW26" s="117"/>
      <c r="WDX26" s="117"/>
      <c r="WDY26" s="117"/>
      <c r="WDZ26" s="117"/>
      <c r="WEA26" s="117"/>
      <c r="WEB26" s="117"/>
      <c r="WEC26" s="117"/>
      <c r="WED26" s="117"/>
      <c r="WEE26" s="117"/>
      <c r="WEF26" s="117"/>
      <c r="WEG26" s="117"/>
      <c r="WEH26" s="117"/>
      <c r="WEI26" s="117"/>
      <c r="WEJ26" s="117"/>
      <c r="WEK26" s="117"/>
      <c r="WEL26" s="117"/>
      <c r="WEM26" s="117"/>
      <c r="WEN26" s="117"/>
      <c r="WEO26" s="117"/>
      <c r="WEP26" s="117"/>
      <c r="WEQ26" s="117"/>
      <c r="WER26" s="117"/>
      <c r="WES26" s="117"/>
      <c r="WET26" s="117"/>
      <c r="WEU26" s="117"/>
      <c r="WEV26" s="117"/>
      <c r="WEW26" s="117"/>
      <c r="WEX26" s="117"/>
      <c r="WEY26" s="117"/>
      <c r="WEZ26" s="117"/>
      <c r="WFA26" s="117"/>
      <c r="WFB26" s="117"/>
      <c r="WFC26" s="117"/>
      <c r="WFD26" s="117"/>
      <c r="WFE26" s="117"/>
      <c r="WFF26" s="117"/>
      <c r="WFG26" s="117"/>
      <c r="WFH26" s="117"/>
      <c r="WFI26" s="117"/>
      <c r="WFJ26" s="117"/>
      <c r="WFK26" s="117"/>
      <c r="WFL26" s="117"/>
      <c r="WFM26" s="117"/>
      <c r="WFN26" s="117"/>
      <c r="WFO26" s="117"/>
      <c r="WFP26" s="117"/>
      <c r="WFQ26" s="117"/>
      <c r="WFR26" s="117"/>
      <c r="WFS26" s="117"/>
      <c r="WFT26" s="117"/>
      <c r="WFU26" s="117"/>
      <c r="WFV26" s="117"/>
      <c r="WFW26" s="117"/>
      <c r="WFX26" s="117"/>
      <c r="WFY26" s="117"/>
      <c r="WFZ26" s="117"/>
      <c r="WGA26" s="117"/>
      <c r="WGB26" s="117"/>
      <c r="WGC26" s="117"/>
      <c r="WGD26" s="117"/>
      <c r="WGE26" s="117"/>
      <c r="WGF26" s="117"/>
      <c r="WGG26" s="117"/>
      <c r="WGH26" s="117"/>
      <c r="WGI26" s="117"/>
      <c r="WGJ26" s="117"/>
      <c r="WGK26" s="117"/>
      <c r="WGL26" s="117"/>
      <c r="WGM26" s="117"/>
      <c r="WGN26" s="117"/>
      <c r="WGO26" s="117"/>
      <c r="WGP26" s="117"/>
      <c r="WGQ26" s="117"/>
      <c r="WGR26" s="117"/>
      <c r="WGS26" s="117"/>
      <c r="WGT26" s="117"/>
      <c r="WGU26" s="117"/>
      <c r="WGV26" s="117"/>
      <c r="WGW26" s="117"/>
      <c r="WGX26" s="117"/>
      <c r="WGY26" s="117"/>
      <c r="WGZ26" s="117"/>
      <c r="WHA26" s="117"/>
      <c r="WHB26" s="117"/>
      <c r="WHC26" s="117"/>
      <c r="WHD26" s="117"/>
      <c r="WHE26" s="117"/>
      <c r="WHF26" s="117"/>
      <c r="WHG26" s="117"/>
      <c r="WHH26" s="117"/>
      <c r="WHI26" s="117"/>
      <c r="WHJ26" s="117"/>
      <c r="WHK26" s="117"/>
      <c r="WHL26" s="117"/>
      <c r="WHM26" s="117"/>
      <c r="WHN26" s="117"/>
      <c r="WHO26" s="117"/>
      <c r="WHP26" s="117"/>
      <c r="WHQ26" s="117"/>
      <c r="WHR26" s="117"/>
      <c r="WHS26" s="117"/>
      <c r="WHT26" s="117"/>
      <c r="WHU26" s="117"/>
      <c r="WHV26" s="117"/>
      <c r="WHW26" s="117"/>
      <c r="WHX26" s="117"/>
      <c r="WHY26" s="117"/>
      <c r="WHZ26" s="117"/>
      <c r="WIA26" s="117"/>
      <c r="WIB26" s="117"/>
      <c r="WIC26" s="117"/>
      <c r="WID26" s="117"/>
      <c r="WIE26" s="117"/>
      <c r="WIF26" s="117"/>
      <c r="WIG26" s="117"/>
      <c r="WIH26" s="117"/>
      <c r="WII26" s="117"/>
      <c r="WIJ26" s="117"/>
      <c r="WIK26" s="117"/>
      <c r="WIL26" s="117"/>
      <c r="WIM26" s="117"/>
      <c r="WIN26" s="117"/>
      <c r="WIO26" s="117"/>
      <c r="WIP26" s="117"/>
      <c r="WIQ26" s="117"/>
      <c r="WIR26" s="117"/>
      <c r="WIS26" s="117"/>
      <c r="WIT26" s="117"/>
      <c r="WIU26" s="117"/>
      <c r="WIV26" s="117"/>
      <c r="WIW26" s="117"/>
      <c r="WIX26" s="117"/>
      <c r="WIY26" s="117"/>
      <c r="WIZ26" s="117"/>
      <c r="WJA26" s="117"/>
      <c r="WJB26" s="117"/>
      <c r="WJC26" s="117"/>
      <c r="WJD26" s="117"/>
      <c r="WJE26" s="117"/>
      <c r="WJF26" s="117"/>
      <c r="WJG26" s="117"/>
      <c r="WJH26" s="117"/>
      <c r="WJI26" s="117"/>
      <c r="WJJ26" s="117"/>
      <c r="WJK26" s="117"/>
      <c r="WJL26" s="117"/>
      <c r="WJM26" s="117"/>
      <c r="WJN26" s="117"/>
      <c r="WJO26" s="117"/>
      <c r="WJP26" s="117"/>
      <c r="WJQ26" s="117"/>
      <c r="WJR26" s="117"/>
      <c r="WJS26" s="117"/>
      <c r="WJT26" s="117"/>
      <c r="WJU26" s="117"/>
      <c r="WJV26" s="117"/>
      <c r="WJW26" s="117"/>
      <c r="WJX26" s="117"/>
      <c r="WJY26" s="117"/>
      <c r="WJZ26" s="117"/>
      <c r="WKA26" s="117"/>
      <c r="WKB26" s="117"/>
      <c r="WKC26" s="117"/>
      <c r="WKD26" s="117"/>
      <c r="WKE26" s="117"/>
      <c r="WKF26" s="117"/>
      <c r="WKG26" s="117"/>
      <c r="WKH26" s="117"/>
      <c r="WKI26" s="117"/>
      <c r="WKJ26" s="117"/>
      <c r="WKK26" s="117"/>
      <c r="WKL26" s="117"/>
      <c r="WKM26" s="117"/>
      <c r="WKN26" s="117"/>
      <c r="WKO26" s="117"/>
      <c r="WKP26" s="117"/>
      <c r="WKQ26" s="117"/>
      <c r="WKR26" s="117"/>
      <c r="WKS26" s="117"/>
      <c r="WKT26" s="117"/>
      <c r="WKU26" s="117"/>
      <c r="WKV26" s="117"/>
      <c r="WKW26" s="117"/>
      <c r="WKX26" s="117"/>
      <c r="WKY26" s="117"/>
      <c r="WKZ26" s="117"/>
      <c r="WLA26" s="117"/>
      <c r="WLB26" s="117"/>
      <c r="WLC26" s="117"/>
      <c r="WLD26" s="117"/>
      <c r="WLE26" s="117"/>
      <c r="WLF26" s="117"/>
      <c r="WLG26" s="117"/>
      <c r="WLH26" s="117"/>
      <c r="WLI26" s="117"/>
      <c r="WLJ26" s="117"/>
      <c r="WLK26" s="117"/>
      <c r="WLL26" s="117"/>
      <c r="WLM26" s="117"/>
      <c r="WLN26" s="117"/>
      <c r="WLO26" s="117"/>
      <c r="WLP26" s="117"/>
      <c r="WLQ26" s="117"/>
      <c r="WLR26" s="117"/>
      <c r="WLS26" s="117"/>
      <c r="WLT26" s="117"/>
      <c r="WLU26" s="117"/>
      <c r="WLV26" s="117"/>
      <c r="WLW26" s="117"/>
      <c r="WLX26" s="117"/>
      <c r="WLY26" s="117"/>
      <c r="WLZ26" s="117"/>
      <c r="WMA26" s="117"/>
      <c r="WMB26" s="117"/>
      <c r="WMC26" s="117"/>
      <c r="WMD26" s="117"/>
      <c r="WME26" s="117"/>
      <c r="WMF26" s="117"/>
      <c r="WMG26" s="117"/>
      <c r="WMH26" s="117"/>
      <c r="WMI26" s="117"/>
      <c r="WMJ26" s="117"/>
      <c r="WMK26" s="117"/>
      <c r="WML26" s="117"/>
      <c r="WMM26" s="117"/>
      <c r="WMN26" s="117"/>
      <c r="WMO26" s="117"/>
      <c r="WMP26" s="117"/>
      <c r="WMQ26" s="117"/>
      <c r="WMR26" s="117"/>
      <c r="WMS26" s="117"/>
      <c r="WMT26" s="117"/>
      <c r="WMU26" s="117"/>
      <c r="WMV26" s="117"/>
      <c r="WMW26" s="117"/>
      <c r="WMX26" s="117"/>
      <c r="WMY26" s="117"/>
      <c r="WMZ26" s="117"/>
      <c r="WNA26" s="117"/>
      <c r="WNB26" s="117"/>
      <c r="WNC26" s="117"/>
      <c r="WND26" s="117"/>
      <c r="WNE26" s="117"/>
      <c r="WNF26" s="117"/>
      <c r="WNG26" s="117"/>
      <c r="WNH26" s="117"/>
      <c r="WNI26" s="117"/>
      <c r="WNJ26" s="117"/>
      <c r="WNK26" s="117"/>
      <c r="WNL26" s="117"/>
      <c r="WNM26" s="117"/>
      <c r="WNN26" s="117"/>
      <c r="WNO26" s="117"/>
      <c r="WNP26" s="117"/>
      <c r="WNQ26" s="117"/>
      <c r="WNR26" s="117"/>
      <c r="WNS26" s="117"/>
      <c r="WNT26" s="117"/>
      <c r="WNU26" s="117"/>
      <c r="WNV26" s="117"/>
      <c r="WNW26" s="117"/>
      <c r="WNX26" s="117"/>
      <c r="WNY26" s="117"/>
      <c r="WNZ26" s="117"/>
      <c r="WOA26" s="117"/>
      <c r="WOB26" s="117"/>
      <c r="WOC26" s="117"/>
      <c r="WOD26" s="117"/>
      <c r="WOE26" s="117"/>
      <c r="WOF26" s="117"/>
      <c r="WOG26" s="117"/>
      <c r="WOH26" s="117"/>
      <c r="WOI26" s="117"/>
      <c r="WOJ26" s="117"/>
      <c r="WOK26" s="117"/>
      <c r="WOL26" s="117"/>
      <c r="WOM26" s="117"/>
      <c r="WON26" s="117"/>
      <c r="WOO26" s="117"/>
      <c r="WOP26" s="117"/>
      <c r="WOQ26" s="117"/>
      <c r="WOR26" s="117"/>
      <c r="WOS26" s="117"/>
      <c r="WOT26" s="117"/>
      <c r="WOU26" s="117"/>
      <c r="WOV26" s="117"/>
      <c r="WOW26" s="117"/>
      <c r="WOX26" s="117"/>
      <c r="WOY26" s="117"/>
      <c r="WOZ26" s="117"/>
      <c r="WPA26" s="117"/>
      <c r="WPB26" s="117"/>
      <c r="WPC26" s="117"/>
      <c r="WPD26" s="117"/>
      <c r="WPE26" s="117"/>
      <c r="WPF26" s="117"/>
      <c r="WPG26" s="117"/>
      <c r="WPH26" s="117"/>
      <c r="WPI26" s="117"/>
      <c r="WPJ26" s="117"/>
      <c r="WPK26" s="117"/>
      <c r="WPL26" s="117"/>
      <c r="WPM26" s="117"/>
      <c r="WPN26" s="117"/>
      <c r="WPO26" s="117"/>
      <c r="WPP26" s="117"/>
      <c r="WPQ26" s="117"/>
      <c r="WPR26" s="117"/>
      <c r="WPS26" s="117"/>
      <c r="WPT26" s="117"/>
      <c r="WPU26" s="117"/>
      <c r="WPV26" s="117"/>
      <c r="WPW26" s="117"/>
      <c r="WPX26" s="117"/>
      <c r="WPY26" s="117"/>
      <c r="WPZ26" s="117"/>
      <c r="WQA26" s="117"/>
      <c r="WQB26" s="117"/>
      <c r="WQC26" s="117"/>
      <c r="WQD26" s="117"/>
      <c r="WQE26" s="117"/>
      <c r="WQF26" s="117"/>
      <c r="WQG26" s="117"/>
      <c r="WQH26" s="117"/>
      <c r="WQI26" s="117"/>
      <c r="WQJ26" s="117"/>
      <c r="WQK26" s="117"/>
      <c r="WQL26" s="117"/>
      <c r="WQM26" s="117"/>
      <c r="WQN26" s="117"/>
      <c r="WQO26" s="117"/>
      <c r="WQP26" s="117"/>
      <c r="WQQ26" s="117"/>
      <c r="WQR26" s="117"/>
      <c r="WQS26" s="117"/>
      <c r="WQT26" s="117"/>
      <c r="WQU26" s="117"/>
      <c r="WQV26" s="117"/>
      <c r="WQW26" s="117"/>
      <c r="WQX26" s="117"/>
      <c r="WQY26" s="117"/>
      <c r="WQZ26" s="117"/>
      <c r="WRA26" s="117"/>
      <c r="WRB26" s="117"/>
      <c r="WRC26" s="117"/>
      <c r="WRD26" s="117"/>
      <c r="WRE26" s="117"/>
      <c r="WRF26" s="117"/>
      <c r="WRG26" s="117"/>
      <c r="WRH26" s="117"/>
      <c r="WRI26" s="117"/>
      <c r="WRJ26" s="117"/>
      <c r="WRK26" s="117"/>
      <c r="WRL26" s="117"/>
      <c r="WRM26" s="117"/>
      <c r="WRN26" s="117"/>
      <c r="WRO26" s="117"/>
      <c r="WRP26" s="117"/>
      <c r="WRQ26" s="117"/>
      <c r="WRR26" s="117"/>
      <c r="WRS26" s="117"/>
      <c r="WRT26" s="117"/>
      <c r="WRU26" s="117"/>
      <c r="WRV26" s="117"/>
      <c r="WRW26" s="117"/>
      <c r="WRX26" s="117"/>
      <c r="WRY26" s="117"/>
      <c r="WRZ26" s="117"/>
      <c r="WSA26" s="117"/>
      <c r="WSB26" s="117"/>
      <c r="WSC26" s="117"/>
      <c r="WSD26" s="117"/>
      <c r="WSE26" s="117"/>
      <c r="WSF26" s="117"/>
      <c r="WSG26" s="117"/>
      <c r="WSH26" s="117"/>
      <c r="WSI26" s="117"/>
      <c r="WSJ26" s="117"/>
      <c r="WSK26" s="117"/>
      <c r="WSL26" s="117"/>
      <c r="WSM26" s="117"/>
      <c r="WSN26" s="117"/>
      <c r="WSO26" s="117"/>
      <c r="WSP26" s="117"/>
      <c r="WSQ26" s="117"/>
      <c r="WSR26" s="117"/>
      <c r="WSS26" s="117"/>
      <c r="WST26" s="117"/>
      <c r="WSU26" s="117"/>
      <c r="WSV26" s="117"/>
      <c r="WSW26" s="117"/>
      <c r="WSX26" s="117"/>
      <c r="WSY26" s="117"/>
      <c r="WSZ26" s="117"/>
      <c r="WTA26" s="117"/>
      <c r="WTB26" s="117"/>
      <c r="WTC26" s="117"/>
      <c r="WTD26" s="117"/>
      <c r="WTE26" s="117"/>
      <c r="WTF26" s="117"/>
      <c r="WTG26" s="117"/>
      <c r="WTH26" s="117"/>
      <c r="WTI26" s="117"/>
      <c r="WTJ26" s="117"/>
      <c r="WTK26" s="117"/>
      <c r="WTL26" s="117"/>
      <c r="WTM26" s="117"/>
      <c r="WTN26" s="117"/>
      <c r="WTO26" s="117"/>
      <c r="WTP26" s="117"/>
      <c r="WTQ26" s="117"/>
      <c r="WTR26" s="117"/>
      <c r="WTS26" s="117"/>
      <c r="WTT26" s="117"/>
      <c r="WTU26" s="117"/>
      <c r="WTV26" s="117"/>
      <c r="WTW26" s="117"/>
      <c r="WTX26" s="117"/>
      <c r="WTY26" s="117"/>
      <c r="WTZ26" s="117"/>
      <c r="WUA26" s="117"/>
      <c r="WUB26" s="117"/>
      <c r="WUC26" s="117"/>
      <c r="WUD26" s="117"/>
      <c r="WUE26" s="117"/>
      <c r="WUF26" s="117"/>
      <c r="WUG26" s="117"/>
      <c r="WUH26" s="117"/>
      <c r="WUI26" s="117"/>
      <c r="WUJ26" s="117"/>
      <c r="WUK26" s="117"/>
      <c r="WUL26" s="117"/>
      <c r="WUM26" s="117"/>
      <c r="WUN26" s="117"/>
      <c r="WUO26" s="117"/>
      <c r="WUP26" s="117"/>
      <c r="WUQ26" s="117"/>
      <c r="WUR26" s="117"/>
      <c r="WUS26" s="117"/>
      <c r="WUT26" s="117"/>
      <c r="WUU26" s="117"/>
      <c r="WUV26" s="117"/>
      <c r="WUW26" s="117"/>
      <c r="WUX26" s="117"/>
      <c r="WUY26" s="117"/>
      <c r="WUZ26" s="117"/>
      <c r="WVA26" s="117"/>
      <c r="WVB26" s="117"/>
      <c r="WVC26" s="117"/>
      <c r="WVD26" s="117"/>
      <c r="WVE26" s="117"/>
      <c r="WVF26" s="117"/>
      <c r="WVG26" s="117"/>
      <c r="WVH26" s="117"/>
      <c r="WVI26" s="117"/>
      <c r="WVJ26" s="117"/>
      <c r="WVK26" s="117"/>
      <c r="WVL26" s="117"/>
      <c r="WVM26" s="117"/>
      <c r="WVN26" s="117"/>
      <c r="WVO26" s="117"/>
      <c r="WVP26" s="117"/>
      <c r="WVQ26" s="117"/>
      <c r="WVR26" s="117"/>
      <c r="WVS26" s="117"/>
      <c r="WVT26" s="117"/>
      <c r="WVU26" s="117"/>
      <c r="WVV26" s="117"/>
      <c r="WVW26" s="117"/>
      <c r="WVX26" s="117"/>
      <c r="WVY26" s="117"/>
      <c r="WVZ26" s="117"/>
      <c r="WWA26" s="117"/>
      <c r="WWB26" s="117"/>
      <c r="WWC26" s="117"/>
      <c r="WWD26" s="117"/>
      <c r="WWE26" s="117"/>
      <c r="WWF26" s="117"/>
      <c r="WWG26" s="117"/>
      <c r="WWH26" s="117"/>
      <c r="WWI26" s="117"/>
      <c r="WWJ26" s="117"/>
      <c r="WWK26" s="117"/>
      <c r="WWL26" s="117"/>
      <c r="WWM26" s="117"/>
      <c r="WWN26" s="117"/>
      <c r="WWO26" s="117"/>
      <c r="WWP26" s="117"/>
      <c r="WWQ26" s="117"/>
      <c r="WWR26" s="117"/>
      <c r="WWS26" s="117"/>
      <c r="WWT26" s="117"/>
      <c r="WWU26" s="117"/>
      <c r="WWV26" s="117"/>
      <c r="WWW26" s="117"/>
      <c r="WWX26" s="117"/>
      <c r="WWY26" s="117"/>
      <c r="WWZ26" s="117"/>
      <c r="WXA26" s="117"/>
      <c r="WXB26" s="117"/>
      <c r="WXC26" s="117"/>
      <c r="WXD26" s="117"/>
      <c r="WXE26" s="117"/>
      <c r="WXF26" s="117"/>
      <c r="WXG26" s="117"/>
      <c r="WXH26" s="117"/>
      <c r="WXI26" s="117"/>
      <c r="WXJ26" s="117"/>
      <c r="WXK26" s="117"/>
      <c r="WXL26" s="117"/>
      <c r="WXM26" s="117"/>
      <c r="WXN26" s="117"/>
      <c r="WXO26" s="117"/>
      <c r="WXP26" s="117"/>
      <c r="WXQ26" s="117"/>
      <c r="WXR26" s="117"/>
      <c r="WXS26" s="117"/>
      <c r="WXT26" s="117"/>
      <c r="WXU26" s="117"/>
      <c r="WXV26" s="117"/>
      <c r="WXW26" s="117"/>
      <c r="WXX26" s="117"/>
      <c r="WXY26" s="117"/>
      <c r="WXZ26" s="117"/>
      <c r="WYA26" s="117"/>
      <c r="WYB26" s="117"/>
      <c r="WYC26" s="117"/>
      <c r="WYD26" s="117"/>
      <c r="WYE26" s="117"/>
      <c r="WYF26" s="117"/>
      <c r="WYG26" s="117"/>
      <c r="WYH26" s="117"/>
      <c r="WYI26" s="117"/>
      <c r="WYJ26" s="117"/>
      <c r="WYK26" s="117"/>
      <c r="WYL26" s="117"/>
      <c r="WYM26" s="117"/>
      <c r="WYN26" s="117"/>
      <c r="WYO26" s="117"/>
      <c r="WYP26" s="117"/>
      <c r="WYQ26" s="117"/>
      <c r="WYR26" s="117"/>
      <c r="WYS26" s="117"/>
      <c r="WYT26" s="117"/>
      <c r="WYU26" s="117"/>
      <c r="WYV26" s="117"/>
      <c r="WYW26" s="117"/>
      <c r="WYX26" s="117"/>
      <c r="WYY26" s="117"/>
      <c r="WYZ26" s="117"/>
      <c r="WZA26" s="117"/>
      <c r="WZB26" s="117"/>
      <c r="WZC26" s="117"/>
      <c r="WZD26" s="117"/>
      <c r="WZE26" s="117"/>
      <c r="WZF26" s="117"/>
      <c r="WZG26" s="117"/>
      <c r="WZH26" s="117"/>
      <c r="WZI26" s="117"/>
      <c r="WZJ26" s="117"/>
      <c r="WZK26" s="117"/>
      <c r="WZL26" s="117"/>
      <c r="WZM26" s="117"/>
      <c r="WZN26" s="117"/>
      <c r="WZO26" s="117"/>
      <c r="WZP26" s="117"/>
      <c r="WZQ26" s="117"/>
      <c r="WZR26" s="117"/>
      <c r="WZS26" s="117"/>
      <c r="WZT26" s="117"/>
      <c r="WZU26" s="117"/>
      <c r="WZV26" s="117"/>
      <c r="WZW26" s="117"/>
      <c r="WZX26" s="117"/>
      <c r="WZY26" s="117"/>
      <c r="WZZ26" s="117"/>
      <c r="XAA26" s="117"/>
      <c r="XAB26" s="117"/>
      <c r="XAC26" s="117"/>
      <c r="XAD26" s="117"/>
      <c r="XAE26" s="117"/>
      <c r="XAF26" s="117"/>
      <c r="XAG26" s="117"/>
      <c r="XAH26" s="117"/>
      <c r="XAI26" s="117"/>
      <c r="XAJ26" s="117"/>
      <c r="XAK26" s="117"/>
      <c r="XAL26" s="117"/>
      <c r="XAM26" s="117"/>
      <c r="XAN26" s="117"/>
      <c r="XAO26" s="117"/>
      <c r="XAP26" s="117"/>
      <c r="XAQ26" s="117"/>
      <c r="XAR26" s="117"/>
      <c r="XAS26" s="117"/>
      <c r="XAT26" s="117"/>
      <c r="XAU26" s="117"/>
      <c r="XAV26" s="117"/>
      <c r="XAW26" s="117"/>
      <c r="XAX26" s="117"/>
      <c r="XAY26" s="117"/>
      <c r="XAZ26" s="117"/>
      <c r="XBA26" s="117"/>
      <c r="XBB26" s="117"/>
      <c r="XBC26" s="117"/>
      <c r="XBD26" s="117"/>
      <c r="XBE26" s="117"/>
      <c r="XBF26" s="117"/>
      <c r="XBG26" s="117"/>
      <c r="XBH26" s="117"/>
      <c r="XBI26" s="117"/>
      <c r="XBJ26" s="117"/>
      <c r="XBK26" s="117"/>
      <c r="XBL26" s="117"/>
      <c r="XBM26" s="117"/>
      <c r="XBN26" s="117"/>
      <c r="XBO26" s="117"/>
      <c r="XBP26" s="117"/>
      <c r="XBQ26" s="117"/>
      <c r="XBR26" s="117"/>
      <c r="XBS26" s="117"/>
      <c r="XBT26" s="117"/>
      <c r="XBU26" s="117"/>
      <c r="XBV26" s="117"/>
      <c r="XBW26" s="117"/>
      <c r="XBX26" s="117"/>
      <c r="XBY26" s="117"/>
      <c r="XBZ26" s="117"/>
      <c r="XCA26" s="117"/>
      <c r="XCB26" s="117"/>
      <c r="XCC26" s="117"/>
      <c r="XCD26" s="117"/>
      <c r="XCE26" s="117"/>
      <c r="XCF26" s="117"/>
      <c r="XCG26" s="117"/>
      <c r="XCH26" s="117"/>
      <c r="XCI26" s="117"/>
      <c r="XCJ26" s="117"/>
      <c r="XCK26" s="117"/>
      <c r="XCL26" s="117"/>
      <c r="XCM26" s="117"/>
      <c r="XCN26" s="117"/>
      <c r="XCO26" s="117"/>
      <c r="XCP26" s="117"/>
      <c r="XCQ26" s="117"/>
      <c r="XCR26" s="117"/>
      <c r="XCS26" s="117"/>
      <c r="XCT26" s="117"/>
      <c r="XCU26" s="117"/>
      <c r="XCV26" s="117"/>
      <c r="XCW26" s="117"/>
      <c r="XCX26" s="117"/>
      <c r="XCY26" s="117"/>
      <c r="XCZ26" s="117"/>
      <c r="XDA26" s="117"/>
      <c r="XDB26" s="117"/>
      <c r="XDC26" s="117"/>
      <c r="XDD26" s="117"/>
      <c r="XDE26" s="117"/>
      <c r="XDF26" s="117"/>
      <c r="XDG26" s="117"/>
      <c r="XDH26" s="117"/>
      <c r="XDI26" s="117"/>
      <c r="XDJ26" s="117"/>
      <c r="XDK26" s="117"/>
      <c r="XDL26" s="117"/>
      <c r="XDM26" s="117"/>
      <c r="XDN26" s="117"/>
      <c r="XDO26" s="117"/>
      <c r="XDP26" s="117"/>
      <c r="XDQ26" s="117"/>
      <c r="XDR26" s="117"/>
      <c r="XDS26" s="117"/>
      <c r="XDT26" s="117"/>
      <c r="XDU26" s="117"/>
      <c r="XDV26" s="117"/>
      <c r="XDW26" s="117"/>
      <c r="XDX26" s="117"/>
      <c r="XDY26" s="117"/>
      <c r="XDZ26" s="117"/>
      <c r="XEA26" s="117"/>
      <c r="XEB26" s="117"/>
      <c r="XEC26" s="117"/>
      <c r="XED26" s="117"/>
      <c r="XEE26" s="117"/>
      <c r="XEF26" s="117"/>
      <c r="XEG26" s="117"/>
      <c r="XEH26" s="117"/>
      <c r="XEI26" s="117"/>
      <c r="XEJ26" s="117"/>
      <c r="XEK26" s="117"/>
      <c r="XEL26" s="117"/>
      <c r="XEM26" s="117"/>
      <c r="XEN26" s="117"/>
      <c r="XEO26" s="117"/>
      <c r="XEP26" s="117"/>
      <c r="XEQ26" s="117"/>
      <c r="XER26" s="117"/>
      <c r="XES26" s="117"/>
      <c r="XET26" s="117"/>
      <c r="XEU26" s="117"/>
      <c r="XEV26" s="117"/>
      <c r="XEW26" s="117"/>
      <c r="XEX26" s="117"/>
      <c r="XEY26" s="117"/>
      <c r="XEZ26" s="117"/>
      <c r="XFA26" s="117"/>
    </row>
    <row r="27" s="117" customFormat="1" ht="12.75" spans="1:14">
      <c r="A27" s="193" t="s">
        <v>47</v>
      </c>
      <c r="B27" s="122"/>
      <c r="E27" s="123"/>
      <c r="G27" s="122"/>
      <c r="H27" s="122"/>
      <c r="I27" s="122"/>
      <c r="J27" s="122"/>
      <c r="K27" s="122"/>
      <c r="L27" s="122"/>
      <c r="M27" s="122"/>
      <c r="N27" s="122"/>
    </row>
    <row r="28" s="119" customFormat="1" customHeight="1" spans="1:26">
      <c r="A28" s="194" t="s">
        <v>1</v>
      </c>
      <c r="B28" s="195" t="s">
        <v>2</v>
      </c>
      <c r="C28" s="196" t="s">
        <v>199</v>
      </c>
      <c r="D28" s="197"/>
      <c r="E28" s="196" t="s">
        <v>4</v>
      </c>
      <c r="F28" s="197"/>
      <c r="G28" s="196" t="s">
        <v>208</v>
      </c>
      <c r="H28" s="197"/>
      <c r="I28" s="196" t="s">
        <v>4</v>
      </c>
      <c r="J28" s="197"/>
      <c r="K28" s="197"/>
      <c r="L28" s="197"/>
      <c r="M28" s="197"/>
      <c r="N28" s="197"/>
      <c r="O28" s="195" t="s">
        <v>3</v>
      </c>
      <c r="P28" s="195"/>
      <c r="Q28" s="298" t="s">
        <v>5</v>
      </c>
      <c r="R28" s="298"/>
      <c r="S28" s="298" t="s">
        <v>6</v>
      </c>
      <c r="T28" s="298"/>
      <c r="U28" s="299" t="s">
        <v>203</v>
      </c>
      <c r="V28" s="300"/>
      <c r="Z28" s="117"/>
    </row>
    <row r="29" s="119" customFormat="1" ht="12" spans="1:26">
      <c r="A29" s="198"/>
      <c r="B29" s="199"/>
      <c r="C29" s="199" t="s">
        <v>8</v>
      </c>
      <c r="D29" s="200" t="s">
        <v>204</v>
      </c>
      <c r="E29" s="201"/>
      <c r="F29" s="200"/>
      <c r="G29" s="199" t="s">
        <v>8</v>
      </c>
      <c r="H29" s="202" t="s">
        <v>204</v>
      </c>
      <c r="I29" s="202" t="s">
        <v>8</v>
      </c>
      <c r="J29" s="202" t="s">
        <v>204</v>
      </c>
      <c r="K29" s="202"/>
      <c r="L29" s="202"/>
      <c r="M29" s="202"/>
      <c r="N29" s="202"/>
      <c r="O29" s="202" t="s">
        <v>8</v>
      </c>
      <c r="P29" s="202" t="s">
        <v>9</v>
      </c>
      <c r="Q29" s="202" t="s">
        <v>48</v>
      </c>
      <c r="R29" s="202" t="s">
        <v>49</v>
      </c>
      <c r="S29" s="202" t="s">
        <v>48</v>
      </c>
      <c r="T29" s="202" t="s">
        <v>49</v>
      </c>
      <c r="U29" s="228" t="s">
        <v>206</v>
      </c>
      <c r="V29" s="301" t="s">
        <v>10</v>
      </c>
      <c r="Z29" s="117"/>
    </row>
    <row r="30" s="117" customFormat="1" ht="12" spans="1:22">
      <c r="A30" s="139" t="s">
        <v>11</v>
      </c>
      <c r="B30" s="203" t="s">
        <v>12</v>
      </c>
      <c r="C30" s="204">
        <v>0.4576</v>
      </c>
      <c r="D30" s="205">
        <v>7.23</v>
      </c>
      <c r="E30" s="206">
        <v>0.4576</v>
      </c>
      <c r="F30" s="205">
        <v>7.23</v>
      </c>
      <c r="G30" s="207">
        <v>0.55</v>
      </c>
      <c r="H30" s="205">
        <v>6.98</v>
      </c>
      <c r="I30" s="209">
        <v>0.57</v>
      </c>
      <c r="J30" s="274">
        <v>7.23</v>
      </c>
      <c r="K30" s="274"/>
      <c r="L30" s="274"/>
      <c r="M30" s="274"/>
      <c r="N30" s="274"/>
      <c r="O30" s="209">
        <v>0.57</v>
      </c>
      <c r="P30" s="205">
        <v>6.85</v>
      </c>
      <c r="Q30" s="209">
        <v>0.5</v>
      </c>
      <c r="R30" s="205">
        <v>6.85</v>
      </c>
      <c r="S30" s="209">
        <v>0.32</v>
      </c>
      <c r="T30" s="205">
        <v>7</v>
      </c>
      <c r="U30" s="288" t="s">
        <v>207</v>
      </c>
      <c r="V30" s="289">
        <v>0.57</v>
      </c>
    </row>
    <row r="31" s="117" customFormat="1" ht="12" spans="1:22">
      <c r="A31" s="139"/>
      <c r="B31" s="203" t="s">
        <v>13</v>
      </c>
      <c r="C31" s="204">
        <v>0.4576</v>
      </c>
      <c r="D31" s="205"/>
      <c r="E31" s="206">
        <v>0.4576</v>
      </c>
      <c r="F31" s="205"/>
      <c r="G31" s="207">
        <v>0.55</v>
      </c>
      <c r="H31" s="205"/>
      <c r="I31" s="209">
        <v>0.58</v>
      </c>
      <c r="J31" s="275"/>
      <c r="K31" s="275"/>
      <c r="L31" s="275"/>
      <c r="M31" s="275"/>
      <c r="N31" s="275"/>
      <c r="O31" s="209">
        <v>0.57</v>
      </c>
      <c r="P31" s="205"/>
      <c r="Q31" s="209">
        <v>0.5</v>
      </c>
      <c r="R31" s="205"/>
      <c r="S31" s="209">
        <v>0.32</v>
      </c>
      <c r="T31" s="205"/>
      <c r="U31" s="290"/>
      <c r="V31" s="289">
        <v>0.57</v>
      </c>
    </row>
    <row r="32" s="117" customFormat="1" ht="12" spans="1:22">
      <c r="A32" s="139"/>
      <c r="B32" s="203" t="s">
        <v>14</v>
      </c>
      <c r="C32" s="204">
        <v>0.5182</v>
      </c>
      <c r="D32" s="205"/>
      <c r="E32" s="206">
        <v>0.5182</v>
      </c>
      <c r="F32" s="205"/>
      <c r="G32" s="207">
        <v>0.575</v>
      </c>
      <c r="H32" s="205"/>
      <c r="I32" s="209">
        <v>0.59</v>
      </c>
      <c r="J32" s="275"/>
      <c r="K32" s="275"/>
      <c r="L32" s="275"/>
      <c r="M32" s="275"/>
      <c r="N32" s="275"/>
      <c r="O32" s="209">
        <v>0.58</v>
      </c>
      <c r="P32" s="205"/>
      <c r="Q32" s="209">
        <v>0.54</v>
      </c>
      <c r="R32" s="205"/>
      <c r="S32" s="209">
        <v>0.32</v>
      </c>
      <c r="T32" s="205"/>
      <c r="U32" s="290"/>
      <c r="V32" s="289">
        <v>0.58</v>
      </c>
    </row>
    <row r="33" s="117" customFormat="1" ht="12" spans="1:22">
      <c r="A33" s="139"/>
      <c r="B33" s="208" t="s">
        <v>15</v>
      </c>
      <c r="C33" s="204">
        <v>0.5479</v>
      </c>
      <c r="D33" s="205"/>
      <c r="E33" s="206">
        <v>0.5479</v>
      </c>
      <c r="F33" s="205"/>
      <c r="G33" s="207">
        <v>0.6</v>
      </c>
      <c r="H33" s="205"/>
      <c r="I33" s="209">
        <v>0.6</v>
      </c>
      <c r="J33" s="275"/>
      <c r="K33" s="275"/>
      <c r="L33" s="275"/>
      <c r="M33" s="275"/>
      <c r="N33" s="275"/>
      <c r="O33" s="209">
        <v>0.59</v>
      </c>
      <c r="P33" s="205"/>
      <c r="Q33" s="209">
        <v>0.61</v>
      </c>
      <c r="R33" s="205"/>
      <c r="S33" s="209">
        <v>0.32</v>
      </c>
      <c r="T33" s="205"/>
      <c r="U33" s="290"/>
      <c r="V33" s="209">
        <v>0.61</v>
      </c>
    </row>
    <row r="34" s="117" customFormat="1" ht="12" spans="1:22">
      <c r="A34" s="139"/>
      <c r="B34" s="208" t="s">
        <v>16</v>
      </c>
      <c r="C34" s="204">
        <v>0.568</v>
      </c>
      <c r="D34" s="205"/>
      <c r="E34" s="206">
        <v>0.568</v>
      </c>
      <c r="F34" s="205"/>
      <c r="G34" s="209">
        <v>0.625</v>
      </c>
      <c r="H34" s="205"/>
      <c r="I34" s="209">
        <v>0.61</v>
      </c>
      <c r="J34" s="275"/>
      <c r="K34" s="275"/>
      <c r="L34" s="275"/>
      <c r="M34" s="275"/>
      <c r="N34" s="275"/>
      <c r="O34" s="209">
        <v>0.59</v>
      </c>
      <c r="P34" s="205"/>
      <c r="Q34" s="209">
        <v>0.63</v>
      </c>
      <c r="R34" s="205"/>
      <c r="S34" s="209">
        <v>0.32</v>
      </c>
      <c r="T34" s="205"/>
      <c r="U34" s="290"/>
      <c r="V34" s="209">
        <v>0.63</v>
      </c>
    </row>
    <row r="35" s="117" customFormat="1" ht="12" spans="1:22">
      <c r="A35" s="139"/>
      <c r="B35" s="208" t="s">
        <v>17</v>
      </c>
      <c r="C35" s="204">
        <v>0.568</v>
      </c>
      <c r="D35" s="205"/>
      <c r="E35" s="206">
        <v>0.568</v>
      </c>
      <c r="F35" s="205"/>
      <c r="G35" s="209">
        <v>0.65</v>
      </c>
      <c r="H35" s="205"/>
      <c r="I35" s="209">
        <v>0.61</v>
      </c>
      <c r="J35" s="275"/>
      <c r="K35" s="275"/>
      <c r="L35" s="275"/>
      <c r="M35" s="275"/>
      <c r="N35" s="275"/>
      <c r="O35" s="209">
        <v>0.59</v>
      </c>
      <c r="P35" s="205"/>
      <c r="Q35" s="209">
        <v>0.65</v>
      </c>
      <c r="R35" s="205"/>
      <c r="S35" s="209">
        <v>0.32</v>
      </c>
      <c r="T35" s="205"/>
      <c r="U35" s="290"/>
      <c r="V35" s="209">
        <v>0.65</v>
      </c>
    </row>
    <row r="36" s="117" customFormat="1" ht="12" spans="1:22">
      <c r="A36" s="139"/>
      <c r="B36" s="208" t="s">
        <v>18</v>
      </c>
      <c r="C36" s="204">
        <v>0.568</v>
      </c>
      <c r="D36" s="205"/>
      <c r="E36" s="206">
        <v>0.568</v>
      </c>
      <c r="F36" s="205"/>
      <c r="G36" s="209">
        <v>0.65</v>
      </c>
      <c r="H36" s="205"/>
      <c r="I36" s="209">
        <v>0.61</v>
      </c>
      <c r="J36" s="276"/>
      <c r="K36" s="276"/>
      <c r="L36" s="276"/>
      <c r="M36" s="276"/>
      <c r="N36" s="276"/>
      <c r="O36" s="209">
        <v>0.59</v>
      </c>
      <c r="P36" s="205"/>
      <c r="Q36" s="209">
        <v>0.65</v>
      </c>
      <c r="R36" s="205"/>
      <c r="S36" s="209">
        <v>0.32</v>
      </c>
      <c r="T36" s="205"/>
      <c r="U36" s="290"/>
      <c r="V36" s="209">
        <v>0.65</v>
      </c>
    </row>
    <row r="37" s="117" customFormat="1" ht="12" spans="1:22">
      <c r="A37" s="210" t="s">
        <v>19</v>
      </c>
      <c r="B37" s="211"/>
      <c r="C37" s="212">
        <v>0.708</v>
      </c>
      <c r="D37" s="151">
        <v>16.59</v>
      </c>
      <c r="E37" s="206">
        <v>0.708</v>
      </c>
      <c r="F37" s="152">
        <v>16.59</v>
      </c>
      <c r="G37" s="209">
        <v>0.76</v>
      </c>
      <c r="H37" s="213">
        <v>16.56</v>
      </c>
      <c r="I37" s="209">
        <v>0.69</v>
      </c>
      <c r="J37" s="277">
        <v>16.59</v>
      </c>
      <c r="K37" s="277"/>
      <c r="L37" s="277"/>
      <c r="M37" s="277"/>
      <c r="N37" s="277"/>
      <c r="O37" s="209">
        <v>0.73</v>
      </c>
      <c r="P37" s="205">
        <v>17.82</v>
      </c>
      <c r="Q37" s="209">
        <v>0.62</v>
      </c>
      <c r="R37" s="205">
        <v>15.43</v>
      </c>
      <c r="S37" s="205"/>
      <c r="T37" s="205">
        <v>15.43</v>
      </c>
      <c r="U37" s="290"/>
      <c r="V37" s="209">
        <v>0.73</v>
      </c>
    </row>
    <row r="38" s="117" customFormat="1" ht="12" spans="1:22">
      <c r="A38" s="210" t="s">
        <v>20</v>
      </c>
      <c r="B38" s="211"/>
      <c r="C38" s="212">
        <v>0.708</v>
      </c>
      <c r="D38" s="156">
        <f>J38</f>
        <v>16.37</v>
      </c>
      <c r="E38" s="206">
        <v>0.708</v>
      </c>
      <c r="F38" s="214">
        <v>16.37</v>
      </c>
      <c r="G38" s="209">
        <v>0.76</v>
      </c>
      <c r="H38" s="214">
        <v>16.34</v>
      </c>
      <c r="I38" s="209">
        <v>0.69</v>
      </c>
      <c r="J38" s="277">
        <v>16.37</v>
      </c>
      <c r="K38" s="277"/>
      <c r="L38" s="277"/>
      <c r="M38" s="277"/>
      <c r="N38" s="277"/>
      <c r="O38" s="209">
        <v>0.73</v>
      </c>
      <c r="P38" s="205">
        <v>16.38</v>
      </c>
      <c r="Q38" s="209">
        <v>0.62</v>
      </c>
      <c r="R38" s="205">
        <v>15.28</v>
      </c>
      <c r="S38" s="205"/>
      <c r="T38" s="205">
        <v>15.28</v>
      </c>
      <c r="U38" s="290"/>
      <c r="V38" s="209">
        <v>0.73</v>
      </c>
    </row>
    <row r="39" s="117" customFormat="1" ht="12" spans="1:22">
      <c r="A39" s="210" t="s">
        <v>20</v>
      </c>
      <c r="B39" s="211"/>
      <c r="C39" s="212">
        <v>0.708</v>
      </c>
      <c r="D39" s="156">
        <f>J39</f>
        <v>16.37</v>
      </c>
      <c r="E39" s="206">
        <v>0.708</v>
      </c>
      <c r="F39" s="214">
        <v>16.37</v>
      </c>
      <c r="G39" s="209">
        <v>0.76</v>
      </c>
      <c r="H39" s="214">
        <v>16.34</v>
      </c>
      <c r="I39" s="209">
        <v>0.69</v>
      </c>
      <c r="J39" s="277">
        <v>16.37</v>
      </c>
      <c r="K39" s="277"/>
      <c r="L39" s="277"/>
      <c r="M39" s="277"/>
      <c r="N39" s="277"/>
      <c r="O39" s="209"/>
      <c r="P39" s="205"/>
      <c r="Q39" s="209">
        <v>0.74</v>
      </c>
      <c r="R39" s="205">
        <v>15.28</v>
      </c>
      <c r="S39" s="205"/>
      <c r="T39" s="205">
        <v>15.28</v>
      </c>
      <c r="U39" s="290"/>
      <c r="V39" s="209">
        <v>0.74</v>
      </c>
    </row>
    <row r="40" s="117" customFormat="1" ht="12" spans="1:22">
      <c r="A40" s="210" t="s">
        <v>23</v>
      </c>
      <c r="B40" s="211"/>
      <c r="C40" s="209"/>
      <c r="D40" s="213" t="s">
        <v>209</v>
      </c>
      <c r="E40" s="209"/>
      <c r="F40" s="213" t="s">
        <v>209</v>
      </c>
      <c r="G40" s="209"/>
      <c r="H40" s="213" t="s">
        <v>209</v>
      </c>
      <c r="I40" s="209">
        <v>0.59</v>
      </c>
      <c r="J40" s="277" t="s">
        <v>209</v>
      </c>
      <c r="K40" s="213"/>
      <c r="L40" s="213"/>
      <c r="M40" s="213"/>
      <c r="N40" s="213"/>
      <c r="O40" s="209">
        <v>0.5</v>
      </c>
      <c r="P40" s="205">
        <v>16.11</v>
      </c>
      <c r="Q40" s="209">
        <v>0.5</v>
      </c>
      <c r="R40" s="205">
        <v>13.41</v>
      </c>
      <c r="S40" s="205"/>
      <c r="T40" s="205">
        <v>13.41</v>
      </c>
      <c r="U40" s="290"/>
      <c r="V40" s="289">
        <v>0.5</v>
      </c>
    </row>
    <row r="41" s="117" customFormat="1" ht="12" spans="1:22">
      <c r="A41" s="210" t="s">
        <v>24</v>
      </c>
      <c r="B41" s="211"/>
      <c r="C41" s="212">
        <v>0.703</v>
      </c>
      <c r="D41" s="151">
        <v>13.69</v>
      </c>
      <c r="E41" s="171">
        <v>0.703</v>
      </c>
      <c r="F41" s="213">
        <v>13.69</v>
      </c>
      <c r="G41" s="209">
        <v>0.65</v>
      </c>
      <c r="H41" s="213">
        <v>13.66</v>
      </c>
      <c r="I41" s="209">
        <v>0.59</v>
      </c>
      <c r="J41" s="277">
        <v>13.68</v>
      </c>
      <c r="K41" s="213"/>
      <c r="L41" s="213"/>
      <c r="M41" s="213"/>
      <c r="N41" s="213"/>
      <c r="O41" s="209">
        <v>0.73</v>
      </c>
      <c r="P41" s="205">
        <v>12.77</v>
      </c>
      <c r="Q41" s="209">
        <v>0.52</v>
      </c>
      <c r="R41" s="205">
        <v>12.77</v>
      </c>
      <c r="S41" s="205" t="s">
        <v>26</v>
      </c>
      <c r="T41" s="205">
        <v>8.5</v>
      </c>
      <c r="U41" s="290"/>
      <c r="V41" s="289" t="s">
        <v>27</v>
      </c>
    </row>
    <row r="42" s="117" customFormat="1" ht="12.75" spans="1:22">
      <c r="A42" s="215" t="s">
        <v>35</v>
      </c>
      <c r="B42" s="216"/>
      <c r="C42" s="217">
        <v>0.648</v>
      </c>
      <c r="D42" s="213">
        <f>H42</f>
        <v>11.67</v>
      </c>
      <c r="E42" s="218">
        <v>0.648</v>
      </c>
      <c r="F42" s="213">
        <v>11.67</v>
      </c>
      <c r="G42" s="219">
        <v>0.65</v>
      </c>
      <c r="H42" s="220">
        <v>11.67</v>
      </c>
      <c r="I42" s="209">
        <v>0.59</v>
      </c>
      <c r="J42" s="277">
        <v>11.67</v>
      </c>
      <c r="K42" s="278"/>
      <c r="L42" s="278"/>
      <c r="M42" s="278"/>
      <c r="N42" s="278"/>
      <c r="O42" s="219">
        <v>0.73</v>
      </c>
      <c r="P42" s="279">
        <v>11.27</v>
      </c>
      <c r="Q42" s="209">
        <v>0.52</v>
      </c>
      <c r="R42" s="205">
        <v>11.27</v>
      </c>
      <c r="S42" s="205"/>
      <c r="T42" s="205">
        <v>11.27</v>
      </c>
      <c r="U42" s="302"/>
      <c r="V42" s="289">
        <v>0.73</v>
      </c>
    </row>
    <row r="43" s="118" customFormat="1" spans="1:16380">
      <c r="A43" s="121"/>
      <c r="B43" s="122"/>
      <c r="C43" s="117"/>
      <c r="D43" s="117"/>
      <c r="E43" s="123"/>
      <c r="F43" s="117"/>
      <c r="G43" s="122"/>
      <c r="H43" s="122"/>
      <c r="I43" s="122"/>
      <c r="J43" s="122"/>
      <c r="K43" s="122"/>
      <c r="L43" s="122"/>
      <c r="M43" s="122"/>
      <c r="N43" s="122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  <c r="BL43" s="117"/>
      <c r="BM43" s="117"/>
      <c r="BN43" s="117"/>
      <c r="BO43" s="117"/>
      <c r="BP43" s="117"/>
      <c r="BQ43" s="117"/>
      <c r="BR43" s="117"/>
      <c r="BS43" s="117"/>
      <c r="BT43" s="117"/>
      <c r="BU43" s="117"/>
      <c r="BV43" s="117"/>
      <c r="BW43" s="117"/>
      <c r="BX43" s="117"/>
      <c r="BY43" s="117"/>
      <c r="BZ43" s="117"/>
      <c r="CA43" s="117"/>
      <c r="CB43" s="117"/>
      <c r="CC43" s="117"/>
      <c r="CD43" s="117"/>
      <c r="CE43" s="117"/>
      <c r="CF43" s="117"/>
      <c r="CG43" s="117"/>
      <c r="CH43" s="117"/>
      <c r="CI43" s="117"/>
      <c r="CJ43" s="117"/>
      <c r="CK43" s="117"/>
      <c r="CL43" s="117"/>
      <c r="CM43" s="117"/>
      <c r="CN43" s="117"/>
      <c r="CO43" s="117"/>
      <c r="CP43" s="117"/>
      <c r="CQ43" s="117"/>
      <c r="CR43" s="117"/>
      <c r="CS43" s="117"/>
      <c r="CT43" s="117"/>
      <c r="CU43" s="117"/>
      <c r="CV43" s="117"/>
      <c r="CW43" s="117"/>
      <c r="CX43" s="117"/>
      <c r="CY43" s="117"/>
      <c r="CZ43" s="117"/>
      <c r="DA43" s="117"/>
      <c r="DB43" s="117"/>
      <c r="DC43" s="117"/>
      <c r="DD43" s="117"/>
      <c r="DE43" s="117"/>
      <c r="DF43" s="117"/>
      <c r="DG43" s="117"/>
      <c r="DH43" s="117"/>
      <c r="DI43" s="117"/>
      <c r="DJ43" s="117"/>
      <c r="DK43" s="117"/>
      <c r="DL43" s="117"/>
      <c r="DM43" s="117"/>
      <c r="DN43" s="117"/>
      <c r="DO43" s="117"/>
      <c r="DP43" s="117"/>
      <c r="DQ43" s="117"/>
      <c r="DR43" s="117"/>
      <c r="DS43" s="117"/>
      <c r="DT43" s="117"/>
      <c r="DU43" s="117"/>
      <c r="DV43" s="117"/>
      <c r="DW43" s="117"/>
      <c r="DX43" s="117"/>
      <c r="DY43" s="117"/>
      <c r="DZ43" s="117"/>
      <c r="EA43" s="117"/>
      <c r="EB43" s="117"/>
      <c r="EC43" s="117"/>
      <c r="ED43" s="117"/>
      <c r="EE43" s="117"/>
      <c r="EF43" s="117"/>
      <c r="EG43" s="117"/>
      <c r="EH43" s="117"/>
      <c r="EI43" s="117"/>
      <c r="EJ43" s="117"/>
      <c r="EK43" s="117"/>
      <c r="EL43" s="117"/>
      <c r="EM43" s="117"/>
      <c r="EN43" s="117"/>
      <c r="EO43" s="117"/>
      <c r="EP43" s="117"/>
      <c r="EQ43" s="117"/>
      <c r="ER43" s="117"/>
      <c r="ES43" s="117"/>
      <c r="ET43" s="117"/>
      <c r="EU43" s="117"/>
      <c r="EV43" s="117"/>
      <c r="EW43" s="117"/>
      <c r="EX43" s="117"/>
      <c r="EY43" s="117"/>
      <c r="EZ43" s="117"/>
      <c r="FA43" s="117"/>
      <c r="FB43" s="117"/>
      <c r="FC43" s="117"/>
      <c r="FD43" s="117"/>
      <c r="FE43" s="117"/>
      <c r="FF43" s="117"/>
      <c r="FG43" s="117"/>
      <c r="FH43" s="117"/>
      <c r="FI43" s="117"/>
      <c r="FJ43" s="117"/>
      <c r="FK43" s="117"/>
      <c r="FL43" s="117"/>
      <c r="FM43" s="117"/>
      <c r="FN43" s="117"/>
      <c r="FO43" s="117"/>
      <c r="FP43" s="117"/>
      <c r="FQ43" s="117"/>
      <c r="FR43" s="117"/>
      <c r="FS43" s="117"/>
      <c r="FT43" s="117"/>
      <c r="FU43" s="117"/>
      <c r="FV43" s="117"/>
      <c r="FW43" s="117"/>
      <c r="FX43" s="117"/>
      <c r="FY43" s="117"/>
      <c r="FZ43" s="117"/>
      <c r="GA43" s="117"/>
      <c r="GB43" s="117"/>
      <c r="GC43" s="117"/>
      <c r="GD43" s="117"/>
      <c r="GE43" s="117"/>
      <c r="GF43" s="117"/>
      <c r="GG43" s="117"/>
      <c r="GH43" s="117"/>
      <c r="GI43" s="117"/>
      <c r="GJ43" s="117"/>
      <c r="GK43" s="117"/>
      <c r="GL43" s="117"/>
      <c r="GM43" s="117"/>
      <c r="GN43" s="117"/>
      <c r="GO43" s="117"/>
      <c r="GP43" s="117"/>
      <c r="GQ43" s="117"/>
      <c r="GR43" s="117"/>
      <c r="GS43" s="117"/>
      <c r="GT43" s="117"/>
      <c r="GU43" s="117"/>
      <c r="GV43" s="117"/>
      <c r="GW43" s="117"/>
      <c r="GX43" s="117"/>
      <c r="GY43" s="117"/>
      <c r="GZ43" s="117"/>
      <c r="HA43" s="117"/>
      <c r="HB43" s="117"/>
      <c r="HC43" s="117"/>
      <c r="HD43" s="117"/>
      <c r="HE43" s="117"/>
      <c r="HF43" s="117"/>
      <c r="HG43" s="117"/>
      <c r="HH43" s="117"/>
      <c r="HI43" s="117"/>
      <c r="HJ43" s="117"/>
      <c r="HK43" s="117"/>
      <c r="HL43" s="117"/>
      <c r="HM43" s="117"/>
      <c r="HN43" s="117"/>
      <c r="HO43" s="117"/>
      <c r="HP43" s="117"/>
      <c r="HQ43" s="117"/>
      <c r="HR43" s="117"/>
      <c r="HS43" s="117"/>
      <c r="HT43" s="117"/>
      <c r="HU43" s="117"/>
      <c r="HV43" s="117"/>
      <c r="HW43" s="117"/>
      <c r="HX43" s="117"/>
      <c r="HY43" s="117"/>
      <c r="HZ43" s="117"/>
      <c r="IA43" s="117"/>
      <c r="IB43" s="117"/>
      <c r="IC43" s="117"/>
      <c r="ID43" s="117"/>
      <c r="IE43" s="117"/>
      <c r="IF43" s="117"/>
      <c r="IG43" s="117"/>
      <c r="IH43" s="117"/>
      <c r="II43" s="117"/>
      <c r="IJ43" s="117"/>
      <c r="IK43" s="117"/>
      <c r="IL43" s="117"/>
      <c r="IM43" s="117"/>
      <c r="IN43" s="117"/>
      <c r="IO43" s="117"/>
      <c r="IP43" s="117"/>
      <c r="IQ43" s="117"/>
      <c r="IR43" s="117"/>
      <c r="IS43" s="117"/>
      <c r="IT43" s="117"/>
      <c r="IU43" s="117"/>
      <c r="IV43" s="117"/>
      <c r="IW43" s="117"/>
      <c r="IX43" s="117"/>
      <c r="IY43" s="117"/>
      <c r="IZ43" s="117"/>
      <c r="JA43" s="117"/>
      <c r="JB43" s="117"/>
      <c r="JC43" s="117"/>
      <c r="JD43" s="117"/>
      <c r="JE43" s="117"/>
      <c r="JF43" s="117"/>
      <c r="JG43" s="117"/>
      <c r="JH43" s="117"/>
      <c r="JI43" s="117"/>
      <c r="JJ43" s="117"/>
      <c r="JK43" s="117"/>
      <c r="JL43" s="117"/>
      <c r="JM43" s="117"/>
      <c r="JN43" s="117"/>
      <c r="JO43" s="117"/>
      <c r="JP43" s="117"/>
      <c r="JQ43" s="117"/>
      <c r="JR43" s="117"/>
      <c r="JS43" s="117"/>
      <c r="JT43" s="117"/>
      <c r="JU43" s="117"/>
      <c r="JV43" s="117"/>
      <c r="JW43" s="117"/>
      <c r="JX43" s="117"/>
      <c r="JY43" s="117"/>
      <c r="JZ43" s="117"/>
      <c r="KA43" s="117"/>
      <c r="KB43" s="117"/>
      <c r="KC43" s="117"/>
      <c r="KD43" s="117"/>
      <c r="KE43" s="117"/>
      <c r="KF43" s="117"/>
      <c r="KG43" s="117"/>
      <c r="KH43" s="117"/>
      <c r="KI43" s="117"/>
      <c r="KJ43" s="117"/>
      <c r="KK43" s="117"/>
      <c r="KL43" s="117"/>
      <c r="KM43" s="117"/>
      <c r="KN43" s="117"/>
      <c r="KO43" s="117"/>
      <c r="KP43" s="117"/>
      <c r="KQ43" s="117"/>
      <c r="KR43" s="117"/>
      <c r="KS43" s="117"/>
      <c r="KT43" s="117"/>
      <c r="KU43" s="117"/>
      <c r="KV43" s="117"/>
      <c r="KW43" s="117"/>
      <c r="KX43" s="117"/>
      <c r="KY43" s="117"/>
      <c r="KZ43" s="117"/>
      <c r="LA43" s="117"/>
      <c r="LB43" s="117"/>
      <c r="LC43" s="117"/>
      <c r="LD43" s="117"/>
      <c r="LE43" s="117"/>
      <c r="LF43" s="117"/>
      <c r="LG43" s="117"/>
      <c r="LH43" s="117"/>
      <c r="LI43" s="117"/>
      <c r="LJ43" s="117"/>
      <c r="LK43" s="117"/>
      <c r="LL43" s="117"/>
      <c r="LM43" s="117"/>
      <c r="LN43" s="117"/>
      <c r="LO43" s="117"/>
      <c r="LP43" s="117"/>
      <c r="LQ43" s="117"/>
      <c r="LR43" s="117"/>
      <c r="LS43" s="117"/>
      <c r="LT43" s="117"/>
      <c r="LU43" s="117"/>
      <c r="LV43" s="117"/>
      <c r="LW43" s="117"/>
      <c r="LX43" s="117"/>
      <c r="LY43" s="117"/>
      <c r="LZ43" s="117"/>
      <c r="MA43" s="117"/>
      <c r="MB43" s="117"/>
      <c r="MC43" s="117"/>
      <c r="MD43" s="117"/>
      <c r="ME43" s="117"/>
      <c r="MF43" s="117"/>
      <c r="MG43" s="117"/>
      <c r="MH43" s="117"/>
      <c r="MI43" s="117"/>
      <c r="MJ43" s="117"/>
      <c r="MK43" s="117"/>
      <c r="ML43" s="117"/>
      <c r="MM43" s="117"/>
      <c r="MN43" s="117"/>
      <c r="MO43" s="117"/>
      <c r="MP43" s="117"/>
      <c r="MQ43" s="117"/>
      <c r="MR43" s="117"/>
      <c r="MS43" s="117"/>
      <c r="MT43" s="117"/>
      <c r="MU43" s="117"/>
      <c r="MV43" s="117"/>
      <c r="MW43" s="117"/>
      <c r="MX43" s="117"/>
      <c r="MY43" s="117"/>
      <c r="MZ43" s="117"/>
      <c r="NA43" s="117"/>
      <c r="NB43" s="117"/>
      <c r="NC43" s="117"/>
      <c r="ND43" s="117"/>
      <c r="NE43" s="117"/>
      <c r="NF43" s="117"/>
      <c r="NG43" s="117"/>
      <c r="NH43" s="117"/>
      <c r="NI43" s="117"/>
      <c r="NJ43" s="117"/>
      <c r="NK43" s="117"/>
      <c r="NL43" s="117"/>
      <c r="NM43" s="117"/>
      <c r="NN43" s="117"/>
      <c r="NO43" s="117"/>
      <c r="NP43" s="117"/>
      <c r="NQ43" s="117"/>
      <c r="NR43" s="117"/>
      <c r="NS43" s="117"/>
      <c r="NT43" s="117"/>
      <c r="NU43" s="117"/>
      <c r="NV43" s="117"/>
      <c r="NW43" s="117"/>
      <c r="NX43" s="117"/>
      <c r="NY43" s="117"/>
      <c r="NZ43" s="117"/>
      <c r="OA43" s="117"/>
      <c r="OB43" s="117"/>
      <c r="OC43" s="117"/>
      <c r="OD43" s="117"/>
      <c r="OE43" s="117"/>
      <c r="OF43" s="117"/>
      <c r="OG43" s="117"/>
      <c r="OH43" s="117"/>
      <c r="OI43" s="117"/>
      <c r="OJ43" s="117"/>
      <c r="OK43" s="117"/>
      <c r="OL43" s="117"/>
      <c r="OM43" s="117"/>
      <c r="ON43" s="117"/>
      <c r="OO43" s="117"/>
      <c r="OP43" s="117"/>
      <c r="OQ43" s="117"/>
      <c r="OR43" s="117"/>
      <c r="OS43" s="117"/>
      <c r="OT43" s="117"/>
      <c r="OU43" s="117"/>
      <c r="OV43" s="117"/>
      <c r="OW43" s="117"/>
      <c r="OX43" s="117"/>
      <c r="OY43" s="117"/>
      <c r="OZ43" s="117"/>
      <c r="PA43" s="117"/>
      <c r="PB43" s="117"/>
      <c r="PC43" s="117"/>
      <c r="PD43" s="117"/>
      <c r="PE43" s="117"/>
      <c r="PF43" s="117"/>
      <c r="PG43" s="117"/>
      <c r="PH43" s="117"/>
      <c r="PI43" s="117"/>
      <c r="PJ43" s="117"/>
      <c r="PK43" s="117"/>
      <c r="PL43" s="117"/>
      <c r="PM43" s="117"/>
      <c r="PN43" s="117"/>
      <c r="PO43" s="117"/>
      <c r="PP43" s="117"/>
      <c r="PQ43" s="117"/>
      <c r="PR43" s="117"/>
      <c r="PS43" s="117"/>
      <c r="PT43" s="117"/>
      <c r="PU43" s="117"/>
      <c r="PV43" s="117"/>
      <c r="PW43" s="117"/>
      <c r="PX43" s="117"/>
      <c r="PY43" s="117"/>
      <c r="PZ43" s="117"/>
      <c r="QA43" s="117"/>
      <c r="QB43" s="117"/>
      <c r="QC43" s="117"/>
      <c r="QD43" s="117"/>
      <c r="QE43" s="117"/>
      <c r="QF43" s="117"/>
      <c r="QG43" s="117"/>
      <c r="QH43" s="117"/>
      <c r="QI43" s="117"/>
      <c r="QJ43" s="117"/>
      <c r="QK43" s="117"/>
      <c r="QL43" s="117"/>
      <c r="QM43" s="117"/>
      <c r="QN43" s="117"/>
      <c r="QO43" s="117"/>
      <c r="QP43" s="117"/>
      <c r="QQ43" s="117"/>
      <c r="QR43" s="117"/>
      <c r="QS43" s="117"/>
      <c r="QT43" s="117"/>
      <c r="QU43" s="117"/>
      <c r="QV43" s="117"/>
      <c r="QW43" s="117"/>
      <c r="QX43" s="117"/>
      <c r="QY43" s="117"/>
      <c r="QZ43" s="117"/>
      <c r="RA43" s="117"/>
      <c r="RB43" s="117"/>
      <c r="RC43" s="117"/>
      <c r="RD43" s="117"/>
      <c r="RE43" s="117"/>
      <c r="RF43" s="117"/>
      <c r="RG43" s="117"/>
      <c r="RH43" s="117"/>
      <c r="RI43" s="117"/>
      <c r="RJ43" s="117"/>
      <c r="RK43" s="117"/>
      <c r="RL43" s="117"/>
      <c r="RM43" s="117"/>
      <c r="RN43" s="117"/>
      <c r="RO43" s="117"/>
      <c r="RP43" s="117"/>
      <c r="RQ43" s="117"/>
      <c r="RR43" s="117"/>
      <c r="RS43" s="117"/>
      <c r="RT43" s="117"/>
      <c r="RU43" s="117"/>
      <c r="RV43" s="117"/>
      <c r="RW43" s="117"/>
      <c r="RX43" s="117"/>
      <c r="RY43" s="117"/>
      <c r="RZ43" s="117"/>
      <c r="SA43" s="117"/>
      <c r="SB43" s="117"/>
      <c r="SC43" s="117"/>
      <c r="SD43" s="117"/>
      <c r="SE43" s="117"/>
      <c r="SF43" s="117"/>
      <c r="SG43" s="117"/>
      <c r="SH43" s="117"/>
      <c r="SI43" s="117"/>
      <c r="SJ43" s="117"/>
      <c r="SK43" s="117"/>
      <c r="SL43" s="117"/>
      <c r="SM43" s="117"/>
      <c r="SN43" s="117"/>
      <c r="SO43" s="117"/>
      <c r="SP43" s="117"/>
      <c r="SQ43" s="117"/>
      <c r="SR43" s="117"/>
      <c r="SS43" s="117"/>
      <c r="ST43" s="117"/>
      <c r="SU43" s="117"/>
      <c r="SV43" s="117"/>
      <c r="SW43" s="117"/>
      <c r="SX43" s="117"/>
      <c r="SY43" s="117"/>
      <c r="SZ43" s="117"/>
      <c r="TA43" s="117"/>
      <c r="TB43" s="117"/>
      <c r="TC43" s="117"/>
      <c r="TD43" s="117"/>
      <c r="TE43" s="117"/>
      <c r="TF43" s="117"/>
      <c r="TG43" s="117"/>
      <c r="TH43" s="117"/>
      <c r="TI43" s="117"/>
      <c r="TJ43" s="117"/>
      <c r="TK43" s="117"/>
      <c r="TL43" s="117"/>
      <c r="TM43" s="117"/>
      <c r="TN43" s="117"/>
      <c r="TO43" s="117"/>
      <c r="TP43" s="117"/>
      <c r="TQ43" s="117"/>
      <c r="TR43" s="117"/>
      <c r="TS43" s="117"/>
      <c r="TT43" s="117"/>
      <c r="TU43" s="117"/>
      <c r="TV43" s="117"/>
      <c r="TW43" s="117"/>
      <c r="TX43" s="117"/>
      <c r="TY43" s="117"/>
      <c r="TZ43" s="117"/>
      <c r="UA43" s="117"/>
      <c r="UB43" s="117"/>
      <c r="UC43" s="117"/>
      <c r="UD43" s="117"/>
      <c r="UE43" s="117"/>
      <c r="UF43" s="117"/>
      <c r="UG43" s="117"/>
      <c r="UH43" s="117"/>
      <c r="UI43" s="117"/>
      <c r="UJ43" s="117"/>
      <c r="UK43" s="117"/>
      <c r="UL43" s="117"/>
      <c r="UM43" s="117"/>
      <c r="UN43" s="117"/>
      <c r="UO43" s="117"/>
      <c r="UP43" s="117"/>
      <c r="UQ43" s="117"/>
      <c r="UR43" s="117"/>
      <c r="US43" s="117"/>
      <c r="UT43" s="117"/>
      <c r="UU43" s="117"/>
      <c r="UV43" s="117"/>
      <c r="UW43" s="117"/>
      <c r="UX43" s="117"/>
      <c r="UY43" s="117"/>
      <c r="UZ43" s="117"/>
      <c r="VA43" s="117"/>
      <c r="VB43" s="117"/>
      <c r="VC43" s="117"/>
      <c r="VD43" s="117"/>
      <c r="VE43" s="117"/>
      <c r="VF43" s="117"/>
      <c r="VG43" s="117"/>
      <c r="VH43" s="117"/>
      <c r="VI43" s="117"/>
      <c r="VJ43" s="117"/>
      <c r="VK43" s="117"/>
      <c r="VL43" s="117"/>
      <c r="VM43" s="117"/>
      <c r="VN43" s="117"/>
      <c r="VO43" s="117"/>
      <c r="VP43" s="117"/>
      <c r="VQ43" s="117"/>
      <c r="VR43" s="117"/>
      <c r="VS43" s="117"/>
      <c r="VT43" s="117"/>
      <c r="VU43" s="117"/>
      <c r="VV43" s="117"/>
      <c r="VW43" s="117"/>
      <c r="VX43" s="117"/>
      <c r="VY43" s="117"/>
      <c r="VZ43" s="117"/>
      <c r="WA43" s="117"/>
      <c r="WB43" s="117"/>
      <c r="WC43" s="117"/>
      <c r="WD43" s="117"/>
      <c r="WE43" s="117"/>
      <c r="WF43" s="117"/>
      <c r="WG43" s="117"/>
      <c r="WH43" s="117"/>
      <c r="WI43" s="117"/>
      <c r="WJ43" s="117"/>
      <c r="WK43" s="117"/>
      <c r="WL43" s="117"/>
      <c r="WM43" s="117"/>
      <c r="WN43" s="117"/>
      <c r="WO43" s="117"/>
      <c r="WP43" s="117"/>
      <c r="WQ43" s="117"/>
      <c r="WR43" s="117"/>
      <c r="WS43" s="117"/>
      <c r="WT43" s="117"/>
      <c r="WU43" s="117"/>
      <c r="WV43" s="117"/>
      <c r="WW43" s="117"/>
      <c r="WX43" s="117"/>
      <c r="WY43" s="117"/>
      <c r="WZ43" s="117"/>
      <c r="XA43" s="117"/>
      <c r="XB43" s="117"/>
      <c r="XC43" s="117"/>
      <c r="XD43" s="117"/>
      <c r="XE43" s="117"/>
      <c r="XF43" s="117"/>
      <c r="XG43" s="117"/>
      <c r="XH43" s="117"/>
      <c r="XI43" s="117"/>
      <c r="XJ43" s="117"/>
      <c r="XK43" s="117"/>
      <c r="XL43" s="117"/>
      <c r="XM43" s="117"/>
      <c r="XN43" s="117"/>
      <c r="XO43" s="117"/>
      <c r="XP43" s="117"/>
      <c r="XQ43" s="117"/>
      <c r="XR43" s="117"/>
      <c r="XS43" s="117"/>
      <c r="XT43" s="117"/>
      <c r="XU43" s="117"/>
      <c r="XV43" s="117"/>
      <c r="XW43" s="117"/>
      <c r="XX43" s="117"/>
      <c r="XY43" s="117"/>
      <c r="XZ43" s="117"/>
      <c r="YA43" s="117"/>
      <c r="YB43" s="117"/>
      <c r="YC43" s="117"/>
      <c r="YD43" s="117"/>
      <c r="YE43" s="117"/>
      <c r="YF43" s="117"/>
      <c r="YG43" s="117"/>
      <c r="YH43" s="117"/>
      <c r="YI43" s="117"/>
      <c r="YJ43" s="117"/>
      <c r="YK43" s="117"/>
      <c r="YL43" s="117"/>
      <c r="YM43" s="117"/>
      <c r="YN43" s="117"/>
      <c r="YO43" s="117"/>
      <c r="YP43" s="117"/>
      <c r="YQ43" s="117"/>
      <c r="YR43" s="117"/>
      <c r="YS43" s="117"/>
      <c r="YT43" s="117"/>
      <c r="YU43" s="117"/>
      <c r="YV43" s="117"/>
      <c r="YW43" s="117"/>
      <c r="YX43" s="117"/>
      <c r="YY43" s="117"/>
      <c r="YZ43" s="117"/>
      <c r="ZA43" s="117"/>
      <c r="ZB43" s="117"/>
      <c r="ZC43" s="117"/>
      <c r="ZD43" s="117"/>
      <c r="ZE43" s="117"/>
      <c r="ZF43" s="117"/>
      <c r="ZG43" s="117"/>
      <c r="ZH43" s="117"/>
      <c r="ZI43" s="117"/>
      <c r="ZJ43" s="117"/>
      <c r="ZK43" s="117"/>
      <c r="ZL43" s="117"/>
      <c r="ZM43" s="117"/>
      <c r="ZN43" s="117"/>
      <c r="ZO43" s="117"/>
      <c r="ZP43" s="117"/>
      <c r="ZQ43" s="117"/>
      <c r="ZR43" s="117"/>
      <c r="ZS43" s="117"/>
      <c r="ZT43" s="117"/>
      <c r="ZU43" s="117"/>
      <c r="ZV43" s="117"/>
      <c r="ZW43" s="117"/>
      <c r="ZX43" s="117"/>
      <c r="ZY43" s="117"/>
      <c r="ZZ43" s="117"/>
      <c r="AAA43" s="117"/>
      <c r="AAB43" s="117"/>
      <c r="AAC43" s="117"/>
      <c r="AAD43" s="117"/>
      <c r="AAE43" s="117"/>
      <c r="AAF43" s="117"/>
      <c r="AAG43" s="117"/>
      <c r="AAH43" s="117"/>
      <c r="AAI43" s="117"/>
      <c r="AAJ43" s="117"/>
      <c r="AAK43" s="117"/>
      <c r="AAL43" s="117"/>
      <c r="AAM43" s="117"/>
      <c r="AAN43" s="117"/>
      <c r="AAO43" s="117"/>
      <c r="AAP43" s="117"/>
      <c r="AAQ43" s="117"/>
      <c r="AAR43" s="117"/>
      <c r="AAS43" s="117"/>
      <c r="AAT43" s="117"/>
      <c r="AAU43" s="117"/>
      <c r="AAV43" s="117"/>
      <c r="AAW43" s="117"/>
      <c r="AAX43" s="117"/>
      <c r="AAY43" s="117"/>
      <c r="AAZ43" s="117"/>
      <c r="ABA43" s="117"/>
      <c r="ABB43" s="117"/>
      <c r="ABC43" s="117"/>
      <c r="ABD43" s="117"/>
      <c r="ABE43" s="117"/>
      <c r="ABF43" s="117"/>
      <c r="ABG43" s="117"/>
      <c r="ABH43" s="117"/>
      <c r="ABI43" s="117"/>
      <c r="ABJ43" s="117"/>
      <c r="ABK43" s="117"/>
      <c r="ABL43" s="117"/>
      <c r="ABM43" s="117"/>
      <c r="ABN43" s="117"/>
      <c r="ABO43" s="117"/>
      <c r="ABP43" s="117"/>
      <c r="ABQ43" s="117"/>
      <c r="ABR43" s="117"/>
      <c r="ABS43" s="117"/>
      <c r="ABT43" s="117"/>
      <c r="ABU43" s="117"/>
      <c r="ABV43" s="117"/>
      <c r="ABW43" s="117"/>
      <c r="ABX43" s="117"/>
      <c r="ABY43" s="117"/>
      <c r="ABZ43" s="117"/>
      <c r="ACA43" s="117"/>
      <c r="ACB43" s="117"/>
      <c r="ACC43" s="117"/>
      <c r="ACD43" s="117"/>
      <c r="ACE43" s="117"/>
      <c r="ACF43" s="117"/>
      <c r="ACG43" s="117"/>
      <c r="ACH43" s="117"/>
      <c r="ACI43" s="117"/>
      <c r="ACJ43" s="117"/>
      <c r="ACK43" s="117"/>
      <c r="ACL43" s="117"/>
      <c r="ACM43" s="117"/>
      <c r="ACN43" s="117"/>
      <c r="ACO43" s="117"/>
      <c r="ACP43" s="117"/>
      <c r="ACQ43" s="117"/>
      <c r="ACR43" s="117"/>
      <c r="ACS43" s="117"/>
      <c r="ACT43" s="117"/>
      <c r="ACU43" s="117"/>
      <c r="ACV43" s="117"/>
      <c r="ACW43" s="117"/>
      <c r="ACX43" s="117"/>
      <c r="ACY43" s="117"/>
      <c r="ACZ43" s="117"/>
      <c r="ADA43" s="117"/>
      <c r="ADB43" s="117"/>
      <c r="ADC43" s="117"/>
      <c r="ADD43" s="117"/>
      <c r="ADE43" s="117"/>
      <c r="ADF43" s="117"/>
      <c r="ADG43" s="117"/>
      <c r="ADH43" s="117"/>
      <c r="ADI43" s="117"/>
      <c r="ADJ43" s="117"/>
      <c r="ADK43" s="117"/>
      <c r="ADL43" s="117"/>
      <c r="ADM43" s="117"/>
      <c r="ADN43" s="117"/>
      <c r="ADO43" s="117"/>
      <c r="ADP43" s="117"/>
      <c r="ADQ43" s="117"/>
      <c r="ADR43" s="117"/>
      <c r="ADS43" s="117"/>
      <c r="ADT43" s="117"/>
      <c r="ADU43" s="117"/>
      <c r="ADV43" s="117"/>
      <c r="ADW43" s="117"/>
      <c r="ADX43" s="117"/>
      <c r="ADY43" s="117"/>
      <c r="ADZ43" s="117"/>
      <c r="AEA43" s="117"/>
      <c r="AEB43" s="117"/>
      <c r="AEC43" s="117"/>
      <c r="AED43" s="117"/>
      <c r="AEE43" s="117"/>
      <c r="AEF43" s="117"/>
      <c r="AEG43" s="117"/>
      <c r="AEH43" s="117"/>
      <c r="AEI43" s="117"/>
      <c r="AEJ43" s="117"/>
      <c r="AEK43" s="117"/>
      <c r="AEL43" s="117"/>
      <c r="AEM43" s="117"/>
      <c r="AEN43" s="117"/>
      <c r="AEO43" s="117"/>
      <c r="AEP43" s="117"/>
      <c r="AEQ43" s="117"/>
      <c r="AER43" s="117"/>
      <c r="AES43" s="117"/>
      <c r="AET43" s="117"/>
      <c r="AEU43" s="117"/>
      <c r="AEV43" s="117"/>
      <c r="AEW43" s="117"/>
      <c r="AEX43" s="117"/>
      <c r="AEY43" s="117"/>
      <c r="AEZ43" s="117"/>
      <c r="AFA43" s="117"/>
      <c r="AFB43" s="117"/>
      <c r="AFC43" s="117"/>
      <c r="AFD43" s="117"/>
      <c r="AFE43" s="117"/>
      <c r="AFF43" s="117"/>
      <c r="AFG43" s="117"/>
      <c r="AFH43" s="117"/>
      <c r="AFI43" s="117"/>
      <c r="AFJ43" s="117"/>
      <c r="AFK43" s="117"/>
      <c r="AFL43" s="117"/>
      <c r="AFM43" s="117"/>
      <c r="AFN43" s="117"/>
      <c r="AFO43" s="117"/>
      <c r="AFP43" s="117"/>
      <c r="AFQ43" s="117"/>
      <c r="AFR43" s="117"/>
      <c r="AFS43" s="117"/>
      <c r="AFT43" s="117"/>
      <c r="AFU43" s="117"/>
      <c r="AFV43" s="117"/>
      <c r="AFW43" s="117"/>
      <c r="AFX43" s="117"/>
      <c r="AFY43" s="117"/>
      <c r="AFZ43" s="117"/>
      <c r="AGA43" s="117"/>
      <c r="AGB43" s="117"/>
      <c r="AGC43" s="117"/>
      <c r="AGD43" s="117"/>
      <c r="AGE43" s="117"/>
      <c r="AGF43" s="117"/>
      <c r="AGG43" s="117"/>
      <c r="AGH43" s="117"/>
      <c r="AGI43" s="117"/>
      <c r="AGJ43" s="117"/>
      <c r="AGK43" s="117"/>
      <c r="AGL43" s="117"/>
      <c r="AGM43" s="117"/>
      <c r="AGN43" s="117"/>
      <c r="AGO43" s="117"/>
      <c r="AGP43" s="117"/>
      <c r="AGQ43" s="117"/>
      <c r="AGR43" s="117"/>
      <c r="AGS43" s="117"/>
      <c r="AGT43" s="117"/>
      <c r="AGU43" s="117"/>
      <c r="AGV43" s="117"/>
      <c r="AGW43" s="117"/>
      <c r="AGX43" s="117"/>
      <c r="AGY43" s="117"/>
      <c r="AGZ43" s="117"/>
      <c r="AHA43" s="117"/>
      <c r="AHB43" s="117"/>
      <c r="AHC43" s="117"/>
      <c r="AHD43" s="117"/>
      <c r="AHE43" s="117"/>
      <c r="AHF43" s="117"/>
      <c r="AHG43" s="117"/>
      <c r="AHH43" s="117"/>
      <c r="AHI43" s="117"/>
      <c r="AHJ43" s="117"/>
      <c r="AHK43" s="117"/>
      <c r="AHL43" s="117"/>
      <c r="AHM43" s="117"/>
      <c r="AHN43" s="117"/>
      <c r="AHO43" s="117"/>
      <c r="AHP43" s="117"/>
      <c r="AHQ43" s="117"/>
      <c r="AHR43" s="117"/>
      <c r="AHS43" s="117"/>
      <c r="AHT43" s="117"/>
      <c r="AHU43" s="117"/>
      <c r="AHV43" s="117"/>
      <c r="AHW43" s="117"/>
      <c r="AHX43" s="117"/>
      <c r="AHY43" s="117"/>
      <c r="AHZ43" s="117"/>
      <c r="AIA43" s="117"/>
      <c r="AIB43" s="117"/>
      <c r="AIC43" s="117"/>
      <c r="AID43" s="117"/>
      <c r="AIE43" s="117"/>
      <c r="AIF43" s="117"/>
      <c r="AIG43" s="117"/>
      <c r="AIH43" s="117"/>
      <c r="AII43" s="117"/>
      <c r="AIJ43" s="117"/>
      <c r="AIK43" s="117"/>
      <c r="AIL43" s="117"/>
      <c r="AIM43" s="117"/>
      <c r="AIN43" s="117"/>
      <c r="AIO43" s="117"/>
      <c r="AIP43" s="117"/>
      <c r="AIQ43" s="117"/>
      <c r="AIR43" s="117"/>
      <c r="AIS43" s="117"/>
      <c r="AIT43" s="117"/>
      <c r="AIU43" s="117"/>
      <c r="AIV43" s="117"/>
      <c r="AIW43" s="117"/>
      <c r="AIX43" s="117"/>
      <c r="AIY43" s="117"/>
      <c r="AIZ43" s="117"/>
      <c r="AJA43" s="117"/>
      <c r="AJB43" s="117"/>
      <c r="AJC43" s="117"/>
      <c r="AJD43" s="117"/>
      <c r="AJE43" s="117"/>
      <c r="AJF43" s="117"/>
      <c r="AJG43" s="117"/>
      <c r="AJH43" s="117"/>
      <c r="AJI43" s="117"/>
      <c r="AJJ43" s="117"/>
      <c r="AJK43" s="117"/>
      <c r="AJL43" s="117"/>
      <c r="AJM43" s="117"/>
      <c r="AJN43" s="117"/>
      <c r="AJO43" s="117"/>
      <c r="AJP43" s="117"/>
      <c r="AJQ43" s="117"/>
      <c r="AJR43" s="117"/>
      <c r="AJS43" s="117"/>
      <c r="AJT43" s="117"/>
      <c r="AJU43" s="117"/>
      <c r="AJV43" s="117"/>
      <c r="AJW43" s="117"/>
      <c r="AJX43" s="117"/>
      <c r="AJY43" s="117"/>
      <c r="AJZ43" s="117"/>
      <c r="AKA43" s="117"/>
      <c r="AKB43" s="117"/>
      <c r="AKC43" s="117"/>
      <c r="AKD43" s="117"/>
      <c r="AKE43" s="117"/>
      <c r="AKF43" s="117"/>
      <c r="AKG43" s="117"/>
      <c r="AKH43" s="117"/>
      <c r="AKI43" s="117"/>
      <c r="AKJ43" s="117"/>
      <c r="AKK43" s="117"/>
      <c r="AKL43" s="117"/>
      <c r="AKM43" s="117"/>
      <c r="AKN43" s="117"/>
      <c r="AKO43" s="117"/>
      <c r="AKP43" s="117"/>
      <c r="AKQ43" s="117"/>
      <c r="AKR43" s="117"/>
      <c r="AKS43" s="117"/>
      <c r="AKT43" s="117"/>
      <c r="AKU43" s="117"/>
      <c r="AKV43" s="117"/>
      <c r="AKW43" s="117"/>
      <c r="AKX43" s="117"/>
      <c r="AKY43" s="117"/>
      <c r="AKZ43" s="117"/>
      <c r="ALA43" s="117"/>
      <c r="ALB43" s="117"/>
      <c r="ALC43" s="117"/>
      <c r="ALD43" s="117"/>
      <c r="ALE43" s="117"/>
      <c r="ALF43" s="117"/>
      <c r="ALG43" s="117"/>
      <c r="ALH43" s="117"/>
      <c r="ALI43" s="117"/>
      <c r="ALJ43" s="117"/>
      <c r="ALK43" s="117"/>
      <c r="ALL43" s="117"/>
      <c r="ALM43" s="117"/>
      <c r="ALN43" s="117"/>
      <c r="ALO43" s="117"/>
      <c r="ALP43" s="117"/>
      <c r="ALQ43" s="117"/>
      <c r="ALR43" s="117"/>
      <c r="ALS43" s="117"/>
      <c r="ALT43" s="117"/>
      <c r="ALU43" s="117"/>
      <c r="ALV43" s="117"/>
      <c r="ALW43" s="117"/>
      <c r="ALX43" s="117"/>
      <c r="ALY43" s="117"/>
      <c r="ALZ43" s="117"/>
      <c r="AMA43" s="117"/>
      <c r="AMB43" s="117"/>
      <c r="AMC43" s="117"/>
      <c r="AMD43" s="117"/>
      <c r="AME43" s="117"/>
      <c r="AMF43" s="117"/>
      <c r="AMG43" s="117"/>
      <c r="AMH43" s="117"/>
      <c r="AMI43" s="117"/>
      <c r="AMJ43" s="117"/>
      <c r="AMK43" s="117"/>
      <c r="AML43" s="117"/>
      <c r="AMM43" s="117"/>
      <c r="AMN43" s="117"/>
      <c r="AMO43" s="117"/>
      <c r="AMP43" s="117"/>
      <c r="AMQ43" s="117"/>
      <c r="AMR43" s="117"/>
      <c r="AMS43" s="117"/>
      <c r="AMT43" s="117"/>
      <c r="AMU43" s="117"/>
      <c r="AMV43" s="117"/>
      <c r="AMW43" s="117"/>
      <c r="AMX43" s="117"/>
      <c r="AMY43" s="117"/>
      <c r="AMZ43" s="117"/>
      <c r="ANA43" s="117"/>
      <c r="ANB43" s="117"/>
      <c r="ANC43" s="117"/>
      <c r="AND43" s="117"/>
      <c r="ANE43" s="117"/>
      <c r="ANF43" s="117"/>
      <c r="ANG43" s="117"/>
      <c r="ANH43" s="117"/>
      <c r="ANI43" s="117"/>
      <c r="ANJ43" s="117"/>
      <c r="ANK43" s="117"/>
      <c r="ANL43" s="117"/>
      <c r="ANM43" s="117"/>
      <c r="ANN43" s="117"/>
      <c r="ANO43" s="117"/>
      <c r="ANP43" s="117"/>
      <c r="ANQ43" s="117"/>
      <c r="ANR43" s="117"/>
      <c r="ANS43" s="117"/>
      <c r="ANT43" s="117"/>
      <c r="ANU43" s="117"/>
      <c r="ANV43" s="117"/>
      <c r="ANW43" s="117"/>
      <c r="ANX43" s="117"/>
      <c r="ANY43" s="117"/>
      <c r="ANZ43" s="117"/>
      <c r="AOA43" s="117"/>
      <c r="AOB43" s="117"/>
      <c r="AOC43" s="117"/>
      <c r="AOD43" s="117"/>
      <c r="AOE43" s="117"/>
      <c r="AOF43" s="117"/>
      <c r="AOG43" s="117"/>
      <c r="AOH43" s="117"/>
      <c r="AOI43" s="117"/>
      <c r="AOJ43" s="117"/>
      <c r="AOK43" s="117"/>
      <c r="AOL43" s="117"/>
      <c r="AOM43" s="117"/>
      <c r="AON43" s="117"/>
      <c r="AOO43" s="117"/>
      <c r="AOP43" s="117"/>
      <c r="AOQ43" s="117"/>
      <c r="AOR43" s="117"/>
      <c r="AOS43" s="117"/>
      <c r="AOT43" s="117"/>
      <c r="AOU43" s="117"/>
      <c r="AOV43" s="117"/>
      <c r="AOW43" s="117"/>
      <c r="AOX43" s="117"/>
      <c r="AOY43" s="117"/>
      <c r="AOZ43" s="117"/>
      <c r="APA43" s="117"/>
      <c r="APB43" s="117"/>
      <c r="APC43" s="117"/>
      <c r="APD43" s="117"/>
      <c r="APE43" s="117"/>
      <c r="APF43" s="117"/>
      <c r="APG43" s="117"/>
      <c r="APH43" s="117"/>
      <c r="API43" s="117"/>
      <c r="APJ43" s="117"/>
      <c r="APK43" s="117"/>
      <c r="APL43" s="117"/>
      <c r="APM43" s="117"/>
      <c r="APN43" s="117"/>
      <c r="APO43" s="117"/>
      <c r="APP43" s="117"/>
      <c r="APQ43" s="117"/>
      <c r="APR43" s="117"/>
      <c r="APS43" s="117"/>
      <c r="APT43" s="117"/>
      <c r="APU43" s="117"/>
      <c r="APV43" s="117"/>
      <c r="APW43" s="117"/>
      <c r="APX43" s="117"/>
      <c r="APY43" s="117"/>
      <c r="APZ43" s="117"/>
      <c r="AQA43" s="117"/>
      <c r="AQB43" s="117"/>
      <c r="AQC43" s="117"/>
      <c r="AQD43" s="117"/>
      <c r="AQE43" s="117"/>
      <c r="AQF43" s="117"/>
      <c r="AQG43" s="117"/>
      <c r="AQH43" s="117"/>
      <c r="AQI43" s="117"/>
      <c r="AQJ43" s="117"/>
      <c r="AQK43" s="117"/>
      <c r="AQL43" s="117"/>
      <c r="AQM43" s="117"/>
      <c r="AQN43" s="117"/>
      <c r="AQO43" s="117"/>
      <c r="AQP43" s="117"/>
      <c r="AQQ43" s="117"/>
      <c r="AQR43" s="117"/>
      <c r="AQS43" s="117"/>
      <c r="AQT43" s="117"/>
      <c r="AQU43" s="117"/>
      <c r="AQV43" s="117"/>
      <c r="AQW43" s="117"/>
      <c r="AQX43" s="117"/>
      <c r="AQY43" s="117"/>
      <c r="AQZ43" s="117"/>
      <c r="ARA43" s="117"/>
      <c r="ARB43" s="117"/>
      <c r="ARC43" s="117"/>
      <c r="ARD43" s="117"/>
      <c r="ARE43" s="117"/>
      <c r="ARF43" s="117"/>
      <c r="ARG43" s="117"/>
      <c r="ARH43" s="117"/>
      <c r="ARI43" s="117"/>
      <c r="ARJ43" s="117"/>
      <c r="ARK43" s="117"/>
      <c r="ARL43" s="117"/>
      <c r="ARM43" s="117"/>
      <c r="ARN43" s="117"/>
      <c r="ARO43" s="117"/>
      <c r="ARP43" s="117"/>
      <c r="ARQ43" s="117"/>
      <c r="ARR43" s="117"/>
      <c r="ARS43" s="117"/>
      <c r="ART43" s="117"/>
      <c r="ARU43" s="117"/>
      <c r="ARV43" s="117"/>
      <c r="ARW43" s="117"/>
      <c r="ARX43" s="117"/>
      <c r="ARY43" s="117"/>
      <c r="ARZ43" s="117"/>
      <c r="ASA43" s="117"/>
      <c r="ASB43" s="117"/>
      <c r="ASC43" s="117"/>
      <c r="ASD43" s="117"/>
      <c r="ASE43" s="117"/>
      <c r="ASF43" s="117"/>
      <c r="ASG43" s="117"/>
      <c r="ASH43" s="117"/>
      <c r="ASI43" s="117"/>
      <c r="ASJ43" s="117"/>
      <c r="ASK43" s="117"/>
      <c r="ASL43" s="117"/>
      <c r="ASM43" s="117"/>
      <c r="ASN43" s="117"/>
      <c r="ASO43" s="117"/>
      <c r="ASP43" s="117"/>
      <c r="ASQ43" s="117"/>
      <c r="ASR43" s="117"/>
      <c r="ASS43" s="117"/>
      <c r="AST43" s="117"/>
      <c r="ASU43" s="117"/>
      <c r="ASV43" s="117"/>
      <c r="ASW43" s="117"/>
      <c r="ASX43" s="117"/>
      <c r="ASY43" s="117"/>
      <c r="ASZ43" s="117"/>
      <c r="ATA43" s="117"/>
      <c r="ATB43" s="117"/>
      <c r="ATC43" s="117"/>
      <c r="ATD43" s="117"/>
      <c r="ATE43" s="117"/>
      <c r="ATF43" s="117"/>
      <c r="ATG43" s="117"/>
      <c r="ATH43" s="117"/>
      <c r="ATI43" s="117"/>
      <c r="ATJ43" s="117"/>
      <c r="ATK43" s="117"/>
      <c r="ATL43" s="117"/>
      <c r="ATM43" s="117"/>
      <c r="ATN43" s="117"/>
      <c r="ATO43" s="117"/>
      <c r="ATP43" s="117"/>
      <c r="ATQ43" s="117"/>
      <c r="ATR43" s="117"/>
      <c r="ATS43" s="117"/>
      <c r="ATT43" s="117"/>
      <c r="ATU43" s="117"/>
      <c r="ATV43" s="117"/>
      <c r="ATW43" s="117"/>
      <c r="ATX43" s="117"/>
      <c r="ATY43" s="117"/>
      <c r="ATZ43" s="117"/>
      <c r="AUA43" s="117"/>
      <c r="AUB43" s="117"/>
      <c r="AUC43" s="117"/>
      <c r="AUD43" s="117"/>
      <c r="AUE43" s="117"/>
      <c r="AUF43" s="117"/>
      <c r="AUG43" s="117"/>
      <c r="AUH43" s="117"/>
      <c r="AUI43" s="117"/>
      <c r="AUJ43" s="117"/>
      <c r="AUK43" s="117"/>
      <c r="AUL43" s="117"/>
      <c r="AUM43" s="117"/>
      <c r="AUN43" s="117"/>
      <c r="AUO43" s="117"/>
      <c r="AUP43" s="117"/>
      <c r="AUQ43" s="117"/>
      <c r="AUR43" s="117"/>
      <c r="AUS43" s="117"/>
      <c r="AUT43" s="117"/>
      <c r="AUU43" s="117"/>
      <c r="AUV43" s="117"/>
      <c r="AUW43" s="117"/>
      <c r="AUX43" s="117"/>
      <c r="AUY43" s="117"/>
      <c r="AUZ43" s="117"/>
      <c r="AVA43" s="117"/>
      <c r="AVB43" s="117"/>
      <c r="AVC43" s="117"/>
      <c r="AVD43" s="117"/>
      <c r="AVE43" s="117"/>
      <c r="AVF43" s="117"/>
      <c r="AVG43" s="117"/>
      <c r="AVH43" s="117"/>
      <c r="AVI43" s="117"/>
      <c r="AVJ43" s="117"/>
      <c r="AVK43" s="117"/>
      <c r="AVL43" s="117"/>
      <c r="AVM43" s="117"/>
      <c r="AVN43" s="117"/>
      <c r="AVO43" s="117"/>
      <c r="AVP43" s="117"/>
      <c r="AVQ43" s="117"/>
      <c r="AVR43" s="117"/>
      <c r="AVS43" s="117"/>
      <c r="AVT43" s="117"/>
      <c r="AVU43" s="117"/>
      <c r="AVV43" s="117"/>
      <c r="AVW43" s="117"/>
      <c r="AVX43" s="117"/>
      <c r="AVY43" s="117"/>
      <c r="AVZ43" s="117"/>
      <c r="AWA43" s="117"/>
      <c r="AWB43" s="117"/>
      <c r="AWC43" s="117"/>
      <c r="AWD43" s="117"/>
      <c r="AWE43" s="117"/>
      <c r="AWF43" s="117"/>
      <c r="AWG43" s="117"/>
      <c r="AWH43" s="117"/>
      <c r="AWI43" s="117"/>
      <c r="AWJ43" s="117"/>
      <c r="AWK43" s="117"/>
      <c r="AWL43" s="117"/>
      <c r="AWM43" s="117"/>
      <c r="AWN43" s="117"/>
      <c r="AWO43" s="117"/>
      <c r="AWP43" s="117"/>
      <c r="AWQ43" s="117"/>
      <c r="AWR43" s="117"/>
      <c r="AWS43" s="117"/>
      <c r="AWT43" s="117"/>
      <c r="AWU43" s="117"/>
      <c r="AWV43" s="117"/>
      <c r="AWW43" s="117"/>
      <c r="AWX43" s="117"/>
      <c r="AWY43" s="117"/>
      <c r="AWZ43" s="117"/>
      <c r="AXA43" s="117"/>
      <c r="AXB43" s="117"/>
      <c r="AXC43" s="117"/>
      <c r="AXD43" s="117"/>
      <c r="AXE43" s="117"/>
      <c r="AXF43" s="117"/>
      <c r="AXG43" s="117"/>
      <c r="AXH43" s="117"/>
      <c r="AXI43" s="117"/>
      <c r="AXJ43" s="117"/>
      <c r="AXK43" s="117"/>
      <c r="AXL43" s="117"/>
      <c r="AXM43" s="117"/>
      <c r="AXN43" s="117"/>
      <c r="AXO43" s="117"/>
      <c r="AXP43" s="117"/>
      <c r="AXQ43" s="117"/>
      <c r="AXR43" s="117"/>
      <c r="AXS43" s="117"/>
      <c r="AXT43" s="117"/>
      <c r="AXU43" s="117"/>
      <c r="AXV43" s="117"/>
      <c r="AXW43" s="117"/>
      <c r="AXX43" s="117"/>
      <c r="AXY43" s="117"/>
      <c r="AXZ43" s="117"/>
      <c r="AYA43" s="117"/>
      <c r="AYB43" s="117"/>
      <c r="AYC43" s="117"/>
      <c r="AYD43" s="117"/>
      <c r="AYE43" s="117"/>
      <c r="AYF43" s="117"/>
      <c r="AYG43" s="117"/>
      <c r="AYH43" s="117"/>
      <c r="AYI43" s="117"/>
      <c r="AYJ43" s="117"/>
      <c r="AYK43" s="117"/>
      <c r="AYL43" s="117"/>
      <c r="AYM43" s="117"/>
      <c r="AYN43" s="117"/>
      <c r="AYO43" s="117"/>
      <c r="AYP43" s="117"/>
      <c r="AYQ43" s="117"/>
      <c r="AYR43" s="117"/>
      <c r="AYS43" s="117"/>
      <c r="AYT43" s="117"/>
      <c r="AYU43" s="117"/>
      <c r="AYV43" s="117"/>
      <c r="AYW43" s="117"/>
      <c r="AYX43" s="117"/>
      <c r="AYY43" s="117"/>
      <c r="AYZ43" s="117"/>
      <c r="AZA43" s="117"/>
      <c r="AZB43" s="117"/>
      <c r="AZC43" s="117"/>
      <c r="AZD43" s="117"/>
      <c r="AZE43" s="117"/>
      <c r="AZF43" s="117"/>
      <c r="AZG43" s="117"/>
      <c r="AZH43" s="117"/>
      <c r="AZI43" s="117"/>
      <c r="AZJ43" s="117"/>
      <c r="AZK43" s="117"/>
      <c r="AZL43" s="117"/>
      <c r="AZM43" s="117"/>
      <c r="AZN43" s="117"/>
      <c r="AZO43" s="117"/>
      <c r="AZP43" s="117"/>
      <c r="AZQ43" s="117"/>
      <c r="AZR43" s="117"/>
      <c r="AZS43" s="117"/>
      <c r="AZT43" s="117"/>
      <c r="AZU43" s="117"/>
      <c r="AZV43" s="117"/>
      <c r="AZW43" s="117"/>
      <c r="AZX43" s="117"/>
      <c r="AZY43" s="117"/>
      <c r="AZZ43" s="117"/>
      <c r="BAA43" s="117"/>
      <c r="BAB43" s="117"/>
      <c r="BAC43" s="117"/>
      <c r="BAD43" s="117"/>
      <c r="BAE43" s="117"/>
      <c r="BAF43" s="117"/>
      <c r="BAG43" s="117"/>
      <c r="BAH43" s="117"/>
      <c r="BAI43" s="117"/>
      <c r="BAJ43" s="117"/>
      <c r="BAK43" s="117"/>
      <c r="BAL43" s="117"/>
      <c r="BAM43" s="117"/>
      <c r="BAN43" s="117"/>
      <c r="BAO43" s="117"/>
      <c r="BAP43" s="117"/>
      <c r="BAQ43" s="117"/>
      <c r="BAR43" s="117"/>
      <c r="BAS43" s="117"/>
      <c r="BAT43" s="117"/>
      <c r="BAU43" s="117"/>
      <c r="BAV43" s="117"/>
      <c r="BAW43" s="117"/>
      <c r="BAX43" s="117"/>
      <c r="BAY43" s="117"/>
      <c r="BAZ43" s="117"/>
      <c r="BBA43" s="117"/>
      <c r="BBB43" s="117"/>
      <c r="BBC43" s="117"/>
      <c r="BBD43" s="117"/>
      <c r="BBE43" s="117"/>
      <c r="BBF43" s="117"/>
      <c r="BBG43" s="117"/>
      <c r="BBH43" s="117"/>
      <c r="BBI43" s="117"/>
      <c r="BBJ43" s="117"/>
      <c r="BBK43" s="117"/>
      <c r="BBL43" s="117"/>
      <c r="BBM43" s="117"/>
      <c r="BBN43" s="117"/>
      <c r="BBO43" s="117"/>
      <c r="BBP43" s="117"/>
      <c r="BBQ43" s="117"/>
      <c r="BBR43" s="117"/>
      <c r="BBS43" s="117"/>
      <c r="BBT43" s="117"/>
      <c r="BBU43" s="117"/>
      <c r="BBV43" s="117"/>
      <c r="BBW43" s="117"/>
      <c r="BBX43" s="117"/>
      <c r="BBY43" s="117"/>
      <c r="BBZ43" s="117"/>
      <c r="BCA43" s="117"/>
      <c r="BCB43" s="117"/>
      <c r="BCC43" s="117"/>
      <c r="BCD43" s="117"/>
      <c r="BCE43" s="117"/>
      <c r="BCF43" s="117"/>
      <c r="BCG43" s="117"/>
      <c r="BCH43" s="117"/>
      <c r="BCI43" s="117"/>
      <c r="BCJ43" s="117"/>
      <c r="BCK43" s="117"/>
      <c r="BCL43" s="117"/>
      <c r="BCM43" s="117"/>
      <c r="BCN43" s="117"/>
      <c r="BCO43" s="117"/>
      <c r="BCP43" s="117"/>
      <c r="BCQ43" s="117"/>
      <c r="BCR43" s="117"/>
      <c r="BCS43" s="117"/>
      <c r="BCT43" s="117"/>
      <c r="BCU43" s="117"/>
      <c r="BCV43" s="117"/>
      <c r="BCW43" s="117"/>
      <c r="BCX43" s="117"/>
      <c r="BCY43" s="117"/>
      <c r="BCZ43" s="117"/>
      <c r="BDA43" s="117"/>
      <c r="BDB43" s="117"/>
      <c r="BDC43" s="117"/>
      <c r="BDD43" s="117"/>
      <c r="BDE43" s="117"/>
      <c r="BDF43" s="117"/>
      <c r="BDG43" s="117"/>
      <c r="BDH43" s="117"/>
      <c r="BDI43" s="117"/>
      <c r="BDJ43" s="117"/>
      <c r="BDK43" s="117"/>
      <c r="BDL43" s="117"/>
      <c r="BDM43" s="117"/>
      <c r="BDN43" s="117"/>
      <c r="BDO43" s="117"/>
      <c r="BDP43" s="117"/>
      <c r="BDQ43" s="117"/>
      <c r="BDR43" s="117"/>
      <c r="BDS43" s="117"/>
      <c r="BDT43" s="117"/>
      <c r="BDU43" s="117"/>
      <c r="BDV43" s="117"/>
      <c r="BDW43" s="117"/>
      <c r="BDX43" s="117"/>
      <c r="BDY43" s="117"/>
      <c r="BDZ43" s="117"/>
      <c r="BEA43" s="117"/>
      <c r="BEB43" s="117"/>
      <c r="BEC43" s="117"/>
      <c r="BED43" s="117"/>
      <c r="BEE43" s="117"/>
      <c r="BEF43" s="117"/>
      <c r="BEG43" s="117"/>
      <c r="BEH43" s="117"/>
      <c r="BEI43" s="117"/>
      <c r="BEJ43" s="117"/>
      <c r="BEK43" s="117"/>
      <c r="BEL43" s="117"/>
      <c r="BEM43" s="117"/>
      <c r="BEN43" s="117"/>
      <c r="BEO43" s="117"/>
      <c r="BEP43" s="117"/>
      <c r="BEQ43" s="117"/>
      <c r="BER43" s="117"/>
      <c r="BES43" s="117"/>
      <c r="BET43" s="117"/>
      <c r="BEU43" s="117"/>
      <c r="BEV43" s="117"/>
      <c r="BEW43" s="117"/>
      <c r="BEX43" s="117"/>
      <c r="BEY43" s="117"/>
      <c r="BEZ43" s="117"/>
      <c r="BFA43" s="117"/>
      <c r="BFB43" s="117"/>
      <c r="BFC43" s="117"/>
      <c r="BFD43" s="117"/>
      <c r="BFE43" s="117"/>
      <c r="BFF43" s="117"/>
      <c r="BFG43" s="117"/>
      <c r="BFH43" s="117"/>
      <c r="BFI43" s="117"/>
      <c r="BFJ43" s="117"/>
      <c r="BFK43" s="117"/>
      <c r="BFL43" s="117"/>
      <c r="BFM43" s="117"/>
      <c r="BFN43" s="117"/>
      <c r="BFO43" s="117"/>
      <c r="BFP43" s="117"/>
      <c r="BFQ43" s="117"/>
      <c r="BFR43" s="117"/>
      <c r="BFS43" s="117"/>
      <c r="BFT43" s="117"/>
      <c r="BFU43" s="117"/>
      <c r="BFV43" s="117"/>
      <c r="BFW43" s="117"/>
      <c r="BFX43" s="117"/>
      <c r="BFY43" s="117"/>
      <c r="BFZ43" s="117"/>
      <c r="BGA43" s="117"/>
      <c r="BGB43" s="117"/>
      <c r="BGC43" s="117"/>
      <c r="BGD43" s="117"/>
      <c r="BGE43" s="117"/>
      <c r="BGF43" s="117"/>
      <c r="BGG43" s="117"/>
      <c r="BGH43" s="117"/>
      <c r="BGI43" s="117"/>
      <c r="BGJ43" s="117"/>
      <c r="BGK43" s="117"/>
      <c r="BGL43" s="117"/>
      <c r="BGM43" s="117"/>
      <c r="BGN43" s="117"/>
      <c r="BGO43" s="117"/>
      <c r="BGP43" s="117"/>
      <c r="BGQ43" s="117"/>
      <c r="BGR43" s="117"/>
      <c r="BGS43" s="117"/>
      <c r="BGT43" s="117"/>
      <c r="BGU43" s="117"/>
      <c r="BGV43" s="117"/>
      <c r="BGW43" s="117"/>
      <c r="BGX43" s="117"/>
      <c r="BGY43" s="117"/>
      <c r="BGZ43" s="117"/>
      <c r="BHA43" s="117"/>
      <c r="BHB43" s="117"/>
      <c r="BHC43" s="117"/>
      <c r="BHD43" s="117"/>
      <c r="BHE43" s="117"/>
      <c r="BHF43" s="117"/>
      <c r="BHG43" s="117"/>
      <c r="BHH43" s="117"/>
      <c r="BHI43" s="117"/>
      <c r="BHJ43" s="117"/>
      <c r="BHK43" s="117"/>
      <c r="BHL43" s="117"/>
      <c r="BHM43" s="117"/>
      <c r="BHN43" s="117"/>
      <c r="BHO43" s="117"/>
      <c r="BHP43" s="117"/>
      <c r="BHQ43" s="117"/>
      <c r="BHR43" s="117"/>
      <c r="BHS43" s="117"/>
      <c r="BHT43" s="117"/>
      <c r="BHU43" s="117"/>
      <c r="BHV43" s="117"/>
      <c r="BHW43" s="117"/>
      <c r="BHX43" s="117"/>
      <c r="BHY43" s="117"/>
      <c r="BHZ43" s="117"/>
      <c r="BIA43" s="117"/>
      <c r="BIB43" s="117"/>
      <c r="BIC43" s="117"/>
      <c r="BID43" s="117"/>
      <c r="BIE43" s="117"/>
      <c r="BIF43" s="117"/>
      <c r="BIG43" s="117"/>
      <c r="BIH43" s="117"/>
      <c r="BII43" s="117"/>
      <c r="BIJ43" s="117"/>
      <c r="BIK43" s="117"/>
      <c r="BIL43" s="117"/>
      <c r="BIM43" s="117"/>
      <c r="BIN43" s="117"/>
      <c r="BIO43" s="117"/>
      <c r="BIP43" s="117"/>
      <c r="BIQ43" s="117"/>
      <c r="BIR43" s="117"/>
      <c r="BIS43" s="117"/>
      <c r="BIT43" s="117"/>
      <c r="BIU43" s="117"/>
      <c r="BIV43" s="117"/>
      <c r="BIW43" s="117"/>
      <c r="BIX43" s="117"/>
      <c r="BIY43" s="117"/>
      <c r="BIZ43" s="117"/>
      <c r="BJA43" s="117"/>
      <c r="BJB43" s="117"/>
      <c r="BJC43" s="117"/>
      <c r="BJD43" s="117"/>
      <c r="BJE43" s="117"/>
      <c r="BJF43" s="117"/>
      <c r="BJG43" s="117"/>
      <c r="BJH43" s="117"/>
      <c r="BJI43" s="117"/>
      <c r="BJJ43" s="117"/>
      <c r="BJK43" s="117"/>
      <c r="BJL43" s="117"/>
      <c r="BJM43" s="117"/>
      <c r="BJN43" s="117"/>
      <c r="BJO43" s="117"/>
      <c r="BJP43" s="117"/>
      <c r="BJQ43" s="117"/>
      <c r="BJR43" s="117"/>
      <c r="BJS43" s="117"/>
      <c r="BJT43" s="117"/>
      <c r="BJU43" s="117"/>
      <c r="BJV43" s="117"/>
      <c r="BJW43" s="117"/>
      <c r="BJX43" s="117"/>
      <c r="BJY43" s="117"/>
      <c r="BJZ43" s="117"/>
      <c r="BKA43" s="117"/>
      <c r="BKB43" s="117"/>
      <c r="BKC43" s="117"/>
      <c r="BKD43" s="117"/>
      <c r="BKE43" s="117"/>
      <c r="BKF43" s="117"/>
      <c r="BKG43" s="117"/>
      <c r="BKH43" s="117"/>
      <c r="BKI43" s="117"/>
      <c r="BKJ43" s="117"/>
      <c r="BKK43" s="117"/>
      <c r="BKL43" s="117"/>
      <c r="BKM43" s="117"/>
      <c r="BKN43" s="117"/>
      <c r="BKO43" s="117"/>
      <c r="BKP43" s="117"/>
      <c r="BKQ43" s="117"/>
      <c r="BKR43" s="117"/>
      <c r="BKS43" s="117"/>
      <c r="BKT43" s="117"/>
      <c r="BKU43" s="117"/>
      <c r="BKV43" s="117"/>
      <c r="BKW43" s="117"/>
      <c r="BKX43" s="117"/>
      <c r="BKY43" s="117"/>
      <c r="BKZ43" s="117"/>
      <c r="BLA43" s="117"/>
      <c r="BLB43" s="117"/>
      <c r="BLC43" s="117"/>
      <c r="BLD43" s="117"/>
      <c r="BLE43" s="117"/>
      <c r="BLF43" s="117"/>
      <c r="BLG43" s="117"/>
      <c r="BLH43" s="117"/>
      <c r="BLI43" s="117"/>
      <c r="BLJ43" s="117"/>
      <c r="BLK43" s="117"/>
      <c r="BLL43" s="117"/>
      <c r="BLM43" s="117"/>
      <c r="BLN43" s="117"/>
      <c r="BLO43" s="117"/>
      <c r="BLP43" s="117"/>
      <c r="BLQ43" s="117"/>
      <c r="BLR43" s="117"/>
      <c r="BLS43" s="117"/>
      <c r="BLT43" s="117"/>
      <c r="BLU43" s="117"/>
      <c r="BLV43" s="117"/>
      <c r="BLW43" s="117"/>
      <c r="BLX43" s="117"/>
      <c r="BLY43" s="117"/>
      <c r="BLZ43" s="117"/>
      <c r="BMA43" s="117"/>
      <c r="BMB43" s="117"/>
      <c r="BMC43" s="117"/>
      <c r="BMD43" s="117"/>
      <c r="BME43" s="117"/>
      <c r="BMF43" s="117"/>
      <c r="BMG43" s="117"/>
      <c r="BMH43" s="117"/>
      <c r="BMI43" s="117"/>
      <c r="BMJ43" s="117"/>
      <c r="BMK43" s="117"/>
      <c r="BML43" s="117"/>
      <c r="BMM43" s="117"/>
      <c r="BMN43" s="117"/>
      <c r="BMO43" s="117"/>
      <c r="BMP43" s="117"/>
      <c r="BMQ43" s="117"/>
      <c r="BMR43" s="117"/>
      <c r="BMS43" s="117"/>
      <c r="BMT43" s="117"/>
      <c r="BMU43" s="117"/>
      <c r="BMV43" s="117"/>
      <c r="BMW43" s="117"/>
      <c r="BMX43" s="117"/>
      <c r="BMY43" s="117"/>
      <c r="BMZ43" s="117"/>
      <c r="BNA43" s="117"/>
      <c r="BNB43" s="117"/>
      <c r="BNC43" s="117"/>
      <c r="BND43" s="117"/>
      <c r="BNE43" s="117"/>
      <c r="BNF43" s="117"/>
      <c r="BNG43" s="117"/>
      <c r="BNH43" s="117"/>
      <c r="BNI43" s="117"/>
      <c r="BNJ43" s="117"/>
      <c r="BNK43" s="117"/>
      <c r="BNL43" s="117"/>
      <c r="BNM43" s="117"/>
      <c r="BNN43" s="117"/>
      <c r="BNO43" s="117"/>
      <c r="BNP43" s="117"/>
      <c r="BNQ43" s="117"/>
      <c r="BNR43" s="117"/>
      <c r="BNS43" s="117"/>
      <c r="BNT43" s="117"/>
      <c r="BNU43" s="117"/>
      <c r="BNV43" s="117"/>
      <c r="BNW43" s="117"/>
      <c r="BNX43" s="117"/>
      <c r="BNY43" s="117"/>
      <c r="BNZ43" s="117"/>
      <c r="BOA43" s="117"/>
      <c r="BOB43" s="117"/>
      <c r="BOC43" s="117"/>
      <c r="BOD43" s="117"/>
      <c r="BOE43" s="117"/>
      <c r="BOF43" s="117"/>
      <c r="BOG43" s="117"/>
      <c r="BOH43" s="117"/>
      <c r="BOI43" s="117"/>
      <c r="BOJ43" s="117"/>
      <c r="BOK43" s="117"/>
      <c r="BOL43" s="117"/>
      <c r="BOM43" s="117"/>
      <c r="BON43" s="117"/>
      <c r="BOO43" s="117"/>
      <c r="BOP43" s="117"/>
      <c r="BOQ43" s="117"/>
      <c r="BOR43" s="117"/>
      <c r="BOS43" s="117"/>
      <c r="BOT43" s="117"/>
      <c r="BOU43" s="117"/>
      <c r="BOV43" s="117"/>
      <c r="BOW43" s="117"/>
      <c r="BOX43" s="117"/>
      <c r="BOY43" s="117"/>
      <c r="BOZ43" s="117"/>
      <c r="BPA43" s="117"/>
      <c r="BPB43" s="117"/>
      <c r="BPC43" s="117"/>
      <c r="BPD43" s="117"/>
      <c r="BPE43" s="117"/>
      <c r="BPF43" s="117"/>
      <c r="BPG43" s="117"/>
      <c r="BPH43" s="117"/>
      <c r="BPI43" s="117"/>
      <c r="BPJ43" s="117"/>
      <c r="BPK43" s="117"/>
      <c r="BPL43" s="117"/>
      <c r="BPM43" s="117"/>
      <c r="BPN43" s="117"/>
      <c r="BPO43" s="117"/>
      <c r="BPP43" s="117"/>
      <c r="BPQ43" s="117"/>
      <c r="BPR43" s="117"/>
      <c r="BPS43" s="117"/>
      <c r="BPT43" s="117"/>
      <c r="BPU43" s="117"/>
      <c r="BPV43" s="117"/>
      <c r="BPW43" s="117"/>
      <c r="BPX43" s="117"/>
      <c r="BPY43" s="117"/>
      <c r="BPZ43" s="117"/>
      <c r="BQA43" s="117"/>
      <c r="BQB43" s="117"/>
      <c r="BQC43" s="117"/>
      <c r="BQD43" s="117"/>
      <c r="BQE43" s="117"/>
      <c r="BQF43" s="117"/>
      <c r="BQG43" s="117"/>
      <c r="BQH43" s="117"/>
      <c r="BQI43" s="117"/>
      <c r="BQJ43" s="117"/>
      <c r="BQK43" s="117"/>
      <c r="BQL43" s="117"/>
      <c r="BQM43" s="117"/>
      <c r="BQN43" s="117"/>
      <c r="BQO43" s="117"/>
      <c r="BQP43" s="117"/>
      <c r="BQQ43" s="117"/>
      <c r="BQR43" s="117"/>
      <c r="BQS43" s="117"/>
      <c r="BQT43" s="117"/>
      <c r="BQU43" s="117"/>
      <c r="BQV43" s="117"/>
      <c r="BQW43" s="117"/>
      <c r="BQX43" s="117"/>
      <c r="BQY43" s="117"/>
      <c r="BQZ43" s="117"/>
      <c r="BRA43" s="117"/>
      <c r="BRB43" s="117"/>
      <c r="BRC43" s="117"/>
      <c r="BRD43" s="117"/>
      <c r="BRE43" s="117"/>
      <c r="BRF43" s="117"/>
      <c r="BRG43" s="117"/>
      <c r="BRH43" s="117"/>
      <c r="BRI43" s="117"/>
      <c r="BRJ43" s="117"/>
      <c r="BRK43" s="117"/>
      <c r="BRL43" s="117"/>
      <c r="BRM43" s="117"/>
      <c r="BRN43" s="117"/>
      <c r="BRO43" s="117"/>
      <c r="BRP43" s="117"/>
      <c r="BRQ43" s="117"/>
      <c r="BRR43" s="117"/>
      <c r="BRS43" s="117"/>
      <c r="BRT43" s="117"/>
      <c r="BRU43" s="117"/>
      <c r="BRV43" s="117"/>
      <c r="BRW43" s="117"/>
      <c r="BRX43" s="117"/>
      <c r="BRY43" s="117"/>
      <c r="BRZ43" s="117"/>
      <c r="BSA43" s="117"/>
      <c r="BSB43" s="117"/>
      <c r="BSC43" s="117"/>
      <c r="BSD43" s="117"/>
      <c r="BSE43" s="117"/>
      <c r="BSF43" s="117"/>
      <c r="BSG43" s="117"/>
      <c r="BSH43" s="117"/>
      <c r="BSI43" s="117"/>
      <c r="BSJ43" s="117"/>
      <c r="BSK43" s="117"/>
      <c r="BSL43" s="117"/>
      <c r="BSM43" s="117"/>
      <c r="BSN43" s="117"/>
      <c r="BSO43" s="117"/>
      <c r="BSP43" s="117"/>
      <c r="BSQ43" s="117"/>
      <c r="BSR43" s="117"/>
      <c r="BSS43" s="117"/>
      <c r="BST43" s="117"/>
      <c r="BSU43" s="117"/>
      <c r="BSV43" s="117"/>
      <c r="BSW43" s="117"/>
      <c r="BSX43" s="117"/>
      <c r="BSY43" s="117"/>
      <c r="BSZ43" s="117"/>
      <c r="BTA43" s="117"/>
      <c r="BTB43" s="117"/>
      <c r="BTC43" s="117"/>
      <c r="BTD43" s="117"/>
      <c r="BTE43" s="117"/>
      <c r="BTF43" s="117"/>
      <c r="BTG43" s="117"/>
      <c r="BTH43" s="117"/>
      <c r="BTI43" s="117"/>
      <c r="BTJ43" s="117"/>
      <c r="BTK43" s="117"/>
      <c r="BTL43" s="117"/>
      <c r="BTM43" s="117"/>
      <c r="BTN43" s="117"/>
      <c r="BTO43" s="117"/>
      <c r="BTP43" s="117"/>
      <c r="BTQ43" s="117"/>
      <c r="BTR43" s="117"/>
      <c r="BTS43" s="117"/>
      <c r="BTT43" s="117"/>
      <c r="BTU43" s="117"/>
      <c r="BTV43" s="117"/>
      <c r="BTW43" s="117"/>
      <c r="BTX43" s="117"/>
      <c r="BTY43" s="117"/>
      <c r="BTZ43" s="117"/>
      <c r="BUA43" s="117"/>
      <c r="BUB43" s="117"/>
      <c r="BUC43" s="117"/>
      <c r="BUD43" s="117"/>
      <c r="BUE43" s="117"/>
      <c r="BUF43" s="117"/>
      <c r="BUG43" s="117"/>
      <c r="BUH43" s="117"/>
      <c r="BUI43" s="117"/>
      <c r="BUJ43" s="117"/>
      <c r="BUK43" s="117"/>
      <c r="BUL43" s="117"/>
      <c r="BUM43" s="117"/>
      <c r="BUN43" s="117"/>
      <c r="BUO43" s="117"/>
      <c r="BUP43" s="117"/>
      <c r="BUQ43" s="117"/>
      <c r="BUR43" s="117"/>
      <c r="BUS43" s="117"/>
      <c r="BUT43" s="117"/>
      <c r="BUU43" s="117"/>
      <c r="BUV43" s="117"/>
      <c r="BUW43" s="117"/>
      <c r="BUX43" s="117"/>
      <c r="BUY43" s="117"/>
      <c r="BUZ43" s="117"/>
      <c r="BVA43" s="117"/>
      <c r="BVB43" s="117"/>
      <c r="BVC43" s="117"/>
      <c r="BVD43" s="117"/>
      <c r="BVE43" s="117"/>
      <c r="BVF43" s="117"/>
      <c r="BVG43" s="117"/>
      <c r="BVH43" s="117"/>
      <c r="BVI43" s="117"/>
      <c r="BVJ43" s="117"/>
      <c r="BVK43" s="117"/>
      <c r="BVL43" s="117"/>
      <c r="BVM43" s="117"/>
      <c r="BVN43" s="117"/>
      <c r="BVO43" s="117"/>
      <c r="BVP43" s="117"/>
      <c r="BVQ43" s="117"/>
      <c r="BVR43" s="117"/>
      <c r="BVS43" s="117"/>
      <c r="BVT43" s="117"/>
      <c r="BVU43" s="117"/>
      <c r="BVV43" s="117"/>
      <c r="BVW43" s="117"/>
      <c r="BVX43" s="117"/>
      <c r="BVY43" s="117"/>
      <c r="BVZ43" s="117"/>
      <c r="BWA43" s="117"/>
      <c r="BWB43" s="117"/>
      <c r="BWC43" s="117"/>
      <c r="BWD43" s="117"/>
      <c r="BWE43" s="117"/>
      <c r="BWF43" s="117"/>
      <c r="BWG43" s="117"/>
      <c r="BWH43" s="117"/>
      <c r="BWI43" s="117"/>
      <c r="BWJ43" s="117"/>
      <c r="BWK43" s="117"/>
      <c r="BWL43" s="117"/>
      <c r="BWM43" s="117"/>
      <c r="BWN43" s="117"/>
      <c r="BWO43" s="117"/>
      <c r="BWP43" s="117"/>
      <c r="BWQ43" s="117"/>
      <c r="BWR43" s="117"/>
      <c r="BWS43" s="117"/>
      <c r="BWT43" s="117"/>
      <c r="BWU43" s="117"/>
      <c r="BWV43" s="117"/>
      <c r="BWW43" s="117"/>
      <c r="BWX43" s="117"/>
      <c r="BWY43" s="117"/>
      <c r="BWZ43" s="117"/>
      <c r="BXA43" s="117"/>
      <c r="BXB43" s="117"/>
      <c r="BXC43" s="117"/>
      <c r="BXD43" s="117"/>
      <c r="BXE43" s="117"/>
      <c r="BXF43" s="117"/>
      <c r="BXG43" s="117"/>
      <c r="BXH43" s="117"/>
      <c r="BXI43" s="117"/>
      <c r="BXJ43" s="117"/>
      <c r="BXK43" s="117"/>
      <c r="BXL43" s="117"/>
      <c r="BXM43" s="117"/>
      <c r="BXN43" s="117"/>
      <c r="BXO43" s="117"/>
      <c r="BXP43" s="117"/>
      <c r="BXQ43" s="117"/>
      <c r="BXR43" s="117"/>
      <c r="BXS43" s="117"/>
      <c r="BXT43" s="117"/>
      <c r="BXU43" s="117"/>
      <c r="BXV43" s="117"/>
      <c r="BXW43" s="117"/>
      <c r="BXX43" s="117"/>
      <c r="BXY43" s="117"/>
      <c r="BXZ43" s="117"/>
      <c r="BYA43" s="117"/>
      <c r="BYB43" s="117"/>
      <c r="BYC43" s="117"/>
      <c r="BYD43" s="117"/>
      <c r="BYE43" s="117"/>
      <c r="BYF43" s="117"/>
      <c r="BYG43" s="117"/>
      <c r="BYH43" s="117"/>
      <c r="BYI43" s="117"/>
      <c r="BYJ43" s="117"/>
      <c r="BYK43" s="117"/>
      <c r="BYL43" s="117"/>
      <c r="BYM43" s="117"/>
      <c r="BYN43" s="117"/>
      <c r="BYO43" s="117"/>
      <c r="BYP43" s="117"/>
      <c r="BYQ43" s="117"/>
      <c r="BYR43" s="117"/>
      <c r="BYS43" s="117"/>
      <c r="BYT43" s="117"/>
      <c r="BYU43" s="117"/>
      <c r="BYV43" s="117"/>
      <c r="BYW43" s="117"/>
      <c r="BYX43" s="117"/>
      <c r="BYY43" s="117"/>
      <c r="BYZ43" s="117"/>
      <c r="BZA43" s="117"/>
      <c r="BZB43" s="117"/>
      <c r="BZC43" s="117"/>
      <c r="BZD43" s="117"/>
      <c r="BZE43" s="117"/>
      <c r="BZF43" s="117"/>
      <c r="BZG43" s="117"/>
      <c r="BZH43" s="117"/>
      <c r="BZI43" s="117"/>
      <c r="BZJ43" s="117"/>
      <c r="BZK43" s="117"/>
      <c r="BZL43" s="117"/>
      <c r="BZM43" s="117"/>
      <c r="BZN43" s="117"/>
      <c r="BZO43" s="117"/>
      <c r="BZP43" s="117"/>
      <c r="BZQ43" s="117"/>
      <c r="BZR43" s="117"/>
      <c r="BZS43" s="117"/>
      <c r="BZT43" s="117"/>
      <c r="BZU43" s="117"/>
      <c r="BZV43" s="117"/>
      <c r="BZW43" s="117"/>
      <c r="BZX43" s="117"/>
      <c r="BZY43" s="117"/>
      <c r="BZZ43" s="117"/>
      <c r="CAA43" s="117"/>
      <c r="CAB43" s="117"/>
      <c r="CAC43" s="117"/>
      <c r="CAD43" s="117"/>
      <c r="CAE43" s="117"/>
      <c r="CAF43" s="117"/>
      <c r="CAG43" s="117"/>
      <c r="CAH43" s="117"/>
      <c r="CAI43" s="117"/>
      <c r="CAJ43" s="117"/>
      <c r="CAK43" s="117"/>
      <c r="CAL43" s="117"/>
      <c r="CAM43" s="117"/>
      <c r="CAN43" s="117"/>
      <c r="CAO43" s="117"/>
      <c r="CAP43" s="117"/>
      <c r="CAQ43" s="117"/>
      <c r="CAR43" s="117"/>
      <c r="CAS43" s="117"/>
      <c r="CAT43" s="117"/>
      <c r="CAU43" s="117"/>
      <c r="CAV43" s="117"/>
      <c r="CAW43" s="117"/>
      <c r="CAX43" s="117"/>
      <c r="CAY43" s="117"/>
      <c r="CAZ43" s="117"/>
      <c r="CBA43" s="117"/>
      <c r="CBB43" s="117"/>
      <c r="CBC43" s="117"/>
      <c r="CBD43" s="117"/>
      <c r="CBE43" s="117"/>
      <c r="CBF43" s="117"/>
      <c r="CBG43" s="117"/>
      <c r="CBH43" s="117"/>
      <c r="CBI43" s="117"/>
      <c r="CBJ43" s="117"/>
      <c r="CBK43" s="117"/>
      <c r="CBL43" s="117"/>
      <c r="CBM43" s="117"/>
      <c r="CBN43" s="117"/>
      <c r="CBO43" s="117"/>
      <c r="CBP43" s="117"/>
      <c r="CBQ43" s="117"/>
      <c r="CBR43" s="117"/>
      <c r="CBS43" s="117"/>
      <c r="CBT43" s="117"/>
      <c r="CBU43" s="117"/>
      <c r="CBV43" s="117"/>
      <c r="CBW43" s="117"/>
      <c r="CBX43" s="117"/>
      <c r="CBY43" s="117"/>
      <c r="CBZ43" s="117"/>
      <c r="CCA43" s="117"/>
      <c r="CCB43" s="117"/>
      <c r="CCC43" s="117"/>
      <c r="CCD43" s="117"/>
      <c r="CCE43" s="117"/>
      <c r="CCF43" s="117"/>
      <c r="CCG43" s="117"/>
      <c r="CCH43" s="117"/>
      <c r="CCI43" s="117"/>
      <c r="CCJ43" s="117"/>
      <c r="CCK43" s="117"/>
      <c r="CCL43" s="117"/>
      <c r="CCM43" s="117"/>
      <c r="CCN43" s="117"/>
      <c r="CCO43" s="117"/>
      <c r="CCP43" s="117"/>
      <c r="CCQ43" s="117"/>
      <c r="CCR43" s="117"/>
      <c r="CCS43" s="117"/>
      <c r="CCT43" s="117"/>
      <c r="CCU43" s="117"/>
      <c r="CCV43" s="117"/>
      <c r="CCW43" s="117"/>
      <c r="CCX43" s="117"/>
      <c r="CCY43" s="117"/>
      <c r="CCZ43" s="117"/>
      <c r="CDA43" s="117"/>
      <c r="CDB43" s="117"/>
      <c r="CDC43" s="117"/>
      <c r="CDD43" s="117"/>
      <c r="CDE43" s="117"/>
      <c r="CDF43" s="117"/>
      <c r="CDG43" s="117"/>
      <c r="CDH43" s="117"/>
      <c r="CDI43" s="117"/>
      <c r="CDJ43" s="117"/>
      <c r="CDK43" s="117"/>
      <c r="CDL43" s="117"/>
      <c r="CDM43" s="117"/>
      <c r="CDN43" s="117"/>
      <c r="CDO43" s="117"/>
      <c r="CDP43" s="117"/>
      <c r="CDQ43" s="117"/>
      <c r="CDR43" s="117"/>
      <c r="CDS43" s="117"/>
      <c r="CDT43" s="117"/>
      <c r="CDU43" s="117"/>
      <c r="CDV43" s="117"/>
      <c r="CDW43" s="117"/>
      <c r="CDX43" s="117"/>
      <c r="CDY43" s="117"/>
      <c r="CDZ43" s="117"/>
      <c r="CEA43" s="117"/>
      <c r="CEB43" s="117"/>
      <c r="CEC43" s="117"/>
      <c r="CED43" s="117"/>
      <c r="CEE43" s="117"/>
      <c r="CEF43" s="117"/>
      <c r="CEG43" s="117"/>
      <c r="CEH43" s="117"/>
      <c r="CEI43" s="117"/>
      <c r="CEJ43" s="117"/>
      <c r="CEK43" s="117"/>
      <c r="CEL43" s="117"/>
      <c r="CEM43" s="117"/>
      <c r="CEN43" s="117"/>
      <c r="CEO43" s="117"/>
      <c r="CEP43" s="117"/>
      <c r="CEQ43" s="117"/>
      <c r="CER43" s="117"/>
      <c r="CES43" s="117"/>
      <c r="CET43" s="117"/>
      <c r="CEU43" s="117"/>
      <c r="CEV43" s="117"/>
      <c r="CEW43" s="117"/>
      <c r="CEX43" s="117"/>
      <c r="CEY43" s="117"/>
      <c r="CEZ43" s="117"/>
      <c r="CFA43" s="117"/>
      <c r="CFB43" s="117"/>
      <c r="CFC43" s="117"/>
      <c r="CFD43" s="117"/>
      <c r="CFE43" s="117"/>
      <c r="CFF43" s="117"/>
      <c r="CFG43" s="117"/>
      <c r="CFH43" s="117"/>
      <c r="CFI43" s="117"/>
      <c r="CFJ43" s="117"/>
      <c r="CFK43" s="117"/>
      <c r="CFL43" s="117"/>
      <c r="CFM43" s="117"/>
      <c r="CFN43" s="117"/>
      <c r="CFO43" s="117"/>
      <c r="CFP43" s="117"/>
      <c r="CFQ43" s="117"/>
      <c r="CFR43" s="117"/>
      <c r="CFS43" s="117"/>
      <c r="CFT43" s="117"/>
      <c r="CFU43" s="117"/>
      <c r="CFV43" s="117"/>
      <c r="CFW43" s="117"/>
      <c r="CFX43" s="117"/>
      <c r="CFY43" s="117"/>
      <c r="CFZ43" s="117"/>
      <c r="CGA43" s="117"/>
      <c r="CGB43" s="117"/>
      <c r="CGC43" s="117"/>
      <c r="CGD43" s="117"/>
      <c r="CGE43" s="117"/>
      <c r="CGF43" s="117"/>
      <c r="CGG43" s="117"/>
      <c r="CGH43" s="117"/>
      <c r="CGI43" s="117"/>
      <c r="CGJ43" s="117"/>
      <c r="CGK43" s="117"/>
      <c r="CGL43" s="117"/>
      <c r="CGM43" s="117"/>
      <c r="CGN43" s="117"/>
      <c r="CGO43" s="117"/>
      <c r="CGP43" s="117"/>
      <c r="CGQ43" s="117"/>
      <c r="CGR43" s="117"/>
      <c r="CGS43" s="117"/>
      <c r="CGT43" s="117"/>
      <c r="CGU43" s="117"/>
      <c r="CGV43" s="117"/>
      <c r="CGW43" s="117"/>
      <c r="CGX43" s="117"/>
      <c r="CGY43" s="117"/>
      <c r="CGZ43" s="117"/>
      <c r="CHA43" s="117"/>
      <c r="CHB43" s="117"/>
      <c r="CHC43" s="117"/>
      <c r="CHD43" s="117"/>
      <c r="CHE43" s="117"/>
      <c r="CHF43" s="117"/>
      <c r="CHG43" s="117"/>
      <c r="CHH43" s="117"/>
      <c r="CHI43" s="117"/>
      <c r="CHJ43" s="117"/>
      <c r="CHK43" s="117"/>
      <c r="CHL43" s="117"/>
      <c r="CHM43" s="117"/>
      <c r="CHN43" s="117"/>
      <c r="CHO43" s="117"/>
      <c r="CHP43" s="117"/>
      <c r="CHQ43" s="117"/>
      <c r="CHR43" s="117"/>
      <c r="CHS43" s="117"/>
      <c r="CHT43" s="117"/>
      <c r="CHU43" s="117"/>
      <c r="CHV43" s="117"/>
      <c r="CHW43" s="117"/>
      <c r="CHX43" s="117"/>
      <c r="CHY43" s="117"/>
      <c r="CHZ43" s="117"/>
      <c r="CIA43" s="117"/>
      <c r="CIB43" s="117"/>
      <c r="CIC43" s="117"/>
      <c r="CID43" s="117"/>
      <c r="CIE43" s="117"/>
      <c r="CIF43" s="117"/>
      <c r="CIG43" s="117"/>
      <c r="CIH43" s="117"/>
      <c r="CII43" s="117"/>
      <c r="CIJ43" s="117"/>
      <c r="CIK43" s="117"/>
      <c r="CIL43" s="117"/>
      <c r="CIM43" s="117"/>
      <c r="CIN43" s="117"/>
      <c r="CIO43" s="117"/>
      <c r="CIP43" s="117"/>
      <c r="CIQ43" s="117"/>
      <c r="CIR43" s="117"/>
      <c r="CIS43" s="117"/>
      <c r="CIT43" s="117"/>
      <c r="CIU43" s="117"/>
      <c r="CIV43" s="117"/>
      <c r="CIW43" s="117"/>
      <c r="CIX43" s="117"/>
      <c r="CIY43" s="117"/>
      <c r="CIZ43" s="117"/>
      <c r="CJA43" s="117"/>
      <c r="CJB43" s="117"/>
      <c r="CJC43" s="117"/>
      <c r="CJD43" s="117"/>
      <c r="CJE43" s="117"/>
      <c r="CJF43" s="117"/>
      <c r="CJG43" s="117"/>
      <c r="CJH43" s="117"/>
      <c r="CJI43" s="117"/>
      <c r="CJJ43" s="117"/>
      <c r="CJK43" s="117"/>
      <c r="CJL43" s="117"/>
      <c r="CJM43" s="117"/>
      <c r="CJN43" s="117"/>
      <c r="CJO43" s="117"/>
      <c r="CJP43" s="117"/>
      <c r="CJQ43" s="117"/>
      <c r="CJR43" s="117"/>
      <c r="CJS43" s="117"/>
      <c r="CJT43" s="117"/>
      <c r="CJU43" s="117"/>
      <c r="CJV43" s="117"/>
      <c r="CJW43" s="117"/>
      <c r="CJX43" s="117"/>
      <c r="CJY43" s="117"/>
      <c r="CJZ43" s="117"/>
      <c r="CKA43" s="117"/>
      <c r="CKB43" s="117"/>
      <c r="CKC43" s="117"/>
      <c r="CKD43" s="117"/>
      <c r="CKE43" s="117"/>
      <c r="CKF43" s="117"/>
      <c r="CKG43" s="117"/>
      <c r="CKH43" s="117"/>
      <c r="CKI43" s="117"/>
      <c r="CKJ43" s="117"/>
      <c r="CKK43" s="117"/>
      <c r="CKL43" s="117"/>
      <c r="CKM43" s="117"/>
      <c r="CKN43" s="117"/>
      <c r="CKO43" s="117"/>
      <c r="CKP43" s="117"/>
      <c r="CKQ43" s="117"/>
      <c r="CKR43" s="117"/>
      <c r="CKS43" s="117"/>
      <c r="CKT43" s="117"/>
      <c r="CKU43" s="117"/>
      <c r="CKV43" s="117"/>
      <c r="CKW43" s="117"/>
      <c r="CKX43" s="117"/>
      <c r="CKY43" s="117"/>
      <c r="CKZ43" s="117"/>
      <c r="CLA43" s="117"/>
      <c r="CLB43" s="117"/>
      <c r="CLC43" s="117"/>
      <c r="CLD43" s="117"/>
      <c r="CLE43" s="117"/>
      <c r="CLF43" s="117"/>
      <c r="CLG43" s="117"/>
      <c r="CLH43" s="117"/>
      <c r="CLI43" s="117"/>
      <c r="CLJ43" s="117"/>
      <c r="CLK43" s="117"/>
      <c r="CLL43" s="117"/>
      <c r="CLM43" s="117"/>
      <c r="CLN43" s="117"/>
      <c r="CLO43" s="117"/>
      <c r="CLP43" s="117"/>
      <c r="CLQ43" s="117"/>
      <c r="CLR43" s="117"/>
      <c r="CLS43" s="117"/>
      <c r="CLT43" s="117"/>
      <c r="CLU43" s="117"/>
      <c r="CLV43" s="117"/>
      <c r="CLW43" s="117"/>
      <c r="CLX43" s="117"/>
      <c r="CLY43" s="117"/>
      <c r="CLZ43" s="117"/>
      <c r="CMA43" s="117"/>
      <c r="CMB43" s="117"/>
      <c r="CMC43" s="117"/>
      <c r="CMD43" s="117"/>
      <c r="CME43" s="117"/>
      <c r="CMF43" s="117"/>
      <c r="CMG43" s="117"/>
      <c r="CMH43" s="117"/>
      <c r="CMI43" s="117"/>
      <c r="CMJ43" s="117"/>
      <c r="CMK43" s="117"/>
      <c r="CML43" s="117"/>
      <c r="CMM43" s="117"/>
      <c r="CMN43" s="117"/>
      <c r="CMO43" s="117"/>
      <c r="CMP43" s="117"/>
      <c r="CMQ43" s="117"/>
      <c r="CMR43" s="117"/>
      <c r="CMS43" s="117"/>
      <c r="CMT43" s="117"/>
      <c r="CMU43" s="117"/>
      <c r="CMV43" s="117"/>
      <c r="CMW43" s="117"/>
      <c r="CMX43" s="117"/>
      <c r="CMY43" s="117"/>
      <c r="CMZ43" s="117"/>
      <c r="CNA43" s="117"/>
      <c r="CNB43" s="117"/>
      <c r="CNC43" s="117"/>
      <c r="CND43" s="117"/>
      <c r="CNE43" s="117"/>
      <c r="CNF43" s="117"/>
      <c r="CNG43" s="117"/>
      <c r="CNH43" s="117"/>
      <c r="CNI43" s="117"/>
      <c r="CNJ43" s="117"/>
      <c r="CNK43" s="117"/>
      <c r="CNL43" s="117"/>
      <c r="CNM43" s="117"/>
      <c r="CNN43" s="117"/>
      <c r="CNO43" s="117"/>
      <c r="CNP43" s="117"/>
      <c r="CNQ43" s="117"/>
      <c r="CNR43" s="117"/>
      <c r="CNS43" s="117"/>
      <c r="CNT43" s="117"/>
      <c r="CNU43" s="117"/>
      <c r="CNV43" s="117"/>
      <c r="CNW43" s="117"/>
      <c r="CNX43" s="117"/>
      <c r="CNY43" s="117"/>
      <c r="CNZ43" s="117"/>
      <c r="COA43" s="117"/>
      <c r="COB43" s="117"/>
      <c r="COC43" s="117"/>
      <c r="COD43" s="117"/>
      <c r="COE43" s="117"/>
      <c r="COF43" s="117"/>
      <c r="COG43" s="117"/>
      <c r="COH43" s="117"/>
      <c r="COI43" s="117"/>
      <c r="COJ43" s="117"/>
      <c r="COK43" s="117"/>
      <c r="COL43" s="117"/>
      <c r="COM43" s="117"/>
      <c r="CON43" s="117"/>
      <c r="COO43" s="117"/>
      <c r="COP43" s="117"/>
      <c r="COQ43" s="117"/>
      <c r="COR43" s="117"/>
      <c r="COS43" s="117"/>
      <c r="COT43" s="117"/>
      <c r="COU43" s="117"/>
      <c r="COV43" s="117"/>
      <c r="COW43" s="117"/>
      <c r="COX43" s="117"/>
      <c r="COY43" s="117"/>
      <c r="COZ43" s="117"/>
      <c r="CPA43" s="117"/>
      <c r="CPB43" s="117"/>
      <c r="CPC43" s="117"/>
      <c r="CPD43" s="117"/>
      <c r="CPE43" s="117"/>
      <c r="CPF43" s="117"/>
      <c r="CPG43" s="117"/>
      <c r="CPH43" s="117"/>
      <c r="CPI43" s="117"/>
      <c r="CPJ43" s="117"/>
      <c r="CPK43" s="117"/>
      <c r="CPL43" s="117"/>
      <c r="CPM43" s="117"/>
      <c r="CPN43" s="117"/>
      <c r="CPO43" s="117"/>
      <c r="CPP43" s="117"/>
      <c r="CPQ43" s="117"/>
      <c r="CPR43" s="117"/>
      <c r="CPS43" s="117"/>
      <c r="CPT43" s="117"/>
      <c r="CPU43" s="117"/>
      <c r="CPV43" s="117"/>
      <c r="CPW43" s="117"/>
      <c r="CPX43" s="117"/>
      <c r="CPY43" s="117"/>
      <c r="CPZ43" s="117"/>
      <c r="CQA43" s="117"/>
      <c r="CQB43" s="117"/>
      <c r="CQC43" s="117"/>
      <c r="CQD43" s="117"/>
      <c r="CQE43" s="117"/>
      <c r="CQF43" s="117"/>
      <c r="CQG43" s="117"/>
      <c r="CQH43" s="117"/>
      <c r="CQI43" s="117"/>
      <c r="CQJ43" s="117"/>
      <c r="CQK43" s="117"/>
      <c r="CQL43" s="117"/>
      <c r="CQM43" s="117"/>
      <c r="CQN43" s="117"/>
      <c r="CQO43" s="117"/>
      <c r="CQP43" s="117"/>
      <c r="CQQ43" s="117"/>
      <c r="CQR43" s="117"/>
      <c r="CQS43" s="117"/>
      <c r="CQT43" s="117"/>
      <c r="CQU43" s="117"/>
      <c r="CQV43" s="117"/>
      <c r="CQW43" s="117"/>
      <c r="CQX43" s="117"/>
      <c r="CQY43" s="117"/>
      <c r="CQZ43" s="117"/>
      <c r="CRA43" s="117"/>
      <c r="CRB43" s="117"/>
      <c r="CRC43" s="117"/>
      <c r="CRD43" s="117"/>
      <c r="CRE43" s="117"/>
      <c r="CRF43" s="117"/>
      <c r="CRG43" s="117"/>
      <c r="CRH43" s="117"/>
      <c r="CRI43" s="117"/>
      <c r="CRJ43" s="117"/>
      <c r="CRK43" s="117"/>
      <c r="CRL43" s="117"/>
      <c r="CRM43" s="117"/>
      <c r="CRN43" s="117"/>
      <c r="CRO43" s="117"/>
      <c r="CRP43" s="117"/>
      <c r="CRQ43" s="117"/>
      <c r="CRR43" s="117"/>
      <c r="CRS43" s="117"/>
      <c r="CRT43" s="117"/>
      <c r="CRU43" s="117"/>
      <c r="CRV43" s="117"/>
      <c r="CRW43" s="117"/>
      <c r="CRX43" s="117"/>
      <c r="CRY43" s="117"/>
      <c r="CRZ43" s="117"/>
      <c r="CSA43" s="117"/>
      <c r="CSB43" s="117"/>
      <c r="CSC43" s="117"/>
      <c r="CSD43" s="117"/>
      <c r="CSE43" s="117"/>
      <c r="CSF43" s="117"/>
      <c r="CSG43" s="117"/>
      <c r="CSH43" s="117"/>
      <c r="CSI43" s="117"/>
      <c r="CSJ43" s="117"/>
      <c r="CSK43" s="117"/>
      <c r="CSL43" s="117"/>
      <c r="CSM43" s="117"/>
      <c r="CSN43" s="117"/>
      <c r="CSO43" s="117"/>
      <c r="CSP43" s="117"/>
      <c r="CSQ43" s="117"/>
      <c r="CSR43" s="117"/>
      <c r="CSS43" s="117"/>
      <c r="CST43" s="117"/>
      <c r="CSU43" s="117"/>
      <c r="CSV43" s="117"/>
      <c r="CSW43" s="117"/>
      <c r="CSX43" s="117"/>
      <c r="CSY43" s="117"/>
      <c r="CSZ43" s="117"/>
      <c r="CTA43" s="117"/>
      <c r="CTB43" s="117"/>
      <c r="CTC43" s="117"/>
      <c r="CTD43" s="117"/>
      <c r="CTE43" s="117"/>
      <c r="CTF43" s="117"/>
      <c r="CTG43" s="117"/>
      <c r="CTH43" s="117"/>
      <c r="CTI43" s="117"/>
      <c r="CTJ43" s="117"/>
      <c r="CTK43" s="117"/>
      <c r="CTL43" s="117"/>
      <c r="CTM43" s="117"/>
      <c r="CTN43" s="117"/>
      <c r="CTO43" s="117"/>
      <c r="CTP43" s="117"/>
      <c r="CTQ43" s="117"/>
      <c r="CTR43" s="117"/>
      <c r="CTS43" s="117"/>
      <c r="CTT43" s="117"/>
      <c r="CTU43" s="117"/>
      <c r="CTV43" s="117"/>
      <c r="CTW43" s="117"/>
      <c r="CTX43" s="117"/>
      <c r="CTY43" s="117"/>
      <c r="CTZ43" s="117"/>
      <c r="CUA43" s="117"/>
      <c r="CUB43" s="117"/>
      <c r="CUC43" s="117"/>
      <c r="CUD43" s="117"/>
      <c r="CUE43" s="117"/>
      <c r="CUF43" s="117"/>
      <c r="CUG43" s="117"/>
      <c r="CUH43" s="117"/>
      <c r="CUI43" s="117"/>
      <c r="CUJ43" s="117"/>
      <c r="CUK43" s="117"/>
      <c r="CUL43" s="117"/>
      <c r="CUM43" s="117"/>
      <c r="CUN43" s="117"/>
      <c r="CUO43" s="117"/>
      <c r="CUP43" s="117"/>
      <c r="CUQ43" s="117"/>
      <c r="CUR43" s="117"/>
      <c r="CUS43" s="117"/>
      <c r="CUT43" s="117"/>
      <c r="CUU43" s="117"/>
      <c r="CUV43" s="117"/>
      <c r="CUW43" s="117"/>
      <c r="CUX43" s="117"/>
      <c r="CUY43" s="117"/>
      <c r="CUZ43" s="117"/>
      <c r="CVA43" s="117"/>
      <c r="CVB43" s="117"/>
      <c r="CVC43" s="117"/>
      <c r="CVD43" s="117"/>
      <c r="CVE43" s="117"/>
      <c r="CVF43" s="117"/>
      <c r="CVG43" s="117"/>
      <c r="CVH43" s="117"/>
      <c r="CVI43" s="117"/>
      <c r="CVJ43" s="117"/>
      <c r="CVK43" s="117"/>
      <c r="CVL43" s="117"/>
      <c r="CVM43" s="117"/>
      <c r="CVN43" s="117"/>
      <c r="CVO43" s="117"/>
      <c r="CVP43" s="117"/>
      <c r="CVQ43" s="117"/>
      <c r="CVR43" s="117"/>
      <c r="CVS43" s="117"/>
      <c r="CVT43" s="117"/>
      <c r="CVU43" s="117"/>
      <c r="CVV43" s="117"/>
      <c r="CVW43" s="117"/>
      <c r="CVX43" s="117"/>
      <c r="CVY43" s="117"/>
      <c r="CVZ43" s="117"/>
      <c r="CWA43" s="117"/>
      <c r="CWB43" s="117"/>
      <c r="CWC43" s="117"/>
      <c r="CWD43" s="117"/>
      <c r="CWE43" s="117"/>
      <c r="CWF43" s="117"/>
      <c r="CWG43" s="117"/>
      <c r="CWH43" s="117"/>
      <c r="CWI43" s="117"/>
      <c r="CWJ43" s="117"/>
      <c r="CWK43" s="117"/>
      <c r="CWL43" s="117"/>
      <c r="CWM43" s="117"/>
      <c r="CWN43" s="117"/>
      <c r="CWO43" s="117"/>
      <c r="CWP43" s="117"/>
      <c r="CWQ43" s="117"/>
      <c r="CWR43" s="117"/>
      <c r="CWS43" s="117"/>
      <c r="CWT43" s="117"/>
      <c r="CWU43" s="117"/>
      <c r="CWV43" s="117"/>
      <c r="CWW43" s="117"/>
      <c r="CWX43" s="117"/>
      <c r="CWY43" s="117"/>
      <c r="CWZ43" s="117"/>
      <c r="CXA43" s="117"/>
      <c r="CXB43" s="117"/>
      <c r="CXC43" s="117"/>
      <c r="CXD43" s="117"/>
      <c r="CXE43" s="117"/>
      <c r="CXF43" s="117"/>
      <c r="CXG43" s="117"/>
      <c r="CXH43" s="117"/>
      <c r="CXI43" s="117"/>
      <c r="CXJ43" s="117"/>
      <c r="CXK43" s="117"/>
      <c r="CXL43" s="117"/>
      <c r="CXM43" s="117"/>
      <c r="CXN43" s="117"/>
      <c r="CXO43" s="117"/>
      <c r="CXP43" s="117"/>
      <c r="CXQ43" s="117"/>
      <c r="CXR43" s="117"/>
      <c r="CXS43" s="117"/>
      <c r="CXT43" s="117"/>
      <c r="CXU43" s="117"/>
      <c r="CXV43" s="117"/>
      <c r="CXW43" s="117"/>
      <c r="CXX43" s="117"/>
      <c r="CXY43" s="117"/>
      <c r="CXZ43" s="117"/>
      <c r="CYA43" s="117"/>
      <c r="CYB43" s="117"/>
      <c r="CYC43" s="117"/>
      <c r="CYD43" s="117"/>
      <c r="CYE43" s="117"/>
      <c r="CYF43" s="117"/>
      <c r="CYG43" s="117"/>
      <c r="CYH43" s="117"/>
      <c r="CYI43" s="117"/>
      <c r="CYJ43" s="117"/>
      <c r="CYK43" s="117"/>
      <c r="CYL43" s="117"/>
      <c r="CYM43" s="117"/>
      <c r="CYN43" s="117"/>
      <c r="CYO43" s="117"/>
      <c r="CYP43" s="117"/>
      <c r="CYQ43" s="117"/>
      <c r="CYR43" s="117"/>
      <c r="CYS43" s="117"/>
      <c r="CYT43" s="117"/>
      <c r="CYU43" s="117"/>
      <c r="CYV43" s="117"/>
      <c r="CYW43" s="117"/>
      <c r="CYX43" s="117"/>
      <c r="CYY43" s="117"/>
      <c r="CYZ43" s="117"/>
      <c r="CZA43" s="117"/>
      <c r="CZB43" s="117"/>
      <c r="CZC43" s="117"/>
      <c r="CZD43" s="117"/>
      <c r="CZE43" s="117"/>
      <c r="CZF43" s="117"/>
      <c r="CZG43" s="117"/>
      <c r="CZH43" s="117"/>
      <c r="CZI43" s="117"/>
      <c r="CZJ43" s="117"/>
      <c r="CZK43" s="117"/>
      <c r="CZL43" s="117"/>
      <c r="CZM43" s="117"/>
      <c r="CZN43" s="117"/>
      <c r="CZO43" s="117"/>
      <c r="CZP43" s="117"/>
      <c r="CZQ43" s="117"/>
      <c r="CZR43" s="117"/>
      <c r="CZS43" s="117"/>
      <c r="CZT43" s="117"/>
      <c r="CZU43" s="117"/>
      <c r="CZV43" s="117"/>
      <c r="CZW43" s="117"/>
      <c r="CZX43" s="117"/>
      <c r="CZY43" s="117"/>
      <c r="CZZ43" s="117"/>
      <c r="DAA43" s="117"/>
      <c r="DAB43" s="117"/>
      <c r="DAC43" s="117"/>
      <c r="DAD43" s="117"/>
      <c r="DAE43" s="117"/>
      <c r="DAF43" s="117"/>
      <c r="DAG43" s="117"/>
      <c r="DAH43" s="117"/>
      <c r="DAI43" s="117"/>
      <c r="DAJ43" s="117"/>
      <c r="DAK43" s="117"/>
      <c r="DAL43" s="117"/>
      <c r="DAM43" s="117"/>
      <c r="DAN43" s="117"/>
      <c r="DAO43" s="117"/>
      <c r="DAP43" s="117"/>
      <c r="DAQ43" s="117"/>
      <c r="DAR43" s="117"/>
      <c r="DAS43" s="117"/>
      <c r="DAT43" s="117"/>
      <c r="DAU43" s="117"/>
      <c r="DAV43" s="117"/>
      <c r="DAW43" s="117"/>
      <c r="DAX43" s="117"/>
      <c r="DAY43" s="117"/>
      <c r="DAZ43" s="117"/>
      <c r="DBA43" s="117"/>
      <c r="DBB43" s="117"/>
      <c r="DBC43" s="117"/>
      <c r="DBD43" s="117"/>
      <c r="DBE43" s="117"/>
      <c r="DBF43" s="117"/>
      <c r="DBG43" s="117"/>
      <c r="DBH43" s="117"/>
      <c r="DBI43" s="117"/>
      <c r="DBJ43" s="117"/>
      <c r="DBK43" s="117"/>
      <c r="DBL43" s="117"/>
      <c r="DBM43" s="117"/>
      <c r="DBN43" s="117"/>
      <c r="DBO43" s="117"/>
      <c r="DBP43" s="117"/>
      <c r="DBQ43" s="117"/>
      <c r="DBR43" s="117"/>
      <c r="DBS43" s="117"/>
      <c r="DBT43" s="117"/>
      <c r="DBU43" s="117"/>
      <c r="DBV43" s="117"/>
      <c r="DBW43" s="117"/>
      <c r="DBX43" s="117"/>
      <c r="DBY43" s="117"/>
      <c r="DBZ43" s="117"/>
      <c r="DCA43" s="117"/>
      <c r="DCB43" s="117"/>
      <c r="DCC43" s="117"/>
      <c r="DCD43" s="117"/>
      <c r="DCE43" s="117"/>
      <c r="DCF43" s="117"/>
      <c r="DCG43" s="117"/>
      <c r="DCH43" s="117"/>
      <c r="DCI43" s="117"/>
      <c r="DCJ43" s="117"/>
      <c r="DCK43" s="117"/>
      <c r="DCL43" s="117"/>
      <c r="DCM43" s="117"/>
      <c r="DCN43" s="117"/>
      <c r="DCO43" s="117"/>
      <c r="DCP43" s="117"/>
      <c r="DCQ43" s="117"/>
      <c r="DCR43" s="117"/>
      <c r="DCS43" s="117"/>
      <c r="DCT43" s="117"/>
      <c r="DCU43" s="117"/>
      <c r="DCV43" s="117"/>
      <c r="DCW43" s="117"/>
      <c r="DCX43" s="117"/>
      <c r="DCY43" s="117"/>
      <c r="DCZ43" s="117"/>
      <c r="DDA43" s="117"/>
      <c r="DDB43" s="117"/>
      <c r="DDC43" s="117"/>
      <c r="DDD43" s="117"/>
      <c r="DDE43" s="117"/>
      <c r="DDF43" s="117"/>
      <c r="DDG43" s="117"/>
      <c r="DDH43" s="117"/>
      <c r="DDI43" s="117"/>
      <c r="DDJ43" s="117"/>
      <c r="DDK43" s="117"/>
      <c r="DDL43" s="117"/>
      <c r="DDM43" s="117"/>
      <c r="DDN43" s="117"/>
      <c r="DDO43" s="117"/>
      <c r="DDP43" s="117"/>
      <c r="DDQ43" s="117"/>
      <c r="DDR43" s="117"/>
      <c r="DDS43" s="117"/>
      <c r="DDT43" s="117"/>
      <c r="DDU43" s="117"/>
      <c r="DDV43" s="117"/>
      <c r="DDW43" s="117"/>
      <c r="DDX43" s="117"/>
      <c r="DDY43" s="117"/>
      <c r="DDZ43" s="117"/>
      <c r="DEA43" s="117"/>
      <c r="DEB43" s="117"/>
      <c r="DEC43" s="117"/>
      <c r="DED43" s="117"/>
      <c r="DEE43" s="117"/>
      <c r="DEF43" s="117"/>
      <c r="DEG43" s="117"/>
      <c r="DEH43" s="117"/>
      <c r="DEI43" s="117"/>
      <c r="DEJ43" s="117"/>
      <c r="DEK43" s="117"/>
      <c r="DEL43" s="117"/>
      <c r="DEM43" s="117"/>
      <c r="DEN43" s="117"/>
      <c r="DEO43" s="117"/>
      <c r="DEP43" s="117"/>
      <c r="DEQ43" s="117"/>
      <c r="DER43" s="117"/>
      <c r="DES43" s="117"/>
      <c r="DET43" s="117"/>
      <c r="DEU43" s="117"/>
      <c r="DEV43" s="117"/>
      <c r="DEW43" s="117"/>
      <c r="DEX43" s="117"/>
      <c r="DEY43" s="117"/>
      <c r="DEZ43" s="117"/>
      <c r="DFA43" s="117"/>
      <c r="DFB43" s="117"/>
      <c r="DFC43" s="117"/>
      <c r="DFD43" s="117"/>
      <c r="DFE43" s="117"/>
      <c r="DFF43" s="117"/>
      <c r="DFG43" s="117"/>
      <c r="DFH43" s="117"/>
      <c r="DFI43" s="117"/>
      <c r="DFJ43" s="117"/>
      <c r="DFK43" s="117"/>
      <c r="DFL43" s="117"/>
      <c r="DFM43" s="117"/>
      <c r="DFN43" s="117"/>
      <c r="DFO43" s="117"/>
      <c r="DFP43" s="117"/>
      <c r="DFQ43" s="117"/>
      <c r="DFR43" s="117"/>
      <c r="DFS43" s="117"/>
      <c r="DFT43" s="117"/>
      <c r="DFU43" s="117"/>
      <c r="DFV43" s="117"/>
      <c r="DFW43" s="117"/>
      <c r="DFX43" s="117"/>
      <c r="DFY43" s="117"/>
      <c r="DFZ43" s="117"/>
      <c r="DGA43" s="117"/>
      <c r="DGB43" s="117"/>
      <c r="DGC43" s="117"/>
      <c r="DGD43" s="117"/>
      <c r="DGE43" s="117"/>
      <c r="DGF43" s="117"/>
      <c r="DGG43" s="117"/>
      <c r="DGH43" s="117"/>
      <c r="DGI43" s="117"/>
      <c r="DGJ43" s="117"/>
      <c r="DGK43" s="117"/>
      <c r="DGL43" s="117"/>
      <c r="DGM43" s="117"/>
      <c r="DGN43" s="117"/>
      <c r="DGO43" s="117"/>
      <c r="DGP43" s="117"/>
      <c r="DGQ43" s="117"/>
      <c r="DGR43" s="117"/>
      <c r="DGS43" s="117"/>
      <c r="DGT43" s="117"/>
      <c r="DGU43" s="117"/>
      <c r="DGV43" s="117"/>
      <c r="DGW43" s="117"/>
      <c r="DGX43" s="117"/>
      <c r="DGY43" s="117"/>
      <c r="DGZ43" s="117"/>
      <c r="DHA43" s="117"/>
      <c r="DHB43" s="117"/>
      <c r="DHC43" s="117"/>
      <c r="DHD43" s="117"/>
      <c r="DHE43" s="117"/>
      <c r="DHF43" s="117"/>
      <c r="DHG43" s="117"/>
      <c r="DHH43" s="117"/>
      <c r="DHI43" s="117"/>
      <c r="DHJ43" s="117"/>
      <c r="DHK43" s="117"/>
      <c r="DHL43" s="117"/>
      <c r="DHM43" s="117"/>
      <c r="DHN43" s="117"/>
      <c r="DHO43" s="117"/>
      <c r="DHP43" s="117"/>
      <c r="DHQ43" s="117"/>
      <c r="DHR43" s="117"/>
      <c r="DHS43" s="117"/>
      <c r="DHT43" s="117"/>
      <c r="DHU43" s="117"/>
      <c r="DHV43" s="117"/>
      <c r="DHW43" s="117"/>
      <c r="DHX43" s="117"/>
      <c r="DHY43" s="117"/>
      <c r="DHZ43" s="117"/>
      <c r="DIA43" s="117"/>
      <c r="DIB43" s="117"/>
      <c r="DIC43" s="117"/>
      <c r="DID43" s="117"/>
      <c r="DIE43" s="117"/>
      <c r="DIF43" s="117"/>
      <c r="DIG43" s="117"/>
      <c r="DIH43" s="117"/>
      <c r="DII43" s="117"/>
      <c r="DIJ43" s="117"/>
      <c r="DIK43" s="117"/>
      <c r="DIL43" s="117"/>
      <c r="DIM43" s="117"/>
      <c r="DIN43" s="117"/>
      <c r="DIO43" s="117"/>
      <c r="DIP43" s="117"/>
      <c r="DIQ43" s="117"/>
      <c r="DIR43" s="117"/>
      <c r="DIS43" s="117"/>
      <c r="DIT43" s="117"/>
      <c r="DIU43" s="117"/>
      <c r="DIV43" s="117"/>
      <c r="DIW43" s="117"/>
      <c r="DIX43" s="117"/>
      <c r="DIY43" s="117"/>
      <c r="DIZ43" s="117"/>
      <c r="DJA43" s="117"/>
      <c r="DJB43" s="117"/>
      <c r="DJC43" s="117"/>
      <c r="DJD43" s="117"/>
      <c r="DJE43" s="117"/>
      <c r="DJF43" s="117"/>
      <c r="DJG43" s="117"/>
      <c r="DJH43" s="117"/>
      <c r="DJI43" s="117"/>
      <c r="DJJ43" s="117"/>
      <c r="DJK43" s="117"/>
      <c r="DJL43" s="117"/>
      <c r="DJM43" s="117"/>
      <c r="DJN43" s="117"/>
      <c r="DJO43" s="117"/>
      <c r="DJP43" s="117"/>
      <c r="DJQ43" s="117"/>
      <c r="DJR43" s="117"/>
      <c r="DJS43" s="117"/>
      <c r="DJT43" s="117"/>
      <c r="DJU43" s="117"/>
      <c r="DJV43" s="117"/>
      <c r="DJW43" s="117"/>
      <c r="DJX43" s="117"/>
      <c r="DJY43" s="117"/>
      <c r="DJZ43" s="117"/>
      <c r="DKA43" s="117"/>
      <c r="DKB43" s="117"/>
      <c r="DKC43" s="117"/>
      <c r="DKD43" s="117"/>
      <c r="DKE43" s="117"/>
      <c r="DKF43" s="117"/>
      <c r="DKG43" s="117"/>
      <c r="DKH43" s="117"/>
      <c r="DKI43" s="117"/>
      <c r="DKJ43" s="117"/>
      <c r="DKK43" s="117"/>
      <c r="DKL43" s="117"/>
      <c r="DKM43" s="117"/>
      <c r="DKN43" s="117"/>
      <c r="DKO43" s="117"/>
      <c r="DKP43" s="117"/>
      <c r="DKQ43" s="117"/>
      <c r="DKR43" s="117"/>
      <c r="DKS43" s="117"/>
      <c r="DKT43" s="117"/>
      <c r="DKU43" s="117"/>
      <c r="DKV43" s="117"/>
      <c r="DKW43" s="117"/>
      <c r="DKX43" s="117"/>
      <c r="DKY43" s="117"/>
      <c r="DKZ43" s="117"/>
      <c r="DLA43" s="117"/>
      <c r="DLB43" s="117"/>
      <c r="DLC43" s="117"/>
      <c r="DLD43" s="117"/>
      <c r="DLE43" s="117"/>
      <c r="DLF43" s="117"/>
      <c r="DLG43" s="117"/>
      <c r="DLH43" s="117"/>
      <c r="DLI43" s="117"/>
      <c r="DLJ43" s="117"/>
      <c r="DLK43" s="117"/>
      <c r="DLL43" s="117"/>
      <c r="DLM43" s="117"/>
      <c r="DLN43" s="117"/>
      <c r="DLO43" s="117"/>
      <c r="DLP43" s="117"/>
      <c r="DLQ43" s="117"/>
      <c r="DLR43" s="117"/>
      <c r="DLS43" s="117"/>
      <c r="DLT43" s="117"/>
      <c r="DLU43" s="117"/>
      <c r="DLV43" s="117"/>
      <c r="DLW43" s="117"/>
      <c r="DLX43" s="117"/>
      <c r="DLY43" s="117"/>
      <c r="DLZ43" s="117"/>
      <c r="DMA43" s="117"/>
      <c r="DMB43" s="117"/>
      <c r="DMC43" s="117"/>
      <c r="DMD43" s="117"/>
      <c r="DME43" s="117"/>
      <c r="DMF43" s="117"/>
      <c r="DMG43" s="117"/>
      <c r="DMH43" s="117"/>
      <c r="DMI43" s="117"/>
      <c r="DMJ43" s="117"/>
      <c r="DMK43" s="117"/>
      <c r="DML43" s="117"/>
      <c r="DMM43" s="117"/>
      <c r="DMN43" s="117"/>
      <c r="DMO43" s="117"/>
      <c r="DMP43" s="117"/>
      <c r="DMQ43" s="117"/>
      <c r="DMR43" s="117"/>
      <c r="DMS43" s="117"/>
      <c r="DMT43" s="117"/>
      <c r="DMU43" s="117"/>
      <c r="DMV43" s="117"/>
      <c r="DMW43" s="117"/>
      <c r="DMX43" s="117"/>
      <c r="DMY43" s="117"/>
      <c r="DMZ43" s="117"/>
      <c r="DNA43" s="117"/>
      <c r="DNB43" s="117"/>
      <c r="DNC43" s="117"/>
      <c r="DND43" s="117"/>
      <c r="DNE43" s="117"/>
      <c r="DNF43" s="117"/>
      <c r="DNG43" s="117"/>
      <c r="DNH43" s="117"/>
      <c r="DNI43" s="117"/>
      <c r="DNJ43" s="117"/>
      <c r="DNK43" s="117"/>
      <c r="DNL43" s="117"/>
      <c r="DNM43" s="117"/>
      <c r="DNN43" s="117"/>
      <c r="DNO43" s="117"/>
      <c r="DNP43" s="117"/>
      <c r="DNQ43" s="117"/>
      <c r="DNR43" s="117"/>
      <c r="DNS43" s="117"/>
      <c r="DNT43" s="117"/>
      <c r="DNU43" s="117"/>
      <c r="DNV43" s="117"/>
      <c r="DNW43" s="117"/>
      <c r="DNX43" s="117"/>
      <c r="DNY43" s="117"/>
      <c r="DNZ43" s="117"/>
      <c r="DOA43" s="117"/>
      <c r="DOB43" s="117"/>
      <c r="DOC43" s="117"/>
      <c r="DOD43" s="117"/>
      <c r="DOE43" s="117"/>
      <c r="DOF43" s="117"/>
      <c r="DOG43" s="117"/>
      <c r="DOH43" s="117"/>
      <c r="DOI43" s="117"/>
      <c r="DOJ43" s="117"/>
      <c r="DOK43" s="117"/>
      <c r="DOL43" s="117"/>
      <c r="DOM43" s="117"/>
      <c r="DON43" s="117"/>
      <c r="DOO43" s="117"/>
      <c r="DOP43" s="117"/>
      <c r="DOQ43" s="117"/>
      <c r="DOR43" s="117"/>
      <c r="DOS43" s="117"/>
      <c r="DOT43" s="117"/>
      <c r="DOU43" s="117"/>
      <c r="DOV43" s="117"/>
      <c r="DOW43" s="117"/>
      <c r="DOX43" s="117"/>
      <c r="DOY43" s="117"/>
      <c r="DOZ43" s="117"/>
      <c r="DPA43" s="117"/>
      <c r="DPB43" s="117"/>
      <c r="DPC43" s="117"/>
      <c r="DPD43" s="117"/>
      <c r="DPE43" s="117"/>
      <c r="DPF43" s="117"/>
      <c r="DPG43" s="117"/>
      <c r="DPH43" s="117"/>
      <c r="DPI43" s="117"/>
      <c r="DPJ43" s="117"/>
      <c r="DPK43" s="117"/>
      <c r="DPL43" s="117"/>
      <c r="DPM43" s="117"/>
      <c r="DPN43" s="117"/>
      <c r="DPO43" s="117"/>
      <c r="DPP43" s="117"/>
      <c r="DPQ43" s="117"/>
      <c r="DPR43" s="117"/>
      <c r="DPS43" s="117"/>
      <c r="DPT43" s="117"/>
      <c r="DPU43" s="117"/>
      <c r="DPV43" s="117"/>
      <c r="DPW43" s="117"/>
      <c r="DPX43" s="117"/>
      <c r="DPY43" s="117"/>
      <c r="DPZ43" s="117"/>
      <c r="DQA43" s="117"/>
      <c r="DQB43" s="117"/>
      <c r="DQC43" s="117"/>
      <c r="DQD43" s="117"/>
      <c r="DQE43" s="117"/>
      <c r="DQF43" s="117"/>
      <c r="DQG43" s="117"/>
      <c r="DQH43" s="117"/>
      <c r="DQI43" s="117"/>
      <c r="DQJ43" s="117"/>
      <c r="DQK43" s="117"/>
      <c r="DQL43" s="117"/>
      <c r="DQM43" s="117"/>
      <c r="DQN43" s="117"/>
      <c r="DQO43" s="117"/>
      <c r="DQP43" s="117"/>
      <c r="DQQ43" s="117"/>
      <c r="DQR43" s="117"/>
      <c r="DQS43" s="117"/>
      <c r="DQT43" s="117"/>
      <c r="DQU43" s="117"/>
      <c r="DQV43" s="117"/>
      <c r="DQW43" s="117"/>
      <c r="DQX43" s="117"/>
      <c r="DQY43" s="117"/>
      <c r="DQZ43" s="117"/>
      <c r="DRA43" s="117"/>
      <c r="DRB43" s="117"/>
      <c r="DRC43" s="117"/>
      <c r="DRD43" s="117"/>
      <c r="DRE43" s="117"/>
      <c r="DRF43" s="117"/>
      <c r="DRG43" s="117"/>
      <c r="DRH43" s="117"/>
      <c r="DRI43" s="117"/>
      <c r="DRJ43" s="117"/>
      <c r="DRK43" s="117"/>
      <c r="DRL43" s="117"/>
      <c r="DRM43" s="117"/>
      <c r="DRN43" s="117"/>
      <c r="DRO43" s="117"/>
      <c r="DRP43" s="117"/>
      <c r="DRQ43" s="117"/>
      <c r="DRR43" s="117"/>
      <c r="DRS43" s="117"/>
      <c r="DRT43" s="117"/>
      <c r="DRU43" s="117"/>
      <c r="DRV43" s="117"/>
      <c r="DRW43" s="117"/>
      <c r="DRX43" s="117"/>
      <c r="DRY43" s="117"/>
      <c r="DRZ43" s="117"/>
      <c r="DSA43" s="117"/>
      <c r="DSB43" s="117"/>
      <c r="DSC43" s="117"/>
      <c r="DSD43" s="117"/>
      <c r="DSE43" s="117"/>
      <c r="DSF43" s="117"/>
      <c r="DSG43" s="117"/>
      <c r="DSH43" s="117"/>
      <c r="DSI43" s="117"/>
      <c r="DSJ43" s="117"/>
      <c r="DSK43" s="117"/>
      <c r="DSL43" s="117"/>
      <c r="DSM43" s="117"/>
      <c r="DSN43" s="117"/>
      <c r="DSO43" s="117"/>
      <c r="DSP43" s="117"/>
      <c r="DSQ43" s="117"/>
      <c r="DSR43" s="117"/>
      <c r="DSS43" s="117"/>
      <c r="DST43" s="117"/>
      <c r="DSU43" s="117"/>
      <c r="DSV43" s="117"/>
      <c r="DSW43" s="117"/>
      <c r="DSX43" s="117"/>
      <c r="DSY43" s="117"/>
      <c r="DSZ43" s="117"/>
      <c r="DTA43" s="117"/>
      <c r="DTB43" s="117"/>
      <c r="DTC43" s="117"/>
      <c r="DTD43" s="117"/>
      <c r="DTE43" s="117"/>
      <c r="DTF43" s="117"/>
      <c r="DTG43" s="117"/>
      <c r="DTH43" s="117"/>
      <c r="DTI43" s="117"/>
      <c r="DTJ43" s="117"/>
      <c r="DTK43" s="117"/>
      <c r="DTL43" s="117"/>
      <c r="DTM43" s="117"/>
      <c r="DTN43" s="117"/>
      <c r="DTO43" s="117"/>
      <c r="DTP43" s="117"/>
      <c r="DTQ43" s="117"/>
      <c r="DTR43" s="117"/>
      <c r="DTS43" s="117"/>
      <c r="DTT43" s="117"/>
      <c r="DTU43" s="117"/>
      <c r="DTV43" s="117"/>
      <c r="DTW43" s="117"/>
      <c r="DTX43" s="117"/>
      <c r="DTY43" s="117"/>
      <c r="DTZ43" s="117"/>
      <c r="DUA43" s="117"/>
      <c r="DUB43" s="117"/>
      <c r="DUC43" s="117"/>
      <c r="DUD43" s="117"/>
      <c r="DUE43" s="117"/>
      <c r="DUF43" s="117"/>
      <c r="DUG43" s="117"/>
      <c r="DUH43" s="117"/>
      <c r="DUI43" s="117"/>
      <c r="DUJ43" s="117"/>
      <c r="DUK43" s="117"/>
      <c r="DUL43" s="117"/>
      <c r="DUM43" s="117"/>
      <c r="DUN43" s="117"/>
      <c r="DUO43" s="117"/>
      <c r="DUP43" s="117"/>
      <c r="DUQ43" s="117"/>
      <c r="DUR43" s="117"/>
      <c r="DUS43" s="117"/>
      <c r="DUT43" s="117"/>
      <c r="DUU43" s="117"/>
      <c r="DUV43" s="117"/>
      <c r="DUW43" s="117"/>
      <c r="DUX43" s="117"/>
      <c r="DUY43" s="117"/>
      <c r="DUZ43" s="117"/>
      <c r="DVA43" s="117"/>
      <c r="DVB43" s="117"/>
      <c r="DVC43" s="117"/>
      <c r="DVD43" s="117"/>
      <c r="DVE43" s="117"/>
      <c r="DVF43" s="117"/>
      <c r="DVG43" s="117"/>
      <c r="DVH43" s="117"/>
      <c r="DVI43" s="117"/>
      <c r="DVJ43" s="117"/>
      <c r="DVK43" s="117"/>
      <c r="DVL43" s="117"/>
      <c r="DVM43" s="117"/>
      <c r="DVN43" s="117"/>
      <c r="DVO43" s="117"/>
      <c r="DVP43" s="117"/>
      <c r="DVQ43" s="117"/>
      <c r="DVR43" s="117"/>
      <c r="DVS43" s="117"/>
      <c r="DVT43" s="117"/>
      <c r="DVU43" s="117"/>
      <c r="DVV43" s="117"/>
      <c r="DVW43" s="117"/>
      <c r="DVX43" s="117"/>
      <c r="DVY43" s="117"/>
      <c r="DVZ43" s="117"/>
      <c r="DWA43" s="117"/>
      <c r="DWB43" s="117"/>
      <c r="DWC43" s="117"/>
      <c r="DWD43" s="117"/>
      <c r="DWE43" s="117"/>
      <c r="DWF43" s="117"/>
      <c r="DWG43" s="117"/>
      <c r="DWH43" s="117"/>
      <c r="DWI43" s="117"/>
      <c r="DWJ43" s="117"/>
      <c r="DWK43" s="117"/>
      <c r="DWL43" s="117"/>
      <c r="DWM43" s="117"/>
      <c r="DWN43" s="117"/>
      <c r="DWO43" s="117"/>
      <c r="DWP43" s="117"/>
      <c r="DWQ43" s="117"/>
      <c r="DWR43" s="117"/>
      <c r="DWS43" s="117"/>
      <c r="DWT43" s="117"/>
      <c r="DWU43" s="117"/>
      <c r="DWV43" s="117"/>
      <c r="DWW43" s="117"/>
      <c r="DWX43" s="117"/>
      <c r="DWY43" s="117"/>
      <c r="DWZ43" s="117"/>
      <c r="DXA43" s="117"/>
      <c r="DXB43" s="117"/>
      <c r="DXC43" s="117"/>
      <c r="DXD43" s="117"/>
      <c r="DXE43" s="117"/>
      <c r="DXF43" s="117"/>
      <c r="DXG43" s="117"/>
      <c r="DXH43" s="117"/>
      <c r="DXI43" s="117"/>
      <c r="DXJ43" s="117"/>
      <c r="DXK43" s="117"/>
      <c r="DXL43" s="117"/>
      <c r="DXM43" s="117"/>
      <c r="DXN43" s="117"/>
      <c r="DXO43" s="117"/>
      <c r="DXP43" s="117"/>
      <c r="DXQ43" s="117"/>
      <c r="DXR43" s="117"/>
      <c r="DXS43" s="117"/>
      <c r="DXT43" s="117"/>
      <c r="DXU43" s="117"/>
      <c r="DXV43" s="117"/>
      <c r="DXW43" s="117"/>
      <c r="DXX43" s="117"/>
      <c r="DXY43" s="117"/>
      <c r="DXZ43" s="117"/>
      <c r="DYA43" s="117"/>
      <c r="DYB43" s="117"/>
      <c r="DYC43" s="117"/>
      <c r="DYD43" s="117"/>
      <c r="DYE43" s="117"/>
      <c r="DYF43" s="117"/>
      <c r="DYG43" s="117"/>
      <c r="DYH43" s="117"/>
      <c r="DYI43" s="117"/>
      <c r="DYJ43" s="117"/>
      <c r="DYK43" s="117"/>
      <c r="DYL43" s="117"/>
      <c r="DYM43" s="117"/>
      <c r="DYN43" s="117"/>
      <c r="DYO43" s="117"/>
      <c r="DYP43" s="117"/>
      <c r="DYQ43" s="117"/>
      <c r="DYR43" s="117"/>
      <c r="DYS43" s="117"/>
      <c r="DYT43" s="117"/>
      <c r="DYU43" s="117"/>
      <c r="DYV43" s="117"/>
      <c r="DYW43" s="117"/>
      <c r="DYX43" s="117"/>
      <c r="DYY43" s="117"/>
      <c r="DYZ43" s="117"/>
      <c r="DZA43" s="117"/>
      <c r="DZB43" s="117"/>
      <c r="DZC43" s="117"/>
      <c r="DZD43" s="117"/>
      <c r="DZE43" s="117"/>
      <c r="DZF43" s="117"/>
      <c r="DZG43" s="117"/>
      <c r="DZH43" s="117"/>
      <c r="DZI43" s="117"/>
      <c r="DZJ43" s="117"/>
      <c r="DZK43" s="117"/>
      <c r="DZL43" s="117"/>
      <c r="DZM43" s="117"/>
      <c r="DZN43" s="117"/>
      <c r="DZO43" s="117"/>
      <c r="DZP43" s="117"/>
      <c r="DZQ43" s="117"/>
      <c r="DZR43" s="117"/>
      <c r="DZS43" s="117"/>
      <c r="DZT43" s="117"/>
      <c r="DZU43" s="117"/>
      <c r="DZV43" s="117"/>
      <c r="DZW43" s="117"/>
      <c r="DZX43" s="117"/>
      <c r="DZY43" s="117"/>
      <c r="DZZ43" s="117"/>
      <c r="EAA43" s="117"/>
      <c r="EAB43" s="117"/>
      <c r="EAC43" s="117"/>
      <c r="EAD43" s="117"/>
      <c r="EAE43" s="117"/>
      <c r="EAF43" s="117"/>
      <c r="EAG43" s="117"/>
      <c r="EAH43" s="117"/>
      <c r="EAI43" s="117"/>
      <c r="EAJ43" s="117"/>
      <c r="EAK43" s="117"/>
      <c r="EAL43" s="117"/>
      <c r="EAM43" s="117"/>
      <c r="EAN43" s="117"/>
      <c r="EAO43" s="117"/>
      <c r="EAP43" s="117"/>
      <c r="EAQ43" s="117"/>
      <c r="EAR43" s="117"/>
      <c r="EAS43" s="117"/>
      <c r="EAT43" s="117"/>
      <c r="EAU43" s="117"/>
      <c r="EAV43" s="117"/>
      <c r="EAW43" s="117"/>
      <c r="EAX43" s="117"/>
      <c r="EAY43" s="117"/>
      <c r="EAZ43" s="117"/>
      <c r="EBA43" s="117"/>
      <c r="EBB43" s="117"/>
      <c r="EBC43" s="117"/>
      <c r="EBD43" s="117"/>
      <c r="EBE43" s="117"/>
      <c r="EBF43" s="117"/>
      <c r="EBG43" s="117"/>
      <c r="EBH43" s="117"/>
      <c r="EBI43" s="117"/>
      <c r="EBJ43" s="117"/>
      <c r="EBK43" s="117"/>
      <c r="EBL43" s="117"/>
      <c r="EBM43" s="117"/>
      <c r="EBN43" s="117"/>
      <c r="EBO43" s="117"/>
      <c r="EBP43" s="117"/>
      <c r="EBQ43" s="117"/>
      <c r="EBR43" s="117"/>
      <c r="EBS43" s="117"/>
      <c r="EBT43" s="117"/>
      <c r="EBU43" s="117"/>
      <c r="EBV43" s="117"/>
      <c r="EBW43" s="117"/>
      <c r="EBX43" s="117"/>
      <c r="EBY43" s="117"/>
      <c r="EBZ43" s="117"/>
      <c r="ECA43" s="117"/>
      <c r="ECB43" s="117"/>
      <c r="ECC43" s="117"/>
      <c r="ECD43" s="117"/>
      <c r="ECE43" s="117"/>
      <c r="ECF43" s="117"/>
      <c r="ECG43" s="117"/>
      <c r="ECH43" s="117"/>
      <c r="ECI43" s="117"/>
      <c r="ECJ43" s="117"/>
      <c r="ECK43" s="117"/>
      <c r="ECL43" s="117"/>
      <c r="ECM43" s="117"/>
      <c r="ECN43" s="117"/>
      <c r="ECO43" s="117"/>
      <c r="ECP43" s="117"/>
      <c r="ECQ43" s="117"/>
      <c r="ECR43" s="117"/>
      <c r="ECS43" s="117"/>
      <c r="ECT43" s="117"/>
      <c r="ECU43" s="117"/>
      <c r="ECV43" s="117"/>
      <c r="ECW43" s="117"/>
      <c r="ECX43" s="117"/>
      <c r="ECY43" s="117"/>
      <c r="ECZ43" s="117"/>
      <c r="EDA43" s="117"/>
      <c r="EDB43" s="117"/>
      <c r="EDC43" s="117"/>
      <c r="EDD43" s="117"/>
      <c r="EDE43" s="117"/>
      <c r="EDF43" s="117"/>
      <c r="EDG43" s="117"/>
      <c r="EDH43" s="117"/>
      <c r="EDI43" s="117"/>
      <c r="EDJ43" s="117"/>
      <c r="EDK43" s="117"/>
      <c r="EDL43" s="117"/>
      <c r="EDM43" s="117"/>
      <c r="EDN43" s="117"/>
      <c r="EDO43" s="117"/>
      <c r="EDP43" s="117"/>
      <c r="EDQ43" s="117"/>
      <c r="EDR43" s="117"/>
      <c r="EDS43" s="117"/>
      <c r="EDT43" s="117"/>
      <c r="EDU43" s="117"/>
      <c r="EDV43" s="117"/>
      <c r="EDW43" s="117"/>
      <c r="EDX43" s="117"/>
      <c r="EDY43" s="117"/>
      <c r="EDZ43" s="117"/>
      <c r="EEA43" s="117"/>
      <c r="EEB43" s="117"/>
      <c r="EEC43" s="117"/>
      <c r="EED43" s="117"/>
      <c r="EEE43" s="117"/>
      <c r="EEF43" s="117"/>
      <c r="EEG43" s="117"/>
      <c r="EEH43" s="117"/>
      <c r="EEI43" s="117"/>
      <c r="EEJ43" s="117"/>
      <c r="EEK43" s="117"/>
      <c r="EEL43" s="117"/>
      <c r="EEM43" s="117"/>
      <c r="EEN43" s="117"/>
      <c r="EEO43" s="117"/>
      <c r="EEP43" s="117"/>
      <c r="EEQ43" s="117"/>
      <c r="EER43" s="117"/>
      <c r="EES43" s="117"/>
      <c r="EET43" s="117"/>
      <c r="EEU43" s="117"/>
      <c r="EEV43" s="117"/>
      <c r="EEW43" s="117"/>
      <c r="EEX43" s="117"/>
      <c r="EEY43" s="117"/>
      <c r="EEZ43" s="117"/>
      <c r="EFA43" s="117"/>
      <c r="EFB43" s="117"/>
      <c r="EFC43" s="117"/>
      <c r="EFD43" s="117"/>
      <c r="EFE43" s="117"/>
      <c r="EFF43" s="117"/>
      <c r="EFG43" s="117"/>
      <c r="EFH43" s="117"/>
      <c r="EFI43" s="117"/>
      <c r="EFJ43" s="117"/>
      <c r="EFK43" s="117"/>
      <c r="EFL43" s="117"/>
      <c r="EFM43" s="117"/>
      <c r="EFN43" s="117"/>
      <c r="EFO43" s="117"/>
      <c r="EFP43" s="117"/>
      <c r="EFQ43" s="117"/>
      <c r="EFR43" s="117"/>
      <c r="EFS43" s="117"/>
      <c r="EFT43" s="117"/>
      <c r="EFU43" s="117"/>
      <c r="EFV43" s="117"/>
      <c r="EFW43" s="117"/>
      <c r="EFX43" s="117"/>
      <c r="EFY43" s="117"/>
      <c r="EFZ43" s="117"/>
      <c r="EGA43" s="117"/>
      <c r="EGB43" s="117"/>
      <c r="EGC43" s="117"/>
      <c r="EGD43" s="117"/>
      <c r="EGE43" s="117"/>
      <c r="EGF43" s="117"/>
      <c r="EGG43" s="117"/>
      <c r="EGH43" s="117"/>
      <c r="EGI43" s="117"/>
      <c r="EGJ43" s="117"/>
      <c r="EGK43" s="117"/>
      <c r="EGL43" s="117"/>
      <c r="EGM43" s="117"/>
      <c r="EGN43" s="117"/>
      <c r="EGO43" s="117"/>
      <c r="EGP43" s="117"/>
      <c r="EGQ43" s="117"/>
      <c r="EGR43" s="117"/>
      <c r="EGS43" s="117"/>
      <c r="EGT43" s="117"/>
      <c r="EGU43" s="117"/>
      <c r="EGV43" s="117"/>
      <c r="EGW43" s="117"/>
      <c r="EGX43" s="117"/>
      <c r="EGY43" s="117"/>
      <c r="EGZ43" s="117"/>
      <c r="EHA43" s="117"/>
      <c r="EHB43" s="117"/>
      <c r="EHC43" s="117"/>
      <c r="EHD43" s="117"/>
      <c r="EHE43" s="117"/>
      <c r="EHF43" s="117"/>
      <c r="EHG43" s="117"/>
      <c r="EHH43" s="117"/>
      <c r="EHI43" s="117"/>
      <c r="EHJ43" s="117"/>
      <c r="EHK43" s="117"/>
      <c r="EHL43" s="117"/>
      <c r="EHM43" s="117"/>
      <c r="EHN43" s="117"/>
      <c r="EHO43" s="117"/>
      <c r="EHP43" s="117"/>
      <c r="EHQ43" s="117"/>
      <c r="EHR43" s="117"/>
      <c r="EHS43" s="117"/>
      <c r="EHT43" s="117"/>
      <c r="EHU43" s="117"/>
      <c r="EHV43" s="117"/>
      <c r="EHW43" s="117"/>
      <c r="EHX43" s="117"/>
      <c r="EHY43" s="117"/>
      <c r="EHZ43" s="117"/>
      <c r="EIA43" s="117"/>
      <c r="EIB43" s="117"/>
      <c r="EIC43" s="117"/>
      <c r="EID43" s="117"/>
      <c r="EIE43" s="117"/>
      <c r="EIF43" s="117"/>
      <c r="EIG43" s="117"/>
      <c r="EIH43" s="117"/>
      <c r="EII43" s="117"/>
      <c r="EIJ43" s="117"/>
      <c r="EIK43" s="117"/>
      <c r="EIL43" s="117"/>
      <c r="EIM43" s="117"/>
      <c r="EIN43" s="117"/>
      <c r="EIO43" s="117"/>
      <c r="EIP43" s="117"/>
      <c r="EIQ43" s="117"/>
      <c r="EIR43" s="117"/>
      <c r="EIS43" s="117"/>
      <c r="EIT43" s="117"/>
      <c r="EIU43" s="117"/>
      <c r="EIV43" s="117"/>
      <c r="EIW43" s="117"/>
      <c r="EIX43" s="117"/>
      <c r="EIY43" s="117"/>
      <c r="EIZ43" s="117"/>
      <c r="EJA43" s="117"/>
      <c r="EJB43" s="117"/>
      <c r="EJC43" s="117"/>
      <c r="EJD43" s="117"/>
      <c r="EJE43" s="117"/>
      <c r="EJF43" s="117"/>
      <c r="EJG43" s="117"/>
      <c r="EJH43" s="117"/>
      <c r="EJI43" s="117"/>
      <c r="EJJ43" s="117"/>
      <c r="EJK43" s="117"/>
      <c r="EJL43" s="117"/>
      <c r="EJM43" s="117"/>
      <c r="EJN43" s="117"/>
      <c r="EJO43" s="117"/>
      <c r="EJP43" s="117"/>
      <c r="EJQ43" s="117"/>
      <c r="EJR43" s="117"/>
      <c r="EJS43" s="117"/>
      <c r="EJT43" s="117"/>
      <c r="EJU43" s="117"/>
      <c r="EJV43" s="117"/>
      <c r="EJW43" s="117"/>
      <c r="EJX43" s="117"/>
      <c r="EJY43" s="117"/>
      <c r="EJZ43" s="117"/>
      <c r="EKA43" s="117"/>
      <c r="EKB43" s="117"/>
      <c r="EKC43" s="117"/>
      <c r="EKD43" s="117"/>
      <c r="EKE43" s="117"/>
      <c r="EKF43" s="117"/>
      <c r="EKG43" s="117"/>
      <c r="EKH43" s="117"/>
      <c r="EKI43" s="117"/>
      <c r="EKJ43" s="117"/>
      <c r="EKK43" s="117"/>
      <c r="EKL43" s="117"/>
      <c r="EKM43" s="117"/>
      <c r="EKN43" s="117"/>
      <c r="EKO43" s="117"/>
      <c r="EKP43" s="117"/>
      <c r="EKQ43" s="117"/>
      <c r="EKR43" s="117"/>
      <c r="EKS43" s="117"/>
      <c r="EKT43" s="117"/>
      <c r="EKU43" s="117"/>
      <c r="EKV43" s="117"/>
      <c r="EKW43" s="117"/>
      <c r="EKX43" s="117"/>
      <c r="EKY43" s="117"/>
      <c r="EKZ43" s="117"/>
      <c r="ELA43" s="117"/>
      <c r="ELB43" s="117"/>
      <c r="ELC43" s="117"/>
      <c r="ELD43" s="117"/>
      <c r="ELE43" s="117"/>
      <c r="ELF43" s="117"/>
      <c r="ELG43" s="117"/>
      <c r="ELH43" s="117"/>
      <c r="ELI43" s="117"/>
      <c r="ELJ43" s="117"/>
      <c r="ELK43" s="117"/>
      <c r="ELL43" s="117"/>
      <c r="ELM43" s="117"/>
      <c r="ELN43" s="117"/>
      <c r="ELO43" s="117"/>
      <c r="ELP43" s="117"/>
      <c r="ELQ43" s="117"/>
      <c r="ELR43" s="117"/>
      <c r="ELS43" s="117"/>
      <c r="ELT43" s="117"/>
      <c r="ELU43" s="117"/>
      <c r="ELV43" s="117"/>
      <c r="ELW43" s="117"/>
      <c r="ELX43" s="117"/>
      <c r="ELY43" s="117"/>
      <c r="ELZ43" s="117"/>
      <c r="EMA43" s="117"/>
      <c r="EMB43" s="117"/>
      <c r="EMC43" s="117"/>
      <c r="EMD43" s="117"/>
      <c r="EME43" s="117"/>
      <c r="EMF43" s="117"/>
      <c r="EMG43" s="117"/>
      <c r="EMH43" s="117"/>
      <c r="EMI43" s="117"/>
      <c r="EMJ43" s="117"/>
      <c r="EMK43" s="117"/>
      <c r="EML43" s="117"/>
      <c r="EMM43" s="117"/>
      <c r="EMN43" s="117"/>
      <c r="EMO43" s="117"/>
      <c r="EMP43" s="117"/>
      <c r="EMQ43" s="117"/>
      <c r="EMR43" s="117"/>
      <c r="EMS43" s="117"/>
      <c r="EMT43" s="117"/>
      <c r="EMU43" s="117"/>
      <c r="EMV43" s="117"/>
      <c r="EMW43" s="117"/>
      <c r="EMX43" s="117"/>
      <c r="EMY43" s="117"/>
      <c r="EMZ43" s="117"/>
      <c r="ENA43" s="117"/>
      <c r="ENB43" s="117"/>
      <c r="ENC43" s="117"/>
      <c r="END43" s="117"/>
      <c r="ENE43" s="117"/>
      <c r="ENF43" s="117"/>
      <c r="ENG43" s="117"/>
      <c r="ENH43" s="117"/>
      <c r="ENI43" s="117"/>
      <c r="ENJ43" s="117"/>
      <c r="ENK43" s="117"/>
      <c r="ENL43" s="117"/>
      <c r="ENM43" s="117"/>
      <c r="ENN43" s="117"/>
      <c r="ENO43" s="117"/>
      <c r="ENP43" s="117"/>
      <c r="ENQ43" s="117"/>
      <c r="ENR43" s="117"/>
      <c r="ENS43" s="117"/>
      <c r="ENT43" s="117"/>
      <c r="ENU43" s="117"/>
      <c r="ENV43" s="117"/>
      <c r="ENW43" s="117"/>
      <c r="ENX43" s="117"/>
      <c r="ENY43" s="117"/>
      <c r="ENZ43" s="117"/>
      <c r="EOA43" s="117"/>
      <c r="EOB43" s="117"/>
      <c r="EOC43" s="117"/>
      <c r="EOD43" s="117"/>
      <c r="EOE43" s="117"/>
      <c r="EOF43" s="117"/>
      <c r="EOG43" s="117"/>
      <c r="EOH43" s="117"/>
      <c r="EOI43" s="117"/>
      <c r="EOJ43" s="117"/>
      <c r="EOK43" s="117"/>
      <c r="EOL43" s="117"/>
      <c r="EOM43" s="117"/>
      <c r="EON43" s="117"/>
      <c r="EOO43" s="117"/>
      <c r="EOP43" s="117"/>
      <c r="EOQ43" s="117"/>
      <c r="EOR43" s="117"/>
      <c r="EOS43" s="117"/>
      <c r="EOT43" s="117"/>
      <c r="EOU43" s="117"/>
      <c r="EOV43" s="117"/>
      <c r="EOW43" s="117"/>
      <c r="EOX43" s="117"/>
      <c r="EOY43" s="117"/>
      <c r="EOZ43" s="117"/>
      <c r="EPA43" s="117"/>
      <c r="EPB43" s="117"/>
      <c r="EPC43" s="117"/>
      <c r="EPD43" s="117"/>
      <c r="EPE43" s="117"/>
      <c r="EPF43" s="117"/>
      <c r="EPG43" s="117"/>
      <c r="EPH43" s="117"/>
      <c r="EPI43" s="117"/>
      <c r="EPJ43" s="117"/>
      <c r="EPK43" s="117"/>
      <c r="EPL43" s="117"/>
      <c r="EPM43" s="117"/>
      <c r="EPN43" s="117"/>
      <c r="EPO43" s="117"/>
      <c r="EPP43" s="117"/>
      <c r="EPQ43" s="117"/>
      <c r="EPR43" s="117"/>
      <c r="EPS43" s="117"/>
      <c r="EPT43" s="117"/>
      <c r="EPU43" s="117"/>
      <c r="EPV43" s="117"/>
      <c r="EPW43" s="117"/>
      <c r="EPX43" s="117"/>
      <c r="EPY43" s="117"/>
      <c r="EPZ43" s="117"/>
      <c r="EQA43" s="117"/>
      <c r="EQB43" s="117"/>
      <c r="EQC43" s="117"/>
      <c r="EQD43" s="117"/>
      <c r="EQE43" s="117"/>
      <c r="EQF43" s="117"/>
      <c r="EQG43" s="117"/>
      <c r="EQH43" s="117"/>
      <c r="EQI43" s="117"/>
      <c r="EQJ43" s="117"/>
      <c r="EQK43" s="117"/>
      <c r="EQL43" s="117"/>
      <c r="EQM43" s="117"/>
      <c r="EQN43" s="117"/>
      <c r="EQO43" s="117"/>
      <c r="EQP43" s="117"/>
      <c r="EQQ43" s="117"/>
      <c r="EQR43" s="117"/>
      <c r="EQS43" s="117"/>
      <c r="EQT43" s="117"/>
      <c r="EQU43" s="117"/>
      <c r="EQV43" s="117"/>
      <c r="EQW43" s="117"/>
      <c r="EQX43" s="117"/>
      <c r="EQY43" s="117"/>
      <c r="EQZ43" s="117"/>
      <c r="ERA43" s="117"/>
      <c r="ERB43" s="117"/>
      <c r="ERC43" s="117"/>
      <c r="ERD43" s="117"/>
      <c r="ERE43" s="117"/>
      <c r="ERF43" s="117"/>
      <c r="ERG43" s="117"/>
      <c r="ERH43" s="117"/>
      <c r="ERI43" s="117"/>
      <c r="ERJ43" s="117"/>
      <c r="ERK43" s="117"/>
      <c r="ERL43" s="117"/>
      <c r="ERM43" s="117"/>
      <c r="ERN43" s="117"/>
      <c r="ERO43" s="117"/>
      <c r="ERP43" s="117"/>
      <c r="ERQ43" s="117"/>
      <c r="ERR43" s="117"/>
      <c r="ERS43" s="117"/>
      <c r="ERT43" s="117"/>
      <c r="ERU43" s="117"/>
      <c r="ERV43" s="117"/>
      <c r="ERW43" s="117"/>
      <c r="ERX43" s="117"/>
      <c r="ERY43" s="117"/>
      <c r="ERZ43" s="117"/>
      <c r="ESA43" s="117"/>
      <c r="ESB43" s="117"/>
      <c r="ESC43" s="117"/>
      <c r="ESD43" s="117"/>
      <c r="ESE43" s="117"/>
      <c r="ESF43" s="117"/>
      <c r="ESG43" s="117"/>
      <c r="ESH43" s="117"/>
      <c r="ESI43" s="117"/>
      <c r="ESJ43" s="117"/>
      <c r="ESK43" s="117"/>
      <c r="ESL43" s="117"/>
      <c r="ESM43" s="117"/>
      <c r="ESN43" s="117"/>
      <c r="ESO43" s="117"/>
      <c r="ESP43" s="117"/>
      <c r="ESQ43" s="117"/>
      <c r="ESR43" s="117"/>
      <c r="ESS43" s="117"/>
      <c r="EST43" s="117"/>
      <c r="ESU43" s="117"/>
      <c r="ESV43" s="117"/>
      <c r="ESW43" s="117"/>
      <c r="ESX43" s="117"/>
      <c r="ESY43" s="117"/>
      <c r="ESZ43" s="117"/>
      <c r="ETA43" s="117"/>
      <c r="ETB43" s="117"/>
      <c r="ETC43" s="117"/>
      <c r="ETD43" s="117"/>
      <c r="ETE43" s="117"/>
      <c r="ETF43" s="117"/>
      <c r="ETG43" s="117"/>
      <c r="ETH43" s="117"/>
      <c r="ETI43" s="117"/>
      <c r="ETJ43" s="117"/>
      <c r="ETK43" s="117"/>
      <c r="ETL43" s="117"/>
      <c r="ETM43" s="117"/>
      <c r="ETN43" s="117"/>
      <c r="ETO43" s="117"/>
      <c r="ETP43" s="117"/>
      <c r="ETQ43" s="117"/>
      <c r="ETR43" s="117"/>
      <c r="ETS43" s="117"/>
      <c r="ETT43" s="117"/>
      <c r="ETU43" s="117"/>
      <c r="ETV43" s="117"/>
      <c r="ETW43" s="117"/>
      <c r="ETX43" s="117"/>
      <c r="ETY43" s="117"/>
      <c r="ETZ43" s="117"/>
      <c r="EUA43" s="117"/>
      <c r="EUB43" s="117"/>
      <c r="EUC43" s="117"/>
      <c r="EUD43" s="117"/>
      <c r="EUE43" s="117"/>
      <c r="EUF43" s="117"/>
      <c r="EUG43" s="117"/>
      <c r="EUH43" s="117"/>
      <c r="EUI43" s="117"/>
      <c r="EUJ43" s="117"/>
      <c r="EUK43" s="117"/>
      <c r="EUL43" s="117"/>
      <c r="EUM43" s="117"/>
      <c r="EUN43" s="117"/>
      <c r="EUO43" s="117"/>
      <c r="EUP43" s="117"/>
      <c r="EUQ43" s="117"/>
      <c r="EUR43" s="117"/>
      <c r="EUS43" s="117"/>
      <c r="EUT43" s="117"/>
      <c r="EUU43" s="117"/>
      <c r="EUV43" s="117"/>
      <c r="EUW43" s="117"/>
      <c r="EUX43" s="117"/>
      <c r="EUY43" s="117"/>
      <c r="EUZ43" s="117"/>
      <c r="EVA43" s="117"/>
      <c r="EVB43" s="117"/>
      <c r="EVC43" s="117"/>
      <c r="EVD43" s="117"/>
      <c r="EVE43" s="117"/>
      <c r="EVF43" s="117"/>
      <c r="EVG43" s="117"/>
      <c r="EVH43" s="117"/>
      <c r="EVI43" s="117"/>
      <c r="EVJ43" s="117"/>
      <c r="EVK43" s="117"/>
      <c r="EVL43" s="117"/>
      <c r="EVM43" s="117"/>
      <c r="EVN43" s="117"/>
      <c r="EVO43" s="117"/>
      <c r="EVP43" s="117"/>
      <c r="EVQ43" s="117"/>
      <c r="EVR43" s="117"/>
      <c r="EVS43" s="117"/>
      <c r="EVT43" s="117"/>
      <c r="EVU43" s="117"/>
      <c r="EVV43" s="117"/>
      <c r="EVW43" s="117"/>
      <c r="EVX43" s="117"/>
      <c r="EVY43" s="117"/>
      <c r="EVZ43" s="117"/>
      <c r="EWA43" s="117"/>
      <c r="EWB43" s="117"/>
      <c r="EWC43" s="117"/>
      <c r="EWD43" s="117"/>
      <c r="EWE43" s="117"/>
      <c r="EWF43" s="117"/>
      <c r="EWG43" s="117"/>
      <c r="EWH43" s="117"/>
      <c r="EWI43" s="117"/>
      <c r="EWJ43" s="117"/>
      <c r="EWK43" s="117"/>
      <c r="EWL43" s="117"/>
      <c r="EWM43" s="117"/>
      <c r="EWN43" s="117"/>
      <c r="EWO43" s="117"/>
      <c r="EWP43" s="117"/>
      <c r="EWQ43" s="117"/>
      <c r="EWR43" s="117"/>
      <c r="EWS43" s="117"/>
      <c r="EWT43" s="117"/>
      <c r="EWU43" s="117"/>
      <c r="EWV43" s="117"/>
      <c r="EWW43" s="117"/>
      <c r="EWX43" s="117"/>
      <c r="EWY43" s="117"/>
      <c r="EWZ43" s="117"/>
      <c r="EXA43" s="117"/>
      <c r="EXB43" s="117"/>
      <c r="EXC43" s="117"/>
      <c r="EXD43" s="117"/>
      <c r="EXE43" s="117"/>
      <c r="EXF43" s="117"/>
      <c r="EXG43" s="117"/>
      <c r="EXH43" s="117"/>
      <c r="EXI43" s="117"/>
      <c r="EXJ43" s="117"/>
      <c r="EXK43" s="117"/>
      <c r="EXL43" s="117"/>
      <c r="EXM43" s="117"/>
      <c r="EXN43" s="117"/>
      <c r="EXO43" s="117"/>
      <c r="EXP43" s="117"/>
      <c r="EXQ43" s="117"/>
      <c r="EXR43" s="117"/>
      <c r="EXS43" s="117"/>
      <c r="EXT43" s="117"/>
      <c r="EXU43" s="117"/>
      <c r="EXV43" s="117"/>
      <c r="EXW43" s="117"/>
      <c r="EXX43" s="117"/>
      <c r="EXY43" s="117"/>
      <c r="EXZ43" s="117"/>
      <c r="EYA43" s="117"/>
      <c r="EYB43" s="117"/>
      <c r="EYC43" s="117"/>
      <c r="EYD43" s="117"/>
      <c r="EYE43" s="117"/>
      <c r="EYF43" s="117"/>
      <c r="EYG43" s="117"/>
      <c r="EYH43" s="117"/>
      <c r="EYI43" s="117"/>
      <c r="EYJ43" s="117"/>
      <c r="EYK43" s="117"/>
      <c r="EYL43" s="117"/>
      <c r="EYM43" s="117"/>
      <c r="EYN43" s="117"/>
      <c r="EYO43" s="117"/>
      <c r="EYP43" s="117"/>
      <c r="EYQ43" s="117"/>
      <c r="EYR43" s="117"/>
      <c r="EYS43" s="117"/>
      <c r="EYT43" s="117"/>
      <c r="EYU43" s="117"/>
      <c r="EYV43" s="117"/>
      <c r="EYW43" s="117"/>
      <c r="EYX43" s="117"/>
      <c r="EYY43" s="117"/>
      <c r="EYZ43" s="117"/>
      <c r="EZA43" s="117"/>
      <c r="EZB43" s="117"/>
      <c r="EZC43" s="117"/>
      <c r="EZD43" s="117"/>
      <c r="EZE43" s="117"/>
      <c r="EZF43" s="117"/>
      <c r="EZG43" s="117"/>
      <c r="EZH43" s="117"/>
      <c r="EZI43" s="117"/>
      <c r="EZJ43" s="117"/>
      <c r="EZK43" s="117"/>
      <c r="EZL43" s="117"/>
      <c r="EZM43" s="117"/>
      <c r="EZN43" s="117"/>
      <c r="EZO43" s="117"/>
      <c r="EZP43" s="117"/>
      <c r="EZQ43" s="117"/>
      <c r="EZR43" s="117"/>
      <c r="EZS43" s="117"/>
      <c r="EZT43" s="117"/>
      <c r="EZU43" s="117"/>
      <c r="EZV43" s="117"/>
      <c r="EZW43" s="117"/>
      <c r="EZX43" s="117"/>
      <c r="EZY43" s="117"/>
      <c r="EZZ43" s="117"/>
      <c r="FAA43" s="117"/>
      <c r="FAB43" s="117"/>
      <c r="FAC43" s="117"/>
      <c r="FAD43" s="117"/>
      <c r="FAE43" s="117"/>
      <c r="FAF43" s="117"/>
      <c r="FAG43" s="117"/>
      <c r="FAH43" s="117"/>
      <c r="FAI43" s="117"/>
      <c r="FAJ43" s="117"/>
      <c r="FAK43" s="117"/>
      <c r="FAL43" s="117"/>
      <c r="FAM43" s="117"/>
      <c r="FAN43" s="117"/>
      <c r="FAO43" s="117"/>
      <c r="FAP43" s="117"/>
      <c r="FAQ43" s="117"/>
      <c r="FAR43" s="117"/>
      <c r="FAS43" s="117"/>
      <c r="FAT43" s="117"/>
      <c r="FAU43" s="117"/>
      <c r="FAV43" s="117"/>
      <c r="FAW43" s="117"/>
      <c r="FAX43" s="117"/>
      <c r="FAY43" s="117"/>
      <c r="FAZ43" s="117"/>
      <c r="FBA43" s="117"/>
      <c r="FBB43" s="117"/>
      <c r="FBC43" s="117"/>
      <c r="FBD43" s="117"/>
      <c r="FBE43" s="117"/>
      <c r="FBF43" s="117"/>
      <c r="FBG43" s="117"/>
      <c r="FBH43" s="117"/>
      <c r="FBI43" s="117"/>
      <c r="FBJ43" s="117"/>
      <c r="FBK43" s="117"/>
      <c r="FBL43" s="117"/>
      <c r="FBM43" s="117"/>
      <c r="FBN43" s="117"/>
      <c r="FBO43" s="117"/>
      <c r="FBP43" s="117"/>
      <c r="FBQ43" s="117"/>
      <c r="FBR43" s="117"/>
      <c r="FBS43" s="117"/>
      <c r="FBT43" s="117"/>
      <c r="FBU43" s="117"/>
      <c r="FBV43" s="117"/>
      <c r="FBW43" s="117"/>
      <c r="FBX43" s="117"/>
      <c r="FBY43" s="117"/>
      <c r="FBZ43" s="117"/>
      <c r="FCA43" s="117"/>
      <c r="FCB43" s="117"/>
      <c r="FCC43" s="117"/>
      <c r="FCD43" s="117"/>
      <c r="FCE43" s="117"/>
      <c r="FCF43" s="117"/>
      <c r="FCG43" s="117"/>
      <c r="FCH43" s="117"/>
      <c r="FCI43" s="117"/>
      <c r="FCJ43" s="117"/>
      <c r="FCK43" s="117"/>
      <c r="FCL43" s="117"/>
      <c r="FCM43" s="117"/>
      <c r="FCN43" s="117"/>
      <c r="FCO43" s="117"/>
      <c r="FCP43" s="117"/>
      <c r="FCQ43" s="117"/>
      <c r="FCR43" s="117"/>
      <c r="FCS43" s="117"/>
      <c r="FCT43" s="117"/>
      <c r="FCU43" s="117"/>
      <c r="FCV43" s="117"/>
      <c r="FCW43" s="117"/>
      <c r="FCX43" s="117"/>
      <c r="FCY43" s="117"/>
      <c r="FCZ43" s="117"/>
      <c r="FDA43" s="117"/>
      <c r="FDB43" s="117"/>
      <c r="FDC43" s="117"/>
      <c r="FDD43" s="117"/>
      <c r="FDE43" s="117"/>
      <c r="FDF43" s="117"/>
      <c r="FDG43" s="117"/>
      <c r="FDH43" s="117"/>
      <c r="FDI43" s="117"/>
      <c r="FDJ43" s="117"/>
      <c r="FDK43" s="117"/>
      <c r="FDL43" s="117"/>
      <c r="FDM43" s="117"/>
      <c r="FDN43" s="117"/>
      <c r="FDO43" s="117"/>
      <c r="FDP43" s="117"/>
      <c r="FDQ43" s="117"/>
      <c r="FDR43" s="117"/>
      <c r="FDS43" s="117"/>
      <c r="FDT43" s="117"/>
      <c r="FDU43" s="117"/>
      <c r="FDV43" s="117"/>
      <c r="FDW43" s="117"/>
      <c r="FDX43" s="117"/>
      <c r="FDY43" s="117"/>
      <c r="FDZ43" s="117"/>
      <c r="FEA43" s="117"/>
      <c r="FEB43" s="117"/>
      <c r="FEC43" s="117"/>
      <c r="FED43" s="117"/>
      <c r="FEE43" s="117"/>
      <c r="FEF43" s="117"/>
      <c r="FEG43" s="117"/>
      <c r="FEH43" s="117"/>
      <c r="FEI43" s="117"/>
      <c r="FEJ43" s="117"/>
      <c r="FEK43" s="117"/>
      <c r="FEL43" s="117"/>
      <c r="FEM43" s="117"/>
      <c r="FEN43" s="117"/>
      <c r="FEO43" s="117"/>
      <c r="FEP43" s="117"/>
      <c r="FEQ43" s="117"/>
      <c r="FER43" s="117"/>
      <c r="FES43" s="117"/>
      <c r="FET43" s="117"/>
      <c r="FEU43" s="117"/>
      <c r="FEV43" s="117"/>
      <c r="FEW43" s="117"/>
      <c r="FEX43" s="117"/>
      <c r="FEY43" s="117"/>
      <c r="FEZ43" s="117"/>
      <c r="FFA43" s="117"/>
      <c r="FFB43" s="117"/>
      <c r="FFC43" s="117"/>
      <c r="FFD43" s="117"/>
      <c r="FFE43" s="117"/>
      <c r="FFF43" s="117"/>
      <c r="FFG43" s="117"/>
      <c r="FFH43" s="117"/>
      <c r="FFI43" s="117"/>
      <c r="FFJ43" s="117"/>
      <c r="FFK43" s="117"/>
      <c r="FFL43" s="117"/>
      <c r="FFM43" s="117"/>
      <c r="FFN43" s="117"/>
      <c r="FFO43" s="117"/>
      <c r="FFP43" s="117"/>
      <c r="FFQ43" s="117"/>
      <c r="FFR43" s="117"/>
      <c r="FFS43" s="117"/>
      <c r="FFT43" s="117"/>
      <c r="FFU43" s="117"/>
      <c r="FFV43" s="117"/>
      <c r="FFW43" s="117"/>
      <c r="FFX43" s="117"/>
      <c r="FFY43" s="117"/>
      <c r="FFZ43" s="117"/>
      <c r="FGA43" s="117"/>
      <c r="FGB43" s="117"/>
      <c r="FGC43" s="117"/>
      <c r="FGD43" s="117"/>
      <c r="FGE43" s="117"/>
      <c r="FGF43" s="117"/>
      <c r="FGG43" s="117"/>
      <c r="FGH43" s="117"/>
      <c r="FGI43" s="117"/>
      <c r="FGJ43" s="117"/>
      <c r="FGK43" s="117"/>
      <c r="FGL43" s="117"/>
      <c r="FGM43" s="117"/>
      <c r="FGN43" s="117"/>
      <c r="FGO43" s="117"/>
      <c r="FGP43" s="117"/>
      <c r="FGQ43" s="117"/>
      <c r="FGR43" s="117"/>
      <c r="FGS43" s="117"/>
      <c r="FGT43" s="117"/>
      <c r="FGU43" s="117"/>
      <c r="FGV43" s="117"/>
      <c r="FGW43" s="117"/>
      <c r="FGX43" s="117"/>
      <c r="FGY43" s="117"/>
      <c r="FGZ43" s="117"/>
      <c r="FHA43" s="117"/>
      <c r="FHB43" s="117"/>
      <c r="FHC43" s="117"/>
      <c r="FHD43" s="117"/>
      <c r="FHE43" s="117"/>
      <c r="FHF43" s="117"/>
      <c r="FHG43" s="117"/>
      <c r="FHH43" s="117"/>
      <c r="FHI43" s="117"/>
      <c r="FHJ43" s="117"/>
      <c r="FHK43" s="117"/>
      <c r="FHL43" s="117"/>
      <c r="FHM43" s="117"/>
      <c r="FHN43" s="117"/>
      <c r="FHO43" s="117"/>
      <c r="FHP43" s="117"/>
      <c r="FHQ43" s="117"/>
      <c r="FHR43" s="117"/>
      <c r="FHS43" s="117"/>
      <c r="FHT43" s="117"/>
      <c r="FHU43" s="117"/>
      <c r="FHV43" s="117"/>
      <c r="FHW43" s="117"/>
      <c r="FHX43" s="117"/>
      <c r="FHY43" s="117"/>
      <c r="FHZ43" s="117"/>
      <c r="FIA43" s="117"/>
      <c r="FIB43" s="117"/>
      <c r="FIC43" s="117"/>
      <c r="FID43" s="117"/>
      <c r="FIE43" s="117"/>
      <c r="FIF43" s="117"/>
      <c r="FIG43" s="117"/>
      <c r="FIH43" s="117"/>
      <c r="FII43" s="117"/>
      <c r="FIJ43" s="117"/>
      <c r="FIK43" s="117"/>
      <c r="FIL43" s="117"/>
      <c r="FIM43" s="117"/>
      <c r="FIN43" s="117"/>
      <c r="FIO43" s="117"/>
      <c r="FIP43" s="117"/>
      <c r="FIQ43" s="117"/>
      <c r="FIR43" s="117"/>
      <c r="FIS43" s="117"/>
      <c r="FIT43" s="117"/>
      <c r="FIU43" s="117"/>
      <c r="FIV43" s="117"/>
      <c r="FIW43" s="117"/>
      <c r="FIX43" s="117"/>
      <c r="FIY43" s="117"/>
      <c r="FIZ43" s="117"/>
      <c r="FJA43" s="117"/>
      <c r="FJB43" s="117"/>
      <c r="FJC43" s="117"/>
      <c r="FJD43" s="117"/>
      <c r="FJE43" s="117"/>
      <c r="FJF43" s="117"/>
      <c r="FJG43" s="117"/>
      <c r="FJH43" s="117"/>
      <c r="FJI43" s="117"/>
      <c r="FJJ43" s="117"/>
      <c r="FJK43" s="117"/>
      <c r="FJL43" s="117"/>
      <c r="FJM43" s="117"/>
      <c r="FJN43" s="117"/>
      <c r="FJO43" s="117"/>
      <c r="FJP43" s="117"/>
      <c r="FJQ43" s="117"/>
      <c r="FJR43" s="117"/>
      <c r="FJS43" s="117"/>
      <c r="FJT43" s="117"/>
      <c r="FJU43" s="117"/>
      <c r="FJV43" s="117"/>
      <c r="FJW43" s="117"/>
      <c r="FJX43" s="117"/>
      <c r="FJY43" s="117"/>
      <c r="FJZ43" s="117"/>
      <c r="FKA43" s="117"/>
      <c r="FKB43" s="117"/>
      <c r="FKC43" s="117"/>
      <c r="FKD43" s="117"/>
      <c r="FKE43" s="117"/>
      <c r="FKF43" s="117"/>
      <c r="FKG43" s="117"/>
      <c r="FKH43" s="117"/>
      <c r="FKI43" s="117"/>
      <c r="FKJ43" s="117"/>
      <c r="FKK43" s="117"/>
      <c r="FKL43" s="117"/>
      <c r="FKM43" s="117"/>
      <c r="FKN43" s="117"/>
      <c r="FKO43" s="117"/>
      <c r="FKP43" s="117"/>
      <c r="FKQ43" s="117"/>
      <c r="FKR43" s="117"/>
      <c r="FKS43" s="117"/>
      <c r="FKT43" s="117"/>
      <c r="FKU43" s="117"/>
      <c r="FKV43" s="117"/>
      <c r="FKW43" s="117"/>
      <c r="FKX43" s="117"/>
      <c r="FKY43" s="117"/>
      <c r="FKZ43" s="117"/>
      <c r="FLA43" s="117"/>
      <c r="FLB43" s="117"/>
      <c r="FLC43" s="117"/>
      <c r="FLD43" s="117"/>
      <c r="FLE43" s="117"/>
      <c r="FLF43" s="117"/>
      <c r="FLG43" s="117"/>
      <c r="FLH43" s="117"/>
      <c r="FLI43" s="117"/>
      <c r="FLJ43" s="117"/>
      <c r="FLK43" s="117"/>
      <c r="FLL43" s="117"/>
      <c r="FLM43" s="117"/>
      <c r="FLN43" s="117"/>
      <c r="FLO43" s="117"/>
      <c r="FLP43" s="117"/>
      <c r="FLQ43" s="117"/>
      <c r="FLR43" s="117"/>
      <c r="FLS43" s="117"/>
      <c r="FLT43" s="117"/>
      <c r="FLU43" s="117"/>
      <c r="FLV43" s="117"/>
      <c r="FLW43" s="117"/>
      <c r="FLX43" s="117"/>
      <c r="FLY43" s="117"/>
      <c r="FLZ43" s="117"/>
      <c r="FMA43" s="117"/>
      <c r="FMB43" s="117"/>
      <c r="FMC43" s="117"/>
      <c r="FMD43" s="117"/>
      <c r="FME43" s="117"/>
      <c r="FMF43" s="117"/>
      <c r="FMG43" s="117"/>
      <c r="FMH43" s="117"/>
      <c r="FMI43" s="117"/>
      <c r="FMJ43" s="117"/>
      <c r="FMK43" s="117"/>
      <c r="FML43" s="117"/>
      <c r="FMM43" s="117"/>
      <c r="FMN43" s="117"/>
      <c r="FMO43" s="117"/>
      <c r="FMP43" s="117"/>
      <c r="FMQ43" s="117"/>
      <c r="FMR43" s="117"/>
      <c r="FMS43" s="117"/>
      <c r="FMT43" s="117"/>
      <c r="FMU43" s="117"/>
      <c r="FMV43" s="117"/>
      <c r="FMW43" s="117"/>
      <c r="FMX43" s="117"/>
      <c r="FMY43" s="117"/>
      <c r="FMZ43" s="117"/>
      <c r="FNA43" s="117"/>
      <c r="FNB43" s="117"/>
      <c r="FNC43" s="117"/>
      <c r="FND43" s="117"/>
      <c r="FNE43" s="117"/>
      <c r="FNF43" s="117"/>
      <c r="FNG43" s="117"/>
      <c r="FNH43" s="117"/>
      <c r="FNI43" s="117"/>
      <c r="FNJ43" s="117"/>
      <c r="FNK43" s="117"/>
      <c r="FNL43" s="117"/>
      <c r="FNM43" s="117"/>
      <c r="FNN43" s="117"/>
      <c r="FNO43" s="117"/>
      <c r="FNP43" s="117"/>
      <c r="FNQ43" s="117"/>
      <c r="FNR43" s="117"/>
      <c r="FNS43" s="117"/>
      <c r="FNT43" s="117"/>
      <c r="FNU43" s="117"/>
      <c r="FNV43" s="117"/>
      <c r="FNW43" s="117"/>
      <c r="FNX43" s="117"/>
      <c r="FNY43" s="117"/>
      <c r="FNZ43" s="117"/>
      <c r="FOA43" s="117"/>
      <c r="FOB43" s="117"/>
      <c r="FOC43" s="117"/>
      <c r="FOD43" s="117"/>
      <c r="FOE43" s="117"/>
      <c r="FOF43" s="117"/>
      <c r="FOG43" s="117"/>
      <c r="FOH43" s="117"/>
      <c r="FOI43" s="117"/>
      <c r="FOJ43" s="117"/>
      <c r="FOK43" s="117"/>
      <c r="FOL43" s="117"/>
      <c r="FOM43" s="117"/>
      <c r="FON43" s="117"/>
      <c r="FOO43" s="117"/>
      <c r="FOP43" s="117"/>
      <c r="FOQ43" s="117"/>
      <c r="FOR43" s="117"/>
      <c r="FOS43" s="117"/>
      <c r="FOT43" s="117"/>
      <c r="FOU43" s="117"/>
      <c r="FOV43" s="117"/>
      <c r="FOW43" s="117"/>
      <c r="FOX43" s="117"/>
      <c r="FOY43" s="117"/>
      <c r="FOZ43" s="117"/>
      <c r="FPA43" s="117"/>
      <c r="FPB43" s="117"/>
      <c r="FPC43" s="117"/>
      <c r="FPD43" s="117"/>
      <c r="FPE43" s="117"/>
      <c r="FPF43" s="117"/>
      <c r="FPG43" s="117"/>
      <c r="FPH43" s="117"/>
      <c r="FPI43" s="117"/>
      <c r="FPJ43" s="117"/>
      <c r="FPK43" s="117"/>
      <c r="FPL43" s="117"/>
      <c r="FPM43" s="117"/>
      <c r="FPN43" s="117"/>
      <c r="FPO43" s="117"/>
      <c r="FPP43" s="117"/>
      <c r="FPQ43" s="117"/>
      <c r="FPR43" s="117"/>
      <c r="FPS43" s="117"/>
      <c r="FPT43" s="117"/>
      <c r="FPU43" s="117"/>
      <c r="FPV43" s="117"/>
      <c r="FPW43" s="117"/>
      <c r="FPX43" s="117"/>
      <c r="FPY43" s="117"/>
      <c r="FPZ43" s="117"/>
      <c r="FQA43" s="117"/>
      <c r="FQB43" s="117"/>
      <c r="FQC43" s="117"/>
      <c r="FQD43" s="117"/>
      <c r="FQE43" s="117"/>
      <c r="FQF43" s="117"/>
      <c r="FQG43" s="117"/>
      <c r="FQH43" s="117"/>
      <c r="FQI43" s="117"/>
      <c r="FQJ43" s="117"/>
      <c r="FQK43" s="117"/>
      <c r="FQL43" s="117"/>
      <c r="FQM43" s="117"/>
      <c r="FQN43" s="117"/>
      <c r="FQO43" s="117"/>
      <c r="FQP43" s="117"/>
      <c r="FQQ43" s="117"/>
      <c r="FQR43" s="117"/>
      <c r="FQS43" s="117"/>
      <c r="FQT43" s="117"/>
      <c r="FQU43" s="117"/>
      <c r="FQV43" s="117"/>
      <c r="FQW43" s="117"/>
      <c r="FQX43" s="117"/>
      <c r="FQY43" s="117"/>
      <c r="FQZ43" s="117"/>
      <c r="FRA43" s="117"/>
      <c r="FRB43" s="117"/>
      <c r="FRC43" s="117"/>
      <c r="FRD43" s="117"/>
      <c r="FRE43" s="117"/>
      <c r="FRF43" s="117"/>
      <c r="FRG43" s="117"/>
      <c r="FRH43" s="117"/>
      <c r="FRI43" s="117"/>
      <c r="FRJ43" s="117"/>
      <c r="FRK43" s="117"/>
      <c r="FRL43" s="117"/>
      <c r="FRM43" s="117"/>
      <c r="FRN43" s="117"/>
      <c r="FRO43" s="117"/>
      <c r="FRP43" s="117"/>
      <c r="FRQ43" s="117"/>
      <c r="FRR43" s="117"/>
      <c r="FRS43" s="117"/>
      <c r="FRT43" s="117"/>
      <c r="FRU43" s="117"/>
      <c r="FRV43" s="117"/>
      <c r="FRW43" s="117"/>
      <c r="FRX43" s="117"/>
      <c r="FRY43" s="117"/>
      <c r="FRZ43" s="117"/>
      <c r="FSA43" s="117"/>
      <c r="FSB43" s="117"/>
      <c r="FSC43" s="117"/>
      <c r="FSD43" s="117"/>
      <c r="FSE43" s="117"/>
      <c r="FSF43" s="117"/>
      <c r="FSG43" s="117"/>
      <c r="FSH43" s="117"/>
      <c r="FSI43" s="117"/>
      <c r="FSJ43" s="117"/>
      <c r="FSK43" s="117"/>
      <c r="FSL43" s="117"/>
      <c r="FSM43" s="117"/>
      <c r="FSN43" s="117"/>
      <c r="FSO43" s="117"/>
      <c r="FSP43" s="117"/>
      <c r="FSQ43" s="117"/>
      <c r="FSR43" s="117"/>
      <c r="FSS43" s="117"/>
      <c r="FST43" s="117"/>
      <c r="FSU43" s="117"/>
      <c r="FSV43" s="117"/>
      <c r="FSW43" s="117"/>
      <c r="FSX43" s="117"/>
      <c r="FSY43" s="117"/>
      <c r="FSZ43" s="117"/>
      <c r="FTA43" s="117"/>
      <c r="FTB43" s="117"/>
      <c r="FTC43" s="117"/>
      <c r="FTD43" s="117"/>
      <c r="FTE43" s="117"/>
      <c r="FTF43" s="117"/>
      <c r="FTG43" s="117"/>
      <c r="FTH43" s="117"/>
      <c r="FTI43" s="117"/>
      <c r="FTJ43" s="117"/>
      <c r="FTK43" s="117"/>
      <c r="FTL43" s="117"/>
      <c r="FTM43" s="117"/>
      <c r="FTN43" s="117"/>
      <c r="FTO43" s="117"/>
      <c r="FTP43" s="117"/>
      <c r="FTQ43" s="117"/>
      <c r="FTR43" s="117"/>
      <c r="FTS43" s="117"/>
      <c r="FTT43" s="117"/>
      <c r="FTU43" s="117"/>
      <c r="FTV43" s="117"/>
      <c r="FTW43" s="117"/>
      <c r="FTX43" s="117"/>
      <c r="FTY43" s="117"/>
      <c r="FTZ43" s="117"/>
      <c r="FUA43" s="117"/>
      <c r="FUB43" s="117"/>
      <c r="FUC43" s="117"/>
      <c r="FUD43" s="117"/>
      <c r="FUE43" s="117"/>
      <c r="FUF43" s="117"/>
      <c r="FUG43" s="117"/>
      <c r="FUH43" s="117"/>
      <c r="FUI43" s="117"/>
      <c r="FUJ43" s="117"/>
      <c r="FUK43" s="117"/>
      <c r="FUL43" s="117"/>
      <c r="FUM43" s="117"/>
      <c r="FUN43" s="117"/>
      <c r="FUO43" s="117"/>
      <c r="FUP43" s="117"/>
      <c r="FUQ43" s="117"/>
      <c r="FUR43" s="117"/>
      <c r="FUS43" s="117"/>
      <c r="FUT43" s="117"/>
      <c r="FUU43" s="117"/>
      <c r="FUV43" s="117"/>
      <c r="FUW43" s="117"/>
      <c r="FUX43" s="117"/>
      <c r="FUY43" s="117"/>
      <c r="FUZ43" s="117"/>
      <c r="FVA43" s="117"/>
      <c r="FVB43" s="117"/>
      <c r="FVC43" s="117"/>
      <c r="FVD43" s="117"/>
      <c r="FVE43" s="117"/>
      <c r="FVF43" s="117"/>
      <c r="FVG43" s="117"/>
      <c r="FVH43" s="117"/>
      <c r="FVI43" s="117"/>
      <c r="FVJ43" s="117"/>
      <c r="FVK43" s="117"/>
      <c r="FVL43" s="117"/>
      <c r="FVM43" s="117"/>
      <c r="FVN43" s="117"/>
      <c r="FVO43" s="117"/>
      <c r="FVP43" s="117"/>
      <c r="FVQ43" s="117"/>
      <c r="FVR43" s="117"/>
      <c r="FVS43" s="117"/>
      <c r="FVT43" s="117"/>
      <c r="FVU43" s="117"/>
      <c r="FVV43" s="117"/>
      <c r="FVW43" s="117"/>
      <c r="FVX43" s="117"/>
      <c r="FVY43" s="117"/>
      <c r="FVZ43" s="117"/>
      <c r="FWA43" s="117"/>
      <c r="FWB43" s="117"/>
      <c r="FWC43" s="117"/>
      <c r="FWD43" s="117"/>
      <c r="FWE43" s="117"/>
      <c r="FWF43" s="117"/>
      <c r="FWG43" s="117"/>
      <c r="FWH43" s="117"/>
      <c r="FWI43" s="117"/>
      <c r="FWJ43" s="117"/>
      <c r="FWK43" s="117"/>
      <c r="FWL43" s="117"/>
      <c r="FWM43" s="117"/>
      <c r="FWN43" s="117"/>
      <c r="FWO43" s="117"/>
      <c r="FWP43" s="117"/>
      <c r="FWQ43" s="117"/>
      <c r="FWR43" s="117"/>
      <c r="FWS43" s="117"/>
      <c r="FWT43" s="117"/>
      <c r="FWU43" s="117"/>
      <c r="FWV43" s="117"/>
      <c r="FWW43" s="117"/>
      <c r="FWX43" s="117"/>
      <c r="FWY43" s="117"/>
      <c r="FWZ43" s="117"/>
      <c r="FXA43" s="117"/>
      <c r="FXB43" s="117"/>
      <c r="FXC43" s="117"/>
      <c r="FXD43" s="117"/>
      <c r="FXE43" s="117"/>
      <c r="FXF43" s="117"/>
      <c r="FXG43" s="117"/>
      <c r="FXH43" s="117"/>
      <c r="FXI43" s="117"/>
      <c r="FXJ43" s="117"/>
      <c r="FXK43" s="117"/>
      <c r="FXL43" s="117"/>
      <c r="FXM43" s="117"/>
      <c r="FXN43" s="117"/>
      <c r="FXO43" s="117"/>
      <c r="FXP43" s="117"/>
      <c r="FXQ43" s="117"/>
      <c r="FXR43" s="117"/>
      <c r="FXS43" s="117"/>
      <c r="FXT43" s="117"/>
      <c r="FXU43" s="117"/>
      <c r="FXV43" s="117"/>
      <c r="FXW43" s="117"/>
      <c r="FXX43" s="117"/>
      <c r="FXY43" s="117"/>
      <c r="FXZ43" s="117"/>
      <c r="FYA43" s="117"/>
      <c r="FYB43" s="117"/>
      <c r="FYC43" s="117"/>
      <c r="FYD43" s="117"/>
      <c r="FYE43" s="117"/>
      <c r="FYF43" s="117"/>
      <c r="FYG43" s="117"/>
      <c r="FYH43" s="117"/>
      <c r="FYI43" s="117"/>
      <c r="FYJ43" s="117"/>
      <c r="FYK43" s="117"/>
      <c r="FYL43" s="117"/>
      <c r="FYM43" s="117"/>
      <c r="FYN43" s="117"/>
      <c r="FYO43" s="117"/>
      <c r="FYP43" s="117"/>
      <c r="FYQ43" s="117"/>
      <c r="FYR43" s="117"/>
      <c r="FYS43" s="117"/>
      <c r="FYT43" s="117"/>
      <c r="FYU43" s="117"/>
      <c r="FYV43" s="117"/>
      <c r="FYW43" s="117"/>
      <c r="FYX43" s="117"/>
      <c r="FYY43" s="117"/>
      <c r="FYZ43" s="117"/>
      <c r="FZA43" s="117"/>
      <c r="FZB43" s="117"/>
      <c r="FZC43" s="117"/>
      <c r="FZD43" s="117"/>
      <c r="FZE43" s="117"/>
      <c r="FZF43" s="117"/>
      <c r="FZG43" s="117"/>
      <c r="FZH43" s="117"/>
      <c r="FZI43" s="117"/>
      <c r="FZJ43" s="117"/>
      <c r="FZK43" s="117"/>
      <c r="FZL43" s="117"/>
      <c r="FZM43" s="117"/>
      <c r="FZN43" s="117"/>
      <c r="FZO43" s="117"/>
      <c r="FZP43" s="117"/>
      <c r="FZQ43" s="117"/>
      <c r="FZR43" s="117"/>
      <c r="FZS43" s="117"/>
      <c r="FZT43" s="117"/>
      <c r="FZU43" s="117"/>
      <c r="FZV43" s="117"/>
      <c r="FZW43" s="117"/>
      <c r="FZX43" s="117"/>
      <c r="FZY43" s="117"/>
      <c r="FZZ43" s="117"/>
      <c r="GAA43" s="117"/>
      <c r="GAB43" s="117"/>
      <c r="GAC43" s="117"/>
      <c r="GAD43" s="117"/>
      <c r="GAE43" s="117"/>
      <c r="GAF43" s="117"/>
      <c r="GAG43" s="117"/>
      <c r="GAH43" s="117"/>
      <c r="GAI43" s="117"/>
      <c r="GAJ43" s="117"/>
      <c r="GAK43" s="117"/>
      <c r="GAL43" s="117"/>
      <c r="GAM43" s="117"/>
      <c r="GAN43" s="117"/>
      <c r="GAO43" s="117"/>
      <c r="GAP43" s="117"/>
      <c r="GAQ43" s="117"/>
      <c r="GAR43" s="117"/>
      <c r="GAS43" s="117"/>
      <c r="GAT43" s="117"/>
      <c r="GAU43" s="117"/>
      <c r="GAV43" s="117"/>
      <c r="GAW43" s="117"/>
      <c r="GAX43" s="117"/>
      <c r="GAY43" s="117"/>
      <c r="GAZ43" s="117"/>
      <c r="GBA43" s="117"/>
      <c r="GBB43" s="117"/>
      <c r="GBC43" s="117"/>
      <c r="GBD43" s="117"/>
      <c r="GBE43" s="117"/>
      <c r="GBF43" s="117"/>
      <c r="GBG43" s="117"/>
      <c r="GBH43" s="117"/>
      <c r="GBI43" s="117"/>
      <c r="GBJ43" s="117"/>
      <c r="GBK43" s="117"/>
      <c r="GBL43" s="117"/>
      <c r="GBM43" s="117"/>
      <c r="GBN43" s="117"/>
      <c r="GBO43" s="117"/>
      <c r="GBP43" s="117"/>
      <c r="GBQ43" s="117"/>
      <c r="GBR43" s="117"/>
      <c r="GBS43" s="117"/>
      <c r="GBT43" s="117"/>
      <c r="GBU43" s="117"/>
      <c r="GBV43" s="117"/>
      <c r="GBW43" s="117"/>
      <c r="GBX43" s="117"/>
      <c r="GBY43" s="117"/>
      <c r="GBZ43" s="117"/>
      <c r="GCA43" s="117"/>
      <c r="GCB43" s="117"/>
      <c r="GCC43" s="117"/>
      <c r="GCD43" s="117"/>
      <c r="GCE43" s="117"/>
      <c r="GCF43" s="117"/>
      <c r="GCG43" s="117"/>
      <c r="GCH43" s="117"/>
      <c r="GCI43" s="117"/>
      <c r="GCJ43" s="117"/>
      <c r="GCK43" s="117"/>
      <c r="GCL43" s="117"/>
      <c r="GCM43" s="117"/>
      <c r="GCN43" s="117"/>
      <c r="GCO43" s="117"/>
      <c r="GCP43" s="117"/>
      <c r="GCQ43" s="117"/>
      <c r="GCR43" s="117"/>
      <c r="GCS43" s="117"/>
      <c r="GCT43" s="117"/>
      <c r="GCU43" s="117"/>
      <c r="GCV43" s="117"/>
      <c r="GCW43" s="117"/>
      <c r="GCX43" s="117"/>
      <c r="GCY43" s="117"/>
      <c r="GCZ43" s="117"/>
      <c r="GDA43" s="117"/>
      <c r="GDB43" s="117"/>
      <c r="GDC43" s="117"/>
      <c r="GDD43" s="117"/>
      <c r="GDE43" s="117"/>
      <c r="GDF43" s="117"/>
      <c r="GDG43" s="117"/>
      <c r="GDH43" s="117"/>
      <c r="GDI43" s="117"/>
      <c r="GDJ43" s="117"/>
      <c r="GDK43" s="117"/>
      <c r="GDL43" s="117"/>
      <c r="GDM43" s="117"/>
      <c r="GDN43" s="117"/>
      <c r="GDO43" s="117"/>
      <c r="GDP43" s="117"/>
      <c r="GDQ43" s="117"/>
      <c r="GDR43" s="117"/>
      <c r="GDS43" s="117"/>
      <c r="GDT43" s="117"/>
      <c r="GDU43" s="117"/>
      <c r="GDV43" s="117"/>
      <c r="GDW43" s="117"/>
      <c r="GDX43" s="117"/>
      <c r="GDY43" s="117"/>
      <c r="GDZ43" s="117"/>
      <c r="GEA43" s="117"/>
      <c r="GEB43" s="117"/>
      <c r="GEC43" s="117"/>
      <c r="GED43" s="117"/>
      <c r="GEE43" s="117"/>
      <c r="GEF43" s="117"/>
      <c r="GEG43" s="117"/>
      <c r="GEH43" s="117"/>
      <c r="GEI43" s="117"/>
      <c r="GEJ43" s="117"/>
      <c r="GEK43" s="117"/>
      <c r="GEL43" s="117"/>
      <c r="GEM43" s="117"/>
      <c r="GEN43" s="117"/>
      <c r="GEO43" s="117"/>
      <c r="GEP43" s="117"/>
      <c r="GEQ43" s="117"/>
      <c r="GER43" s="117"/>
      <c r="GES43" s="117"/>
      <c r="GET43" s="117"/>
      <c r="GEU43" s="117"/>
      <c r="GEV43" s="117"/>
      <c r="GEW43" s="117"/>
      <c r="GEX43" s="117"/>
      <c r="GEY43" s="117"/>
      <c r="GEZ43" s="117"/>
      <c r="GFA43" s="117"/>
      <c r="GFB43" s="117"/>
      <c r="GFC43" s="117"/>
      <c r="GFD43" s="117"/>
      <c r="GFE43" s="117"/>
      <c r="GFF43" s="117"/>
      <c r="GFG43" s="117"/>
      <c r="GFH43" s="117"/>
      <c r="GFI43" s="117"/>
      <c r="GFJ43" s="117"/>
      <c r="GFK43" s="117"/>
      <c r="GFL43" s="117"/>
      <c r="GFM43" s="117"/>
      <c r="GFN43" s="117"/>
      <c r="GFO43" s="117"/>
      <c r="GFP43" s="117"/>
      <c r="GFQ43" s="117"/>
      <c r="GFR43" s="117"/>
      <c r="GFS43" s="117"/>
      <c r="GFT43" s="117"/>
      <c r="GFU43" s="117"/>
      <c r="GFV43" s="117"/>
      <c r="GFW43" s="117"/>
      <c r="GFX43" s="117"/>
      <c r="GFY43" s="117"/>
      <c r="GFZ43" s="117"/>
      <c r="GGA43" s="117"/>
      <c r="GGB43" s="117"/>
      <c r="GGC43" s="117"/>
      <c r="GGD43" s="117"/>
      <c r="GGE43" s="117"/>
      <c r="GGF43" s="117"/>
      <c r="GGG43" s="117"/>
      <c r="GGH43" s="117"/>
      <c r="GGI43" s="117"/>
      <c r="GGJ43" s="117"/>
      <c r="GGK43" s="117"/>
      <c r="GGL43" s="117"/>
      <c r="GGM43" s="117"/>
      <c r="GGN43" s="117"/>
      <c r="GGO43" s="117"/>
      <c r="GGP43" s="117"/>
      <c r="GGQ43" s="117"/>
      <c r="GGR43" s="117"/>
      <c r="GGS43" s="117"/>
      <c r="GGT43" s="117"/>
      <c r="GGU43" s="117"/>
      <c r="GGV43" s="117"/>
      <c r="GGW43" s="117"/>
      <c r="GGX43" s="117"/>
      <c r="GGY43" s="117"/>
      <c r="GGZ43" s="117"/>
      <c r="GHA43" s="117"/>
      <c r="GHB43" s="117"/>
      <c r="GHC43" s="117"/>
      <c r="GHD43" s="117"/>
      <c r="GHE43" s="117"/>
      <c r="GHF43" s="117"/>
      <c r="GHG43" s="117"/>
      <c r="GHH43" s="117"/>
      <c r="GHI43" s="117"/>
      <c r="GHJ43" s="117"/>
      <c r="GHK43" s="117"/>
      <c r="GHL43" s="117"/>
      <c r="GHM43" s="117"/>
      <c r="GHN43" s="117"/>
      <c r="GHO43" s="117"/>
      <c r="GHP43" s="117"/>
      <c r="GHQ43" s="117"/>
      <c r="GHR43" s="117"/>
      <c r="GHS43" s="117"/>
      <c r="GHT43" s="117"/>
      <c r="GHU43" s="117"/>
      <c r="GHV43" s="117"/>
      <c r="GHW43" s="117"/>
      <c r="GHX43" s="117"/>
      <c r="GHY43" s="117"/>
      <c r="GHZ43" s="117"/>
      <c r="GIA43" s="117"/>
      <c r="GIB43" s="117"/>
      <c r="GIC43" s="117"/>
      <c r="GID43" s="117"/>
      <c r="GIE43" s="117"/>
      <c r="GIF43" s="117"/>
      <c r="GIG43" s="117"/>
      <c r="GIH43" s="117"/>
      <c r="GII43" s="117"/>
      <c r="GIJ43" s="117"/>
      <c r="GIK43" s="117"/>
      <c r="GIL43" s="117"/>
      <c r="GIM43" s="117"/>
      <c r="GIN43" s="117"/>
      <c r="GIO43" s="117"/>
      <c r="GIP43" s="117"/>
      <c r="GIQ43" s="117"/>
      <c r="GIR43" s="117"/>
      <c r="GIS43" s="117"/>
      <c r="GIT43" s="117"/>
      <c r="GIU43" s="117"/>
      <c r="GIV43" s="117"/>
      <c r="GIW43" s="117"/>
      <c r="GIX43" s="117"/>
      <c r="GIY43" s="117"/>
      <c r="GIZ43" s="117"/>
      <c r="GJA43" s="117"/>
      <c r="GJB43" s="117"/>
      <c r="GJC43" s="117"/>
      <c r="GJD43" s="117"/>
      <c r="GJE43" s="117"/>
      <c r="GJF43" s="117"/>
      <c r="GJG43" s="117"/>
      <c r="GJH43" s="117"/>
      <c r="GJI43" s="117"/>
      <c r="GJJ43" s="117"/>
      <c r="GJK43" s="117"/>
      <c r="GJL43" s="117"/>
      <c r="GJM43" s="117"/>
      <c r="GJN43" s="117"/>
      <c r="GJO43" s="117"/>
      <c r="GJP43" s="117"/>
      <c r="GJQ43" s="117"/>
      <c r="GJR43" s="117"/>
      <c r="GJS43" s="117"/>
      <c r="GJT43" s="117"/>
      <c r="GJU43" s="117"/>
      <c r="GJV43" s="117"/>
      <c r="GJW43" s="117"/>
      <c r="GJX43" s="117"/>
      <c r="GJY43" s="117"/>
      <c r="GJZ43" s="117"/>
      <c r="GKA43" s="117"/>
      <c r="GKB43" s="117"/>
      <c r="GKC43" s="117"/>
      <c r="GKD43" s="117"/>
      <c r="GKE43" s="117"/>
      <c r="GKF43" s="117"/>
      <c r="GKG43" s="117"/>
      <c r="GKH43" s="117"/>
      <c r="GKI43" s="117"/>
      <c r="GKJ43" s="117"/>
      <c r="GKK43" s="117"/>
      <c r="GKL43" s="117"/>
      <c r="GKM43" s="117"/>
      <c r="GKN43" s="117"/>
      <c r="GKO43" s="117"/>
      <c r="GKP43" s="117"/>
      <c r="GKQ43" s="117"/>
      <c r="GKR43" s="117"/>
      <c r="GKS43" s="117"/>
      <c r="GKT43" s="117"/>
      <c r="GKU43" s="117"/>
      <c r="GKV43" s="117"/>
      <c r="GKW43" s="117"/>
      <c r="GKX43" s="117"/>
      <c r="GKY43" s="117"/>
      <c r="GKZ43" s="117"/>
      <c r="GLA43" s="117"/>
      <c r="GLB43" s="117"/>
      <c r="GLC43" s="117"/>
      <c r="GLD43" s="117"/>
      <c r="GLE43" s="117"/>
      <c r="GLF43" s="117"/>
      <c r="GLG43" s="117"/>
      <c r="GLH43" s="117"/>
      <c r="GLI43" s="117"/>
      <c r="GLJ43" s="117"/>
      <c r="GLK43" s="117"/>
      <c r="GLL43" s="117"/>
      <c r="GLM43" s="117"/>
      <c r="GLN43" s="117"/>
      <c r="GLO43" s="117"/>
      <c r="GLP43" s="117"/>
      <c r="GLQ43" s="117"/>
      <c r="GLR43" s="117"/>
      <c r="GLS43" s="117"/>
      <c r="GLT43" s="117"/>
      <c r="GLU43" s="117"/>
      <c r="GLV43" s="117"/>
      <c r="GLW43" s="117"/>
      <c r="GLX43" s="117"/>
      <c r="GLY43" s="117"/>
      <c r="GLZ43" s="117"/>
      <c r="GMA43" s="117"/>
      <c r="GMB43" s="117"/>
      <c r="GMC43" s="117"/>
      <c r="GMD43" s="117"/>
      <c r="GME43" s="117"/>
      <c r="GMF43" s="117"/>
      <c r="GMG43" s="117"/>
      <c r="GMH43" s="117"/>
      <c r="GMI43" s="117"/>
      <c r="GMJ43" s="117"/>
      <c r="GMK43" s="117"/>
      <c r="GML43" s="117"/>
      <c r="GMM43" s="117"/>
      <c r="GMN43" s="117"/>
      <c r="GMO43" s="117"/>
      <c r="GMP43" s="117"/>
      <c r="GMQ43" s="117"/>
      <c r="GMR43" s="117"/>
      <c r="GMS43" s="117"/>
      <c r="GMT43" s="117"/>
      <c r="GMU43" s="117"/>
      <c r="GMV43" s="117"/>
      <c r="GMW43" s="117"/>
      <c r="GMX43" s="117"/>
      <c r="GMY43" s="117"/>
      <c r="GMZ43" s="117"/>
      <c r="GNA43" s="117"/>
      <c r="GNB43" s="117"/>
      <c r="GNC43" s="117"/>
      <c r="GND43" s="117"/>
      <c r="GNE43" s="117"/>
      <c r="GNF43" s="117"/>
      <c r="GNG43" s="117"/>
      <c r="GNH43" s="117"/>
      <c r="GNI43" s="117"/>
      <c r="GNJ43" s="117"/>
      <c r="GNK43" s="117"/>
      <c r="GNL43" s="117"/>
      <c r="GNM43" s="117"/>
      <c r="GNN43" s="117"/>
      <c r="GNO43" s="117"/>
      <c r="GNP43" s="117"/>
      <c r="GNQ43" s="117"/>
      <c r="GNR43" s="117"/>
      <c r="GNS43" s="117"/>
      <c r="GNT43" s="117"/>
      <c r="GNU43" s="117"/>
      <c r="GNV43" s="117"/>
      <c r="GNW43" s="117"/>
      <c r="GNX43" s="117"/>
      <c r="GNY43" s="117"/>
      <c r="GNZ43" s="117"/>
      <c r="GOA43" s="117"/>
      <c r="GOB43" s="117"/>
      <c r="GOC43" s="117"/>
      <c r="GOD43" s="117"/>
      <c r="GOE43" s="117"/>
      <c r="GOF43" s="117"/>
      <c r="GOG43" s="117"/>
      <c r="GOH43" s="117"/>
      <c r="GOI43" s="117"/>
      <c r="GOJ43" s="117"/>
      <c r="GOK43" s="117"/>
      <c r="GOL43" s="117"/>
      <c r="GOM43" s="117"/>
      <c r="GON43" s="117"/>
      <c r="GOO43" s="117"/>
      <c r="GOP43" s="117"/>
      <c r="GOQ43" s="117"/>
      <c r="GOR43" s="117"/>
      <c r="GOS43" s="117"/>
      <c r="GOT43" s="117"/>
      <c r="GOU43" s="117"/>
      <c r="GOV43" s="117"/>
      <c r="GOW43" s="117"/>
      <c r="GOX43" s="117"/>
      <c r="GOY43" s="117"/>
      <c r="GOZ43" s="117"/>
      <c r="GPA43" s="117"/>
      <c r="GPB43" s="117"/>
      <c r="GPC43" s="117"/>
      <c r="GPD43" s="117"/>
      <c r="GPE43" s="117"/>
      <c r="GPF43" s="117"/>
      <c r="GPG43" s="117"/>
      <c r="GPH43" s="117"/>
      <c r="GPI43" s="117"/>
      <c r="GPJ43" s="117"/>
      <c r="GPK43" s="117"/>
      <c r="GPL43" s="117"/>
      <c r="GPM43" s="117"/>
      <c r="GPN43" s="117"/>
      <c r="GPO43" s="117"/>
      <c r="GPP43" s="117"/>
      <c r="GPQ43" s="117"/>
      <c r="GPR43" s="117"/>
      <c r="GPS43" s="117"/>
      <c r="GPT43" s="117"/>
      <c r="GPU43" s="117"/>
      <c r="GPV43" s="117"/>
      <c r="GPW43" s="117"/>
      <c r="GPX43" s="117"/>
      <c r="GPY43" s="117"/>
      <c r="GPZ43" s="117"/>
      <c r="GQA43" s="117"/>
      <c r="GQB43" s="117"/>
      <c r="GQC43" s="117"/>
      <c r="GQD43" s="117"/>
      <c r="GQE43" s="117"/>
      <c r="GQF43" s="117"/>
      <c r="GQG43" s="117"/>
      <c r="GQH43" s="117"/>
      <c r="GQI43" s="117"/>
      <c r="GQJ43" s="117"/>
      <c r="GQK43" s="117"/>
      <c r="GQL43" s="117"/>
      <c r="GQM43" s="117"/>
      <c r="GQN43" s="117"/>
      <c r="GQO43" s="117"/>
      <c r="GQP43" s="117"/>
      <c r="GQQ43" s="117"/>
      <c r="GQR43" s="117"/>
      <c r="GQS43" s="117"/>
      <c r="GQT43" s="117"/>
      <c r="GQU43" s="117"/>
      <c r="GQV43" s="117"/>
      <c r="GQW43" s="117"/>
      <c r="GQX43" s="117"/>
      <c r="GQY43" s="117"/>
      <c r="GQZ43" s="117"/>
      <c r="GRA43" s="117"/>
      <c r="GRB43" s="117"/>
      <c r="GRC43" s="117"/>
      <c r="GRD43" s="117"/>
      <c r="GRE43" s="117"/>
      <c r="GRF43" s="117"/>
      <c r="GRG43" s="117"/>
      <c r="GRH43" s="117"/>
      <c r="GRI43" s="117"/>
      <c r="GRJ43" s="117"/>
      <c r="GRK43" s="117"/>
      <c r="GRL43" s="117"/>
      <c r="GRM43" s="117"/>
      <c r="GRN43" s="117"/>
      <c r="GRO43" s="117"/>
      <c r="GRP43" s="117"/>
      <c r="GRQ43" s="117"/>
      <c r="GRR43" s="117"/>
      <c r="GRS43" s="117"/>
      <c r="GRT43" s="117"/>
      <c r="GRU43" s="117"/>
      <c r="GRV43" s="117"/>
      <c r="GRW43" s="117"/>
      <c r="GRX43" s="117"/>
      <c r="GRY43" s="117"/>
      <c r="GRZ43" s="117"/>
      <c r="GSA43" s="117"/>
      <c r="GSB43" s="117"/>
      <c r="GSC43" s="117"/>
      <c r="GSD43" s="117"/>
      <c r="GSE43" s="117"/>
      <c r="GSF43" s="117"/>
      <c r="GSG43" s="117"/>
      <c r="GSH43" s="117"/>
      <c r="GSI43" s="117"/>
      <c r="GSJ43" s="117"/>
      <c r="GSK43" s="117"/>
      <c r="GSL43" s="117"/>
      <c r="GSM43" s="117"/>
      <c r="GSN43" s="117"/>
      <c r="GSO43" s="117"/>
      <c r="GSP43" s="117"/>
      <c r="GSQ43" s="117"/>
      <c r="GSR43" s="117"/>
      <c r="GSS43" s="117"/>
      <c r="GST43" s="117"/>
      <c r="GSU43" s="117"/>
      <c r="GSV43" s="117"/>
      <c r="GSW43" s="117"/>
      <c r="GSX43" s="117"/>
      <c r="GSY43" s="117"/>
      <c r="GSZ43" s="117"/>
      <c r="GTA43" s="117"/>
      <c r="GTB43" s="117"/>
      <c r="GTC43" s="117"/>
      <c r="GTD43" s="117"/>
      <c r="GTE43" s="117"/>
      <c r="GTF43" s="117"/>
      <c r="GTG43" s="117"/>
      <c r="GTH43" s="117"/>
      <c r="GTI43" s="117"/>
      <c r="GTJ43" s="117"/>
      <c r="GTK43" s="117"/>
      <c r="GTL43" s="117"/>
      <c r="GTM43" s="117"/>
      <c r="GTN43" s="117"/>
      <c r="GTO43" s="117"/>
      <c r="GTP43" s="117"/>
      <c r="GTQ43" s="117"/>
      <c r="GTR43" s="117"/>
      <c r="GTS43" s="117"/>
      <c r="GTT43" s="117"/>
      <c r="GTU43" s="117"/>
      <c r="GTV43" s="117"/>
      <c r="GTW43" s="117"/>
      <c r="GTX43" s="117"/>
      <c r="GTY43" s="117"/>
      <c r="GTZ43" s="117"/>
      <c r="GUA43" s="117"/>
      <c r="GUB43" s="117"/>
      <c r="GUC43" s="117"/>
      <c r="GUD43" s="117"/>
      <c r="GUE43" s="117"/>
      <c r="GUF43" s="117"/>
      <c r="GUG43" s="117"/>
      <c r="GUH43" s="117"/>
      <c r="GUI43" s="117"/>
      <c r="GUJ43" s="117"/>
      <c r="GUK43" s="117"/>
      <c r="GUL43" s="117"/>
      <c r="GUM43" s="117"/>
      <c r="GUN43" s="117"/>
      <c r="GUO43" s="117"/>
      <c r="GUP43" s="117"/>
      <c r="GUQ43" s="117"/>
      <c r="GUR43" s="117"/>
      <c r="GUS43" s="117"/>
      <c r="GUT43" s="117"/>
      <c r="GUU43" s="117"/>
      <c r="GUV43" s="117"/>
      <c r="GUW43" s="117"/>
      <c r="GUX43" s="117"/>
      <c r="GUY43" s="117"/>
      <c r="GUZ43" s="117"/>
      <c r="GVA43" s="117"/>
      <c r="GVB43" s="117"/>
      <c r="GVC43" s="117"/>
      <c r="GVD43" s="117"/>
      <c r="GVE43" s="117"/>
      <c r="GVF43" s="117"/>
      <c r="GVG43" s="117"/>
      <c r="GVH43" s="117"/>
      <c r="GVI43" s="117"/>
      <c r="GVJ43" s="117"/>
      <c r="GVK43" s="117"/>
      <c r="GVL43" s="117"/>
      <c r="GVM43" s="117"/>
      <c r="GVN43" s="117"/>
      <c r="GVO43" s="117"/>
      <c r="GVP43" s="117"/>
      <c r="GVQ43" s="117"/>
      <c r="GVR43" s="117"/>
      <c r="GVS43" s="117"/>
      <c r="GVT43" s="117"/>
      <c r="GVU43" s="117"/>
      <c r="GVV43" s="117"/>
      <c r="GVW43" s="117"/>
      <c r="GVX43" s="117"/>
      <c r="GVY43" s="117"/>
      <c r="GVZ43" s="117"/>
      <c r="GWA43" s="117"/>
      <c r="GWB43" s="117"/>
      <c r="GWC43" s="117"/>
      <c r="GWD43" s="117"/>
      <c r="GWE43" s="117"/>
      <c r="GWF43" s="117"/>
      <c r="GWG43" s="117"/>
      <c r="GWH43" s="117"/>
      <c r="GWI43" s="117"/>
      <c r="GWJ43" s="117"/>
      <c r="GWK43" s="117"/>
      <c r="GWL43" s="117"/>
      <c r="GWM43" s="117"/>
      <c r="GWN43" s="117"/>
      <c r="GWO43" s="117"/>
      <c r="GWP43" s="117"/>
      <c r="GWQ43" s="117"/>
      <c r="GWR43" s="117"/>
      <c r="GWS43" s="117"/>
      <c r="GWT43" s="117"/>
      <c r="GWU43" s="117"/>
      <c r="GWV43" s="117"/>
      <c r="GWW43" s="117"/>
      <c r="GWX43" s="117"/>
      <c r="GWY43" s="117"/>
      <c r="GWZ43" s="117"/>
      <c r="GXA43" s="117"/>
      <c r="GXB43" s="117"/>
      <c r="GXC43" s="117"/>
      <c r="GXD43" s="117"/>
      <c r="GXE43" s="117"/>
      <c r="GXF43" s="117"/>
      <c r="GXG43" s="117"/>
      <c r="GXH43" s="117"/>
      <c r="GXI43" s="117"/>
      <c r="GXJ43" s="117"/>
      <c r="GXK43" s="117"/>
      <c r="GXL43" s="117"/>
      <c r="GXM43" s="117"/>
      <c r="GXN43" s="117"/>
      <c r="GXO43" s="117"/>
      <c r="GXP43" s="117"/>
      <c r="GXQ43" s="117"/>
      <c r="GXR43" s="117"/>
      <c r="GXS43" s="117"/>
      <c r="GXT43" s="117"/>
      <c r="GXU43" s="117"/>
      <c r="GXV43" s="117"/>
      <c r="GXW43" s="117"/>
      <c r="GXX43" s="117"/>
      <c r="GXY43" s="117"/>
      <c r="GXZ43" s="117"/>
      <c r="GYA43" s="117"/>
      <c r="GYB43" s="117"/>
      <c r="GYC43" s="117"/>
      <c r="GYD43" s="117"/>
      <c r="GYE43" s="117"/>
      <c r="GYF43" s="117"/>
      <c r="GYG43" s="117"/>
      <c r="GYH43" s="117"/>
      <c r="GYI43" s="117"/>
      <c r="GYJ43" s="117"/>
      <c r="GYK43" s="117"/>
      <c r="GYL43" s="117"/>
      <c r="GYM43" s="117"/>
      <c r="GYN43" s="117"/>
      <c r="GYO43" s="117"/>
      <c r="GYP43" s="117"/>
      <c r="GYQ43" s="117"/>
      <c r="GYR43" s="117"/>
      <c r="GYS43" s="117"/>
      <c r="GYT43" s="117"/>
      <c r="GYU43" s="117"/>
      <c r="GYV43" s="117"/>
      <c r="GYW43" s="117"/>
      <c r="GYX43" s="117"/>
      <c r="GYY43" s="117"/>
      <c r="GYZ43" s="117"/>
      <c r="GZA43" s="117"/>
      <c r="GZB43" s="117"/>
      <c r="GZC43" s="117"/>
      <c r="GZD43" s="117"/>
      <c r="GZE43" s="117"/>
      <c r="GZF43" s="117"/>
      <c r="GZG43" s="117"/>
      <c r="GZH43" s="117"/>
      <c r="GZI43" s="117"/>
      <c r="GZJ43" s="117"/>
      <c r="GZK43" s="117"/>
      <c r="GZL43" s="117"/>
      <c r="GZM43" s="117"/>
      <c r="GZN43" s="117"/>
      <c r="GZO43" s="117"/>
      <c r="GZP43" s="117"/>
      <c r="GZQ43" s="117"/>
      <c r="GZR43" s="117"/>
      <c r="GZS43" s="117"/>
      <c r="GZT43" s="117"/>
      <c r="GZU43" s="117"/>
      <c r="GZV43" s="117"/>
      <c r="GZW43" s="117"/>
      <c r="GZX43" s="117"/>
      <c r="GZY43" s="117"/>
      <c r="GZZ43" s="117"/>
      <c r="HAA43" s="117"/>
      <c r="HAB43" s="117"/>
      <c r="HAC43" s="117"/>
      <c r="HAD43" s="117"/>
      <c r="HAE43" s="117"/>
      <c r="HAF43" s="117"/>
      <c r="HAG43" s="117"/>
      <c r="HAH43" s="117"/>
      <c r="HAI43" s="117"/>
      <c r="HAJ43" s="117"/>
      <c r="HAK43" s="117"/>
      <c r="HAL43" s="117"/>
      <c r="HAM43" s="117"/>
      <c r="HAN43" s="117"/>
      <c r="HAO43" s="117"/>
      <c r="HAP43" s="117"/>
      <c r="HAQ43" s="117"/>
      <c r="HAR43" s="117"/>
      <c r="HAS43" s="117"/>
      <c r="HAT43" s="117"/>
      <c r="HAU43" s="117"/>
      <c r="HAV43" s="117"/>
      <c r="HAW43" s="117"/>
      <c r="HAX43" s="117"/>
      <c r="HAY43" s="117"/>
      <c r="HAZ43" s="117"/>
      <c r="HBA43" s="117"/>
      <c r="HBB43" s="117"/>
      <c r="HBC43" s="117"/>
      <c r="HBD43" s="117"/>
      <c r="HBE43" s="117"/>
      <c r="HBF43" s="117"/>
      <c r="HBG43" s="117"/>
      <c r="HBH43" s="117"/>
      <c r="HBI43" s="117"/>
      <c r="HBJ43" s="117"/>
      <c r="HBK43" s="117"/>
      <c r="HBL43" s="117"/>
      <c r="HBM43" s="117"/>
      <c r="HBN43" s="117"/>
      <c r="HBO43" s="117"/>
      <c r="HBP43" s="117"/>
      <c r="HBQ43" s="117"/>
      <c r="HBR43" s="117"/>
      <c r="HBS43" s="117"/>
      <c r="HBT43" s="117"/>
      <c r="HBU43" s="117"/>
      <c r="HBV43" s="117"/>
      <c r="HBW43" s="117"/>
      <c r="HBX43" s="117"/>
      <c r="HBY43" s="117"/>
      <c r="HBZ43" s="117"/>
      <c r="HCA43" s="117"/>
      <c r="HCB43" s="117"/>
      <c r="HCC43" s="117"/>
      <c r="HCD43" s="117"/>
      <c r="HCE43" s="117"/>
      <c r="HCF43" s="117"/>
      <c r="HCG43" s="117"/>
      <c r="HCH43" s="117"/>
      <c r="HCI43" s="117"/>
      <c r="HCJ43" s="117"/>
      <c r="HCK43" s="117"/>
      <c r="HCL43" s="117"/>
      <c r="HCM43" s="117"/>
      <c r="HCN43" s="117"/>
      <c r="HCO43" s="117"/>
      <c r="HCP43" s="117"/>
      <c r="HCQ43" s="117"/>
      <c r="HCR43" s="117"/>
      <c r="HCS43" s="117"/>
      <c r="HCT43" s="117"/>
      <c r="HCU43" s="117"/>
      <c r="HCV43" s="117"/>
      <c r="HCW43" s="117"/>
      <c r="HCX43" s="117"/>
      <c r="HCY43" s="117"/>
      <c r="HCZ43" s="117"/>
      <c r="HDA43" s="117"/>
      <c r="HDB43" s="117"/>
      <c r="HDC43" s="117"/>
      <c r="HDD43" s="117"/>
      <c r="HDE43" s="117"/>
      <c r="HDF43" s="117"/>
      <c r="HDG43" s="117"/>
      <c r="HDH43" s="117"/>
      <c r="HDI43" s="117"/>
      <c r="HDJ43" s="117"/>
      <c r="HDK43" s="117"/>
      <c r="HDL43" s="117"/>
      <c r="HDM43" s="117"/>
      <c r="HDN43" s="117"/>
      <c r="HDO43" s="117"/>
      <c r="HDP43" s="117"/>
      <c r="HDQ43" s="117"/>
      <c r="HDR43" s="117"/>
      <c r="HDS43" s="117"/>
      <c r="HDT43" s="117"/>
      <c r="HDU43" s="117"/>
      <c r="HDV43" s="117"/>
      <c r="HDW43" s="117"/>
      <c r="HDX43" s="117"/>
      <c r="HDY43" s="117"/>
      <c r="HDZ43" s="117"/>
      <c r="HEA43" s="117"/>
      <c r="HEB43" s="117"/>
      <c r="HEC43" s="117"/>
      <c r="HED43" s="117"/>
      <c r="HEE43" s="117"/>
      <c r="HEF43" s="117"/>
      <c r="HEG43" s="117"/>
      <c r="HEH43" s="117"/>
      <c r="HEI43" s="117"/>
      <c r="HEJ43" s="117"/>
      <c r="HEK43" s="117"/>
      <c r="HEL43" s="117"/>
      <c r="HEM43" s="117"/>
      <c r="HEN43" s="117"/>
      <c r="HEO43" s="117"/>
      <c r="HEP43" s="117"/>
      <c r="HEQ43" s="117"/>
      <c r="HER43" s="117"/>
      <c r="HES43" s="117"/>
      <c r="HET43" s="117"/>
      <c r="HEU43" s="117"/>
      <c r="HEV43" s="117"/>
      <c r="HEW43" s="117"/>
      <c r="HEX43" s="117"/>
      <c r="HEY43" s="117"/>
      <c r="HEZ43" s="117"/>
      <c r="HFA43" s="117"/>
      <c r="HFB43" s="117"/>
      <c r="HFC43" s="117"/>
      <c r="HFD43" s="117"/>
      <c r="HFE43" s="117"/>
      <c r="HFF43" s="117"/>
      <c r="HFG43" s="117"/>
      <c r="HFH43" s="117"/>
      <c r="HFI43" s="117"/>
      <c r="HFJ43" s="117"/>
      <c r="HFK43" s="117"/>
      <c r="HFL43" s="117"/>
      <c r="HFM43" s="117"/>
      <c r="HFN43" s="117"/>
      <c r="HFO43" s="117"/>
      <c r="HFP43" s="117"/>
      <c r="HFQ43" s="117"/>
      <c r="HFR43" s="117"/>
      <c r="HFS43" s="117"/>
      <c r="HFT43" s="117"/>
      <c r="HFU43" s="117"/>
      <c r="HFV43" s="117"/>
      <c r="HFW43" s="117"/>
      <c r="HFX43" s="117"/>
      <c r="HFY43" s="117"/>
      <c r="HFZ43" s="117"/>
      <c r="HGA43" s="117"/>
      <c r="HGB43" s="117"/>
      <c r="HGC43" s="117"/>
      <c r="HGD43" s="117"/>
      <c r="HGE43" s="117"/>
      <c r="HGF43" s="117"/>
      <c r="HGG43" s="117"/>
      <c r="HGH43" s="117"/>
      <c r="HGI43" s="117"/>
      <c r="HGJ43" s="117"/>
      <c r="HGK43" s="117"/>
      <c r="HGL43" s="117"/>
      <c r="HGM43" s="117"/>
      <c r="HGN43" s="117"/>
      <c r="HGO43" s="117"/>
      <c r="HGP43" s="117"/>
      <c r="HGQ43" s="117"/>
      <c r="HGR43" s="117"/>
      <c r="HGS43" s="117"/>
      <c r="HGT43" s="117"/>
      <c r="HGU43" s="117"/>
      <c r="HGV43" s="117"/>
      <c r="HGW43" s="117"/>
      <c r="HGX43" s="117"/>
      <c r="HGY43" s="117"/>
      <c r="HGZ43" s="117"/>
      <c r="HHA43" s="117"/>
      <c r="HHB43" s="117"/>
      <c r="HHC43" s="117"/>
      <c r="HHD43" s="117"/>
      <c r="HHE43" s="117"/>
      <c r="HHF43" s="117"/>
      <c r="HHG43" s="117"/>
      <c r="HHH43" s="117"/>
      <c r="HHI43" s="117"/>
      <c r="HHJ43" s="117"/>
      <c r="HHK43" s="117"/>
      <c r="HHL43" s="117"/>
      <c r="HHM43" s="117"/>
      <c r="HHN43" s="117"/>
      <c r="HHO43" s="117"/>
      <c r="HHP43" s="117"/>
      <c r="HHQ43" s="117"/>
      <c r="HHR43" s="117"/>
      <c r="HHS43" s="117"/>
      <c r="HHT43" s="117"/>
      <c r="HHU43" s="117"/>
      <c r="HHV43" s="117"/>
      <c r="HHW43" s="117"/>
      <c r="HHX43" s="117"/>
      <c r="HHY43" s="117"/>
      <c r="HHZ43" s="117"/>
      <c r="HIA43" s="117"/>
      <c r="HIB43" s="117"/>
      <c r="HIC43" s="117"/>
      <c r="HID43" s="117"/>
      <c r="HIE43" s="117"/>
      <c r="HIF43" s="117"/>
      <c r="HIG43" s="117"/>
      <c r="HIH43" s="117"/>
      <c r="HII43" s="117"/>
      <c r="HIJ43" s="117"/>
      <c r="HIK43" s="117"/>
      <c r="HIL43" s="117"/>
      <c r="HIM43" s="117"/>
      <c r="HIN43" s="117"/>
      <c r="HIO43" s="117"/>
      <c r="HIP43" s="117"/>
      <c r="HIQ43" s="117"/>
      <c r="HIR43" s="117"/>
      <c r="HIS43" s="117"/>
      <c r="HIT43" s="117"/>
      <c r="HIU43" s="117"/>
      <c r="HIV43" s="117"/>
      <c r="HIW43" s="117"/>
      <c r="HIX43" s="117"/>
      <c r="HIY43" s="117"/>
      <c r="HIZ43" s="117"/>
      <c r="HJA43" s="117"/>
      <c r="HJB43" s="117"/>
      <c r="HJC43" s="117"/>
      <c r="HJD43" s="117"/>
      <c r="HJE43" s="117"/>
      <c r="HJF43" s="117"/>
      <c r="HJG43" s="117"/>
      <c r="HJH43" s="117"/>
      <c r="HJI43" s="117"/>
      <c r="HJJ43" s="117"/>
      <c r="HJK43" s="117"/>
      <c r="HJL43" s="117"/>
      <c r="HJM43" s="117"/>
      <c r="HJN43" s="117"/>
      <c r="HJO43" s="117"/>
      <c r="HJP43" s="117"/>
      <c r="HJQ43" s="117"/>
      <c r="HJR43" s="117"/>
      <c r="HJS43" s="117"/>
      <c r="HJT43" s="117"/>
      <c r="HJU43" s="117"/>
      <c r="HJV43" s="117"/>
      <c r="HJW43" s="117"/>
      <c r="HJX43" s="117"/>
      <c r="HJY43" s="117"/>
      <c r="HJZ43" s="117"/>
      <c r="HKA43" s="117"/>
      <c r="HKB43" s="117"/>
      <c r="HKC43" s="117"/>
      <c r="HKD43" s="117"/>
      <c r="HKE43" s="117"/>
      <c r="HKF43" s="117"/>
      <c r="HKG43" s="117"/>
      <c r="HKH43" s="117"/>
      <c r="HKI43" s="117"/>
      <c r="HKJ43" s="117"/>
      <c r="HKK43" s="117"/>
      <c r="HKL43" s="117"/>
      <c r="HKM43" s="117"/>
      <c r="HKN43" s="117"/>
      <c r="HKO43" s="117"/>
      <c r="HKP43" s="117"/>
      <c r="HKQ43" s="117"/>
      <c r="HKR43" s="117"/>
      <c r="HKS43" s="117"/>
      <c r="HKT43" s="117"/>
      <c r="HKU43" s="117"/>
      <c r="HKV43" s="117"/>
      <c r="HKW43" s="117"/>
      <c r="HKX43" s="117"/>
      <c r="HKY43" s="117"/>
      <c r="HKZ43" s="117"/>
      <c r="HLA43" s="117"/>
      <c r="HLB43" s="117"/>
      <c r="HLC43" s="117"/>
      <c r="HLD43" s="117"/>
      <c r="HLE43" s="117"/>
      <c r="HLF43" s="117"/>
      <c r="HLG43" s="117"/>
      <c r="HLH43" s="117"/>
      <c r="HLI43" s="117"/>
      <c r="HLJ43" s="117"/>
      <c r="HLK43" s="117"/>
      <c r="HLL43" s="117"/>
      <c r="HLM43" s="117"/>
      <c r="HLN43" s="117"/>
      <c r="HLO43" s="117"/>
      <c r="HLP43" s="117"/>
      <c r="HLQ43" s="117"/>
      <c r="HLR43" s="117"/>
      <c r="HLS43" s="117"/>
      <c r="HLT43" s="117"/>
      <c r="HLU43" s="117"/>
      <c r="HLV43" s="117"/>
      <c r="HLW43" s="117"/>
      <c r="HLX43" s="117"/>
      <c r="HLY43" s="117"/>
      <c r="HLZ43" s="117"/>
      <c r="HMA43" s="117"/>
      <c r="HMB43" s="117"/>
      <c r="HMC43" s="117"/>
      <c r="HMD43" s="117"/>
      <c r="HME43" s="117"/>
      <c r="HMF43" s="117"/>
      <c r="HMG43" s="117"/>
      <c r="HMH43" s="117"/>
      <c r="HMI43" s="117"/>
      <c r="HMJ43" s="117"/>
      <c r="HMK43" s="117"/>
      <c r="HML43" s="117"/>
      <c r="HMM43" s="117"/>
      <c r="HMN43" s="117"/>
      <c r="HMO43" s="117"/>
      <c r="HMP43" s="117"/>
      <c r="HMQ43" s="117"/>
      <c r="HMR43" s="117"/>
      <c r="HMS43" s="117"/>
      <c r="HMT43" s="117"/>
      <c r="HMU43" s="117"/>
      <c r="HMV43" s="117"/>
      <c r="HMW43" s="117"/>
      <c r="HMX43" s="117"/>
      <c r="HMY43" s="117"/>
      <c r="HMZ43" s="117"/>
      <c r="HNA43" s="117"/>
      <c r="HNB43" s="117"/>
      <c r="HNC43" s="117"/>
      <c r="HND43" s="117"/>
      <c r="HNE43" s="117"/>
      <c r="HNF43" s="117"/>
      <c r="HNG43" s="117"/>
      <c r="HNH43" s="117"/>
      <c r="HNI43" s="117"/>
      <c r="HNJ43" s="117"/>
      <c r="HNK43" s="117"/>
      <c r="HNL43" s="117"/>
      <c r="HNM43" s="117"/>
      <c r="HNN43" s="117"/>
      <c r="HNO43" s="117"/>
      <c r="HNP43" s="117"/>
      <c r="HNQ43" s="117"/>
      <c r="HNR43" s="117"/>
      <c r="HNS43" s="117"/>
      <c r="HNT43" s="117"/>
      <c r="HNU43" s="117"/>
      <c r="HNV43" s="117"/>
      <c r="HNW43" s="117"/>
      <c r="HNX43" s="117"/>
      <c r="HNY43" s="117"/>
      <c r="HNZ43" s="117"/>
      <c r="HOA43" s="117"/>
      <c r="HOB43" s="117"/>
      <c r="HOC43" s="117"/>
      <c r="HOD43" s="117"/>
      <c r="HOE43" s="117"/>
      <c r="HOF43" s="117"/>
      <c r="HOG43" s="117"/>
      <c r="HOH43" s="117"/>
      <c r="HOI43" s="117"/>
      <c r="HOJ43" s="117"/>
      <c r="HOK43" s="117"/>
      <c r="HOL43" s="117"/>
      <c r="HOM43" s="117"/>
      <c r="HON43" s="117"/>
      <c r="HOO43" s="117"/>
      <c r="HOP43" s="117"/>
      <c r="HOQ43" s="117"/>
      <c r="HOR43" s="117"/>
      <c r="HOS43" s="117"/>
      <c r="HOT43" s="117"/>
      <c r="HOU43" s="117"/>
      <c r="HOV43" s="117"/>
      <c r="HOW43" s="117"/>
      <c r="HOX43" s="117"/>
      <c r="HOY43" s="117"/>
      <c r="HOZ43" s="117"/>
      <c r="HPA43" s="117"/>
      <c r="HPB43" s="117"/>
      <c r="HPC43" s="117"/>
      <c r="HPD43" s="117"/>
      <c r="HPE43" s="117"/>
      <c r="HPF43" s="117"/>
      <c r="HPG43" s="117"/>
      <c r="HPH43" s="117"/>
      <c r="HPI43" s="117"/>
      <c r="HPJ43" s="117"/>
      <c r="HPK43" s="117"/>
      <c r="HPL43" s="117"/>
      <c r="HPM43" s="117"/>
      <c r="HPN43" s="117"/>
      <c r="HPO43" s="117"/>
      <c r="HPP43" s="117"/>
      <c r="HPQ43" s="117"/>
      <c r="HPR43" s="117"/>
      <c r="HPS43" s="117"/>
      <c r="HPT43" s="117"/>
      <c r="HPU43" s="117"/>
      <c r="HPV43" s="117"/>
      <c r="HPW43" s="117"/>
      <c r="HPX43" s="117"/>
      <c r="HPY43" s="117"/>
      <c r="HPZ43" s="117"/>
      <c r="HQA43" s="117"/>
      <c r="HQB43" s="117"/>
      <c r="HQC43" s="117"/>
      <c r="HQD43" s="117"/>
      <c r="HQE43" s="117"/>
      <c r="HQF43" s="117"/>
      <c r="HQG43" s="117"/>
      <c r="HQH43" s="117"/>
      <c r="HQI43" s="117"/>
      <c r="HQJ43" s="117"/>
      <c r="HQK43" s="117"/>
      <c r="HQL43" s="117"/>
      <c r="HQM43" s="117"/>
      <c r="HQN43" s="117"/>
      <c r="HQO43" s="117"/>
      <c r="HQP43" s="117"/>
      <c r="HQQ43" s="117"/>
      <c r="HQR43" s="117"/>
      <c r="HQS43" s="117"/>
      <c r="HQT43" s="117"/>
      <c r="HQU43" s="117"/>
      <c r="HQV43" s="117"/>
      <c r="HQW43" s="117"/>
      <c r="HQX43" s="117"/>
      <c r="HQY43" s="117"/>
      <c r="HQZ43" s="117"/>
      <c r="HRA43" s="117"/>
      <c r="HRB43" s="117"/>
      <c r="HRC43" s="117"/>
      <c r="HRD43" s="117"/>
      <c r="HRE43" s="117"/>
      <c r="HRF43" s="117"/>
      <c r="HRG43" s="117"/>
      <c r="HRH43" s="117"/>
      <c r="HRI43" s="117"/>
      <c r="HRJ43" s="117"/>
      <c r="HRK43" s="117"/>
      <c r="HRL43" s="117"/>
      <c r="HRM43" s="117"/>
      <c r="HRN43" s="117"/>
      <c r="HRO43" s="117"/>
      <c r="HRP43" s="117"/>
      <c r="HRQ43" s="117"/>
      <c r="HRR43" s="117"/>
      <c r="HRS43" s="117"/>
      <c r="HRT43" s="117"/>
      <c r="HRU43" s="117"/>
      <c r="HRV43" s="117"/>
      <c r="HRW43" s="117"/>
      <c r="HRX43" s="117"/>
      <c r="HRY43" s="117"/>
      <c r="HRZ43" s="117"/>
      <c r="HSA43" s="117"/>
      <c r="HSB43" s="117"/>
      <c r="HSC43" s="117"/>
      <c r="HSD43" s="117"/>
      <c r="HSE43" s="117"/>
      <c r="HSF43" s="117"/>
      <c r="HSG43" s="117"/>
      <c r="HSH43" s="117"/>
      <c r="HSI43" s="117"/>
      <c r="HSJ43" s="117"/>
      <c r="HSK43" s="117"/>
      <c r="HSL43" s="117"/>
      <c r="HSM43" s="117"/>
      <c r="HSN43" s="117"/>
      <c r="HSO43" s="117"/>
      <c r="HSP43" s="117"/>
      <c r="HSQ43" s="117"/>
      <c r="HSR43" s="117"/>
      <c r="HSS43" s="117"/>
      <c r="HST43" s="117"/>
      <c r="HSU43" s="117"/>
      <c r="HSV43" s="117"/>
      <c r="HSW43" s="117"/>
      <c r="HSX43" s="117"/>
      <c r="HSY43" s="117"/>
      <c r="HSZ43" s="117"/>
      <c r="HTA43" s="117"/>
      <c r="HTB43" s="117"/>
      <c r="HTC43" s="117"/>
      <c r="HTD43" s="117"/>
      <c r="HTE43" s="117"/>
      <c r="HTF43" s="117"/>
      <c r="HTG43" s="117"/>
      <c r="HTH43" s="117"/>
      <c r="HTI43" s="117"/>
      <c r="HTJ43" s="117"/>
      <c r="HTK43" s="117"/>
      <c r="HTL43" s="117"/>
      <c r="HTM43" s="117"/>
      <c r="HTN43" s="117"/>
      <c r="HTO43" s="117"/>
      <c r="HTP43" s="117"/>
      <c r="HTQ43" s="117"/>
      <c r="HTR43" s="117"/>
      <c r="HTS43" s="117"/>
      <c r="HTT43" s="117"/>
      <c r="HTU43" s="117"/>
      <c r="HTV43" s="117"/>
      <c r="HTW43" s="117"/>
      <c r="HTX43" s="117"/>
      <c r="HTY43" s="117"/>
      <c r="HTZ43" s="117"/>
      <c r="HUA43" s="117"/>
      <c r="HUB43" s="117"/>
      <c r="HUC43" s="117"/>
      <c r="HUD43" s="117"/>
      <c r="HUE43" s="117"/>
      <c r="HUF43" s="117"/>
      <c r="HUG43" s="117"/>
      <c r="HUH43" s="117"/>
      <c r="HUI43" s="117"/>
      <c r="HUJ43" s="117"/>
      <c r="HUK43" s="117"/>
      <c r="HUL43" s="117"/>
      <c r="HUM43" s="117"/>
      <c r="HUN43" s="117"/>
      <c r="HUO43" s="117"/>
      <c r="HUP43" s="117"/>
      <c r="HUQ43" s="117"/>
      <c r="HUR43" s="117"/>
      <c r="HUS43" s="117"/>
      <c r="HUT43" s="117"/>
      <c r="HUU43" s="117"/>
      <c r="HUV43" s="117"/>
      <c r="HUW43" s="117"/>
      <c r="HUX43" s="117"/>
      <c r="HUY43" s="117"/>
      <c r="HUZ43" s="117"/>
      <c r="HVA43" s="117"/>
      <c r="HVB43" s="117"/>
      <c r="HVC43" s="117"/>
      <c r="HVD43" s="117"/>
      <c r="HVE43" s="117"/>
      <c r="HVF43" s="117"/>
      <c r="HVG43" s="117"/>
      <c r="HVH43" s="117"/>
      <c r="HVI43" s="117"/>
      <c r="HVJ43" s="117"/>
      <c r="HVK43" s="117"/>
      <c r="HVL43" s="117"/>
      <c r="HVM43" s="117"/>
      <c r="HVN43" s="117"/>
      <c r="HVO43" s="117"/>
      <c r="HVP43" s="117"/>
      <c r="HVQ43" s="117"/>
      <c r="HVR43" s="117"/>
      <c r="HVS43" s="117"/>
      <c r="HVT43" s="117"/>
      <c r="HVU43" s="117"/>
      <c r="HVV43" s="117"/>
      <c r="HVW43" s="117"/>
      <c r="HVX43" s="117"/>
      <c r="HVY43" s="117"/>
      <c r="HVZ43" s="117"/>
      <c r="HWA43" s="117"/>
      <c r="HWB43" s="117"/>
      <c r="HWC43" s="117"/>
      <c r="HWD43" s="117"/>
      <c r="HWE43" s="117"/>
      <c r="HWF43" s="117"/>
      <c r="HWG43" s="117"/>
      <c r="HWH43" s="117"/>
      <c r="HWI43" s="117"/>
      <c r="HWJ43" s="117"/>
      <c r="HWK43" s="117"/>
      <c r="HWL43" s="117"/>
      <c r="HWM43" s="117"/>
      <c r="HWN43" s="117"/>
      <c r="HWO43" s="117"/>
      <c r="HWP43" s="117"/>
      <c r="HWQ43" s="117"/>
      <c r="HWR43" s="117"/>
      <c r="HWS43" s="117"/>
      <c r="HWT43" s="117"/>
      <c r="HWU43" s="117"/>
      <c r="HWV43" s="117"/>
      <c r="HWW43" s="117"/>
      <c r="HWX43" s="117"/>
      <c r="HWY43" s="117"/>
      <c r="HWZ43" s="117"/>
      <c r="HXA43" s="117"/>
      <c r="HXB43" s="117"/>
      <c r="HXC43" s="117"/>
      <c r="HXD43" s="117"/>
      <c r="HXE43" s="117"/>
      <c r="HXF43" s="117"/>
      <c r="HXG43" s="117"/>
      <c r="HXH43" s="117"/>
      <c r="HXI43" s="117"/>
      <c r="HXJ43" s="117"/>
      <c r="HXK43" s="117"/>
      <c r="HXL43" s="117"/>
      <c r="HXM43" s="117"/>
      <c r="HXN43" s="117"/>
      <c r="HXO43" s="117"/>
      <c r="HXP43" s="117"/>
      <c r="HXQ43" s="117"/>
      <c r="HXR43" s="117"/>
      <c r="HXS43" s="117"/>
      <c r="HXT43" s="117"/>
      <c r="HXU43" s="117"/>
      <c r="HXV43" s="117"/>
      <c r="HXW43" s="117"/>
      <c r="HXX43" s="117"/>
      <c r="HXY43" s="117"/>
      <c r="HXZ43" s="117"/>
      <c r="HYA43" s="117"/>
      <c r="HYB43" s="117"/>
      <c r="HYC43" s="117"/>
      <c r="HYD43" s="117"/>
      <c r="HYE43" s="117"/>
      <c r="HYF43" s="117"/>
      <c r="HYG43" s="117"/>
      <c r="HYH43" s="117"/>
      <c r="HYI43" s="117"/>
      <c r="HYJ43" s="117"/>
      <c r="HYK43" s="117"/>
      <c r="HYL43" s="117"/>
      <c r="HYM43" s="117"/>
      <c r="HYN43" s="117"/>
      <c r="HYO43" s="117"/>
      <c r="HYP43" s="117"/>
      <c r="HYQ43" s="117"/>
      <c r="HYR43" s="117"/>
      <c r="HYS43" s="117"/>
      <c r="HYT43" s="117"/>
      <c r="HYU43" s="117"/>
      <c r="HYV43" s="117"/>
      <c r="HYW43" s="117"/>
      <c r="HYX43" s="117"/>
      <c r="HYY43" s="117"/>
      <c r="HYZ43" s="117"/>
      <c r="HZA43" s="117"/>
      <c r="HZB43" s="117"/>
      <c r="HZC43" s="117"/>
      <c r="HZD43" s="117"/>
      <c r="HZE43" s="117"/>
      <c r="HZF43" s="117"/>
      <c r="HZG43" s="117"/>
      <c r="HZH43" s="117"/>
      <c r="HZI43" s="117"/>
      <c r="HZJ43" s="117"/>
      <c r="HZK43" s="117"/>
      <c r="HZL43" s="117"/>
      <c r="HZM43" s="117"/>
      <c r="HZN43" s="117"/>
      <c r="HZO43" s="117"/>
      <c r="HZP43" s="117"/>
      <c r="HZQ43" s="117"/>
      <c r="HZR43" s="117"/>
      <c r="HZS43" s="117"/>
      <c r="HZT43" s="117"/>
      <c r="HZU43" s="117"/>
      <c r="HZV43" s="117"/>
      <c r="HZW43" s="117"/>
      <c r="HZX43" s="117"/>
      <c r="HZY43" s="117"/>
      <c r="HZZ43" s="117"/>
      <c r="IAA43" s="117"/>
      <c r="IAB43" s="117"/>
      <c r="IAC43" s="117"/>
      <c r="IAD43" s="117"/>
      <c r="IAE43" s="117"/>
      <c r="IAF43" s="117"/>
      <c r="IAG43" s="117"/>
      <c r="IAH43" s="117"/>
      <c r="IAI43" s="117"/>
      <c r="IAJ43" s="117"/>
      <c r="IAK43" s="117"/>
      <c r="IAL43" s="117"/>
      <c r="IAM43" s="117"/>
      <c r="IAN43" s="117"/>
      <c r="IAO43" s="117"/>
      <c r="IAP43" s="117"/>
      <c r="IAQ43" s="117"/>
      <c r="IAR43" s="117"/>
      <c r="IAS43" s="117"/>
      <c r="IAT43" s="117"/>
      <c r="IAU43" s="117"/>
      <c r="IAV43" s="117"/>
      <c r="IAW43" s="117"/>
      <c r="IAX43" s="117"/>
      <c r="IAY43" s="117"/>
      <c r="IAZ43" s="117"/>
      <c r="IBA43" s="117"/>
      <c r="IBB43" s="117"/>
      <c r="IBC43" s="117"/>
      <c r="IBD43" s="117"/>
      <c r="IBE43" s="117"/>
      <c r="IBF43" s="117"/>
      <c r="IBG43" s="117"/>
      <c r="IBH43" s="117"/>
      <c r="IBI43" s="117"/>
      <c r="IBJ43" s="117"/>
      <c r="IBK43" s="117"/>
      <c r="IBL43" s="117"/>
      <c r="IBM43" s="117"/>
      <c r="IBN43" s="117"/>
      <c r="IBO43" s="117"/>
      <c r="IBP43" s="117"/>
      <c r="IBQ43" s="117"/>
      <c r="IBR43" s="117"/>
      <c r="IBS43" s="117"/>
      <c r="IBT43" s="117"/>
      <c r="IBU43" s="117"/>
      <c r="IBV43" s="117"/>
      <c r="IBW43" s="117"/>
      <c r="IBX43" s="117"/>
      <c r="IBY43" s="117"/>
      <c r="IBZ43" s="117"/>
      <c r="ICA43" s="117"/>
      <c r="ICB43" s="117"/>
      <c r="ICC43" s="117"/>
      <c r="ICD43" s="117"/>
      <c r="ICE43" s="117"/>
      <c r="ICF43" s="117"/>
      <c r="ICG43" s="117"/>
      <c r="ICH43" s="117"/>
      <c r="ICI43" s="117"/>
      <c r="ICJ43" s="117"/>
      <c r="ICK43" s="117"/>
      <c r="ICL43" s="117"/>
      <c r="ICM43" s="117"/>
      <c r="ICN43" s="117"/>
      <c r="ICO43" s="117"/>
      <c r="ICP43" s="117"/>
      <c r="ICQ43" s="117"/>
      <c r="ICR43" s="117"/>
      <c r="ICS43" s="117"/>
      <c r="ICT43" s="117"/>
      <c r="ICU43" s="117"/>
      <c r="ICV43" s="117"/>
      <c r="ICW43" s="117"/>
      <c r="ICX43" s="117"/>
      <c r="ICY43" s="117"/>
      <c r="ICZ43" s="117"/>
      <c r="IDA43" s="117"/>
      <c r="IDB43" s="117"/>
      <c r="IDC43" s="117"/>
      <c r="IDD43" s="117"/>
      <c r="IDE43" s="117"/>
      <c r="IDF43" s="117"/>
      <c r="IDG43" s="117"/>
      <c r="IDH43" s="117"/>
      <c r="IDI43" s="117"/>
      <c r="IDJ43" s="117"/>
      <c r="IDK43" s="117"/>
      <c r="IDL43" s="117"/>
      <c r="IDM43" s="117"/>
      <c r="IDN43" s="117"/>
      <c r="IDO43" s="117"/>
      <c r="IDP43" s="117"/>
      <c r="IDQ43" s="117"/>
      <c r="IDR43" s="117"/>
      <c r="IDS43" s="117"/>
      <c r="IDT43" s="117"/>
      <c r="IDU43" s="117"/>
      <c r="IDV43" s="117"/>
      <c r="IDW43" s="117"/>
      <c r="IDX43" s="117"/>
      <c r="IDY43" s="117"/>
      <c r="IDZ43" s="117"/>
      <c r="IEA43" s="117"/>
      <c r="IEB43" s="117"/>
      <c r="IEC43" s="117"/>
      <c r="IED43" s="117"/>
      <c r="IEE43" s="117"/>
      <c r="IEF43" s="117"/>
      <c r="IEG43" s="117"/>
      <c r="IEH43" s="117"/>
      <c r="IEI43" s="117"/>
      <c r="IEJ43" s="117"/>
      <c r="IEK43" s="117"/>
      <c r="IEL43" s="117"/>
      <c r="IEM43" s="117"/>
      <c r="IEN43" s="117"/>
      <c r="IEO43" s="117"/>
      <c r="IEP43" s="117"/>
      <c r="IEQ43" s="117"/>
      <c r="IER43" s="117"/>
      <c r="IES43" s="117"/>
      <c r="IET43" s="117"/>
      <c r="IEU43" s="117"/>
      <c r="IEV43" s="117"/>
      <c r="IEW43" s="117"/>
      <c r="IEX43" s="117"/>
      <c r="IEY43" s="117"/>
      <c r="IEZ43" s="117"/>
      <c r="IFA43" s="117"/>
      <c r="IFB43" s="117"/>
      <c r="IFC43" s="117"/>
      <c r="IFD43" s="117"/>
      <c r="IFE43" s="117"/>
      <c r="IFF43" s="117"/>
      <c r="IFG43" s="117"/>
      <c r="IFH43" s="117"/>
      <c r="IFI43" s="117"/>
      <c r="IFJ43" s="117"/>
      <c r="IFK43" s="117"/>
      <c r="IFL43" s="117"/>
      <c r="IFM43" s="117"/>
      <c r="IFN43" s="117"/>
      <c r="IFO43" s="117"/>
      <c r="IFP43" s="117"/>
      <c r="IFQ43" s="117"/>
      <c r="IFR43" s="117"/>
      <c r="IFS43" s="117"/>
      <c r="IFT43" s="117"/>
      <c r="IFU43" s="117"/>
      <c r="IFV43" s="117"/>
      <c r="IFW43" s="117"/>
      <c r="IFX43" s="117"/>
      <c r="IFY43" s="117"/>
      <c r="IFZ43" s="117"/>
      <c r="IGA43" s="117"/>
      <c r="IGB43" s="117"/>
      <c r="IGC43" s="117"/>
      <c r="IGD43" s="117"/>
      <c r="IGE43" s="117"/>
      <c r="IGF43" s="117"/>
      <c r="IGG43" s="117"/>
      <c r="IGH43" s="117"/>
      <c r="IGI43" s="117"/>
      <c r="IGJ43" s="117"/>
      <c r="IGK43" s="117"/>
      <c r="IGL43" s="117"/>
      <c r="IGM43" s="117"/>
      <c r="IGN43" s="117"/>
      <c r="IGO43" s="117"/>
      <c r="IGP43" s="117"/>
      <c r="IGQ43" s="117"/>
      <c r="IGR43" s="117"/>
      <c r="IGS43" s="117"/>
      <c r="IGT43" s="117"/>
      <c r="IGU43" s="117"/>
      <c r="IGV43" s="117"/>
      <c r="IGW43" s="117"/>
      <c r="IGX43" s="117"/>
      <c r="IGY43" s="117"/>
      <c r="IGZ43" s="117"/>
      <c r="IHA43" s="117"/>
      <c r="IHB43" s="117"/>
      <c r="IHC43" s="117"/>
      <c r="IHD43" s="117"/>
      <c r="IHE43" s="117"/>
      <c r="IHF43" s="117"/>
      <c r="IHG43" s="117"/>
      <c r="IHH43" s="117"/>
      <c r="IHI43" s="117"/>
      <c r="IHJ43" s="117"/>
      <c r="IHK43" s="117"/>
      <c r="IHL43" s="117"/>
      <c r="IHM43" s="117"/>
      <c r="IHN43" s="117"/>
      <c r="IHO43" s="117"/>
      <c r="IHP43" s="117"/>
      <c r="IHQ43" s="117"/>
      <c r="IHR43" s="117"/>
      <c r="IHS43" s="117"/>
      <c r="IHT43" s="117"/>
      <c r="IHU43" s="117"/>
      <c r="IHV43" s="117"/>
      <c r="IHW43" s="117"/>
      <c r="IHX43" s="117"/>
      <c r="IHY43" s="117"/>
      <c r="IHZ43" s="117"/>
      <c r="IIA43" s="117"/>
      <c r="IIB43" s="117"/>
      <c r="IIC43" s="117"/>
      <c r="IID43" s="117"/>
      <c r="IIE43" s="117"/>
      <c r="IIF43" s="117"/>
      <c r="IIG43" s="117"/>
      <c r="IIH43" s="117"/>
      <c r="III43" s="117"/>
      <c r="IIJ43" s="117"/>
      <c r="IIK43" s="117"/>
      <c r="IIL43" s="117"/>
      <c r="IIM43" s="117"/>
      <c r="IIN43" s="117"/>
      <c r="IIO43" s="117"/>
      <c r="IIP43" s="117"/>
      <c r="IIQ43" s="117"/>
      <c r="IIR43" s="117"/>
      <c r="IIS43" s="117"/>
      <c r="IIT43" s="117"/>
      <c r="IIU43" s="117"/>
      <c r="IIV43" s="117"/>
      <c r="IIW43" s="117"/>
      <c r="IIX43" s="117"/>
      <c r="IIY43" s="117"/>
      <c r="IIZ43" s="117"/>
      <c r="IJA43" s="117"/>
      <c r="IJB43" s="117"/>
      <c r="IJC43" s="117"/>
      <c r="IJD43" s="117"/>
      <c r="IJE43" s="117"/>
      <c r="IJF43" s="117"/>
      <c r="IJG43" s="117"/>
      <c r="IJH43" s="117"/>
      <c r="IJI43" s="117"/>
      <c r="IJJ43" s="117"/>
      <c r="IJK43" s="117"/>
      <c r="IJL43" s="117"/>
      <c r="IJM43" s="117"/>
      <c r="IJN43" s="117"/>
      <c r="IJO43" s="117"/>
      <c r="IJP43" s="117"/>
      <c r="IJQ43" s="117"/>
      <c r="IJR43" s="117"/>
      <c r="IJS43" s="117"/>
      <c r="IJT43" s="117"/>
      <c r="IJU43" s="117"/>
      <c r="IJV43" s="117"/>
      <c r="IJW43" s="117"/>
      <c r="IJX43" s="117"/>
      <c r="IJY43" s="117"/>
      <c r="IJZ43" s="117"/>
      <c r="IKA43" s="117"/>
      <c r="IKB43" s="117"/>
      <c r="IKC43" s="117"/>
      <c r="IKD43" s="117"/>
      <c r="IKE43" s="117"/>
      <c r="IKF43" s="117"/>
      <c r="IKG43" s="117"/>
      <c r="IKH43" s="117"/>
      <c r="IKI43" s="117"/>
      <c r="IKJ43" s="117"/>
      <c r="IKK43" s="117"/>
      <c r="IKL43" s="117"/>
      <c r="IKM43" s="117"/>
      <c r="IKN43" s="117"/>
      <c r="IKO43" s="117"/>
      <c r="IKP43" s="117"/>
      <c r="IKQ43" s="117"/>
      <c r="IKR43" s="117"/>
      <c r="IKS43" s="117"/>
      <c r="IKT43" s="117"/>
      <c r="IKU43" s="117"/>
      <c r="IKV43" s="117"/>
      <c r="IKW43" s="117"/>
      <c r="IKX43" s="117"/>
      <c r="IKY43" s="117"/>
      <c r="IKZ43" s="117"/>
      <c r="ILA43" s="117"/>
      <c r="ILB43" s="117"/>
      <c r="ILC43" s="117"/>
      <c r="ILD43" s="117"/>
      <c r="ILE43" s="117"/>
      <c r="ILF43" s="117"/>
      <c r="ILG43" s="117"/>
      <c r="ILH43" s="117"/>
      <c r="ILI43" s="117"/>
      <c r="ILJ43" s="117"/>
      <c r="ILK43" s="117"/>
      <c r="ILL43" s="117"/>
      <c r="ILM43" s="117"/>
      <c r="ILN43" s="117"/>
      <c r="ILO43" s="117"/>
      <c r="ILP43" s="117"/>
      <c r="ILQ43" s="117"/>
      <c r="ILR43" s="117"/>
      <c r="ILS43" s="117"/>
      <c r="ILT43" s="117"/>
      <c r="ILU43" s="117"/>
      <c r="ILV43" s="117"/>
      <c r="ILW43" s="117"/>
      <c r="ILX43" s="117"/>
      <c r="ILY43" s="117"/>
      <c r="ILZ43" s="117"/>
      <c r="IMA43" s="117"/>
      <c r="IMB43" s="117"/>
      <c r="IMC43" s="117"/>
      <c r="IMD43" s="117"/>
      <c r="IME43" s="117"/>
      <c r="IMF43" s="117"/>
      <c r="IMG43" s="117"/>
      <c r="IMH43" s="117"/>
      <c r="IMI43" s="117"/>
      <c r="IMJ43" s="117"/>
      <c r="IMK43" s="117"/>
      <c r="IML43" s="117"/>
      <c r="IMM43" s="117"/>
      <c r="IMN43" s="117"/>
      <c r="IMO43" s="117"/>
      <c r="IMP43" s="117"/>
      <c r="IMQ43" s="117"/>
      <c r="IMR43" s="117"/>
      <c r="IMS43" s="117"/>
      <c r="IMT43" s="117"/>
      <c r="IMU43" s="117"/>
      <c r="IMV43" s="117"/>
      <c r="IMW43" s="117"/>
      <c r="IMX43" s="117"/>
      <c r="IMY43" s="117"/>
      <c r="IMZ43" s="117"/>
      <c r="INA43" s="117"/>
      <c r="INB43" s="117"/>
      <c r="INC43" s="117"/>
      <c r="IND43" s="117"/>
      <c r="INE43" s="117"/>
      <c r="INF43" s="117"/>
      <c r="ING43" s="117"/>
      <c r="INH43" s="117"/>
      <c r="INI43" s="117"/>
      <c r="INJ43" s="117"/>
      <c r="INK43" s="117"/>
      <c r="INL43" s="117"/>
      <c r="INM43" s="117"/>
      <c r="INN43" s="117"/>
      <c r="INO43" s="117"/>
      <c r="INP43" s="117"/>
      <c r="INQ43" s="117"/>
      <c r="INR43" s="117"/>
      <c r="INS43" s="117"/>
      <c r="INT43" s="117"/>
      <c r="INU43" s="117"/>
      <c r="INV43" s="117"/>
      <c r="INW43" s="117"/>
      <c r="INX43" s="117"/>
      <c r="INY43" s="117"/>
      <c r="INZ43" s="117"/>
      <c r="IOA43" s="117"/>
      <c r="IOB43" s="117"/>
      <c r="IOC43" s="117"/>
      <c r="IOD43" s="117"/>
      <c r="IOE43" s="117"/>
      <c r="IOF43" s="117"/>
      <c r="IOG43" s="117"/>
      <c r="IOH43" s="117"/>
      <c r="IOI43" s="117"/>
      <c r="IOJ43" s="117"/>
      <c r="IOK43" s="117"/>
      <c r="IOL43" s="117"/>
      <c r="IOM43" s="117"/>
      <c r="ION43" s="117"/>
      <c r="IOO43" s="117"/>
      <c r="IOP43" s="117"/>
      <c r="IOQ43" s="117"/>
      <c r="IOR43" s="117"/>
      <c r="IOS43" s="117"/>
      <c r="IOT43" s="117"/>
      <c r="IOU43" s="117"/>
      <c r="IOV43" s="117"/>
      <c r="IOW43" s="117"/>
      <c r="IOX43" s="117"/>
      <c r="IOY43" s="117"/>
      <c r="IOZ43" s="117"/>
      <c r="IPA43" s="117"/>
      <c r="IPB43" s="117"/>
      <c r="IPC43" s="117"/>
      <c r="IPD43" s="117"/>
      <c r="IPE43" s="117"/>
      <c r="IPF43" s="117"/>
      <c r="IPG43" s="117"/>
      <c r="IPH43" s="117"/>
      <c r="IPI43" s="117"/>
      <c r="IPJ43" s="117"/>
      <c r="IPK43" s="117"/>
      <c r="IPL43" s="117"/>
      <c r="IPM43" s="117"/>
      <c r="IPN43" s="117"/>
      <c r="IPO43" s="117"/>
      <c r="IPP43" s="117"/>
      <c r="IPQ43" s="117"/>
      <c r="IPR43" s="117"/>
      <c r="IPS43" s="117"/>
      <c r="IPT43" s="117"/>
      <c r="IPU43" s="117"/>
      <c r="IPV43" s="117"/>
      <c r="IPW43" s="117"/>
      <c r="IPX43" s="117"/>
      <c r="IPY43" s="117"/>
      <c r="IPZ43" s="117"/>
      <c r="IQA43" s="117"/>
      <c r="IQB43" s="117"/>
      <c r="IQC43" s="117"/>
      <c r="IQD43" s="117"/>
      <c r="IQE43" s="117"/>
      <c r="IQF43" s="117"/>
      <c r="IQG43" s="117"/>
      <c r="IQH43" s="117"/>
      <c r="IQI43" s="117"/>
      <c r="IQJ43" s="117"/>
      <c r="IQK43" s="117"/>
      <c r="IQL43" s="117"/>
      <c r="IQM43" s="117"/>
      <c r="IQN43" s="117"/>
      <c r="IQO43" s="117"/>
      <c r="IQP43" s="117"/>
      <c r="IQQ43" s="117"/>
      <c r="IQR43" s="117"/>
      <c r="IQS43" s="117"/>
      <c r="IQT43" s="117"/>
      <c r="IQU43" s="117"/>
      <c r="IQV43" s="117"/>
      <c r="IQW43" s="117"/>
      <c r="IQX43" s="117"/>
      <c r="IQY43" s="117"/>
      <c r="IQZ43" s="117"/>
      <c r="IRA43" s="117"/>
      <c r="IRB43" s="117"/>
      <c r="IRC43" s="117"/>
      <c r="IRD43" s="117"/>
      <c r="IRE43" s="117"/>
      <c r="IRF43" s="117"/>
      <c r="IRG43" s="117"/>
      <c r="IRH43" s="117"/>
      <c r="IRI43" s="117"/>
      <c r="IRJ43" s="117"/>
      <c r="IRK43" s="117"/>
      <c r="IRL43" s="117"/>
      <c r="IRM43" s="117"/>
      <c r="IRN43" s="117"/>
      <c r="IRO43" s="117"/>
      <c r="IRP43" s="117"/>
      <c r="IRQ43" s="117"/>
      <c r="IRR43" s="117"/>
      <c r="IRS43" s="117"/>
      <c r="IRT43" s="117"/>
      <c r="IRU43" s="117"/>
      <c r="IRV43" s="117"/>
      <c r="IRW43" s="117"/>
      <c r="IRX43" s="117"/>
      <c r="IRY43" s="117"/>
      <c r="IRZ43" s="117"/>
      <c r="ISA43" s="117"/>
      <c r="ISB43" s="117"/>
      <c r="ISC43" s="117"/>
      <c r="ISD43" s="117"/>
      <c r="ISE43" s="117"/>
      <c r="ISF43" s="117"/>
      <c r="ISG43" s="117"/>
      <c r="ISH43" s="117"/>
      <c r="ISI43" s="117"/>
      <c r="ISJ43" s="117"/>
      <c r="ISK43" s="117"/>
      <c r="ISL43" s="117"/>
      <c r="ISM43" s="117"/>
      <c r="ISN43" s="117"/>
      <c r="ISO43" s="117"/>
      <c r="ISP43" s="117"/>
      <c r="ISQ43" s="117"/>
      <c r="ISR43" s="117"/>
      <c r="ISS43" s="117"/>
      <c r="IST43" s="117"/>
      <c r="ISU43" s="117"/>
      <c r="ISV43" s="117"/>
      <c r="ISW43" s="117"/>
      <c r="ISX43" s="117"/>
      <c r="ISY43" s="117"/>
      <c r="ISZ43" s="117"/>
      <c r="ITA43" s="117"/>
      <c r="ITB43" s="117"/>
      <c r="ITC43" s="117"/>
      <c r="ITD43" s="117"/>
      <c r="ITE43" s="117"/>
      <c r="ITF43" s="117"/>
      <c r="ITG43" s="117"/>
      <c r="ITH43" s="117"/>
      <c r="ITI43" s="117"/>
      <c r="ITJ43" s="117"/>
      <c r="ITK43" s="117"/>
      <c r="ITL43" s="117"/>
      <c r="ITM43" s="117"/>
      <c r="ITN43" s="117"/>
      <c r="ITO43" s="117"/>
      <c r="ITP43" s="117"/>
      <c r="ITQ43" s="117"/>
      <c r="ITR43" s="117"/>
      <c r="ITS43" s="117"/>
      <c r="ITT43" s="117"/>
      <c r="ITU43" s="117"/>
      <c r="ITV43" s="117"/>
      <c r="ITW43" s="117"/>
      <c r="ITX43" s="117"/>
      <c r="ITY43" s="117"/>
      <c r="ITZ43" s="117"/>
      <c r="IUA43" s="117"/>
      <c r="IUB43" s="117"/>
      <c r="IUC43" s="117"/>
      <c r="IUD43" s="117"/>
      <c r="IUE43" s="117"/>
      <c r="IUF43" s="117"/>
      <c r="IUG43" s="117"/>
      <c r="IUH43" s="117"/>
      <c r="IUI43" s="117"/>
      <c r="IUJ43" s="117"/>
      <c r="IUK43" s="117"/>
      <c r="IUL43" s="117"/>
      <c r="IUM43" s="117"/>
      <c r="IUN43" s="117"/>
      <c r="IUO43" s="117"/>
      <c r="IUP43" s="117"/>
      <c r="IUQ43" s="117"/>
      <c r="IUR43" s="117"/>
      <c r="IUS43" s="117"/>
      <c r="IUT43" s="117"/>
      <c r="IUU43" s="117"/>
      <c r="IUV43" s="117"/>
      <c r="IUW43" s="117"/>
      <c r="IUX43" s="117"/>
      <c r="IUY43" s="117"/>
      <c r="IUZ43" s="117"/>
      <c r="IVA43" s="117"/>
      <c r="IVB43" s="117"/>
      <c r="IVC43" s="117"/>
      <c r="IVD43" s="117"/>
      <c r="IVE43" s="117"/>
      <c r="IVF43" s="117"/>
      <c r="IVG43" s="117"/>
      <c r="IVH43" s="117"/>
      <c r="IVI43" s="117"/>
      <c r="IVJ43" s="117"/>
      <c r="IVK43" s="117"/>
      <c r="IVL43" s="117"/>
      <c r="IVM43" s="117"/>
      <c r="IVN43" s="117"/>
      <c r="IVO43" s="117"/>
      <c r="IVP43" s="117"/>
      <c r="IVQ43" s="117"/>
      <c r="IVR43" s="117"/>
      <c r="IVS43" s="117"/>
      <c r="IVT43" s="117"/>
      <c r="IVU43" s="117"/>
      <c r="IVV43" s="117"/>
      <c r="IVW43" s="117"/>
      <c r="IVX43" s="117"/>
      <c r="IVY43" s="117"/>
      <c r="IVZ43" s="117"/>
      <c r="IWA43" s="117"/>
      <c r="IWB43" s="117"/>
      <c r="IWC43" s="117"/>
      <c r="IWD43" s="117"/>
      <c r="IWE43" s="117"/>
      <c r="IWF43" s="117"/>
      <c r="IWG43" s="117"/>
      <c r="IWH43" s="117"/>
      <c r="IWI43" s="117"/>
      <c r="IWJ43" s="117"/>
      <c r="IWK43" s="117"/>
      <c r="IWL43" s="117"/>
      <c r="IWM43" s="117"/>
      <c r="IWN43" s="117"/>
      <c r="IWO43" s="117"/>
      <c r="IWP43" s="117"/>
      <c r="IWQ43" s="117"/>
      <c r="IWR43" s="117"/>
      <c r="IWS43" s="117"/>
      <c r="IWT43" s="117"/>
      <c r="IWU43" s="117"/>
      <c r="IWV43" s="117"/>
      <c r="IWW43" s="117"/>
      <c r="IWX43" s="117"/>
      <c r="IWY43" s="117"/>
      <c r="IWZ43" s="117"/>
      <c r="IXA43" s="117"/>
      <c r="IXB43" s="117"/>
      <c r="IXC43" s="117"/>
      <c r="IXD43" s="117"/>
      <c r="IXE43" s="117"/>
      <c r="IXF43" s="117"/>
      <c r="IXG43" s="117"/>
      <c r="IXH43" s="117"/>
      <c r="IXI43" s="117"/>
      <c r="IXJ43" s="117"/>
      <c r="IXK43" s="117"/>
      <c r="IXL43" s="117"/>
      <c r="IXM43" s="117"/>
      <c r="IXN43" s="117"/>
      <c r="IXO43" s="117"/>
      <c r="IXP43" s="117"/>
      <c r="IXQ43" s="117"/>
      <c r="IXR43" s="117"/>
      <c r="IXS43" s="117"/>
      <c r="IXT43" s="117"/>
      <c r="IXU43" s="117"/>
      <c r="IXV43" s="117"/>
      <c r="IXW43" s="117"/>
      <c r="IXX43" s="117"/>
      <c r="IXY43" s="117"/>
      <c r="IXZ43" s="117"/>
      <c r="IYA43" s="117"/>
      <c r="IYB43" s="117"/>
      <c r="IYC43" s="117"/>
      <c r="IYD43" s="117"/>
      <c r="IYE43" s="117"/>
      <c r="IYF43" s="117"/>
      <c r="IYG43" s="117"/>
      <c r="IYH43" s="117"/>
      <c r="IYI43" s="117"/>
      <c r="IYJ43" s="117"/>
      <c r="IYK43" s="117"/>
      <c r="IYL43" s="117"/>
      <c r="IYM43" s="117"/>
      <c r="IYN43" s="117"/>
      <c r="IYO43" s="117"/>
      <c r="IYP43" s="117"/>
      <c r="IYQ43" s="117"/>
      <c r="IYR43" s="117"/>
      <c r="IYS43" s="117"/>
      <c r="IYT43" s="117"/>
      <c r="IYU43" s="117"/>
      <c r="IYV43" s="117"/>
      <c r="IYW43" s="117"/>
      <c r="IYX43" s="117"/>
      <c r="IYY43" s="117"/>
      <c r="IYZ43" s="117"/>
      <c r="IZA43" s="117"/>
      <c r="IZB43" s="117"/>
      <c r="IZC43" s="117"/>
      <c r="IZD43" s="117"/>
      <c r="IZE43" s="117"/>
      <c r="IZF43" s="117"/>
      <c r="IZG43" s="117"/>
      <c r="IZH43" s="117"/>
      <c r="IZI43" s="117"/>
      <c r="IZJ43" s="117"/>
      <c r="IZK43" s="117"/>
      <c r="IZL43" s="117"/>
      <c r="IZM43" s="117"/>
      <c r="IZN43" s="117"/>
      <c r="IZO43" s="117"/>
      <c r="IZP43" s="117"/>
      <c r="IZQ43" s="117"/>
      <c r="IZR43" s="117"/>
      <c r="IZS43" s="117"/>
      <c r="IZT43" s="117"/>
      <c r="IZU43" s="117"/>
      <c r="IZV43" s="117"/>
      <c r="IZW43" s="117"/>
      <c r="IZX43" s="117"/>
      <c r="IZY43" s="117"/>
      <c r="IZZ43" s="117"/>
      <c r="JAA43" s="117"/>
      <c r="JAB43" s="117"/>
      <c r="JAC43" s="117"/>
      <c r="JAD43" s="117"/>
      <c r="JAE43" s="117"/>
      <c r="JAF43" s="117"/>
      <c r="JAG43" s="117"/>
      <c r="JAH43" s="117"/>
      <c r="JAI43" s="117"/>
      <c r="JAJ43" s="117"/>
      <c r="JAK43" s="117"/>
      <c r="JAL43" s="117"/>
      <c r="JAM43" s="117"/>
      <c r="JAN43" s="117"/>
      <c r="JAO43" s="117"/>
      <c r="JAP43" s="117"/>
      <c r="JAQ43" s="117"/>
      <c r="JAR43" s="117"/>
      <c r="JAS43" s="117"/>
      <c r="JAT43" s="117"/>
      <c r="JAU43" s="117"/>
      <c r="JAV43" s="117"/>
      <c r="JAW43" s="117"/>
      <c r="JAX43" s="117"/>
      <c r="JAY43" s="117"/>
      <c r="JAZ43" s="117"/>
      <c r="JBA43" s="117"/>
      <c r="JBB43" s="117"/>
      <c r="JBC43" s="117"/>
      <c r="JBD43" s="117"/>
      <c r="JBE43" s="117"/>
      <c r="JBF43" s="117"/>
      <c r="JBG43" s="117"/>
      <c r="JBH43" s="117"/>
      <c r="JBI43" s="117"/>
      <c r="JBJ43" s="117"/>
      <c r="JBK43" s="117"/>
      <c r="JBL43" s="117"/>
      <c r="JBM43" s="117"/>
      <c r="JBN43" s="117"/>
      <c r="JBO43" s="117"/>
      <c r="JBP43" s="117"/>
      <c r="JBQ43" s="117"/>
      <c r="JBR43" s="117"/>
      <c r="JBS43" s="117"/>
      <c r="JBT43" s="117"/>
      <c r="JBU43" s="117"/>
      <c r="JBV43" s="117"/>
      <c r="JBW43" s="117"/>
      <c r="JBX43" s="117"/>
      <c r="JBY43" s="117"/>
      <c r="JBZ43" s="117"/>
      <c r="JCA43" s="117"/>
      <c r="JCB43" s="117"/>
      <c r="JCC43" s="117"/>
      <c r="JCD43" s="117"/>
      <c r="JCE43" s="117"/>
      <c r="JCF43" s="117"/>
      <c r="JCG43" s="117"/>
      <c r="JCH43" s="117"/>
      <c r="JCI43" s="117"/>
      <c r="JCJ43" s="117"/>
      <c r="JCK43" s="117"/>
      <c r="JCL43" s="117"/>
      <c r="JCM43" s="117"/>
      <c r="JCN43" s="117"/>
      <c r="JCO43" s="117"/>
      <c r="JCP43" s="117"/>
      <c r="JCQ43" s="117"/>
      <c r="JCR43" s="117"/>
      <c r="JCS43" s="117"/>
      <c r="JCT43" s="117"/>
      <c r="JCU43" s="117"/>
      <c r="JCV43" s="117"/>
      <c r="JCW43" s="117"/>
      <c r="JCX43" s="117"/>
      <c r="JCY43" s="117"/>
      <c r="JCZ43" s="117"/>
      <c r="JDA43" s="117"/>
      <c r="JDB43" s="117"/>
      <c r="JDC43" s="117"/>
      <c r="JDD43" s="117"/>
      <c r="JDE43" s="117"/>
      <c r="JDF43" s="117"/>
      <c r="JDG43" s="117"/>
      <c r="JDH43" s="117"/>
      <c r="JDI43" s="117"/>
      <c r="JDJ43" s="117"/>
      <c r="JDK43" s="117"/>
      <c r="JDL43" s="117"/>
      <c r="JDM43" s="117"/>
      <c r="JDN43" s="117"/>
      <c r="JDO43" s="117"/>
      <c r="JDP43" s="117"/>
      <c r="JDQ43" s="117"/>
      <c r="JDR43" s="117"/>
      <c r="JDS43" s="117"/>
      <c r="JDT43" s="117"/>
      <c r="JDU43" s="117"/>
      <c r="JDV43" s="117"/>
      <c r="JDW43" s="117"/>
      <c r="JDX43" s="117"/>
      <c r="JDY43" s="117"/>
      <c r="JDZ43" s="117"/>
      <c r="JEA43" s="117"/>
      <c r="JEB43" s="117"/>
      <c r="JEC43" s="117"/>
      <c r="JED43" s="117"/>
      <c r="JEE43" s="117"/>
      <c r="JEF43" s="117"/>
      <c r="JEG43" s="117"/>
      <c r="JEH43" s="117"/>
      <c r="JEI43" s="117"/>
      <c r="JEJ43" s="117"/>
      <c r="JEK43" s="117"/>
      <c r="JEL43" s="117"/>
      <c r="JEM43" s="117"/>
      <c r="JEN43" s="117"/>
      <c r="JEO43" s="117"/>
      <c r="JEP43" s="117"/>
      <c r="JEQ43" s="117"/>
      <c r="JER43" s="117"/>
      <c r="JES43" s="117"/>
      <c r="JET43" s="117"/>
      <c r="JEU43" s="117"/>
      <c r="JEV43" s="117"/>
      <c r="JEW43" s="117"/>
      <c r="JEX43" s="117"/>
      <c r="JEY43" s="117"/>
      <c r="JEZ43" s="117"/>
      <c r="JFA43" s="117"/>
      <c r="JFB43" s="117"/>
      <c r="JFC43" s="117"/>
      <c r="JFD43" s="117"/>
      <c r="JFE43" s="117"/>
      <c r="JFF43" s="117"/>
      <c r="JFG43" s="117"/>
      <c r="JFH43" s="117"/>
      <c r="JFI43" s="117"/>
      <c r="JFJ43" s="117"/>
      <c r="JFK43" s="117"/>
      <c r="JFL43" s="117"/>
      <c r="JFM43" s="117"/>
      <c r="JFN43" s="117"/>
      <c r="JFO43" s="117"/>
      <c r="JFP43" s="117"/>
      <c r="JFQ43" s="117"/>
      <c r="JFR43" s="117"/>
      <c r="JFS43" s="117"/>
      <c r="JFT43" s="117"/>
      <c r="JFU43" s="117"/>
      <c r="JFV43" s="117"/>
      <c r="JFW43" s="117"/>
      <c r="JFX43" s="117"/>
      <c r="JFY43" s="117"/>
      <c r="JFZ43" s="117"/>
      <c r="JGA43" s="117"/>
      <c r="JGB43" s="117"/>
      <c r="JGC43" s="117"/>
      <c r="JGD43" s="117"/>
      <c r="JGE43" s="117"/>
      <c r="JGF43" s="117"/>
      <c r="JGG43" s="117"/>
      <c r="JGH43" s="117"/>
      <c r="JGI43" s="117"/>
      <c r="JGJ43" s="117"/>
      <c r="JGK43" s="117"/>
      <c r="JGL43" s="117"/>
      <c r="JGM43" s="117"/>
      <c r="JGN43" s="117"/>
      <c r="JGO43" s="117"/>
      <c r="JGP43" s="117"/>
      <c r="JGQ43" s="117"/>
      <c r="JGR43" s="117"/>
      <c r="JGS43" s="117"/>
      <c r="JGT43" s="117"/>
      <c r="JGU43" s="117"/>
      <c r="JGV43" s="117"/>
      <c r="JGW43" s="117"/>
      <c r="JGX43" s="117"/>
      <c r="JGY43" s="117"/>
      <c r="JGZ43" s="117"/>
      <c r="JHA43" s="117"/>
      <c r="JHB43" s="117"/>
      <c r="JHC43" s="117"/>
      <c r="JHD43" s="117"/>
      <c r="JHE43" s="117"/>
      <c r="JHF43" s="117"/>
      <c r="JHG43" s="117"/>
      <c r="JHH43" s="117"/>
      <c r="JHI43" s="117"/>
      <c r="JHJ43" s="117"/>
      <c r="JHK43" s="117"/>
      <c r="JHL43" s="117"/>
      <c r="JHM43" s="117"/>
      <c r="JHN43" s="117"/>
      <c r="JHO43" s="117"/>
      <c r="JHP43" s="117"/>
      <c r="JHQ43" s="117"/>
      <c r="JHR43" s="117"/>
      <c r="JHS43" s="117"/>
      <c r="JHT43" s="117"/>
      <c r="JHU43" s="117"/>
      <c r="JHV43" s="117"/>
      <c r="JHW43" s="117"/>
      <c r="JHX43" s="117"/>
      <c r="JHY43" s="117"/>
      <c r="JHZ43" s="117"/>
      <c r="JIA43" s="117"/>
      <c r="JIB43" s="117"/>
      <c r="JIC43" s="117"/>
      <c r="JID43" s="117"/>
      <c r="JIE43" s="117"/>
      <c r="JIF43" s="117"/>
      <c r="JIG43" s="117"/>
      <c r="JIH43" s="117"/>
      <c r="JII43" s="117"/>
      <c r="JIJ43" s="117"/>
      <c r="JIK43" s="117"/>
      <c r="JIL43" s="117"/>
      <c r="JIM43" s="117"/>
      <c r="JIN43" s="117"/>
      <c r="JIO43" s="117"/>
      <c r="JIP43" s="117"/>
      <c r="JIQ43" s="117"/>
      <c r="JIR43" s="117"/>
      <c r="JIS43" s="117"/>
      <c r="JIT43" s="117"/>
      <c r="JIU43" s="117"/>
      <c r="JIV43" s="117"/>
      <c r="JIW43" s="117"/>
      <c r="JIX43" s="117"/>
      <c r="JIY43" s="117"/>
      <c r="JIZ43" s="117"/>
      <c r="JJA43" s="117"/>
      <c r="JJB43" s="117"/>
      <c r="JJC43" s="117"/>
      <c r="JJD43" s="117"/>
      <c r="JJE43" s="117"/>
      <c r="JJF43" s="117"/>
      <c r="JJG43" s="117"/>
      <c r="JJH43" s="117"/>
      <c r="JJI43" s="117"/>
      <c r="JJJ43" s="117"/>
      <c r="JJK43" s="117"/>
      <c r="JJL43" s="117"/>
      <c r="JJM43" s="117"/>
      <c r="JJN43" s="117"/>
      <c r="JJO43" s="117"/>
      <c r="JJP43" s="117"/>
      <c r="JJQ43" s="117"/>
      <c r="JJR43" s="117"/>
      <c r="JJS43" s="117"/>
      <c r="JJT43" s="117"/>
      <c r="JJU43" s="117"/>
      <c r="JJV43" s="117"/>
      <c r="JJW43" s="117"/>
      <c r="JJX43" s="117"/>
      <c r="JJY43" s="117"/>
      <c r="JJZ43" s="117"/>
      <c r="JKA43" s="117"/>
      <c r="JKB43" s="117"/>
      <c r="JKC43" s="117"/>
      <c r="JKD43" s="117"/>
      <c r="JKE43" s="117"/>
      <c r="JKF43" s="117"/>
      <c r="JKG43" s="117"/>
      <c r="JKH43" s="117"/>
      <c r="JKI43" s="117"/>
      <c r="JKJ43" s="117"/>
      <c r="JKK43" s="117"/>
      <c r="JKL43" s="117"/>
      <c r="JKM43" s="117"/>
      <c r="JKN43" s="117"/>
      <c r="JKO43" s="117"/>
      <c r="JKP43" s="117"/>
      <c r="JKQ43" s="117"/>
      <c r="JKR43" s="117"/>
      <c r="JKS43" s="117"/>
      <c r="JKT43" s="117"/>
      <c r="JKU43" s="117"/>
      <c r="JKV43" s="117"/>
      <c r="JKW43" s="117"/>
      <c r="JKX43" s="117"/>
      <c r="JKY43" s="117"/>
      <c r="JKZ43" s="117"/>
      <c r="JLA43" s="117"/>
      <c r="JLB43" s="117"/>
      <c r="JLC43" s="117"/>
      <c r="JLD43" s="117"/>
      <c r="JLE43" s="117"/>
      <c r="JLF43" s="117"/>
      <c r="JLG43" s="117"/>
      <c r="JLH43" s="117"/>
      <c r="JLI43" s="117"/>
      <c r="JLJ43" s="117"/>
      <c r="JLK43" s="117"/>
      <c r="JLL43" s="117"/>
      <c r="JLM43" s="117"/>
      <c r="JLN43" s="117"/>
      <c r="JLO43" s="117"/>
      <c r="JLP43" s="117"/>
      <c r="JLQ43" s="117"/>
      <c r="JLR43" s="117"/>
      <c r="JLS43" s="117"/>
      <c r="JLT43" s="117"/>
      <c r="JLU43" s="117"/>
      <c r="JLV43" s="117"/>
      <c r="JLW43" s="117"/>
      <c r="JLX43" s="117"/>
      <c r="JLY43" s="117"/>
      <c r="JLZ43" s="117"/>
      <c r="JMA43" s="117"/>
      <c r="JMB43" s="117"/>
      <c r="JMC43" s="117"/>
      <c r="JMD43" s="117"/>
      <c r="JME43" s="117"/>
      <c r="JMF43" s="117"/>
      <c r="JMG43" s="117"/>
      <c r="JMH43" s="117"/>
      <c r="JMI43" s="117"/>
      <c r="JMJ43" s="117"/>
      <c r="JMK43" s="117"/>
      <c r="JML43" s="117"/>
      <c r="JMM43" s="117"/>
      <c r="JMN43" s="117"/>
      <c r="JMO43" s="117"/>
      <c r="JMP43" s="117"/>
      <c r="JMQ43" s="117"/>
      <c r="JMR43" s="117"/>
      <c r="JMS43" s="117"/>
      <c r="JMT43" s="117"/>
      <c r="JMU43" s="117"/>
      <c r="JMV43" s="117"/>
      <c r="JMW43" s="117"/>
      <c r="JMX43" s="117"/>
      <c r="JMY43" s="117"/>
      <c r="JMZ43" s="117"/>
      <c r="JNA43" s="117"/>
      <c r="JNB43" s="117"/>
      <c r="JNC43" s="117"/>
      <c r="JND43" s="117"/>
      <c r="JNE43" s="117"/>
      <c r="JNF43" s="117"/>
      <c r="JNG43" s="117"/>
      <c r="JNH43" s="117"/>
      <c r="JNI43" s="117"/>
      <c r="JNJ43" s="117"/>
      <c r="JNK43" s="117"/>
      <c r="JNL43" s="117"/>
      <c r="JNM43" s="117"/>
      <c r="JNN43" s="117"/>
      <c r="JNO43" s="117"/>
      <c r="JNP43" s="117"/>
      <c r="JNQ43" s="117"/>
      <c r="JNR43" s="117"/>
      <c r="JNS43" s="117"/>
      <c r="JNT43" s="117"/>
      <c r="JNU43" s="117"/>
      <c r="JNV43" s="117"/>
      <c r="JNW43" s="117"/>
      <c r="JNX43" s="117"/>
      <c r="JNY43" s="117"/>
      <c r="JNZ43" s="117"/>
      <c r="JOA43" s="117"/>
      <c r="JOB43" s="117"/>
      <c r="JOC43" s="117"/>
      <c r="JOD43" s="117"/>
      <c r="JOE43" s="117"/>
      <c r="JOF43" s="117"/>
      <c r="JOG43" s="117"/>
      <c r="JOH43" s="117"/>
      <c r="JOI43" s="117"/>
      <c r="JOJ43" s="117"/>
      <c r="JOK43" s="117"/>
      <c r="JOL43" s="117"/>
      <c r="JOM43" s="117"/>
      <c r="JON43" s="117"/>
      <c r="JOO43" s="117"/>
      <c r="JOP43" s="117"/>
      <c r="JOQ43" s="117"/>
      <c r="JOR43" s="117"/>
      <c r="JOS43" s="117"/>
      <c r="JOT43" s="117"/>
      <c r="JOU43" s="117"/>
      <c r="JOV43" s="117"/>
      <c r="JOW43" s="117"/>
      <c r="JOX43" s="117"/>
      <c r="JOY43" s="117"/>
      <c r="JOZ43" s="117"/>
      <c r="JPA43" s="117"/>
      <c r="JPB43" s="117"/>
      <c r="JPC43" s="117"/>
      <c r="JPD43" s="117"/>
      <c r="JPE43" s="117"/>
      <c r="JPF43" s="117"/>
      <c r="JPG43" s="117"/>
      <c r="JPH43" s="117"/>
      <c r="JPI43" s="117"/>
      <c r="JPJ43" s="117"/>
      <c r="JPK43" s="117"/>
      <c r="JPL43" s="117"/>
      <c r="JPM43" s="117"/>
      <c r="JPN43" s="117"/>
      <c r="JPO43" s="117"/>
      <c r="JPP43" s="117"/>
      <c r="JPQ43" s="117"/>
      <c r="JPR43" s="117"/>
      <c r="JPS43" s="117"/>
      <c r="JPT43" s="117"/>
      <c r="JPU43" s="117"/>
      <c r="JPV43" s="117"/>
      <c r="JPW43" s="117"/>
      <c r="JPX43" s="117"/>
      <c r="JPY43" s="117"/>
      <c r="JPZ43" s="117"/>
      <c r="JQA43" s="117"/>
      <c r="JQB43" s="117"/>
      <c r="JQC43" s="117"/>
      <c r="JQD43" s="117"/>
      <c r="JQE43" s="117"/>
      <c r="JQF43" s="117"/>
      <c r="JQG43" s="117"/>
      <c r="JQH43" s="117"/>
      <c r="JQI43" s="117"/>
      <c r="JQJ43" s="117"/>
      <c r="JQK43" s="117"/>
      <c r="JQL43" s="117"/>
      <c r="JQM43" s="117"/>
      <c r="JQN43" s="117"/>
      <c r="JQO43" s="117"/>
      <c r="JQP43" s="117"/>
      <c r="JQQ43" s="117"/>
      <c r="JQR43" s="117"/>
      <c r="JQS43" s="117"/>
      <c r="JQT43" s="117"/>
      <c r="JQU43" s="117"/>
      <c r="JQV43" s="117"/>
      <c r="JQW43" s="117"/>
      <c r="JQX43" s="117"/>
      <c r="JQY43" s="117"/>
      <c r="JQZ43" s="117"/>
      <c r="JRA43" s="117"/>
      <c r="JRB43" s="117"/>
      <c r="JRC43" s="117"/>
      <c r="JRD43" s="117"/>
      <c r="JRE43" s="117"/>
      <c r="JRF43" s="117"/>
      <c r="JRG43" s="117"/>
      <c r="JRH43" s="117"/>
      <c r="JRI43" s="117"/>
      <c r="JRJ43" s="117"/>
      <c r="JRK43" s="117"/>
      <c r="JRL43" s="117"/>
      <c r="JRM43" s="117"/>
      <c r="JRN43" s="117"/>
      <c r="JRO43" s="117"/>
      <c r="JRP43" s="117"/>
      <c r="JRQ43" s="117"/>
      <c r="JRR43" s="117"/>
      <c r="JRS43" s="117"/>
      <c r="JRT43" s="117"/>
      <c r="JRU43" s="117"/>
      <c r="JRV43" s="117"/>
      <c r="JRW43" s="117"/>
      <c r="JRX43" s="117"/>
      <c r="JRY43" s="117"/>
      <c r="JRZ43" s="117"/>
      <c r="JSA43" s="117"/>
      <c r="JSB43" s="117"/>
      <c r="JSC43" s="117"/>
      <c r="JSD43" s="117"/>
      <c r="JSE43" s="117"/>
      <c r="JSF43" s="117"/>
      <c r="JSG43" s="117"/>
      <c r="JSH43" s="117"/>
      <c r="JSI43" s="117"/>
      <c r="JSJ43" s="117"/>
      <c r="JSK43" s="117"/>
      <c r="JSL43" s="117"/>
      <c r="JSM43" s="117"/>
      <c r="JSN43" s="117"/>
      <c r="JSO43" s="117"/>
      <c r="JSP43" s="117"/>
      <c r="JSQ43" s="117"/>
      <c r="JSR43" s="117"/>
      <c r="JSS43" s="117"/>
      <c r="JST43" s="117"/>
      <c r="JSU43" s="117"/>
      <c r="JSV43" s="117"/>
      <c r="JSW43" s="117"/>
      <c r="JSX43" s="117"/>
      <c r="JSY43" s="117"/>
      <c r="JSZ43" s="117"/>
      <c r="JTA43" s="117"/>
      <c r="JTB43" s="117"/>
      <c r="JTC43" s="117"/>
      <c r="JTD43" s="117"/>
      <c r="JTE43" s="117"/>
      <c r="JTF43" s="117"/>
      <c r="JTG43" s="117"/>
      <c r="JTH43" s="117"/>
      <c r="JTI43" s="117"/>
      <c r="JTJ43" s="117"/>
      <c r="JTK43" s="117"/>
      <c r="JTL43" s="117"/>
      <c r="JTM43" s="117"/>
      <c r="JTN43" s="117"/>
      <c r="JTO43" s="117"/>
      <c r="JTP43" s="117"/>
      <c r="JTQ43" s="117"/>
      <c r="JTR43" s="117"/>
      <c r="JTS43" s="117"/>
      <c r="JTT43" s="117"/>
      <c r="JTU43" s="117"/>
      <c r="JTV43" s="117"/>
      <c r="JTW43" s="117"/>
      <c r="JTX43" s="117"/>
      <c r="JTY43" s="117"/>
      <c r="JTZ43" s="117"/>
      <c r="JUA43" s="117"/>
      <c r="JUB43" s="117"/>
      <c r="JUC43" s="117"/>
      <c r="JUD43" s="117"/>
      <c r="JUE43" s="117"/>
      <c r="JUF43" s="117"/>
      <c r="JUG43" s="117"/>
      <c r="JUH43" s="117"/>
      <c r="JUI43" s="117"/>
      <c r="JUJ43" s="117"/>
      <c r="JUK43" s="117"/>
      <c r="JUL43" s="117"/>
      <c r="JUM43" s="117"/>
      <c r="JUN43" s="117"/>
      <c r="JUO43" s="117"/>
      <c r="JUP43" s="117"/>
      <c r="JUQ43" s="117"/>
      <c r="JUR43" s="117"/>
      <c r="JUS43" s="117"/>
      <c r="JUT43" s="117"/>
      <c r="JUU43" s="117"/>
      <c r="JUV43" s="117"/>
      <c r="JUW43" s="117"/>
      <c r="JUX43" s="117"/>
      <c r="JUY43" s="117"/>
      <c r="JUZ43" s="117"/>
      <c r="JVA43" s="117"/>
      <c r="JVB43" s="117"/>
      <c r="JVC43" s="117"/>
      <c r="JVD43" s="117"/>
      <c r="JVE43" s="117"/>
      <c r="JVF43" s="117"/>
      <c r="JVG43" s="117"/>
      <c r="JVH43" s="117"/>
      <c r="JVI43" s="117"/>
      <c r="JVJ43" s="117"/>
      <c r="JVK43" s="117"/>
      <c r="JVL43" s="117"/>
      <c r="JVM43" s="117"/>
      <c r="JVN43" s="117"/>
      <c r="JVO43" s="117"/>
      <c r="JVP43" s="117"/>
      <c r="JVQ43" s="117"/>
      <c r="JVR43" s="117"/>
      <c r="JVS43" s="117"/>
      <c r="JVT43" s="117"/>
      <c r="JVU43" s="117"/>
      <c r="JVV43" s="117"/>
      <c r="JVW43" s="117"/>
      <c r="JVX43" s="117"/>
      <c r="JVY43" s="117"/>
      <c r="JVZ43" s="117"/>
      <c r="JWA43" s="117"/>
      <c r="JWB43" s="117"/>
      <c r="JWC43" s="117"/>
      <c r="JWD43" s="117"/>
      <c r="JWE43" s="117"/>
      <c r="JWF43" s="117"/>
      <c r="JWG43" s="117"/>
      <c r="JWH43" s="117"/>
      <c r="JWI43" s="117"/>
      <c r="JWJ43" s="117"/>
      <c r="JWK43" s="117"/>
      <c r="JWL43" s="117"/>
      <c r="JWM43" s="117"/>
      <c r="JWN43" s="117"/>
      <c r="JWO43" s="117"/>
      <c r="JWP43" s="117"/>
      <c r="JWQ43" s="117"/>
      <c r="JWR43" s="117"/>
      <c r="JWS43" s="117"/>
      <c r="JWT43" s="117"/>
      <c r="JWU43" s="117"/>
      <c r="JWV43" s="117"/>
      <c r="JWW43" s="117"/>
      <c r="JWX43" s="117"/>
      <c r="JWY43" s="117"/>
      <c r="JWZ43" s="117"/>
      <c r="JXA43" s="117"/>
      <c r="JXB43" s="117"/>
      <c r="JXC43" s="117"/>
      <c r="JXD43" s="117"/>
      <c r="JXE43" s="117"/>
      <c r="JXF43" s="117"/>
      <c r="JXG43" s="117"/>
      <c r="JXH43" s="117"/>
      <c r="JXI43" s="117"/>
      <c r="JXJ43" s="117"/>
      <c r="JXK43" s="117"/>
      <c r="JXL43" s="117"/>
      <c r="JXM43" s="117"/>
      <c r="JXN43" s="117"/>
      <c r="JXO43" s="117"/>
      <c r="JXP43" s="117"/>
      <c r="JXQ43" s="117"/>
      <c r="JXR43" s="117"/>
      <c r="JXS43" s="117"/>
      <c r="JXT43" s="117"/>
      <c r="JXU43" s="117"/>
      <c r="JXV43" s="117"/>
      <c r="JXW43" s="117"/>
      <c r="JXX43" s="117"/>
      <c r="JXY43" s="117"/>
      <c r="JXZ43" s="117"/>
      <c r="JYA43" s="117"/>
      <c r="JYB43" s="117"/>
      <c r="JYC43" s="117"/>
      <c r="JYD43" s="117"/>
      <c r="JYE43" s="117"/>
      <c r="JYF43" s="117"/>
      <c r="JYG43" s="117"/>
      <c r="JYH43" s="117"/>
      <c r="JYI43" s="117"/>
      <c r="JYJ43" s="117"/>
      <c r="JYK43" s="117"/>
      <c r="JYL43" s="117"/>
      <c r="JYM43" s="117"/>
      <c r="JYN43" s="117"/>
      <c r="JYO43" s="117"/>
      <c r="JYP43" s="117"/>
      <c r="JYQ43" s="117"/>
      <c r="JYR43" s="117"/>
      <c r="JYS43" s="117"/>
      <c r="JYT43" s="117"/>
      <c r="JYU43" s="117"/>
      <c r="JYV43" s="117"/>
      <c r="JYW43" s="117"/>
      <c r="JYX43" s="117"/>
      <c r="JYY43" s="117"/>
      <c r="JYZ43" s="117"/>
      <c r="JZA43" s="117"/>
      <c r="JZB43" s="117"/>
      <c r="JZC43" s="117"/>
      <c r="JZD43" s="117"/>
      <c r="JZE43" s="117"/>
      <c r="JZF43" s="117"/>
      <c r="JZG43" s="117"/>
      <c r="JZH43" s="117"/>
      <c r="JZI43" s="117"/>
      <c r="JZJ43" s="117"/>
      <c r="JZK43" s="117"/>
      <c r="JZL43" s="117"/>
      <c r="JZM43" s="117"/>
      <c r="JZN43" s="117"/>
      <c r="JZO43" s="117"/>
      <c r="JZP43" s="117"/>
      <c r="JZQ43" s="117"/>
      <c r="JZR43" s="117"/>
      <c r="JZS43" s="117"/>
      <c r="JZT43" s="117"/>
      <c r="JZU43" s="117"/>
      <c r="JZV43" s="117"/>
      <c r="JZW43" s="117"/>
      <c r="JZX43" s="117"/>
      <c r="JZY43" s="117"/>
      <c r="JZZ43" s="117"/>
      <c r="KAA43" s="117"/>
      <c r="KAB43" s="117"/>
      <c r="KAC43" s="117"/>
      <c r="KAD43" s="117"/>
      <c r="KAE43" s="117"/>
      <c r="KAF43" s="117"/>
      <c r="KAG43" s="117"/>
      <c r="KAH43" s="117"/>
      <c r="KAI43" s="117"/>
      <c r="KAJ43" s="117"/>
      <c r="KAK43" s="117"/>
      <c r="KAL43" s="117"/>
      <c r="KAM43" s="117"/>
      <c r="KAN43" s="117"/>
      <c r="KAO43" s="117"/>
      <c r="KAP43" s="117"/>
      <c r="KAQ43" s="117"/>
      <c r="KAR43" s="117"/>
      <c r="KAS43" s="117"/>
      <c r="KAT43" s="117"/>
      <c r="KAU43" s="117"/>
      <c r="KAV43" s="117"/>
      <c r="KAW43" s="117"/>
      <c r="KAX43" s="117"/>
      <c r="KAY43" s="117"/>
      <c r="KAZ43" s="117"/>
      <c r="KBA43" s="117"/>
      <c r="KBB43" s="117"/>
      <c r="KBC43" s="117"/>
      <c r="KBD43" s="117"/>
      <c r="KBE43" s="117"/>
      <c r="KBF43" s="117"/>
      <c r="KBG43" s="117"/>
      <c r="KBH43" s="117"/>
      <c r="KBI43" s="117"/>
      <c r="KBJ43" s="117"/>
      <c r="KBK43" s="117"/>
      <c r="KBL43" s="117"/>
      <c r="KBM43" s="117"/>
      <c r="KBN43" s="117"/>
      <c r="KBO43" s="117"/>
      <c r="KBP43" s="117"/>
      <c r="KBQ43" s="117"/>
      <c r="KBR43" s="117"/>
      <c r="KBS43" s="117"/>
      <c r="KBT43" s="117"/>
      <c r="KBU43" s="117"/>
      <c r="KBV43" s="117"/>
      <c r="KBW43" s="117"/>
      <c r="KBX43" s="117"/>
      <c r="KBY43" s="117"/>
      <c r="KBZ43" s="117"/>
      <c r="KCA43" s="117"/>
      <c r="KCB43" s="117"/>
      <c r="KCC43" s="117"/>
      <c r="KCD43" s="117"/>
      <c r="KCE43" s="117"/>
      <c r="KCF43" s="117"/>
      <c r="KCG43" s="117"/>
      <c r="KCH43" s="117"/>
      <c r="KCI43" s="117"/>
      <c r="KCJ43" s="117"/>
      <c r="KCK43" s="117"/>
      <c r="KCL43" s="117"/>
      <c r="KCM43" s="117"/>
      <c r="KCN43" s="117"/>
      <c r="KCO43" s="117"/>
      <c r="KCP43" s="117"/>
      <c r="KCQ43" s="117"/>
      <c r="KCR43" s="117"/>
      <c r="KCS43" s="117"/>
      <c r="KCT43" s="117"/>
      <c r="KCU43" s="117"/>
      <c r="KCV43" s="117"/>
      <c r="KCW43" s="117"/>
      <c r="KCX43" s="117"/>
      <c r="KCY43" s="117"/>
      <c r="KCZ43" s="117"/>
      <c r="KDA43" s="117"/>
      <c r="KDB43" s="117"/>
      <c r="KDC43" s="117"/>
      <c r="KDD43" s="117"/>
      <c r="KDE43" s="117"/>
      <c r="KDF43" s="117"/>
      <c r="KDG43" s="117"/>
      <c r="KDH43" s="117"/>
      <c r="KDI43" s="117"/>
      <c r="KDJ43" s="117"/>
      <c r="KDK43" s="117"/>
      <c r="KDL43" s="117"/>
      <c r="KDM43" s="117"/>
      <c r="KDN43" s="117"/>
      <c r="KDO43" s="117"/>
      <c r="KDP43" s="117"/>
      <c r="KDQ43" s="117"/>
      <c r="KDR43" s="117"/>
      <c r="KDS43" s="117"/>
      <c r="KDT43" s="117"/>
      <c r="KDU43" s="117"/>
      <c r="KDV43" s="117"/>
      <c r="KDW43" s="117"/>
      <c r="KDX43" s="117"/>
      <c r="KDY43" s="117"/>
      <c r="KDZ43" s="117"/>
      <c r="KEA43" s="117"/>
      <c r="KEB43" s="117"/>
      <c r="KEC43" s="117"/>
      <c r="KED43" s="117"/>
      <c r="KEE43" s="117"/>
      <c r="KEF43" s="117"/>
      <c r="KEG43" s="117"/>
      <c r="KEH43" s="117"/>
      <c r="KEI43" s="117"/>
      <c r="KEJ43" s="117"/>
      <c r="KEK43" s="117"/>
      <c r="KEL43" s="117"/>
      <c r="KEM43" s="117"/>
      <c r="KEN43" s="117"/>
      <c r="KEO43" s="117"/>
      <c r="KEP43" s="117"/>
      <c r="KEQ43" s="117"/>
      <c r="KER43" s="117"/>
      <c r="KES43" s="117"/>
      <c r="KET43" s="117"/>
      <c r="KEU43" s="117"/>
      <c r="KEV43" s="117"/>
      <c r="KEW43" s="117"/>
      <c r="KEX43" s="117"/>
      <c r="KEY43" s="117"/>
      <c r="KEZ43" s="117"/>
      <c r="KFA43" s="117"/>
      <c r="KFB43" s="117"/>
      <c r="KFC43" s="117"/>
      <c r="KFD43" s="117"/>
      <c r="KFE43" s="117"/>
      <c r="KFF43" s="117"/>
      <c r="KFG43" s="117"/>
      <c r="KFH43" s="117"/>
      <c r="KFI43" s="117"/>
      <c r="KFJ43" s="117"/>
      <c r="KFK43" s="117"/>
      <c r="KFL43" s="117"/>
      <c r="KFM43" s="117"/>
      <c r="KFN43" s="117"/>
      <c r="KFO43" s="117"/>
      <c r="KFP43" s="117"/>
      <c r="KFQ43" s="117"/>
      <c r="KFR43" s="117"/>
      <c r="KFS43" s="117"/>
      <c r="KFT43" s="117"/>
      <c r="KFU43" s="117"/>
      <c r="KFV43" s="117"/>
      <c r="KFW43" s="117"/>
      <c r="KFX43" s="117"/>
      <c r="KFY43" s="117"/>
      <c r="KFZ43" s="117"/>
      <c r="KGA43" s="117"/>
      <c r="KGB43" s="117"/>
      <c r="KGC43" s="117"/>
      <c r="KGD43" s="117"/>
      <c r="KGE43" s="117"/>
      <c r="KGF43" s="117"/>
      <c r="KGG43" s="117"/>
      <c r="KGH43" s="117"/>
      <c r="KGI43" s="117"/>
      <c r="KGJ43" s="117"/>
      <c r="KGK43" s="117"/>
      <c r="KGL43" s="117"/>
      <c r="KGM43" s="117"/>
      <c r="KGN43" s="117"/>
      <c r="KGO43" s="117"/>
      <c r="KGP43" s="117"/>
      <c r="KGQ43" s="117"/>
      <c r="KGR43" s="117"/>
      <c r="KGS43" s="117"/>
      <c r="KGT43" s="117"/>
      <c r="KGU43" s="117"/>
      <c r="KGV43" s="117"/>
      <c r="KGW43" s="117"/>
      <c r="KGX43" s="117"/>
      <c r="KGY43" s="117"/>
      <c r="KGZ43" s="117"/>
      <c r="KHA43" s="117"/>
      <c r="KHB43" s="117"/>
      <c r="KHC43" s="117"/>
      <c r="KHD43" s="117"/>
      <c r="KHE43" s="117"/>
      <c r="KHF43" s="117"/>
      <c r="KHG43" s="117"/>
      <c r="KHH43" s="117"/>
      <c r="KHI43" s="117"/>
      <c r="KHJ43" s="117"/>
      <c r="KHK43" s="117"/>
      <c r="KHL43" s="117"/>
      <c r="KHM43" s="117"/>
      <c r="KHN43" s="117"/>
      <c r="KHO43" s="117"/>
      <c r="KHP43" s="117"/>
      <c r="KHQ43" s="117"/>
      <c r="KHR43" s="117"/>
      <c r="KHS43" s="117"/>
      <c r="KHT43" s="117"/>
      <c r="KHU43" s="117"/>
      <c r="KHV43" s="117"/>
      <c r="KHW43" s="117"/>
      <c r="KHX43" s="117"/>
      <c r="KHY43" s="117"/>
      <c r="KHZ43" s="117"/>
      <c r="KIA43" s="117"/>
      <c r="KIB43" s="117"/>
      <c r="KIC43" s="117"/>
      <c r="KID43" s="117"/>
      <c r="KIE43" s="117"/>
      <c r="KIF43" s="117"/>
      <c r="KIG43" s="117"/>
      <c r="KIH43" s="117"/>
      <c r="KII43" s="117"/>
      <c r="KIJ43" s="117"/>
      <c r="KIK43" s="117"/>
      <c r="KIL43" s="117"/>
      <c r="KIM43" s="117"/>
      <c r="KIN43" s="117"/>
      <c r="KIO43" s="117"/>
      <c r="KIP43" s="117"/>
      <c r="KIQ43" s="117"/>
      <c r="KIR43" s="117"/>
      <c r="KIS43" s="117"/>
      <c r="KIT43" s="117"/>
      <c r="KIU43" s="117"/>
      <c r="KIV43" s="117"/>
      <c r="KIW43" s="117"/>
      <c r="KIX43" s="117"/>
      <c r="KIY43" s="117"/>
      <c r="KIZ43" s="117"/>
      <c r="KJA43" s="117"/>
      <c r="KJB43" s="117"/>
      <c r="KJC43" s="117"/>
      <c r="KJD43" s="117"/>
      <c r="KJE43" s="117"/>
      <c r="KJF43" s="117"/>
      <c r="KJG43" s="117"/>
      <c r="KJH43" s="117"/>
      <c r="KJI43" s="117"/>
      <c r="KJJ43" s="117"/>
      <c r="KJK43" s="117"/>
      <c r="KJL43" s="117"/>
      <c r="KJM43" s="117"/>
      <c r="KJN43" s="117"/>
      <c r="KJO43" s="117"/>
      <c r="KJP43" s="117"/>
      <c r="KJQ43" s="117"/>
      <c r="KJR43" s="117"/>
      <c r="KJS43" s="117"/>
      <c r="KJT43" s="117"/>
      <c r="KJU43" s="117"/>
      <c r="KJV43" s="117"/>
      <c r="KJW43" s="117"/>
      <c r="KJX43" s="117"/>
      <c r="KJY43" s="117"/>
      <c r="KJZ43" s="117"/>
      <c r="KKA43" s="117"/>
      <c r="KKB43" s="117"/>
      <c r="KKC43" s="117"/>
      <c r="KKD43" s="117"/>
      <c r="KKE43" s="117"/>
      <c r="KKF43" s="117"/>
      <c r="KKG43" s="117"/>
      <c r="KKH43" s="117"/>
      <c r="KKI43" s="117"/>
      <c r="KKJ43" s="117"/>
      <c r="KKK43" s="117"/>
      <c r="KKL43" s="117"/>
      <c r="KKM43" s="117"/>
      <c r="KKN43" s="117"/>
      <c r="KKO43" s="117"/>
      <c r="KKP43" s="117"/>
      <c r="KKQ43" s="117"/>
      <c r="KKR43" s="117"/>
      <c r="KKS43" s="117"/>
      <c r="KKT43" s="117"/>
      <c r="KKU43" s="117"/>
      <c r="KKV43" s="117"/>
      <c r="KKW43" s="117"/>
      <c r="KKX43" s="117"/>
      <c r="KKY43" s="117"/>
      <c r="KKZ43" s="117"/>
      <c r="KLA43" s="117"/>
      <c r="KLB43" s="117"/>
      <c r="KLC43" s="117"/>
      <c r="KLD43" s="117"/>
      <c r="KLE43" s="117"/>
      <c r="KLF43" s="117"/>
      <c r="KLG43" s="117"/>
      <c r="KLH43" s="117"/>
      <c r="KLI43" s="117"/>
      <c r="KLJ43" s="117"/>
      <c r="KLK43" s="117"/>
      <c r="KLL43" s="117"/>
      <c r="KLM43" s="117"/>
      <c r="KLN43" s="117"/>
      <c r="KLO43" s="117"/>
      <c r="KLP43" s="117"/>
      <c r="KLQ43" s="117"/>
      <c r="KLR43" s="117"/>
      <c r="KLS43" s="117"/>
      <c r="KLT43" s="117"/>
      <c r="KLU43" s="117"/>
      <c r="KLV43" s="117"/>
      <c r="KLW43" s="117"/>
      <c r="KLX43" s="117"/>
      <c r="KLY43" s="117"/>
      <c r="KLZ43" s="117"/>
      <c r="KMA43" s="117"/>
      <c r="KMB43" s="117"/>
      <c r="KMC43" s="117"/>
      <c r="KMD43" s="117"/>
      <c r="KME43" s="117"/>
      <c r="KMF43" s="117"/>
      <c r="KMG43" s="117"/>
      <c r="KMH43" s="117"/>
      <c r="KMI43" s="117"/>
      <c r="KMJ43" s="117"/>
      <c r="KMK43" s="117"/>
      <c r="KML43" s="117"/>
      <c r="KMM43" s="117"/>
      <c r="KMN43" s="117"/>
      <c r="KMO43" s="117"/>
      <c r="KMP43" s="117"/>
      <c r="KMQ43" s="117"/>
      <c r="KMR43" s="117"/>
      <c r="KMS43" s="117"/>
      <c r="KMT43" s="117"/>
      <c r="KMU43" s="117"/>
      <c r="KMV43" s="117"/>
      <c r="KMW43" s="117"/>
      <c r="KMX43" s="117"/>
      <c r="KMY43" s="117"/>
      <c r="KMZ43" s="117"/>
      <c r="KNA43" s="117"/>
      <c r="KNB43" s="117"/>
      <c r="KNC43" s="117"/>
      <c r="KND43" s="117"/>
      <c r="KNE43" s="117"/>
      <c r="KNF43" s="117"/>
      <c r="KNG43" s="117"/>
      <c r="KNH43" s="117"/>
      <c r="KNI43" s="117"/>
      <c r="KNJ43" s="117"/>
      <c r="KNK43" s="117"/>
      <c r="KNL43" s="117"/>
      <c r="KNM43" s="117"/>
      <c r="KNN43" s="117"/>
      <c r="KNO43" s="117"/>
      <c r="KNP43" s="117"/>
      <c r="KNQ43" s="117"/>
      <c r="KNR43" s="117"/>
      <c r="KNS43" s="117"/>
      <c r="KNT43" s="117"/>
      <c r="KNU43" s="117"/>
      <c r="KNV43" s="117"/>
      <c r="KNW43" s="117"/>
      <c r="KNX43" s="117"/>
      <c r="KNY43" s="117"/>
      <c r="KNZ43" s="117"/>
      <c r="KOA43" s="117"/>
      <c r="KOB43" s="117"/>
      <c r="KOC43" s="117"/>
      <c r="KOD43" s="117"/>
      <c r="KOE43" s="117"/>
      <c r="KOF43" s="117"/>
      <c r="KOG43" s="117"/>
      <c r="KOH43" s="117"/>
      <c r="KOI43" s="117"/>
      <c r="KOJ43" s="117"/>
      <c r="KOK43" s="117"/>
      <c r="KOL43" s="117"/>
      <c r="KOM43" s="117"/>
      <c r="KON43" s="117"/>
      <c r="KOO43" s="117"/>
      <c r="KOP43" s="117"/>
      <c r="KOQ43" s="117"/>
      <c r="KOR43" s="117"/>
      <c r="KOS43" s="117"/>
      <c r="KOT43" s="117"/>
      <c r="KOU43" s="117"/>
      <c r="KOV43" s="117"/>
      <c r="KOW43" s="117"/>
      <c r="KOX43" s="117"/>
      <c r="KOY43" s="117"/>
      <c r="KOZ43" s="117"/>
      <c r="KPA43" s="117"/>
      <c r="KPB43" s="117"/>
      <c r="KPC43" s="117"/>
      <c r="KPD43" s="117"/>
      <c r="KPE43" s="117"/>
      <c r="KPF43" s="117"/>
      <c r="KPG43" s="117"/>
      <c r="KPH43" s="117"/>
      <c r="KPI43" s="117"/>
      <c r="KPJ43" s="117"/>
      <c r="KPK43" s="117"/>
      <c r="KPL43" s="117"/>
      <c r="KPM43" s="117"/>
      <c r="KPN43" s="117"/>
      <c r="KPO43" s="117"/>
      <c r="KPP43" s="117"/>
      <c r="KPQ43" s="117"/>
      <c r="KPR43" s="117"/>
      <c r="KPS43" s="117"/>
      <c r="KPT43" s="117"/>
      <c r="KPU43" s="117"/>
      <c r="KPV43" s="117"/>
      <c r="KPW43" s="117"/>
      <c r="KPX43" s="117"/>
      <c r="KPY43" s="117"/>
      <c r="KPZ43" s="117"/>
      <c r="KQA43" s="117"/>
      <c r="KQB43" s="117"/>
      <c r="KQC43" s="117"/>
      <c r="KQD43" s="117"/>
      <c r="KQE43" s="117"/>
      <c r="KQF43" s="117"/>
      <c r="KQG43" s="117"/>
      <c r="KQH43" s="117"/>
      <c r="KQI43" s="117"/>
      <c r="KQJ43" s="117"/>
      <c r="KQK43" s="117"/>
      <c r="KQL43" s="117"/>
      <c r="KQM43" s="117"/>
      <c r="KQN43" s="117"/>
      <c r="KQO43" s="117"/>
      <c r="KQP43" s="117"/>
      <c r="KQQ43" s="117"/>
      <c r="KQR43" s="117"/>
      <c r="KQS43" s="117"/>
      <c r="KQT43" s="117"/>
      <c r="KQU43" s="117"/>
      <c r="KQV43" s="117"/>
      <c r="KQW43" s="117"/>
      <c r="KQX43" s="117"/>
      <c r="KQY43" s="117"/>
      <c r="KQZ43" s="117"/>
      <c r="KRA43" s="117"/>
      <c r="KRB43" s="117"/>
      <c r="KRC43" s="117"/>
      <c r="KRD43" s="117"/>
      <c r="KRE43" s="117"/>
      <c r="KRF43" s="117"/>
      <c r="KRG43" s="117"/>
      <c r="KRH43" s="117"/>
      <c r="KRI43" s="117"/>
      <c r="KRJ43" s="117"/>
      <c r="KRK43" s="117"/>
      <c r="KRL43" s="117"/>
      <c r="KRM43" s="117"/>
      <c r="KRN43" s="117"/>
      <c r="KRO43" s="117"/>
      <c r="KRP43" s="117"/>
      <c r="KRQ43" s="117"/>
      <c r="KRR43" s="117"/>
      <c r="KRS43" s="117"/>
      <c r="KRT43" s="117"/>
      <c r="KRU43" s="117"/>
      <c r="KRV43" s="117"/>
      <c r="KRW43" s="117"/>
      <c r="KRX43" s="117"/>
      <c r="KRY43" s="117"/>
      <c r="KRZ43" s="117"/>
      <c r="KSA43" s="117"/>
      <c r="KSB43" s="117"/>
      <c r="KSC43" s="117"/>
      <c r="KSD43" s="117"/>
      <c r="KSE43" s="117"/>
      <c r="KSF43" s="117"/>
      <c r="KSG43" s="117"/>
      <c r="KSH43" s="117"/>
      <c r="KSI43" s="117"/>
      <c r="KSJ43" s="117"/>
      <c r="KSK43" s="117"/>
      <c r="KSL43" s="117"/>
      <c r="KSM43" s="117"/>
      <c r="KSN43" s="117"/>
      <c r="KSO43" s="117"/>
      <c r="KSP43" s="117"/>
      <c r="KSQ43" s="117"/>
      <c r="KSR43" s="117"/>
      <c r="KSS43" s="117"/>
      <c r="KST43" s="117"/>
      <c r="KSU43" s="117"/>
      <c r="KSV43" s="117"/>
      <c r="KSW43" s="117"/>
      <c r="KSX43" s="117"/>
      <c r="KSY43" s="117"/>
      <c r="KSZ43" s="117"/>
      <c r="KTA43" s="117"/>
      <c r="KTB43" s="117"/>
      <c r="KTC43" s="117"/>
      <c r="KTD43" s="117"/>
      <c r="KTE43" s="117"/>
      <c r="KTF43" s="117"/>
      <c r="KTG43" s="117"/>
      <c r="KTH43" s="117"/>
      <c r="KTI43" s="117"/>
      <c r="KTJ43" s="117"/>
      <c r="KTK43" s="117"/>
      <c r="KTL43" s="117"/>
      <c r="KTM43" s="117"/>
      <c r="KTN43" s="117"/>
      <c r="KTO43" s="117"/>
      <c r="KTP43" s="117"/>
      <c r="KTQ43" s="117"/>
      <c r="KTR43" s="117"/>
      <c r="KTS43" s="117"/>
      <c r="KTT43" s="117"/>
      <c r="KTU43" s="117"/>
      <c r="KTV43" s="117"/>
      <c r="KTW43" s="117"/>
      <c r="KTX43" s="117"/>
      <c r="KTY43" s="117"/>
      <c r="KTZ43" s="117"/>
      <c r="KUA43" s="117"/>
      <c r="KUB43" s="117"/>
      <c r="KUC43" s="117"/>
      <c r="KUD43" s="117"/>
      <c r="KUE43" s="117"/>
      <c r="KUF43" s="117"/>
      <c r="KUG43" s="117"/>
      <c r="KUH43" s="117"/>
      <c r="KUI43" s="117"/>
      <c r="KUJ43" s="117"/>
      <c r="KUK43" s="117"/>
      <c r="KUL43" s="117"/>
      <c r="KUM43" s="117"/>
      <c r="KUN43" s="117"/>
      <c r="KUO43" s="117"/>
      <c r="KUP43" s="117"/>
      <c r="KUQ43" s="117"/>
      <c r="KUR43" s="117"/>
      <c r="KUS43" s="117"/>
      <c r="KUT43" s="117"/>
      <c r="KUU43" s="117"/>
      <c r="KUV43" s="117"/>
      <c r="KUW43" s="117"/>
      <c r="KUX43" s="117"/>
      <c r="KUY43" s="117"/>
      <c r="KUZ43" s="117"/>
      <c r="KVA43" s="117"/>
      <c r="KVB43" s="117"/>
      <c r="KVC43" s="117"/>
      <c r="KVD43" s="117"/>
      <c r="KVE43" s="117"/>
      <c r="KVF43" s="117"/>
      <c r="KVG43" s="117"/>
      <c r="KVH43" s="117"/>
      <c r="KVI43" s="117"/>
      <c r="KVJ43" s="117"/>
      <c r="KVK43" s="117"/>
      <c r="KVL43" s="117"/>
      <c r="KVM43" s="117"/>
      <c r="KVN43" s="117"/>
      <c r="KVO43" s="117"/>
      <c r="KVP43" s="117"/>
      <c r="KVQ43" s="117"/>
      <c r="KVR43" s="117"/>
      <c r="KVS43" s="117"/>
      <c r="KVT43" s="117"/>
      <c r="KVU43" s="117"/>
      <c r="KVV43" s="117"/>
      <c r="KVW43" s="117"/>
      <c r="KVX43" s="117"/>
      <c r="KVY43" s="117"/>
      <c r="KVZ43" s="117"/>
      <c r="KWA43" s="117"/>
      <c r="KWB43" s="117"/>
      <c r="KWC43" s="117"/>
      <c r="KWD43" s="117"/>
      <c r="KWE43" s="117"/>
      <c r="KWF43" s="117"/>
      <c r="KWG43" s="117"/>
      <c r="KWH43" s="117"/>
      <c r="KWI43" s="117"/>
      <c r="KWJ43" s="117"/>
      <c r="KWK43" s="117"/>
      <c r="KWL43" s="117"/>
      <c r="KWM43" s="117"/>
      <c r="KWN43" s="117"/>
      <c r="KWO43" s="117"/>
      <c r="KWP43" s="117"/>
      <c r="KWQ43" s="117"/>
      <c r="KWR43" s="117"/>
      <c r="KWS43" s="117"/>
      <c r="KWT43" s="117"/>
      <c r="KWU43" s="117"/>
      <c r="KWV43" s="117"/>
      <c r="KWW43" s="117"/>
      <c r="KWX43" s="117"/>
      <c r="KWY43" s="117"/>
      <c r="KWZ43" s="117"/>
      <c r="KXA43" s="117"/>
      <c r="KXB43" s="117"/>
      <c r="KXC43" s="117"/>
      <c r="KXD43" s="117"/>
      <c r="KXE43" s="117"/>
      <c r="KXF43" s="117"/>
      <c r="KXG43" s="117"/>
      <c r="KXH43" s="117"/>
      <c r="KXI43" s="117"/>
      <c r="KXJ43" s="117"/>
      <c r="KXK43" s="117"/>
      <c r="KXL43" s="117"/>
      <c r="KXM43" s="117"/>
      <c r="KXN43" s="117"/>
      <c r="KXO43" s="117"/>
      <c r="KXP43" s="117"/>
      <c r="KXQ43" s="117"/>
      <c r="KXR43" s="117"/>
      <c r="KXS43" s="117"/>
      <c r="KXT43" s="117"/>
      <c r="KXU43" s="117"/>
      <c r="KXV43" s="117"/>
      <c r="KXW43" s="117"/>
      <c r="KXX43" s="117"/>
      <c r="KXY43" s="117"/>
      <c r="KXZ43" s="117"/>
      <c r="KYA43" s="117"/>
      <c r="KYB43" s="117"/>
      <c r="KYC43" s="117"/>
      <c r="KYD43" s="117"/>
      <c r="KYE43" s="117"/>
      <c r="KYF43" s="117"/>
      <c r="KYG43" s="117"/>
      <c r="KYH43" s="117"/>
      <c r="KYI43" s="117"/>
      <c r="KYJ43" s="117"/>
      <c r="KYK43" s="117"/>
      <c r="KYL43" s="117"/>
      <c r="KYM43" s="117"/>
      <c r="KYN43" s="117"/>
      <c r="KYO43" s="117"/>
      <c r="KYP43" s="117"/>
      <c r="KYQ43" s="117"/>
      <c r="KYR43" s="117"/>
      <c r="KYS43" s="117"/>
      <c r="KYT43" s="117"/>
      <c r="KYU43" s="117"/>
      <c r="KYV43" s="117"/>
      <c r="KYW43" s="117"/>
      <c r="KYX43" s="117"/>
      <c r="KYY43" s="117"/>
      <c r="KYZ43" s="117"/>
      <c r="KZA43" s="117"/>
      <c r="KZB43" s="117"/>
      <c r="KZC43" s="117"/>
      <c r="KZD43" s="117"/>
      <c r="KZE43" s="117"/>
      <c r="KZF43" s="117"/>
      <c r="KZG43" s="117"/>
      <c r="KZH43" s="117"/>
      <c r="KZI43" s="117"/>
      <c r="KZJ43" s="117"/>
      <c r="KZK43" s="117"/>
      <c r="KZL43" s="117"/>
      <c r="KZM43" s="117"/>
      <c r="KZN43" s="117"/>
      <c r="KZO43" s="117"/>
      <c r="KZP43" s="117"/>
      <c r="KZQ43" s="117"/>
      <c r="KZR43" s="117"/>
      <c r="KZS43" s="117"/>
      <c r="KZT43" s="117"/>
      <c r="KZU43" s="117"/>
      <c r="KZV43" s="117"/>
      <c r="KZW43" s="117"/>
      <c r="KZX43" s="117"/>
      <c r="KZY43" s="117"/>
      <c r="KZZ43" s="117"/>
      <c r="LAA43" s="117"/>
      <c r="LAB43" s="117"/>
      <c r="LAC43" s="117"/>
      <c r="LAD43" s="117"/>
      <c r="LAE43" s="117"/>
      <c r="LAF43" s="117"/>
      <c r="LAG43" s="117"/>
      <c r="LAH43" s="117"/>
      <c r="LAI43" s="117"/>
      <c r="LAJ43" s="117"/>
      <c r="LAK43" s="117"/>
      <c r="LAL43" s="117"/>
      <c r="LAM43" s="117"/>
      <c r="LAN43" s="117"/>
      <c r="LAO43" s="117"/>
      <c r="LAP43" s="117"/>
      <c r="LAQ43" s="117"/>
      <c r="LAR43" s="117"/>
      <c r="LAS43" s="117"/>
      <c r="LAT43" s="117"/>
      <c r="LAU43" s="117"/>
      <c r="LAV43" s="117"/>
      <c r="LAW43" s="117"/>
      <c r="LAX43" s="117"/>
      <c r="LAY43" s="117"/>
      <c r="LAZ43" s="117"/>
      <c r="LBA43" s="117"/>
      <c r="LBB43" s="117"/>
      <c r="LBC43" s="117"/>
      <c r="LBD43" s="117"/>
      <c r="LBE43" s="117"/>
      <c r="LBF43" s="117"/>
      <c r="LBG43" s="117"/>
      <c r="LBH43" s="117"/>
      <c r="LBI43" s="117"/>
      <c r="LBJ43" s="117"/>
      <c r="LBK43" s="117"/>
      <c r="LBL43" s="117"/>
      <c r="LBM43" s="117"/>
      <c r="LBN43" s="117"/>
      <c r="LBO43" s="117"/>
      <c r="LBP43" s="117"/>
      <c r="LBQ43" s="117"/>
      <c r="LBR43" s="117"/>
      <c r="LBS43" s="117"/>
      <c r="LBT43" s="117"/>
      <c r="LBU43" s="117"/>
      <c r="LBV43" s="117"/>
      <c r="LBW43" s="117"/>
      <c r="LBX43" s="117"/>
      <c r="LBY43" s="117"/>
      <c r="LBZ43" s="117"/>
      <c r="LCA43" s="117"/>
      <c r="LCB43" s="117"/>
      <c r="LCC43" s="117"/>
      <c r="LCD43" s="117"/>
      <c r="LCE43" s="117"/>
      <c r="LCF43" s="117"/>
      <c r="LCG43" s="117"/>
      <c r="LCH43" s="117"/>
      <c r="LCI43" s="117"/>
      <c r="LCJ43" s="117"/>
      <c r="LCK43" s="117"/>
      <c r="LCL43" s="117"/>
      <c r="LCM43" s="117"/>
      <c r="LCN43" s="117"/>
      <c r="LCO43" s="117"/>
      <c r="LCP43" s="117"/>
      <c r="LCQ43" s="117"/>
      <c r="LCR43" s="117"/>
      <c r="LCS43" s="117"/>
      <c r="LCT43" s="117"/>
      <c r="LCU43" s="117"/>
      <c r="LCV43" s="117"/>
      <c r="LCW43" s="117"/>
      <c r="LCX43" s="117"/>
      <c r="LCY43" s="117"/>
      <c r="LCZ43" s="117"/>
      <c r="LDA43" s="117"/>
      <c r="LDB43" s="117"/>
      <c r="LDC43" s="117"/>
      <c r="LDD43" s="117"/>
      <c r="LDE43" s="117"/>
      <c r="LDF43" s="117"/>
      <c r="LDG43" s="117"/>
      <c r="LDH43" s="117"/>
      <c r="LDI43" s="117"/>
      <c r="LDJ43" s="117"/>
      <c r="LDK43" s="117"/>
      <c r="LDL43" s="117"/>
      <c r="LDM43" s="117"/>
      <c r="LDN43" s="117"/>
      <c r="LDO43" s="117"/>
      <c r="LDP43" s="117"/>
      <c r="LDQ43" s="117"/>
      <c r="LDR43" s="117"/>
      <c r="LDS43" s="117"/>
      <c r="LDT43" s="117"/>
      <c r="LDU43" s="117"/>
      <c r="LDV43" s="117"/>
      <c r="LDW43" s="117"/>
      <c r="LDX43" s="117"/>
      <c r="LDY43" s="117"/>
      <c r="LDZ43" s="117"/>
      <c r="LEA43" s="117"/>
      <c r="LEB43" s="117"/>
      <c r="LEC43" s="117"/>
      <c r="LED43" s="117"/>
      <c r="LEE43" s="117"/>
      <c r="LEF43" s="117"/>
      <c r="LEG43" s="117"/>
      <c r="LEH43" s="117"/>
      <c r="LEI43" s="117"/>
      <c r="LEJ43" s="117"/>
      <c r="LEK43" s="117"/>
      <c r="LEL43" s="117"/>
      <c r="LEM43" s="117"/>
      <c r="LEN43" s="117"/>
      <c r="LEO43" s="117"/>
      <c r="LEP43" s="117"/>
      <c r="LEQ43" s="117"/>
      <c r="LER43" s="117"/>
      <c r="LES43" s="117"/>
      <c r="LET43" s="117"/>
      <c r="LEU43" s="117"/>
      <c r="LEV43" s="117"/>
      <c r="LEW43" s="117"/>
      <c r="LEX43" s="117"/>
      <c r="LEY43" s="117"/>
      <c r="LEZ43" s="117"/>
      <c r="LFA43" s="117"/>
      <c r="LFB43" s="117"/>
      <c r="LFC43" s="117"/>
      <c r="LFD43" s="117"/>
      <c r="LFE43" s="117"/>
      <c r="LFF43" s="117"/>
      <c r="LFG43" s="117"/>
      <c r="LFH43" s="117"/>
      <c r="LFI43" s="117"/>
      <c r="LFJ43" s="117"/>
      <c r="LFK43" s="117"/>
      <c r="LFL43" s="117"/>
      <c r="LFM43" s="117"/>
      <c r="LFN43" s="117"/>
      <c r="LFO43" s="117"/>
      <c r="LFP43" s="117"/>
      <c r="LFQ43" s="117"/>
      <c r="LFR43" s="117"/>
      <c r="LFS43" s="117"/>
      <c r="LFT43" s="117"/>
      <c r="LFU43" s="117"/>
      <c r="LFV43" s="117"/>
      <c r="LFW43" s="117"/>
      <c r="LFX43" s="117"/>
      <c r="LFY43" s="117"/>
      <c r="LFZ43" s="117"/>
      <c r="LGA43" s="117"/>
      <c r="LGB43" s="117"/>
      <c r="LGC43" s="117"/>
      <c r="LGD43" s="117"/>
      <c r="LGE43" s="117"/>
      <c r="LGF43" s="117"/>
      <c r="LGG43" s="117"/>
      <c r="LGH43" s="117"/>
      <c r="LGI43" s="117"/>
      <c r="LGJ43" s="117"/>
      <c r="LGK43" s="117"/>
      <c r="LGL43" s="117"/>
      <c r="LGM43" s="117"/>
      <c r="LGN43" s="117"/>
      <c r="LGO43" s="117"/>
      <c r="LGP43" s="117"/>
      <c r="LGQ43" s="117"/>
      <c r="LGR43" s="117"/>
      <c r="LGS43" s="117"/>
      <c r="LGT43" s="117"/>
      <c r="LGU43" s="117"/>
      <c r="LGV43" s="117"/>
      <c r="LGW43" s="117"/>
      <c r="LGX43" s="117"/>
      <c r="LGY43" s="117"/>
      <c r="LGZ43" s="117"/>
      <c r="LHA43" s="117"/>
      <c r="LHB43" s="117"/>
      <c r="LHC43" s="117"/>
      <c r="LHD43" s="117"/>
      <c r="LHE43" s="117"/>
      <c r="LHF43" s="117"/>
      <c r="LHG43" s="117"/>
      <c r="LHH43" s="117"/>
      <c r="LHI43" s="117"/>
      <c r="LHJ43" s="117"/>
      <c r="LHK43" s="117"/>
      <c r="LHL43" s="117"/>
      <c r="LHM43" s="117"/>
      <c r="LHN43" s="117"/>
      <c r="LHO43" s="117"/>
      <c r="LHP43" s="117"/>
      <c r="LHQ43" s="117"/>
      <c r="LHR43" s="117"/>
      <c r="LHS43" s="117"/>
      <c r="LHT43" s="117"/>
      <c r="LHU43" s="117"/>
      <c r="LHV43" s="117"/>
      <c r="LHW43" s="117"/>
      <c r="LHX43" s="117"/>
      <c r="LHY43" s="117"/>
      <c r="LHZ43" s="117"/>
      <c r="LIA43" s="117"/>
      <c r="LIB43" s="117"/>
      <c r="LIC43" s="117"/>
      <c r="LID43" s="117"/>
      <c r="LIE43" s="117"/>
      <c r="LIF43" s="117"/>
      <c r="LIG43" s="117"/>
      <c r="LIH43" s="117"/>
      <c r="LII43" s="117"/>
      <c r="LIJ43" s="117"/>
      <c r="LIK43" s="117"/>
      <c r="LIL43" s="117"/>
      <c r="LIM43" s="117"/>
      <c r="LIN43" s="117"/>
      <c r="LIO43" s="117"/>
      <c r="LIP43" s="117"/>
      <c r="LIQ43" s="117"/>
      <c r="LIR43" s="117"/>
      <c r="LIS43" s="117"/>
      <c r="LIT43" s="117"/>
      <c r="LIU43" s="117"/>
      <c r="LIV43" s="117"/>
      <c r="LIW43" s="117"/>
      <c r="LIX43" s="117"/>
      <c r="LIY43" s="117"/>
      <c r="LIZ43" s="117"/>
      <c r="LJA43" s="117"/>
      <c r="LJB43" s="117"/>
      <c r="LJC43" s="117"/>
      <c r="LJD43" s="117"/>
      <c r="LJE43" s="117"/>
      <c r="LJF43" s="117"/>
      <c r="LJG43" s="117"/>
      <c r="LJH43" s="117"/>
      <c r="LJI43" s="117"/>
      <c r="LJJ43" s="117"/>
      <c r="LJK43" s="117"/>
      <c r="LJL43" s="117"/>
      <c r="LJM43" s="117"/>
      <c r="LJN43" s="117"/>
      <c r="LJO43" s="117"/>
      <c r="LJP43" s="117"/>
      <c r="LJQ43" s="117"/>
      <c r="LJR43" s="117"/>
      <c r="LJS43" s="117"/>
      <c r="LJT43" s="117"/>
      <c r="LJU43" s="117"/>
      <c r="LJV43" s="117"/>
      <c r="LJW43" s="117"/>
      <c r="LJX43" s="117"/>
      <c r="LJY43" s="117"/>
      <c r="LJZ43" s="117"/>
      <c r="LKA43" s="117"/>
      <c r="LKB43" s="117"/>
      <c r="LKC43" s="117"/>
      <c r="LKD43" s="117"/>
      <c r="LKE43" s="117"/>
      <c r="LKF43" s="117"/>
      <c r="LKG43" s="117"/>
      <c r="LKH43" s="117"/>
      <c r="LKI43" s="117"/>
      <c r="LKJ43" s="117"/>
      <c r="LKK43" s="117"/>
      <c r="LKL43" s="117"/>
      <c r="LKM43" s="117"/>
      <c r="LKN43" s="117"/>
      <c r="LKO43" s="117"/>
      <c r="LKP43" s="117"/>
      <c r="LKQ43" s="117"/>
      <c r="LKR43" s="117"/>
      <c r="LKS43" s="117"/>
      <c r="LKT43" s="117"/>
      <c r="LKU43" s="117"/>
      <c r="LKV43" s="117"/>
      <c r="LKW43" s="117"/>
      <c r="LKX43" s="117"/>
      <c r="LKY43" s="117"/>
      <c r="LKZ43" s="117"/>
      <c r="LLA43" s="117"/>
      <c r="LLB43" s="117"/>
      <c r="LLC43" s="117"/>
      <c r="LLD43" s="117"/>
      <c r="LLE43" s="117"/>
      <c r="LLF43" s="117"/>
      <c r="LLG43" s="117"/>
      <c r="LLH43" s="117"/>
      <c r="LLI43" s="117"/>
      <c r="LLJ43" s="117"/>
      <c r="LLK43" s="117"/>
      <c r="LLL43" s="117"/>
      <c r="LLM43" s="117"/>
      <c r="LLN43" s="117"/>
      <c r="LLO43" s="117"/>
      <c r="LLP43" s="117"/>
      <c r="LLQ43" s="117"/>
      <c r="LLR43" s="117"/>
      <c r="LLS43" s="117"/>
      <c r="LLT43" s="117"/>
      <c r="LLU43" s="117"/>
      <c r="LLV43" s="117"/>
      <c r="LLW43" s="117"/>
      <c r="LLX43" s="117"/>
      <c r="LLY43" s="117"/>
      <c r="LLZ43" s="117"/>
      <c r="LMA43" s="117"/>
      <c r="LMB43" s="117"/>
      <c r="LMC43" s="117"/>
      <c r="LMD43" s="117"/>
      <c r="LME43" s="117"/>
      <c r="LMF43" s="117"/>
      <c r="LMG43" s="117"/>
      <c r="LMH43" s="117"/>
      <c r="LMI43" s="117"/>
      <c r="LMJ43" s="117"/>
      <c r="LMK43" s="117"/>
      <c r="LML43" s="117"/>
      <c r="LMM43" s="117"/>
      <c r="LMN43" s="117"/>
      <c r="LMO43" s="117"/>
      <c r="LMP43" s="117"/>
      <c r="LMQ43" s="117"/>
      <c r="LMR43" s="117"/>
      <c r="LMS43" s="117"/>
      <c r="LMT43" s="117"/>
      <c r="LMU43" s="117"/>
      <c r="LMV43" s="117"/>
      <c r="LMW43" s="117"/>
      <c r="LMX43" s="117"/>
      <c r="LMY43" s="117"/>
      <c r="LMZ43" s="117"/>
      <c r="LNA43" s="117"/>
      <c r="LNB43" s="117"/>
      <c r="LNC43" s="117"/>
      <c r="LND43" s="117"/>
      <c r="LNE43" s="117"/>
      <c r="LNF43" s="117"/>
      <c r="LNG43" s="117"/>
      <c r="LNH43" s="117"/>
      <c r="LNI43" s="117"/>
      <c r="LNJ43" s="117"/>
      <c r="LNK43" s="117"/>
      <c r="LNL43" s="117"/>
      <c r="LNM43" s="117"/>
      <c r="LNN43" s="117"/>
      <c r="LNO43" s="117"/>
      <c r="LNP43" s="117"/>
      <c r="LNQ43" s="117"/>
      <c r="LNR43" s="117"/>
      <c r="LNS43" s="117"/>
      <c r="LNT43" s="117"/>
      <c r="LNU43" s="117"/>
      <c r="LNV43" s="117"/>
      <c r="LNW43" s="117"/>
      <c r="LNX43" s="117"/>
      <c r="LNY43" s="117"/>
      <c r="LNZ43" s="117"/>
      <c r="LOA43" s="117"/>
      <c r="LOB43" s="117"/>
      <c r="LOC43" s="117"/>
      <c r="LOD43" s="117"/>
      <c r="LOE43" s="117"/>
      <c r="LOF43" s="117"/>
      <c r="LOG43" s="117"/>
      <c r="LOH43" s="117"/>
      <c r="LOI43" s="117"/>
      <c r="LOJ43" s="117"/>
      <c r="LOK43" s="117"/>
      <c r="LOL43" s="117"/>
      <c r="LOM43" s="117"/>
      <c r="LON43" s="117"/>
      <c r="LOO43" s="117"/>
      <c r="LOP43" s="117"/>
      <c r="LOQ43" s="117"/>
      <c r="LOR43" s="117"/>
      <c r="LOS43" s="117"/>
      <c r="LOT43" s="117"/>
      <c r="LOU43" s="117"/>
      <c r="LOV43" s="117"/>
      <c r="LOW43" s="117"/>
      <c r="LOX43" s="117"/>
      <c r="LOY43" s="117"/>
      <c r="LOZ43" s="117"/>
      <c r="LPA43" s="117"/>
      <c r="LPB43" s="117"/>
      <c r="LPC43" s="117"/>
      <c r="LPD43" s="117"/>
      <c r="LPE43" s="117"/>
      <c r="LPF43" s="117"/>
      <c r="LPG43" s="117"/>
      <c r="LPH43" s="117"/>
      <c r="LPI43" s="117"/>
      <c r="LPJ43" s="117"/>
      <c r="LPK43" s="117"/>
      <c r="LPL43" s="117"/>
      <c r="LPM43" s="117"/>
      <c r="LPN43" s="117"/>
      <c r="LPO43" s="117"/>
      <c r="LPP43" s="117"/>
      <c r="LPQ43" s="117"/>
      <c r="LPR43" s="117"/>
      <c r="LPS43" s="117"/>
      <c r="LPT43" s="117"/>
      <c r="LPU43" s="117"/>
      <c r="LPV43" s="117"/>
      <c r="LPW43" s="117"/>
      <c r="LPX43" s="117"/>
      <c r="LPY43" s="117"/>
      <c r="LPZ43" s="117"/>
      <c r="LQA43" s="117"/>
      <c r="LQB43" s="117"/>
      <c r="LQC43" s="117"/>
      <c r="LQD43" s="117"/>
      <c r="LQE43" s="117"/>
      <c r="LQF43" s="117"/>
      <c r="LQG43" s="117"/>
      <c r="LQH43" s="117"/>
      <c r="LQI43" s="117"/>
      <c r="LQJ43" s="117"/>
      <c r="LQK43" s="117"/>
      <c r="LQL43" s="117"/>
      <c r="LQM43" s="117"/>
      <c r="LQN43" s="117"/>
      <c r="LQO43" s="117"/>
      <c r="LQP43" s="117"/>
      <c r="LQQ43" s="117"/>
      <c r="LQR43" s="117"/>
      <c r="LQS43" s="117"/>
      <c r="LQT43" s="117"/>
      <c r="LQU43" s="117"/>
      <c r="LQV43" s="117"/>
      <c r="LQW43" s="117"/>
      <c r="LQX43" s="117"/>
      <c r="LQY43" s="117"/>
      <c r="LQZ43" s="117"/>
      <c r="LRA43" s="117"/>
      <c r="LRB43" s="117"/>
      <c r="LRC43" s="117"/>
      <c r="LRD43" s="117"/>
      <c r="LRE43" s="117"/>
      <c r="LRF43" s="117"/>
      <c r="LRG43" s="117"/>
      <c r="LRH43" s="117"/>
      <c r="LRI43" s="117"/>
      <c r="LRJ43" s="117"/>
      <c r="LRK43" s="117"/>
      <c r="LRL43" s="117"/>
      <c r="LRM43" s="117"/>
      <c r="LRN43" s="117"/>
      <c r="LRO43" s="117"/>
      <c r="LRP43" s="117"/>
      <c r="LRQ43" s="117"/>
      <c r="LRR43" s="117"/>
      <c r="LRS43" s="117"/>
      <c r="LRT43" s="117"/>
      <c r="LRU43" s="117"/>
      <c r="LRV43" s="117"/>
      <c r="LRW43" s="117"/>
      <c r="LRX43" s="117"/>
      <c r="LRY43" s="117"/>
      <c r="LRZ43" s="117"/>
      <c r="LSA43" s="117"/>
      <c r="LSB43" s="117"/>
      <c r="LSC43" s="117"/>
      <c r="LSD43" s="117"/>
      <c r="LSE43" s="117"/>
      <c r="LSF43" s="117"/>
      <c r="LSG43" s="117"/>
      <c r="LSH43" s="117"/>
      <c r="LSI43" s="117"/>
      <c r="LSJ43" s="117"/>
      <c r="LSK43" s="117"/>
      <c r="LSL43" s="117"/>
      <c r="LSM43" s="117"/>
      <c r="LSN43" s="117"/>
      <c r="LSO43" s="117"/>
      <c r="LSP43" s="117"/>
      <c r="LSQ43" s="117"/>
      <c r="LSR43" s="117"/>
      <c r="LSS43" s="117"/>
      <c r="LST43" s="117"/>
      <c r="LSU43" s="117"/>
      <c r="LSV43" s="117"/>
      <c r="LSW43" s="117"/>
      <c r="LSX43" s="117"/>
      <c r="LSY43" s="117"/>
      <c r="LSZ43" s="117"/>
      <c r="LTA43" s="117"/>
      <c r="LTB43" s="117"/>
      <c r="LTC43" s="117"/>
      <c r="LTD43" s="117"/>
      <c r="LTE43" s="117"/>
      <c r="LTF43" s="117"/>
      <c r="LTG43" s="117"/>
      <c r="LTH43" s="117"/>
      <c r="LTI43" s="117"/>
      <c r="LTJ43" s="117"/>
      <c r="LTK43" s="117"/>
      <c r="LTL43" s="117"/>
      <c r="LTM43" s="117"/>
      <c r="LTN43" s="117"/>
      <c r="LTO43" s="117"/>
      <c r="LTP43" s="117"/>
      <c r="LTQ43" s="117"/>
      <c r="LTR43" s="117"/>
      <c r="LTS43" s="117"/>
      <c r="LTT43" s="117"/>
      <c r="LTU43" s="117"/>
      <c r="LTV43" s="117"/>
      <c r="LTW43" s="117"/>
      <c r="LTX43" s="117"/>
      <c r="LTY43" s="117"/>
      <c r="LTZ43" s="117"/>
      <c r="LUA43" s="117"/>
      <c r="LUB43" s="117"/>
      <c r="LUC43" s="117"/>
      <c r="LUD43" s="117"/>
      <c r="LUE43" s="117"/>
      <c r="LUF43" s="117"/>
      <c r="LUG43" s="117"/>
      <c r="LUH43" s="117"/>
      <c r="LUI43" s="117"/>
      <c r="LUJ43" s="117"/>
      <c r="LUK43" s="117"/>
      <c r="LUL43" s="117"/>
      <c r="LUM43" s="117"/>
      <c r="LUN43" s="117"/>
      <c r="LUO43" s="117"/>
      <c r="LUP43" s="117"/>
      <c r="LUQ43" s="117"/>
      <c r="LUR43" s="117"/>
      <c r="LUS43" s="117"/>
      <c r="LUT43" s="117"/>
      <c r="LUU43" s="117"/>
      <c r="LUV43" s="117"/>
      <c r="LUW43" s="117"/>
      <c r="LUX43" s="117"/>
      <c r="LUY43" s="117"/>
      <c r="LUZ43" s="117"/>
      <c r="LVA43" s="117"/>
      <c r="LVB43" s="117"/>
      <c r="LVC43" s="117"/>
      <c r="LVD43" s="117"/>
      <c r="LVE43" s="117"/>
      <c r="LVF43" s="117"/>
      <c r="LVG43" s="117"/>
      <c r="LVH43" s="117"/>
      <c r="LVI43" s="117"/>
      <c r="LVJ43" s="117"/>
      <c r="LVK43" s="117"/>
      <c r="LVL43" s="117"/>
      <c r="LVM43" s="117"/>
      <c r="LVN43" s="117"/>
      <c r="LVO43" s="117"/>
      <c r="LVP43" s="117"/>
      <c r="LVQ43" s="117"/>
      <c r="LVR43" s="117"/>
      <c r="LVS43" s="117"/>
      <c r="LVT43" s="117"/>
      <c r="LVU43" s="117"/>
      <c r="LVV43" s="117"/>
      <c r="LVW43" s="117"/>
      <c r="LVX43" s="117"/>
      <c r="LVY43" s="117"/>
      <c r="LVZ43" s="117"/>
      <c r="LWA43" s="117"/>
      <c r="LWB43" s="117"/>
      <c r="LWC43" s="117"/>
      <c r="LWD43" s="117"/>
      <c r="LWE43" s="117"/>
      <c r="LWF43" s="117"/>
      <c r="LWG43" s="117"/>
      <c r="LWH43" s="117"/>
      <c r="LWI43" s="117"/>
      <c r="LWJ43" s="117"/>
      <c r="LWK43" s="117"/>
      <c r="LWL43" s="117"/>
      <c r="LWM43" s="117"/>
      <c r="LWN43" s="117"/>
      <c r="LWO43" s="117"/>
      <c r="LWP43" s="117"/>
      <c r="LWQ43" s="117"/>
      <c r="LWR43" s="117"/>
      <c r="LWS43" s="117"/>
      <c r="LWT43" s="117"/>
      <c r="LWU43" s="117"/>
      <c r="LWV43" s="117"/>
      <c r="LWW43" s="117"/>
      <c r="LWX43" s="117"/>
      <c r="LWY43" s="117"/>
      <c r="LWZ43" s="117"/>
      <c r="LXA43" s="117"/>
      <c r="LXB43" s="117"/>
      <c r="LXC43" s="117"/>
      <c r="LXD43" s="117"/>
      <c r="LXE43" s="117"/>
      <c r="LXF43" s="117"/>
      <c r="LXG43" s="117"/>
      <c r="LXH43" s="117"/>
      <c r="LXI43" s="117"/>
      <c r="LXJ43" s="117"/>
      <c r="LXK43" s="117"/>
      <c r="LXL43" s="117"/>
      <c r="LXM43" s="117"/>
      <c r="LXN43" s="117"/>
      <c r="LXO43" s="117"/>
      <c r="LXP43" s="117"/>
      <c r="LXQ43" s="117"/>
      <c r="LXR43" s="117"/>
      <c r="LXS43" s="117"/>
      <c r="LXT43" s="117"/>
      <c r="LXU43" s="117"/>
      <c r="LXV43" s="117"/>
      <c r="LXW43" s="117"/>
      <c r="LXX43" s="117"/>
      <c r="LXY43" s="117"/>
      <c r="LXZ43" s="117"/>
      <c r="LYA43" s="117"/>
      <c r="LYB43" s="117"/>
      <c r="LYC43" s="117"/>
      <c r="LYD43" s="117"/>
      <c r="LYE43" s="117"/>
      <c r="LYF43" s="117"/>
      <c r="LYG43" s="117"/>
      <c r="LYH43" s="117"/>
      <c r="LYI43" s="117"/>
      <c r="LYJ43" s="117"/>
      <c r="LYK43" s="117"/>
      <c r="LYL43" s="117"/>
      <c r="LYM43" s="117"/>
      <c r="LYN43" s="117"/>
      <c r="LYO43" s="117"/>
      <c r="LYP43" s="117"/>
      <c r="LYQ43" s="117"/>
      <c r="LYR43" s="117"/>
      <c r="LYS43" s="117"/>
      <c r="LYT43" s="117"/>
      <c r="LYU43" s="117"/>
      <c r="LYV43" s="117"/>
      <c r="LYW43" s="117"/>
      <c r="LYX43" s="117"/>
      <c r="LYY43" s="117"/>
      <c r="LYZ43" s="117"/>
      <c r="LZA43" s="117"/>
      <c r="LZB43" s="117"/>
      <c r="LZC43" s="117"/>
      <c r="LZD43" s="117"/>
      <c r="LZE43" s="117"/>
      <c r="LZF43" s="117"/>
      <c r="LZG43" s="117"/>
      <c r="LZH43" s="117"/>
      <c r="LZI43" s="117"/>
      <c r="LZJ43" s="117"/>
      <c r="LZK43" s="117"/>
      <c r="LZL43" s="117"/>
      <c r="LZM43" s="117"/>
      <c r="LZN43" s="117"/>
      <c r="LZO43" s="117"/>
      <c r="LZP43" s="117"/>
      <c r="LZQ43" s="117"/>
      <c r="LZR43" s="117"/>
      <c r="LZS43" s="117"/>
      <c r="LZT43" s="117"/>
      <c r="LZU43" s="117"/>
      <c r="LZV43" s="117"/>
      <c r="LZW43" s="117"/>
      <c r="LZX43" s="117"/>
      <c r="LZY43" s="117"/>
      <c r="LZZ43" s="117"/>
      <c r="MAA43" s="117"/>
      <c r="MAB43" s="117"/>
      <c r="MAC43" s="117"/>
      <c r="MAD43" s="117"/>
      <c r="MAE43" s="117"/>
      <c r="MAF43" s="117"/>
      <c r="MAG43" s="117"/>
      <c r="MAH43" s="117"/>
      <c r="MAI43" s="117"/>
      <c r="MAJ43" s="117"/>
      <c r="MAK43" s="117"/>
      <c r="MAL43" s="117"/>
      <c r="MAM43" s="117"/>
      <c r="MAN43" s="117"/>
      <c r="MAO43" s="117"/>
      <c r="MAP43" s="117"/>
      <c r="MAQ43" s="117"/>
      <c r="MAR43" s="117"/>
      <c r="MAS43" s="117"/>
      <c r="MAT43" s="117"/>
      <c r="MAU43" s="117"/>
      <c r="MAV43" s="117"/>
      <c r="MAW43" s="117"/>
      <c r="MAX43" s="117"/>
      <c r="MAY43" s="117"/>
      <c r="MAZ43" s="117"/>
      <c r="MBA43" s="117"/>
      <c r="MBB43" s="117"/>
      <c r="MBC43" s="117"/>
      <c r="MBD43" s="117"/>
      <c r="MBE43" s="117"/>
      <c r="MBF43" s="117"/>
      <c r="MBG43" s="117"/>
      <c r="MBH43" s="117"/>
      <c r="MBI43" s="117"/>
      <c r="MBJ43" s="117"/>
      <c r="MBK43" s="117"/>
      <c r="MBL43" s="117"/>
      <c r="MBM43" s="117"/>
      <c r="MBN43" s="117"/>
      <c r="MBO43" s="117"/>
      <c r="MBP43" s="117"/>
      <c r="MBQ43" s="117"/>
      <c r="MBR43" s="117"/>
      <c r="MBS43" s="117"/>
      <c r="MBT43" s="117"/>
      <c r="MBU43" s="117"/>
      <c r="MBV43" s="117"/>
      <c r="MBW43" s="117"/>
      <c r="MBX43" s="117"/>
      <c r="MBY43" s="117"/>
      <c r="MBZ43" s="117"/>
      <c r="MCA43" s="117"/>
      <c r="MCB43" s="117"/>
      <c r="MCC43" s="117"/>
      <c r="MCD43" s="117"/>
      <c r="MCE43" s="117"/>
      <c r="MCF43" s="117"/>
      <c r="MCG43" s="117"/>
      <c r="MCH43" s="117"/>
      <c r="MCI43" s="117"/>
      <c r="MCJ43" s="117"/>
      <c r="MCK43" s="117"/>
      <c r="MCL43" s="117"/>
      <c r="MCM43" s="117"/>
      <c r="MCN43" s="117"/>
      <c r="MCO43" s="117"/>
      <c r="MCP43" s="117"/>
      <c r="MCQ43" s="117"/>
      <c r="MCR43" s="117"/>
      <c r="MCS43" s="117"/>
      <c r="MCT43" s="117"/>
      <c r="MCU43" s="117"/>
      <c r="MCV43" s="117"/>
      <c r="MCW43" s="117"/>
      <c r="MCX43" s="117"/>
      <c r="MCY43" s="117"/>
      <c r="MCZ43" s="117"/>
      <c r="MDA43" s="117"/>
      <c r="MDB43" s="117"/>
      <c r="MDC43" s="117"/>
      <c r="MDD43" s="117"/>
      <c r="MDE43" s="117"/>
      <c r="MDF43" s="117"/>
      <c r="MDG43" s="117"/>
      <c r="MDH43" s="117"/>
      <c r="MDI43" s="117"/>
      <c r="MDJ43" s="117"/>
      <c r="MDK43" s="117"/>
      <c r="MDL43" s="117"/>
      <c r="MDM43" s="117"/>
      <c r="MDN43" s="117"/>
      <c r="MDO43" s="117"/>
      <c r="MDP43" s="117"/>
      <c r="MDQ43" s="117"/>
      <c r="MDR43" s="117"/>
      <c r="MDS43" s="117"/>
      <c r="MDT43" s="117"/>
      <c r="MDU43" s="117"/>
      <c r="MDV43" s="117"/>
      <c r="MDW43" s="117"/>
      <c r="MDX43" s="117"/>
      <c r="MDY43" s="117"/>
      <c r="MDZ43" s="117"/>
      <c r="MEA43" s="117"/>
      <c r="MEB43" s="117"/>
      <c r="MEC43" s="117"/>
      <c r="MED43" s="117"/>
      <c r="MEE43" s="117"/>
      <c r="MEF43" s="117"/>
      <c r="MEG43" s="117"/>
      <c r="MEH43" s="117"/>
      <c r="MEI43" s="117"/>
      <c r="MEJ43" s="117"/>
      <c r="MEK43" s="117"/>
      <c r="MEL43" s="117"/>
      <c r="MEM43" s="117"/>
      <c r="MEN43" s="117"/>
      <c r="MEO43" s="117"/>
      <c r="MEP43" s="117"/>
      <c r="MEQ43" s="117"/>
      <c r="MER43" s="117"/>
      <c r="MES43" s="117"/>
      <c r="MET43" s="117"/>
      <c r="MEU43" s="117"/>
      <c r="MEV43" s="117"/>
      <c r="MEW43" s="117"/>
      <c r="MEX43" s="117"/>
      <c r="MEY43" s="117"/>
      <c r="MEZ43" s="117"/>
      <c r="MFA43" s="117"/>
      <c r="MFB43" s="117"/>
      <c r="MFC43" s="117"/>
      <c r="MFD43" s="117"/>
      <c r="MFE43" s="117"/>
      <c r="MFF43" s="117"/>
      <c r="MFG43" s="117"/>
      <c r="MFH43" s="117"/>
      <c r="MFI43" s="117"/>
      <c r="MFJ43" s="117"/>
      <c r="MFK43" s="117"/>
      <c r="MFL43" s="117"/>
      <c r="MFM43" s="117"/>
      <c r="MFN43" s="117"/>
      <c r="MFO43" s="117"/>
      <c r="MFP43" s="117"/>
      <c r="MFQ43" s="117"/>
      <c r="MFR43" s="117"/>
      <c r="MFS43" s="117"/>
      <c r="MFT43" s="117"/>
      <c r="MFU43" s="117"/>
      <c r="MFV43" s="117"/>
      <c r="MFW43" s="117"/>
      <c r="MFX43" s="117"/>
      <c r="MFY43" s="117"/>
      <c r="MFZ43" s="117"/>
      <c r="MGA43" s="117"/>
      <c r="MGB43" s="117"/>
      <c r="MGC43" s="117"/>
      <c r="MGD43" s="117"/>
      <c r="MGE43" s="117"/>
      <c r="MGF43" s="117"/>
      <c r="MGG43" s="117"/>
      <c r="MGH43" s="117"/>
      <c r="MGI43" s="117"/>
      <c r="MGJ43" s="117"/>
      <c r="MGK43" s="117"/>
      <c r="MGL43" s="117"/>
      <c r="MGM43" s="117"/>
      <c r="MGN43" s="117"/>
      <c r="MGO43" s="117"/>
      <c r="MGP43" s="117"/>
      <c r="MGQ43" s="117"/>
      <c r="MGR43" s="117"/>
      <c r="MGS43" s="117"/>
      <c r="MGT43" s="117"/>
      <c r="MGU43" s="117"/>
      <c r="MGV43" s="117"/>
      <c r="MGW43" s="117"/>
      <c r="MGX43" s="117"/>
      <c r="MGY43" s="117"/>
      <c r="MGZ43" s="117"/>
      <c r="MHA43" s="117"/>
      <c r="MHB43" s="117"/>
      <c r="MHC43" s="117"/>
      <c r="MHD43" s="117"/>
      <c r="MHE43" s="117"/>
      <c r="MHF43" s="117"/>
      <c r="MHG43" s="117"/>
      <c r="MHH43" s="117"/>
      <c r="MHI43" s="117"/>
      <c r="MHJ43" s="117"/>
      <c r="MHK43" s="117"/>
      <c r="MHL43" s="117"/>
      <c r="MHM43" s="117"/>
      <c r="MHN43" s="117"/>
      <c r="MHO43" s="117"/>
      <c r="MHP43" s="117"/>
      <c r="MHQ43" s="117"/>
      <c r="MHR43" s="117"/>
      <c r="MHS43" s="117"/>
      <c r="MHT43" s="117"/>
      <c r="MHU43" s="117"/>
      <c r="MHV43" s="117"/>
      <c r="MHW43" s="117"/>
      <c r="MHX43" s="117"/>
      <c r="MHY43" s="117"/>
      <c r="MHZ43" s="117"/>
      <c r="MIA43" s="117"/>
      <c r="MIB43" s="117"/>
      <c r="MIC43" s="117"/>
      <c r="MID43" s="117"/>
      <c r="MIE43" s="117"/>
      <c r="MIF43" s="117"/>
      <c r="MIG43" s="117"/>
      <c r="MIH43" s="117"/>
      <c r="MII43" s="117"/>
      <c r="MIJ43" s="117"/>
      <c r="MIK43" s="117"/>
      <c r="MIL43" s="117"/>
      <c r="MIM43" s="117"/>
      <c r="MIN43" s="117"/>
      <c r="MIO43" s="117"/>
      <c r="MIP43" s="117"/>
      <c r="MIQ43" s="117"/>
      <c r="MIR43" s="117"/>
      <c r="MIS43" s="117"/>
      <c r="MIT43" s="117"/>
      <c r="MIU43" s="117"/>
      <c r="MIV43" s="117"/>
      <c r="MIW43" s="117"/>
      <c r="MIX43" s="117"/>
      <c r="MIY43" s="117"/>
      <c r="MIZ43" s="117"/>
      <c r="MJA43" s="117"/>
      <c r="MJB43" s="117"/>
      <c r="MJC43" s="117"/>
      <c r="MJD43" s="117"/>
      <c r="MJE43" s="117"/>
      <c r="MJF43" s="117"/>
      <c r="MJG43" s="117"/>
      <c r="MJH43" s="117"/>
      <c r="MJI43" s="117"/>
      <c r="MJJ43" s="117"/>
      <c r="MJK43" s="117"/>
      <c r="MJL43" s="117"/>
      <c r="MJM43" s="117"/>
      <c r="MJN43" s="117"/>
      <c r="MJO43" s="117"/>
      <c r="MJP43" s="117"/>
      <c r="MJQ43" s="117"/>
      <c r="MJR43" s="117"/>
      <c r="MJS43" s="117"/>
      <c r="MJT43" s="117"/>
      <c r="MJU43" s="117"/>
      <c r="MJV43" s="117"/>
      <c r="MJW43" s="117"/>
      <c r="MJX43" s="117"/>
      <c r="MJY43" s="117"/>
      <c r="MJZ43" s="117"/>
      <c r="MKA43" s="117"/>
      <c r="MKB43" s="117"/>
      <c r="MKC43" s="117"/>
      <c r="MKD43" s="117"/>
      <c r="MKE43" s="117"/>
      <c r="MKF43" s="117"/>
      <c r="MKG43" s="117"/>
      <c r="MKH43" s="117"/>
      <c r="MKI43" s="117"/>
      <c r="MKJ43" s="117"/>
      <c r="MKK43" s="117"/>
      <c r="MKL43" s="117"/>
      <c r="MKM43" s="117"/>
      <c r="MKN43" s="117"/>
      <c r="MKO43" s="117"/>
      <c r="MKP43" s="117"/>
      <c r="MKQ43" s="117"/>
      <c r="MKR43" s="117"/>
      <c r="MKS43" s="117"/>
      <c r="MKT43" s="117"/>
      <c r="MKU43" s="117"/>
      <c r="MKV43" s="117"/>
      <c r="MKW43" s="117"/>
      <c r="MKX43" s="117"/>
      <c r="MKY43" s="117"/>
      <c r="MKZ43" s="117"/>
      <c r="MLA43" s="117"/>
      <c r="MLB43" s="117"/>
      <c r="MLC43" s="117"/>
      <c r="MLD43" s="117"/>
      <c r="MLE43" s="117"/>
      <c r="MLF43" s="117"/>
      <c r="MLG43" s="117"/>
      <c r="MLH43" s="117"/>
      <c r="MLI43" s="117"/>
      <c r="MLJ43" s="117"/>
      <c r="MLK43" s="117"/>
      <c r="MLL43" s="117"/>
      <c r="MLM43" s="117"/>
      <c r="MLN43" s="117"/>
      <c r="MLO43" s="117"/>
      <c r="MLP43" s="117"/>
      <c r="MLQ43" s="117"/>
      <c r="MLR43" s="117"/>
      <c r="MLS43" s="117"/>
      <c r="MLT43" s="117"/>
      <c r="MLU43" s="117"/>
      <c r="MLV43" s="117"/>
      <c r="MLW43" s="117"/>
      <c r="MLX43" s="117"/>
      <c r="MLY43" s="117"/>
      <c r="MLZ43" s="117"/>
      <c r="MMA43" s="117"/>
      <c r="MMB43" s="117"/>
      <c r="MMC43" s="117"/>
      <c r="MMD43" s="117"/>
      <c r="MME43" s="117"/>
      <c r="MMF43" s="117"/>
      <c r="MMG43" s="117"/>
      <c r="MMH43" s="117"/>
      <c r="MMI43" s="117"/>
      <c r="MMJ43" s="117"/>
      <c r="MMK43" s="117"/>
      <c r="MML43" s="117"/>
      <c r="MMM43" s="117"/>
      <c r="MMN43" s="117"/>
      <c r="MMO43" s="117"/>
      <c r="MMP43" s="117"/>
      <c r="MMQ43" s="117"/>
      <c r="MMR43" s="117"/>
      <c r="MMS43" s="117"/>
      <c r="MMT43" s="117"/>
      <c r="MMU43" s="117"/>
      <c r="MMV43" s="117"/>
      <c r="MMW43" s="117"/>
      <c r="MMX43" s="117"/>
      <c r="MMY43" s="117"/>
      <c r="MMZ43" s="117"/>
      <c r="MNA43" s="117"/>
      <c r="MNB43" s="117"/>
      <c r="MNC43" s="117"/>
      <c r="MND43" s="117"/>
      <c r="MNE43" s="117"/>
      <c r="MNF43" s="117"/>
      <c r="MNG43" s="117"/>
      <c r="MNH43" s="117"/>
      <c r="MNI43" s="117"/>
      <c r="MNJ43" s="117"/>
      <c r="MNK43" s="117"/>
      <c r="MNL43" s="117"/>
      <c r="MNM43" s="117"/>
      <c r="MNN43" s="117"/>
      <c r="MNO43" s="117"/>
      <c r="MNP43" s="117"/>
      <c r="MNQ43" s="117"/>
      <c r="MNR43" s="117"/>
      <c r="MNS43" s="117"/>
      <c r="MNT43" s="117"/>
      <c r="MNU43" s="117"/>
      <c r="MNV43" s="117"/>
      <c r="MNW43" s="117"/>
      <c r="MNX43" s="117"/>
      <c r="MNY43" s="117"/>
      <c r="MNZ43" s="117"/>
      <c r="MOA43" s="117"/>
      <c r="MOB43" s="117"/>
      <c r="MOC43" s="117"/>
      <c r="MOD43" s="117"/>
      <c r="MOE43" s="117"/>
      <c r="MOF43" s="117"/>
      <c r="MOG43" s="117"/>
      <c r="MOH43" s="117"/>
      <c r="MOI43" s="117"/>
      <c r="MOJ43" s="117"/>
      <c r="MOK43" s="117"/>
      <c r="MOL43" s="117"/>
      <c r="MOM43" s="117"/>
      <c r="MON43" s="117"/>
      <c r="MOO43" s="117"/>
      <c r="MOP43" s="117"/>
      <c r="MOQ43" s="117"/>
      <c r="MOR43" s="117"/>
      <c r="MOS43" s="117"/>
      <c r="MOT43" s="117"/>
      <c r="MOU43" s="117"/>
      <c r="MOV43" s="117"/>
      <c r="MOW43" s="117"/>
      <c r="MOX43" s="117"/>
      <c r="MOY43" s="117"/>
      <c r="MOZ43" s="117"/>
      <c r="MPA43" s="117"/>
      <c r="MPB43" s="117"/>
      <c r="MPC43" s="117"/>
      <c r="MPD43" s="117"/>
      <c r="MPE43" s="117"/>
      <c r="MPF43" s="117"/>
      <c r="MPG43" s="117"/>
      <c r="MPH43" s="117"/>
      <c r="MPI43" s="117"/>
      <c r="MPJ43" s="117"/>
      <c r="MPK43" s="117"/>
      <c r="MPL43" s="117"/>
      <c r="MPM43" s="117"/>
      <c r="MPN43" s="117"/>
      <c r="MPO43" s="117"/>
      <c r="MPP43" s="117"/>
      <c r="MPQ43" s="117"/>
      <c r="MPR43" s="117"/>
      <c r="MPS43" s="117"/>
      <c r="MPT43" s="117"/>
      <c r="MPU43" s="117"/>
      <c r="MPV43" s="117"/>
      <c r="MPW43" s="117"/>
      <c r="MPX43" s="117"/>
      <c r="MPY43" s="117"/>
      <c r="MPZ43" s="117"/>
      <c r="MQA43" s="117"/>
      <c r="MQB43" s="117"/>
      <c r="MQC43" s="117"/>
      <c r="MQD43" s="117"/>
      <c r="MQE43" s="117"/>
      <c r="MQF43" s="117"/>
      <c r="MQG43" s="117"/>
      <c r="MQH43" s="117"/>
      <c r="MQI43" s="117"/>
      <c r="MQJ43" s="117"/>
      <c r="MQK43" s="117"/>
      <c r="MQL43" s="117"/>
      <c r="MQM43" s="117"/>
      <c r="MQN43" s="117"/>
      <c r="MQO43" s="117"/>
      <c r="MQP43" s="117"/>
      <c r="MQQ43" s="117"/>
      <c r="MQR43" s="117"/>
      <c r="MQS43" s="117"/>
      <c r="MQT43" s="117"/>
      <c r="MQU43" s="117"/>
      <c r="MQV43" s="117"/>
      <c r="MQW43" s="117"/>
      <c r="MQX43" s="117"/>
      <c r="MQY43" s="117"/>
      <c r="MQZ43" s="117"/>
      <c r="MRA43" s="117"/>
      <c r="MRB43" s="117"/>
      <c r="MRC43" s="117"/>
      <c r="MRD43" s="117"/>
      <c r="MRE43" s="117"/>
      <c r="MRF43" s="117"/>
      <c r="MRG43" s="117"/>
      <c r="MRH43" s="117"/>
      <c r="MRI43" s="117"/>
      <c r="MRJ43" s="117"/>
      <c r="MRK43" s="117"/>
      <c r="MRL43" s="117"/>
      <c r="MRM43" s="117"/>
      <c r="MRN43" s="117"/>
      <c r="MRO43" s="117"/>
      <c r="MRP43" s="117"/>
      <c r="MRQ43" s="117"/>
      <c r="MRR43" s="117"/>
      <c r="MRS43" s="117"/>
      <c r="MRT43" s="117"/>
      <c r="MRU43" s="117"/>
      <c r="MRV43" s="117"/>
      <c r="MRW43" s="117"/>
      <c r="MRX43" s="117"/>
      <c r="MRY43" s="117"/>
      <c r="MRZ43" s="117"/>
      <c r="MSA43" s="117"/>
      <c r="MSB43" s="117"/>
      <c r="MSC43" s="117"/>
      <c r="MSD43" s="117"/>
      <c r="MSE43" s="117"/>
      <c r="MSF43" s="117"/>
      <c r="MSG43" s="117"/>
      <c r="MSH43" s="117"/>
      <c r="MSI43" s="117"/>
      <c r="MSJ43" s="117"/>
      <c r="MSK43" s="117"/>
      <c r="MSL43" s="117"/>
      <c r="MSM43" s="117"/>
      <c r="MSN43" s="117"/>
      <c r="MSO43" s="117"/>
      <c r="MSP43" s="117"/>
      <c r="MSQ43" s="117"/>
      <c r="MSR43" s="117"/>
      <c r="MSS43" s="117"/>
      <c r="MST43" s="117"/>
      <c r="MSU43" s="117"/>
      <c r="MSV43" s="117"/>
      <c r="MSW43" s="117"/>
      <c r="MSX43" s="117"/>
      <c r="MSY43" s="117"/>
      <c r="MSZ43" s="117"/>
      <c r="MTA43" s="117"/>
      <c r="MTB43" s="117"/>
      <c r="MTC43" s="117"/>
      <c r="MTD43" s="117"/>
      <c r="MTE43" s="117"/>
      <c r="MTF43" s="117"/>
      <c r="MTG43" s="117"/>
      <c r="MTH43" s="117"/>
      <c r="MTI43" s="117"/>
      <c r="MTJ43" s="117"/>
      <c r="MTK43" s="117"/>
      <c r="MTL43" s="117"/>
      <c r="MTM43" s="117"/>
      <c r="MTN43" s="117"/>
      <c r="MTO43" s="117"/>
      <c r="MTP43" s="117"/>
      <c r="MTQ43" s="117"/>
      <c r="MTR43" s="117"/>
      <c r="MTS43" s="117"/>
      <c r="MTT43" s="117"/>
      <c r="MTU43" s="117"/>
      <c r="MTV43" s="117"/>
      <c r="MTW43" s="117"/>
      <c r="MTX43" s="117"/>
      <c r="MTY43" s="117"/>
      <c r="MTZ43" s="117"/>
      <c r="MUA43" s="117"/>
      <c r="MUB43" s="117"/>
      <c r="MUC43" s="117"/>
      <c r="MUD43" s="117"/>
      <c r="MUE43" s="117"/>
      <c r="MUF43" s="117"/>
      <c r="MUG43" s="117"/>
      <c r="MUH43" s="117"/>
      <c r="MUI43" s="117"/>
      <c r="MUJ43" s="117"/>
      <c r="MUK43" s="117"/>
      <c r="MUL43" s="117"/>
      <c r="MUM43" s="117"/>
      <c r="MUN43" s="117"/>
      <c r="MUO43" s="117"/>
      <c r="MUP43" s="117"/>
      <c r="MUQ43" s="117"/>
      <c r="MUR43" s="117"/>
      <c r="MUS43" s="117"/>
      <c r="MUT43" s="117"/>
      <c r="MUU43" s="117"/>
      <c r="MUV43" s="117"/>
      <c r="MUW43" s="117"/>
      <c r="MUX43" s="117"/>
      <c r="MUY43" s="117"/>
      <c r="MUZ43" s="117"/>
      <c r="MVA43" s="117"/>
      <c r="MVB43" s="117"/>
      <c r="MVC43" s="117"/>
      <c r="MVD43" s="117"/>
      <c r="MVE43" s="117"/>
      <c r="MVF43" s="117"/>
      <c r="MVG43" s="117"/>
      <c r="MVH43" s="117"/>
      <c r="MVI43" s="117"/>
      <c r="MVJ43" s="117"/>
      <c r="MVK43" s="117"/>
      <c r="MVL43" s="117"/>
      <c r="MVM43" s="117"/>
      <c r="MVN43" s="117"/>
      <c r="MVO43" s="117"/>
      <c r="MVP43" s="117"/>
      <c r="MVQ43" s="117"/>
      <c r="MVR43" s="117"/>
      <c r="MVS43" s="117"/>
      <c r="MVT43" s="117"/>
      <c r="MVU43" s="117"/>
      <c r="MVV43" s="117"/>
      <c r="MVW43" s="117"/>
      <c r="MVX43" s="117"/>
      <c r="MVY43" s="117"/>
      <c r="MVZ43" s="117"/>
      <c r="MWA43" s="117"/>
      <c r="MWB43" s="117"/>
      <c r="MWC43" s="117"/>
      <c r="MWD43" s="117"/>
      <c r="MWE43" s="117"/>
      <c r="MWF43" s="117"/>
      <c r="MWG43" s="117"/>
      <c r="MWH43" s="117"/>
      <c r="MWI43" s="117"/>
      <c r="MWJ43" s="117"/>
      <c r="MWK43" s="117"/>
      <c r="MWL43" s="117"/>
      <c r="MWM43" s="117"/>
      <c r="MWN43" s="117"/>
      <c r="MWO43" s="117"/>
      <c r="MWP43" s="117"/>
      <c r="MWQ43" s="117"/>
      <c r="MWR43" s="117"/>
      <c r="MWS43" s="117"/>
      <c r="MWT43" s="117"/>
      <c r="MWU43" s="117"/>
      <c r="MWV43" s="117"/>
      <c r="MWW43" s="117"/>
      <c r="MWX43" s="117"/>
      <c r="MWY43" s="117"/>
      <c r="MWZ43" s="117"/>
      <c r="MXA43" s="117"/>
      <c r="MXB43" s="117"/>
      <c r="MXC43" s="117"/>
      <c r="MXD43" s="117"/>
      <c r="MXE43" s="117"/>
      <c r="MXF43" s="117"/>
      <c r="MXG43" s="117"/>
      <c r="MXH43" s="117"/>
      <c r="MXI43" s="117"/>
      <c r="MXJ43" s="117"/>
      <c r="MXK43" s="117"/>
      <c r="MXL43" s="117"/>
      <c r="MXM43" s="117"/>
      <c r="MXN43" s="117"/>
      <c r="MXO43" s="117"/>
      <c r="MXP43" s="117"/>
      <c r="MXQ43" s="117"/>
      <c r="MXR43" s="117"/>
      <c r="MXS43" s="117"/>
      <c r="MXT43" s="117"/>
      <c r="MXU43" s="117"/>
      <c r="MXV43" s="117"/>
      <c r="MXW43" s="117"/>
      <c r="MXX43" s="117"/>
      <c r="MXY43" s="117"/>
      <c r="MXZ43" s="117"/>
      <c r="MYA43" s="117"/>
      <c r="MYB43" s="117"/>
      <c r="MYC43" s="117"/>
      <c r="MYD43" s="117"/>
      <c r="MYE43" s="117"/>
      <c r="MYF43" s="117"/>
      <c r="MYG43" s="117"/>
      <c r="MYH43" s="117"/>
      <c r="MYI43" s="117"/>
      <c r="MYJ43" s="117"/>
      <c r="MYK43" s="117"/>
      <c r="MYL43" s="117"/>
      <c r="MYM43" s="117"/>
      <c r="MYN43" s="117"/>
      <c r="MYO43" s="117"/>
      <c r="MYP43" s="117"/>
      <c r="MYQ43" s="117"/>
      <c r="MYR43" s="117"/>
      <c r="MYS43" s="117"/>
      <c r="MYT43" s="117"/>
      <c r="MYU43" s="117"/>
      <c r="MYV43" s="117"/>
      <c r="MYW43" s="117"/>
      <c r="MYX43" s="117"/>
      <c r="MYY43" s="117"/>
      <c r="MYZ43" s="117"/>
      <c r="MZA43" s="117"/>
      <c r="MZB43" s="117"/>
      <c r="MZC43" s="117"/>
      <c r="MZD43" s="117"/>
      <c r="MZE43" s="117"/>
      <c r="MZF43" s="117"/>
      <c r="MZG43" s="117"/>
      <c r="MZH43" s="117"/>
      <c r="MZI43" s="117"/>
      <c r="MZJ43" s="117"/>
      <c r="MZK43" s="117"/>
      <c r="MZL43" s="117"/>
      <c r="MZM43" s="117"/>
      <c r="MZN43" s="117"/>
      <c r="MZO43" s="117"/>
      <c r="MZP43" s="117"/>
      <c r="MZQ43" s="117"/>
      <c r="MZR43" s="117"/>
      <c r="MZS43" s="117"/>
      <c r="MZT43" s="117"/>
      <c r="MZU43" s="117"/>
      <c r="MZV43" s="117"/>
      <c r="MZW43" s="117"/>
      <c r="MZX43" s="117"/>
      <c r="MZY43" s="117"/>
      <c r="MZZ43" s="117"/>
      <c r="NAA43" s="117"/>
      <c r="NAB43" s="117"/>
      <c r="NAC43" s="117"/>
      <c r="NAD43" s="117"/>
      <c r="NAE43" s="117"/>
      <c r="NAF43" s="117"/>
      <c r="NAG43" s="117"/>
      <c r="NAH43" s="117"/>
      <c r="NAI43" s="117"/>
      <c r="NAJ43" s="117"/>
      <c r="NAK43" s="117"/>
      <c r="NAL43" s="117"/>
      <c r="NAM43" s="117"/>
      <c r="NAN43" s="117"/>
      <c r="NAO43" s="117"/>
      <c r="NAP43" s="117"/>
      <c r="NAQ43" s="117"/>
      <c r="NAR43" s="117"/>
      <c r="NAS43" s="117"/>
      <c r="NAT43" s="117"/>
      <c r="NAU43" s="117"/>
      <c r="NAV43" s="117"/>
      <c r="NAW43" s="117"/>
      <c r="NAX43" s="117"/>
      <c r="NAY43" s="117"/>
      <c r="NAZ43" s="117"/>
      <c r="NBA43" s="117"/>
      <c r="NBB43" s="117"/>
      <c r="NBC43" s="117"/>
      <c r="NBD43" s="117"/>
      <c r="NBE43" s="117"/>
      <c r="NBF43" s="117"/>
      <c r="NBG43" s="117"/>
      <c r="NBH43" s="117"/>
      <c r="NBI43" s="117"/>
      <c r="NBJ43" s="117"/>
      <c r="NBK43" s="117"/>
      <c r="NBL43" s="117"/>
      <c r="NBM43" s="117"/>
      <c r="NBN43" s="117"/>
      <c r="NBO43" s="117"/>
      <c r="NBP43" s="117"/>
      <c r="NBQ43" s="117"/>
      <c r="NBR43" s="117"/>
      <c r="NBS43" s="117"/>
      <c r="NBT43" s="117"/>
      <c r="NBU43" s="117"/>
      <c r="NBV43" s="117"/>
      <c r="NBW43" s="117"/>
      <c r="NBX43" s="117"/>
      <c r="NBY43" s="117"/>
      <c r="NBZ43" s="117"/>
      <c r="NCA43" s="117"/>
      <c r="NCB43" s="117"/>
      <c r="NCC43" s="117"/>
      <c r="NCD43" s="117"/>
      <c r="NCE43" s="117"/>
      <c r="NCF43" s="117"/>
      <c r="NCG43" s="117"/>
      <c r="NCH43" s="117"/>
      <c r="NCI43" s="117"/>
      <c r="NCJ43" s="117"/>
      <c r="NCK43" s="117"/>
      <c r="NCL43" s="117"/>
      <c r="NCM43" s="117"/>
      <c r="NCN43" s="117"/>
      <c r="NCO43" s="117"/>
      <c r="NCP43" s="117"/>
      <c r="NCQ43" s="117"/>
      <c r="NCR43" s="117"/>
      <c r="NCS43" s="117"/>
      <c r="NCT43" s="117"/>
      <c r="NCU43" s="117"/>
      <c r="NCV43" s="117"/>
      <c r="NCW43" s="117"/>
      <c r="NCX43" s="117"/>
      <c r="NCY43" s="117"/>
      <c r="NCZ43" s="117"/>
      <c r="NDA43" s="117"/>
      <c r="NDB43" s="117"/>
      <c r="NDC43" s="117"/>
      <c r="NDD43" s="117"/>
      <c r="NDE43" s="117"/>
      <c r="NDF43" s="117"/>
      <c r="NDG43" s="117"/>
      <c r="NDH43" s="117"/>
      <c r="NDI43" s="117"/>
      <c r="NDJ43" s="117"/>
      <c r="NDK43" s="117"/>
      <c r="NDL43" s="117"/>
      <c r="NDM43" s="117"/>
      <c r="NDN43" s="117"/>
      <c r="NDO43" s="117"/>
      <c r="NDP43" s="117"/>
      <c r="NDQ43" s="117"/>
      <c r="NDR43" s="117"/>
      <c r="NDS43" s="117"/>
      <c r="NDT43" s="117"/>
      <c r="NDU43" s="117"/>
      <c r="NDV43" s="117"/>
      <c r="NDW43" s="117"/>
      <c r="NDX43" s="117"/>
      <c r="NDY43" s="117"/>
      <c r="NDZ43" s="117"/>
      <c r="NEA43" s="117"/>
      <c r="NEB43" s="117"/>
      <c r="NEC43" s="117"/>
      <c r="NED43" s="117"/>
      <c r="NEE43" s="117"/>
      <c r="NEF43" s="117"/>
      <c r="NEG43" s="117"/>
      <c r="NEH43" s="117"/>
      <c r="NEI43" s="117"/>
      <c r="NEJ43" s="117"/>
      <c r="NEK43" s="117"/>
      <c r="NEL43" s="117"/>
      <c r="NEM43" s="117"/>
      <c r="NEN43" s="117"/>
      <c r="NEO43" s="117"/>
      <c r="NEP43" s="117"/>
      <c r="NEQ43" s="117"/>
      <c r="NER43" s="117"/>
      <c r="NES43" s="117"/>
      <c r="NET43" s="117"/>
      <c r="NEU43" s="117"/>
      <c r="NEV43" s="117"/>
      <c r="NEW43" s="117"/>
      <c r="NEX43" s="117"/>
      <c r="NEY43" s="117"/>
      <c r="NEZ43" s="117"/>
      <c r="NFA43" s="117"/>
      <c r="NFB43" s="117"/>
      <c r="NFC43" s="117"/>
      <c r="NFD43" s="117"/>
      <c r="NFE43" s="117"/>
      <c r="NFF43" s="117"/>
      <c r="NFG43" s="117"/>
      <c r="NFH43" s="117"/>
      <c r="NFI43" s="117"/>
      <c r="NFJ43" s="117"/>
      <c r="NFK43" s="117"/>
      <c r="NFL43" s="117"/>
      <c r="NFM43" s="117"/>
      <c r="NFN43" s="117"/>
      <c r="NFO43" s="117"/>
      <c r="NFP43" s="117"/>
      <c r="NFQ43" s="117"/>
      <c r="NFR43" s="117"/>
      <c r="NFS43" s="117"/>
      <c r="NFT43" s="117"/>
      <c r="NFU43" s="117"/>
      <c r="NFV43" s="117"/>
      <c r="NFW43" s="117"/>
      <c r="NFX43" s="117"/>
      <c r="NFY43" s="117"/>
      <c r="NFZ43" s="117"/>
      <c r="NGA43" s="117"/>
      <c r="NGB43" s="117"/>
      <c r="NGC43" s="117"/>
      <c r="NGD43" s="117"/>
      <c r="NGE43" s="117"/>
      <c r="NGF43" s="117"/>
      <c r="NGG43" s="117"/>
      <c r="NGH43" s="117"/>
      <c r="NGI43" s="117"/>
      <c r="NGJ43" s="117"/>
      <c r="NGK43" s="117"/>
      <c r="NGL43" s="117"/>
      <c r="NGM43" s="117"/>
      <c r="NGN43" s="117"/>
      <c r="NGO43" s="117"/>
      <c r="NGP43" s="117"/>
      <c r="NGQ43" s="117"/>
      <c r="NGR43" s="117"/>
      <c r="NGS43" s="117"/>
      <c r="NGT43" s="117"/>
      <c r="NGU43" s="117"/>
      <c r="NGV43" s="117"/>
      <c r="NGW43" s="117"/>
      <c r="NGX43" s="117"/>
      <c r="NGY43" s="117"/>
      <c r="NGZ43" s="117"/>
      <c r="NHA43" s="117"/>
      <c r="NHB43" s="117"/>
      <c r="NHC43" s="117"/>
      <c r="NHD43" s="117"/>
      <c r="NHE43" s="117"/>
      <c r="NHF43" s="117"/>
      <c r="NHG43" s="117"/>
      <c r="NHH43" s="117"/>
      <c r="NHI43" s="117"/>
      <c r="NHJ43" s="117"/>
      <c r="NHK43" s="117"/>
      <c r="NHL43" s="117"/>
      <c r="NHM43" s="117"/>
      <c r="NHN43" s="117"/>
      <c r="NHO43" s="117"/>
      <c r="NHP43" s="117"/>
      <c r="NHQ43" s="117"/>
      <c r="NHR43" s="117"/>
      <c r="NHS43" s="117"/>
      <c r="NHT43" s="117"/>
      <c r="NHU43" s="117"/>
      <c r="NHV43" s="117"/>
      <c r="NHW43" s="117"/>
      <c r="NHX43" s="117"/>
      <c r="NHY43" s="117"/>
      <c r="NHZ43" s="117"/>
      <c r="NIA43" s="117"/>
      <c r="NIB43" s="117"/>
      <c r="NIC43" s="117"/>
      <c r="NID43" s="117"/>
      <c r="NIE43" s="117"/>
      <c r="NIF43" s="117"/>
      <c r="NIG43" s="117"/>
      <c r="NIH43" s="117"/>
      <c r="NII43" s="117"/>
      <c r="NIJ43" s="117"/>
      <c r="NIK43" s="117"/>
      <c r="NIL43" s="117"/>
      <c r="NIM43" s="117"/>
      <c r="NIN43" s="117"/>
      <c r="NIO43" s="117"/>
      <c r="NIP43" s="117"/>
      <c r="NIQ43" s="117"/>
      <c r="NIR43" s="117"/>
      <c r="NIS43" s="117"/>
      <c r="NIT43" s="117"/>
      <c r="NIU43" s="117"/>
      <c r="NIV43" s="117"/>
      <c r="NIW43" s="117"/>
      <c r="NIX43" s="117"/>
      <c r="NIY43" s="117"/>
      <c r="NIZ43" s="117"/>
      <c r="NJA43" s="117"/>
      <c r="NJB43" s="117"/>
      <c r="NJC43" s="117"/>
      <c r="NJD43" s="117"/>
      <c r="NJE43" s="117"/>
      <c r="NJF43" s="117"/>
      <c r="NJG43" s="117"/>
      <c r="NJH43" s="117"/>
      <c r="NJI43" s="117"/>
      <c r="NJJ43" s="117"/>
      <c r="NJK43" s="117"/>
      <c r="NJL43" s="117"/>
      <c r="NJM43" s="117"/>
      <c r="NJN43" s="117"/>
      <c r="NJO43" s="117"/>
      <c r="NJP43" s="117"/>
      <c r="NJQ43" s="117"/>
      <c r="NJR43" s="117"/>
      <c r="NJS43" s="117"/>
      <c r="NJT43" s="117"/>
      <c r="NJU43" s="117"/>
      <c r="NJV43" s="117"/>
      <c r="NJW43" s="117"/>
      <c r="NJX43" s="117"/>
      <c r="NJY43" s="117"/>
      <c r="NJZ43" s="117"/>
      <c r="NKA43" s="117"/>
      <c r="NKB43" s="117"/>
      <c r="NKC43" s="117"/>
      <c r="NKD43" s="117"/>
      <c r="NKE43" s="117"/>
      <c r="NKF43" s="117"/>
      <c r="NKG43" s="117"/>
      <c r="NKH43" s="117"/>
      <c r="NKI43" s="117"/>
      <c r="NKJ43" s="117"/>
      <c r="NKK43" s="117"/>
      <c r="NKL43" s="117"/>
      <c r="NKM43" s="117"/>
      <c r="NKN43" s="117"/>
      <c r="NKO43" s="117"/>
      <c r="NKP43" s="117"/>
      <c r="NKQ43" s="117"/>
      <c r="NKR43" s="117"/>
      <c r="NKS43" s="117"/>
      <c r="NKT43" s="117"/>
      <c r="NKU43" s="117"/>
      <c r="NKV43" s="117"/>
      <c r="NKW43" s="117"/>
      <c r="NKX43" s="117"/>
      <c r="NKY43" s="117"/>
      <c r="NKZ43" s="117"/>
      <c r="NLA43" s="117"/>
      <c r="NLB43" s="117"/>
      <c r="NLC43" s="117"/>
      <c r="NLD43" s="117"/>
      <c r="NLE43" s="117"/>
      <c r="NLF43" s="117"/>
      <c r="NLG43" s="117"/>
      <c r="NLH43" s="117"/>
      <c r="NLI43" s="117"/>
      <c r="NLJ43" s="117"/>
      <c r="NLK43" s="117"/>
      <c r="NLL43" s="117"/>
      <c r="NLM43" s="117"/>
      <c r="NLN43" s="117"/>
      <c r="NLO43" s="117"/>
      <c r="NLP43" s="117"/>
      <c r="NLQ43" s="117"/>
      <c r="NLR43" s="117"/>
      <c r="NLS43" s="117"/>
      <c r="NLT43" s="117"/>
      <c r="NLU43" s="117"/>
      <c r="NLV43" s="117"/>
      <c r="NLW43" s="117"/>
      <c r="NLX43" s="117"/>
      <c r="NLY43" s="117"/>
      <c r="NLZ43" s="117"/>
      <c r="NMA43" s="117"/>
      <c r="NMB43" s="117"/>
      <c r="NMC43" s="117"/>
      <c r="NMD43" s="117"/>
      <c r="NME43" s="117"/>
      <c r="NMF43" s="117"/>
      <c r="NMG43" s="117"/>
      <c r="NMH43" s="117"/>
      <c r="NMI43" s="117"/>
      <c r="NMJ43" s="117"/>
      <c r="NMK43" s="117"/>
      <c r="NML43" s="117"/>
      <c r="NMM43" s="117"/>
      <c r="NMN43" s="117"/>
      <c r="NMO43" s="117"/>
      <c r="NMP43" s="117"/>
      <c r="NMQ43" s="117"/>
      <c r="NMR43" s="117"/>
      <c r="NMS43" s="117"/>
      <c r="NMT43" s="117"/>
      <c r="NMU43" s="117"/>
      <c r="NMV43" s="117"/>
      <c r="NMW43" s="117"/>
      <c r="NMX43" s="117"/>
      <c r="NMY43" s="117"/>
      <c r="NMZ43" s="117"/>
      <c r="NNA43" s="117"/>
      <c r="NNB43" s="117"/>
      <c r="NNC43" s="117"/>
      <c r="NND43" s="117"/>
      <c r="NNE43" s="117"/>
      <c r="NNF43" s="117"/>
      <c r="NNG43" s="117"/>
      <c r="NNH43" s="117"/>
      <c r="NNI43" s="117"/>
      <c r="NNJ43" s="117"/>
      <c r="NNK43" s="117"/>
      <c r="NNL43" s="117"/>
      <c r="NNM43" s="117"/>
      <c r="NNN43" s="117"/>
      <c r="NNO43" s="117"/>
      <c r="NNP43" s="117"/>
      <c r="NNQ43" s="117"/>
      <c r="NNR43" s="117"/>
      <c r="NNS43" s="117"/>
      <c r="NNT43" s="117"/>
      <c r="NNU43" s="117"/>
      <c r="NNV43" s="117"/>
      <c r="NNW43" s="117"/>
      <c r="NNX43" s="117"/>
      <c r="NNY43" s="117"/>
      <c r="NNZ43" s="117"/>
      <c r="NOA43" s="117"/>
      <c r="NOB43" s="117"/>
      <c r="NOC43" s="117"/>
      <c r="NOD43" s="117"/>
      <c r="NOE43" s="117"/>
      <c r="NOF43" s="117"/>
      <c r="NOG43" s="117"/>
      <c r="NOH43" s="117"/>
      <c r="NOI43" s="117"/>
      <c r="NOJ43" s="117"/>
      <c r="NOK43" s="117"/>
      <c r="NOL43" s="117"/>
      <c r="NOM43" s="117"/>
      <c r="NON43" s="117"/>
      <c r="NOO43" s="117"/>
      <c r="NOP43" s="117"/>
      <c r="NOQ43" s="117"/>
      <c r="NOR43" s="117"/>
      <c r="NOS43" s="117"/>
      <c r="NOT43" s="117"/>
      <c r="NOU43" s="117"/>
      <c r="NOV43" s="117"/>
      <c r="NOW43" s="117"/>
      <c r="NOX43" s="117"/>
      <c r="NOY43" s="117"/>
      <c r="NOZ43" s="117"/>
      <c r="NPA43" s="117"/>
      <c r="NPB43" s="117"/>
      <c r="NPC43" s="117"/>
      <c r="NPD43" s="117"/>
      <c r="NPE43" s="117"/>
      <c r="NPF43" s="117"/>
      <c r="NPG43" s="117"/>
      <c r="NPH43" s="117"/>
      <c r="NPI43" s="117"/>
      <c r="NPJ43" s="117"/>
      <c r="NPK43" s="117"/>
      <c r="NPL43" s="117"/>
      <c r="NPM43" s="117"/>
      <c r="NPN43" s="117"/>
      <c r="NPO43" s="117"/>
      <c r="NPP43" s="117"/>
      <c r="NPQ43" s="117"/>
      <c r="NPR43" s="117"/>
      <c r="NPS43" s="117"/>
      <c r="NPT43" s="117"/>
      <c r="NPU43" s="117"/>
      <c r="NPV43" s="117"/>
      <c r="NPW43" s="117"/>
      <c r="NPX43" s="117"/>
      <c r="NPY43" s="117"/>
      <c r="NPZ43" s="117"/>
      <c r="NQA43" s="117"/>
      <c r="NQB43" s="117"/>
      <c r="NQC43" s="117"/>
      <c r="NQD43" s="117"/>
      <c r="NQE43" s="117"/>
      <c r="NQF43" s="117"/>
      <c r="NQG43" s="117"/>
      <c r="NQH43" s="117"/>
      <c r="NQI43" s="117"/>
      <c r="NQJ43" s="117"/>
      <c r="NQK43" s="117"/>
      <c r="NQL43" s="117"/>
      <c r="NQM43" s="117"/>
      <c r="NQN43" s="117"/>
      <c r="NQO43" s="117"/>
      <c r="NQP43" s="117"/>
      <c r="NQQ43" s="117"/>
      <c r="NQR43" s="117"/>
      <c r="NQS43" s="117"/>
      <c r="NQT43" s="117"/>
      <c r="NQU43" s="117"/>
      <c r="NQV43" s="117"/>
      <c r="NQW43" s="117"/>
      <c r="NQX43" s="117"/>
      <c r="NQY43" s="117"/>
      <c r="NQZ43" s="117"/>
      <c r="NRA43" s="117"/>
      <c r="NRB43" s="117"/>
      <c r="NRC43" s="117"/>
      <c r="NRD43" s="117"/>
      <c r="NRE43" s="117"/>
      <c r="NRF43" s="117"/>
      <c r="NRG43" s="117"/>
      <c r="NRH43" s="117"/>
      <c r="NRI43" s="117"/>
      <c r="NRJ43" s="117"/>
      <c r="NRK43" s="117"/>
      <c r="NRL43" s="117"/>
      <c r="NRM43" s="117"/>
      <c r="NRN43" s="117"/>
      <c r="NRO43" s="117"/>
      <c r="NRP43" s="117"/>
      <c r="NRQ43" s="117"/>
      <c r="NRR43" s="117"/>
      <c r="NRS43" s="117"/>
      <c r="NRT43" s="117"/>
      <c r="NRU43" s="117"/>
      <c r="NRV43" s="117"/>
      <c r="NRW43" s="117"/>
      <c r="NRX43" s="117"/>
      <c r="NRY43" s="117"/>
      <c r="NRZ43" s="117"/>
      <c r="NSA43" s="117"/>
      <c r="NSB43" s="117"/>
      <c r="NSC43" s="117"/>
      <c r="NSD43" s="117"/>
      <c r="NSE43" s="117"/>
      <c r="NSF43" s="117"/>
      <c r="NSG43" s="117"/>
      <c r="NSH43" s="117"/>
      <c r="NSI43" s="117"/>
      <c r="NSJ43" s="117"/>
      <c r="NSK43" s="117"/>
      <c r="NSL43" s="117"/>
      <c r="NSM43" s="117"/>
      <c r="NSN43" s="117"/>
      <c r="NSO43" s="117"/>
      <c r="NSP43" s="117"/>
      <c r="NSQ43" s="117"/>
      <c r="NSR43" s="117"/>
      <c r="NSS43" s="117"/>
      <c r="NST43" s="117"/>
      <c r="NSU43" s="117"/>
      <c r="NSV43" s="117"/>
      <c r="NSW43" s="117"/>
      <c r="NSX43" s="117"/>
      <c r="NSY43" s="117"/>
      <c r="NSZ43" s="117"/>
      <c r="NTA43" s="117"/>
      <c r="NTB43" s="117"/>
      <c r="NTC43" s="117"/>
      <c r="NTD43" s="117"/>
      <c r="NTE43" s="117"/>
      <c r="NTF43" s="117"/>
      <c r="NTG43" s="117"/>
      <c r="NTH43" s="117"/>
      <c r="NTI43" s="117"/>
      <c r="NTJ43" s="117"/>
      <c r="NTK43" s="117"/>
      <c r="NTL43" s="117"/>
      <c r="NTM43" s="117"/>
      <c r="NTN43" s="117"/>
      <c r="NTO43" s="117"/>
      <c r="NTP43" s="117"/>
      <c r="NTQ43" s="117"/>
      <c r="NTR43" s="117"/>
      <c r="NTS43" s="117"/>
      <c r="NTT43" s="117"/>
      <c r="NTU43" s="117"/>
      <c r="NTV43" s="117"/>
      <c r="NTW43" s="117"/>
      <c r="NTX43" s="117"/>
      <c r="NTY43" s="117"/>
      <c r="NTZ43" s="117"/>
      <c r="NUA43" s="117"/>
      <c r="NUB43" s="117"/>
      <c r="NUC43" s="117"/>
      <c r="NUD43" s="117"/>
      <c r="NUE43" s="117"/>
      <c r="NUF43" s="117"/>
      <c r="NUG43" s="117"/>
      <c r="NUH43" s="117"/>
      <c r="NUI43" s="117"/>
      <c r="NUJ43" s="117"/>
      <c r="NUK43" s="117"/>
      <c r="NUL43" s="117"/>
      <c r="NUM43" s="117"/>
      <c r="NUN43" s="117"/>
      <c r="NUO43" s="117"/>
      <c r="NUP43" s="117"/>
      <c r="NUQ43" s="117"/>
      <c r="NUR43" s="117"/>
      <c r="NUS43" s="117"/>
      <c r="NUT43" s="117"/>
      <c r="NUU43" s="117"/>
      <c r="NUV43" s="117"/>
      <c r="NUW43" s="117"/>
      <c r="NUX43" s="117"/>
      <c r="NUY43" s="117"/>
      <c r="NUZ43" s="117"/>
      <c r="NVA43" s="117"/>
      <c r="NVB43" s="117"/>
      <c r="NVC43" s="117"/>
      <c r="NVD43" s="117"/>
      <c r="NVE43" s="117"/>
      <c r="NVF43" s="117"/>
      <c r="NVG43" s="117"/>
      <c r="NVH43" s="117"/>
      <c r="NVI43" s="117"/>
      <c r="NVJ43" s="117"/>
      <c r="NVK43" s="117"/>
      <c r="NVL43" s="117"/>
      <c r="NVM43" s="117"/>
      <c r="NVN43" s="117"/>
      <c r="NVO43" s="117"/>
      <c r="NVP43" s="117"/>
      <c r="NVQ43" s="117"/>
      <c r="NVR43" s="117"/>
      <c r="NVS43" s="117"/>
      <c r="NVT43" s="117"/>
      <c r="NVU43" s="117"/>
      <c r="NVV43" s="117"/>
      <c r="NVW43" s="117"/>
      <c r="NVX43" s="117"/>
      <c r="NVY43" s="117"/>
      <c r="NVZ43" s="117"/>
      <c r="NWA43" s="117"/>
      <c r="NWB43" s="117"/>
      <c r="NWC43" s="117"/>
      <c r="NWD43" s="117"/>
      <c r="NWE43" s="117"/>
      <c r="NWF43" s="117"/>
      <c r="NWG43" s="117"/>
      <c r="NWH43" s="117"/>
      <c r="NWI43" s="117"/>
      <c r="NWJ43" s="117"/>
      <c r="NWK43" s="117"/>
      <c r="NWL43" s="117"/>
      <c r="NWM43" s="117"/>
      <c r="NWN43" s="117"/>
      <c r="NWO43" s="117"/>
      <c r="NWP43" s="117"/>
      <c r="NWQ43" s="117"/>
      <c r="NWR43" s="117"/>
      <c r="NWS43" s="117"/>
      <c r="NWT43" s="117"/>
      <c r="NWU43" s="117"/>
      <c r="NWV43" s="117"/>
      <c r="NWW43" s="117"/>
      <c r="NWX43" s="117"/>
      <c r="NWY43" s="117"/>
      <c r="NWZ43" s="117"/>
      <c r="NXA43" s="117"/>
      <c r="NXB43" s="117"/>
      <c r="NXC43" s="117"/>
      <c r="NXD43" s="117"/>
      <c r="NXE43" s="117"/>
      <c r="NXF43" s="117"/>
      <c r="NXG43" s="117"/>
      <c r="NXH43" s="117"/>
      <c r="NXI43" s="117"/>
      <c r="NXJ43" s="117"/>
      <c r="NXK43" s="117"/>
      <c r="NXL43" s="117"/>
      <c r="NXM43" s="117"/>
      <c r="NXN43" s="117"/>
      <c r="NXO43" s="117"/>
      <c r="NXP43" s="117"/>
      <c r="NXQ43" s="117"/>
      <c r="NXR43" s="117"/>
      <c r="NXS43" s="117"/>
      <c r="NXT43" s="117"/>
      <c r="NXU43" s="117"/>
      <c r="NXV43" s="117"/>
      <c r="NXW43" s="117"/>
      <c r="NXX43" s="117"/>
      <c r="NXY43" s="117"/>
      <c r="NXZ43" s="117"/>
      <c r="NYA43" s="117"/>
      <c r="NYB43" s="117"/>
      <c r="NYC43" s="117"/>
      <c r="NYD43" s="117"/>
      <c r="NYE43" s="117"/>
      <c r="NYF43" s="117"/>
      <c r="NYG43" s="117"/>
      <c r="NYH43" s="117"/>
      <c r="NYI43" s="117"/>
      <c r="NYJ43" s="117"/>
      <c r="NYK43" s="117"/>
      <c r="NYL43" s="117"/>
      <c r="NYM43" s="117"/>
      <c r="NYN43" s="117"/>
      <c r="NYO43" s="117"/>
      <c r="NYP43" s="117"/>
      <c r="NYQ43" s="117"/>
      <c r="NYR43" s="117"/>
      <c r="NYS43" s="117"/>
      <c r="NYT43" s="117"/>
      <c r="NYU43" s="117"/>
      <c r="NYV43" s="117"/>
      <c r="NYW43" s="117"/>
      <c r="NYX43" s="117"/>
      <c r="NYY43" s="117"/>
      <c r="NYZ43" s="117"/>
      <c r="NZA43" s="117"/>
      <c r="NZB43" s="117"/>
      <c r="NZC43" s="117"/>
      <c r="NZD43" s="117"/>
      <c r="NZE43" s="117"/>
      <c r="NZF43" s="117"/>
      <c r="NZG43" s="117"/>
      <c r="NZH43" s="117"/>
      <c r="NZI43" s="117"/>
      <c r="NZJ43" s="117"/>
      <c r="NZK43" s="117"/>
      <c r="NZL43" s="117"/>
      <c r="NZM43" s="117"/>
      <c r="NZN43" s="117"/>
      <c r="NZO43" s="117"/>
      <c r="NZP43" s="117"/>
      <c r="NZQ43" s="117"/>
      <c r="NZR43" s="117"/>
      <c r="NZS43" s="117"/>
      <c r="NZT43" s="117"/>
      <c r="NZU43" s="117"/>
      <c r="NZV43" s="117"/>
      <c r="NZW43" s="117"/>
      <c r="NZX43" s="117"/>
      <c r="NZY43" s="117"/>
      <c r="NZZ43" s="117"/>
      <c r="OAA43" s="117"/>
      <c r="OAB43" s="117"/>
      <c r="OAC43" s="117"/>
      <c r="OAD43" s="117"/>
      <c r="OAE43" s="117"/>
      <c r="OAF43" s="117"/>
      <c r="OAG43" s="117"/>
      <c r="OAH43" s="117"/>
      <c r="OAI43" s="117"/>
      <c r="OAJ43" s="117"/>
      <c r="OAK43" s="117"/>
      <c r="OAL43" s="117"/>
      <c r="OAM43" s="117"/>
      <c r="OAN43" s="117"/>
      <c r="OAO43" s="117"/>
      <c r="OAP43" s="117"/>
      <c r="OAQ43" s="117"/>
      <c r="OAR43" s="117"/>
      <c r="OAS43" s="117"/>
      <c r="OAT43" s="117"/>
      <c r="OAU43" s="117"/>
      <c r="OAV43" s="117"/>
      <c r="OAW43" s="117"/>
      <c r="OAX43" s="117"/>
      <c r="OAY43" s="117"/>
      <c r="OAZ43" s="117"/>
      <c r="OBA43" s="117"/>
      <c r="OBB43" s="117"/>
      <c r="OBC43" s="117"/>
      <c r="OBD43" s="117"/>
      <c r="OBE43" s="117"/>
      <c r="OBF43" s="117"/>
      <c r="OBG43" s="117"/>
      <c r="OBH43" s="117"/>
      <c r="OBI43" s="117"/>
      <c r="OBJ43" s="117"/>
      <c r="OBK43" s="117"/>
      <c r="OBL43" s="117"/>
      <c r="OBM43" s="117"/>
      <c r="OBN43" s="117"/>
      <c r="OBO43" s="117"/>
      <c r="OBP43" s="117"/>
      <c r="OBQ43" s="117"/>
      <c r="OBR43" s="117"/>
      <c r="OBS43" s="117"/>
      <c r="OBT43" s="117"/>
      <c r="OBU43" s="117"/>
      <c r="OBV43" s="117"/>
      <c r="OBW43" s="117"/>
      <c r="OBX43" s="117"/>
      <c r="OBY43" s="117"/>
      <c r="OBZ43" s="117"/>
      <c r="OCA43" s="117"/>
      <c r="OCB43" s="117"/>
      <c r="OCC43" s="117"/>
      <c r="OCD43" s="117"/>
      <c r="OCE43" s="117"/>
      <c r="OCF43" s="117"/>
      <c r="OCG43" s="117"/>
      <c r="OCH43" s="117"/>
      <c r="OCI43" s="117"/>
      <c r="OCJ43" s="117"/>
      <c r="OCK43" s="117"/>
      <c r="OCL43" s="117"/>
      <c r="OCM43" s="117"/>
      <c r="OCN43" s="117"/>
      <c r="OCO43" s="117"/>
      <c r="OCP43" s="117"/>
      <c r="OCQ43" s="117"/>
      <c r="OCR43" s="117"/>
      <c r="OCS43" s="117"/>
      <c r="OCT43" s="117"/>
      <c r="OCU43" s="117"/>
      <c r="OCV43" s="117"/>
      <c r="OCW43" s="117"/>
      <c r="OCX43" s="117"/>
      <c r="OCY43" s="117"/>
      <c r="OCZ43" s="117"/>
      <c r="ODA43" s="117"/>
      <c r="ODB43" s="117"/>
      <c r="ODC43" s="117"/>
      <c r="ODD43" s="117"/>
      <c r="ODE43" s="117"/>
      <c r="ODF43" s="117"/>
      <c r="ODG43" s="117"/>
      <c r="ODH43" s="117"/>
      <c r="ODI43" s="117"/>
      <c r="ODJ43" s="117"/>
      <c r="ODK43" s="117"/>
      <c r="ODL43" s="117"/>
      <c r="ODM43" s="117"/>
      <c r="ODN43" s="117"/>
      <c r="ODO43" s="117"/>
      <c r="ODP43" s="117"/>
      <c r="ODQ43" s="117"/>
      <c r="ODR43" s="117"/>
      <c r="ODS43" s="117"/>
      <c r="ODT43" s="117"/>
      <c r="ODU43" s="117"/>
      <c r="ODV43" s="117"/>
      <c r="ODW43" s="117"/>
      <c r="ODX43" s="117"/>
      <c r="ODY43" s="117"/>
      <c r="ODZ43" s="117"/>
      <c r="OEA43" s="117"/>
      <c r="OEB43" s="117"/>
      <c r="OEC43" s="117"/>
      <c r="OED43" s="117"/>
      <c r="OEE43" s="117"/>
      <c r="OEF43" s="117"/>
      <c r="OEG43" s="117"/>
      <c r="OEH43" s="117"/>
      <c r="OEI43" s="117"/>
      <c r="OEJ43" s="117"/>
      <c r="OEK43" s="117"/>
      <c r="OEL43" s="117"/>
      <c r="OEM43" s="117"/>
      <c r="OEN43" s="117"/>
      <c r="OEO43" s="117"/>
      <c r="OEP43" s="117"/>
      <c r="OEQ43" s="117"/>
      <c r="OER43" s="117"/>
      <c r="OES43" s="117"/>
      <c r="OET43" s="117"/>
      <c r="OEU43" s="117"/>
      <c r="OEV43" s="117"/>
      <c r="OEW43" s="117"/>
      <c r="OEX43" s="117"/>
      <c r="OEY43" s="117"/>
      <c r="OEZ43" s="117"/>
      <c r="OFA43" s="117"/>
      <c r="OFB43" s="117"/>
      <c r="OFC43" s="117"/>
      <c r="OFD43" s="117"/>
      <c r="OFE43" s="117"/>
      <c r="OFF43" s="117"/>
      <c r="OFG43" s="117"/>
      <c r="OFH43" s="117"/>
      <c r="OFI43" s="117"/>
      <c r="OFJ43" s="117"/>
      <c r="OFK43" s="117"/>
      <c r="OFL43" s="117"/>
      <c r="OFM43" s="117"/>
      <c r="OFN43" s="117"/>
      <c r="OFO43" s="117"/>
      <c r="OFP43" s="117"/>
      <c r="OFQ43" s="117"/>
      <c r="OFR43" s="117"/>
      <c r="OFS43" s="117"/>
      <c r="OFT43" s="117"/>
      <c r="OFU43" s="117"/>
      <c r="OFV43" s="117"/>
      <c r="OFW43" s="117"/>
      <c r="OFX43" s="117"/>
      <c r="OFY43" s="117"/>
      <c r="OFZ43" s="117"/>
      <c r="OGA43" s="117"/>
      <c r="OGB43" s="117"/>
      <c r="OGC43" s="117"/>
      <c r="OGD43" s="117"/>
      <c r="OGE43" s="117"/>
      <c r="OGF43" s="117"/>
      <c r="OGG43" s="117"/>
      <c r="OGH43" s="117"/>
      <c r="OGI43" s="117"/>
      <c r="OGJ43" s="117"/>
      <c r="OGK43" s="117"/>
      <c r="OGL43" s="117"/>
      <c r="OGM43" s="117"/>
      <c r="OGN43" s="117"/>
      <c r="OGO43" s="117"/>
      <c r="OGP43" s="117"/>
      <c r="OGQ43" s="117"/>
      <c r="OGR43" s="117"/>
      <c r="OGS43" s="117"/>
      <c r="OGT43" s="117"/>
      <c r="OGU43" s="117"/>
      <c r="OGV43" s="117"/>
      <c r="OGW43" s="117"/>
      <c r="OGX43" s="117"/>
      <c r="OGY43" s="117"/>
      <c r="OGZ43" s="117"/>
      <c r="OHA43" s="117"/>
      <c r="OHB43" s="117"/>
      <c r="OHC43" s="117"/>
      <c r="OHD43" s="117"/>
      <c r="OHE43" s="117"/>
      <c r="OHF43" s="117"/>
      <c r="OHG43" s="117"/>
      <c r="OHH43" s="117"/>
      <c r="OHI43" s="117"/>
      <c r="OHJ43" s="117"/>
      <c r="OHK43" s="117"/>
      <c r="OHL43" s="117"/>
      <c r="OHM43" s="117"/>
      <c r="OHN43" s="117"/>
      <c r="OHO43" s="117"/>
      <c r="OHP43" s="117"/>
      <c r="OHQ43" s="117"/>
      <c r="OHR43" s="117"/>
      <c r="OHS43" s="117"/>
      <c r="OHT43" s="117"/>
      <c r="OHU43" s="117"/>
      <c r="OHV43" s="117"/>
      <c r="OHW43" s="117"/>
      <c r="OHX43" s="117"/>
      <c r="OHY43" s="117"/>
      <c r="OHZ43" s="117"/>
      <c r="OIA43" s="117"/>
      <c r="OIB43" s="117"/>
      <c r="OIC43" s="117"/>
      <c r="OID43" s="117"/>
      <c r="OIE43" s="117"/>
      <c r="OIF43" s="117"/>
      <c r="OIG43" s="117"/>
      <c r="OIH43" s="117"/>
      <c r="OII43" s="117"/>
      <c r="OIJ43" s="117"/>
      <c r="OIK43" s="117"/>
      <c r="OIL43" s="117"/>
      <c r="OIM43" s="117"/>
      <c r="OIN43" s="117"/>
      <c r="OIO43" s="117"/>
      <c r="OIP43" s="117"/>
      <c r="OIQ43" s="117"/>
      <c r="OIR43" s="117"/>
      <c r="OIS43" s="117"/>
      <c r="OIT43" s="117"/>
      <c r="OIU43" s="117"/>
      <c r="OIV43" s="117"/>
      <c r="OIW43" s="117"/>
      <c r="OIX43" s="117"/>
      <c r="OIY43" s="117"/>
      <c r="OIZ43" s="117"/>
      <c r="OJA43" s="117"/>
      <c r="OJB43" s="117"/>
      <c r="OJC43" s="117"/>
      <c r="OJD43" s="117"/>
      <c r="OJE43" s="117"/>
      <c r="OJF43" s="117"/>
      <c r="OJG43" s="117"/>
      <c r="OJH43" s="117"/>
      <c r="OJI43" s="117"/>
      <c r="OJJ43" s="117"/>
      <c r="OJK43" s="117"/>
      <c r="OJL43" s="117"/>
      <c r="OJM43" s="117"/>
      <c r="OJN43" s="117"/>
      <c r="OJO43" s="117"/>
      <c r="OJP43" s="117"/>
      <c r="OJQ43" s="117"/>
      <c r="OJR43" s="117"/>
      <c r="OJS43" s="117"/>
      <c r="OJT43" s="117"/>
      <c r="OJU43" s="117"/>
      <c r="OJV43" s="117"/>
      <c r="OJW43" s="117"/>
      <c r="OJX43" s="117"/>
      <c r="OJY43" s="117"/>
      <c r="OJZ43" s="117"/>
      <c r="OKA43" s="117"/>
      <c r="OKB43" s="117"/>
      <c r="OKC43" s="117"/>
      <c r="OKD43" s="117"/>
      <c r="OKE43" s="117"/>
      <c r="OKF43" s="117"/>
      <c r="OKG43" s="117"/>
      <c r="OKH43" s="117"/>
      <c r="OKI43" s="117"/>
      <c r="OKJ43" s="117"/>
      <c r="OKK43" s="117"/>
      <c r="OKL43" s="117"/>
      <c r="OKM43" s="117"/>
      <c r="OKN43" s="117"/>
      <c r="OKO43" s="117"/>
      <c r="OKP43" s="117"/>
      <c r="OKQ43" s="117"/>
      <c r="OKR43" s="117"/>
      <c r="OKS43" s="117"/>
      <c r="OKT43" s="117"/>
      <c r="OKU43" s="117"/>
      <c r="OKV43" s="117"/>
      <c r="OKW43" s="117"/>
      <c r="OKX43" s="117"/>
      <c r="OKY43" s="117"/>
      <c r="OKZ43" s="117"/>
      <c r="OLA43" s="117"/>
      <c r="OLB43" s="117"/>
      <c r="OLC43" s="117"/>
      <c r="OLD43" s="117"/>
      <c r="OLE43" s="117"/>
      <c r="OLF43" s="117"/>
      <c r="OLG43" s="117"/>
      <c r="OLH43" s="117"/>
      <c r="OLI43" s="117"/>
      <c r="OLJ43" s="117"/>
      <c r="OLK43" s="117"/>
      <c r="OLL43" s="117"/>
      <c r="OLM43" s="117"/>
      <c r="OLN43" s="117"/>
      <c r="OLO43" s="117"/>
      <c r="OLP43" s="117"/>
      <c r="OLQ43" s="117"/>
      <c r="OLR43" s="117"/>
      <c r="OLS43" s="117"/>
      <c r="OLT43" s="117"/>
      <c r="OLU43" s="117"/>
      <c r="OLV43" s="117"/>
      <c r="OLW43" s="117"/>
      <c r="OLX43" s="117"/>
      <c r="OLY43" s="117"/>
      <c r="OLZ43" s="117"/>
      <c r="OMA43" s="117"/>
      <c r="OMB43" s="117"/>
      <c r="OMC43" s="117"/>
      <c r="OMD43" s="117"/>
      <c r="OME43" s="117"/>
      <c r="OMF43" s="117"/>
      <c r="OMG43" s="117"/>
      <c r="OMH43" s="117"/>
      <c r="OMI43" s="117"/>
      <c r="OMJ43" s="117"/>
      <c r="OMK43" s="117"/>
      <c r="OML43" s="117"/>
      <c r="OMM43" s="117"/>
      <c r="OMN43" s="117"/>
      <c r="OMO43" s="117"/>
      <c r="OMP43" s="117"/>
      <c r="OMQ43" s="117"/>
      <c r="OMR43" s="117"/>
      <c r="OMS43" s="117"/>
      <c r="OMT43" s="117"/>
      <c r="OMU43" s="117"/>
      <c r="OMV43" s="117"/>
      <c r="OMW43" s="117"/>
      <c r="OMX43" s="117"/>
      <c r="OMY43" s="117"/>
      <c r="OMZ43" s="117"/>
      <c r="ONA43" s="117"/>
      <c r="ONB43" s="117"/>
      <c r="ONC43" s="117"/>
      <c r="OND43" s="117"/>
      <c r="ONE43" s="117"/>
      <c r="ONF43" s="117"/>
      <c r="ONG43" s="117"/>
      <c r="ONH43" s="117"/>
      <c r="ONI43" s="117"/>
      <c r="ONJ43" s="117"/>
      <c r="ONK43" s="117"/>
      <c r="ONL43" s="117"/>
      <c r="ONM43" s="117"/>
      <c r="ONN43" s="117"/>
      <c r="ONO43" s="117"/>
      <c r="ONP43" s="117"/>
      <c r="ONQ43" s="117"/>
      <c r="ONR43" s="117"/>
      <c r="ONS43" s="117"/>
      <c r="ONT43" s="117"/>
      <c r="ONU43" s="117"/>
      <c r="ONV43" s="117"/>
      <c r="ONW43" s="117"/>
      <c r="ONX43" s="117"/>
      <c r="ONY43" s="117"/>
      <c r="ONZ43" s="117"/>
      <c r="OOA43" s="117"/>
      <c r="OOB43" s="117"/>
      <c r="OOC43" s="117"/>
      <c r="OOD43" s="117"/>
      <c r="OOE43" s="117"/>
      <c r="OOF43" s="117"/>
      <c r="OOG43" s="117"/>
      <c r="OOH43" s="117"/>
      <c r="OOI43" s="117"/>
      <c r="OOJ43" s="117"/>
      <c r="OOK43" s="117"/>
      <c r="OOL43" s="117"/>
      <c r="OOM43" s="117"/>
      <c r="OON43" s="117"/>
      <c r="OOO43" s="117"/>
      <c r="OOP43" s="117"/>
      <c r="OOQ43" s="117"/>
      <c r="OOR43" s="117"/>
      <c r="OOS43" s="117"/>
      <c r="OOT43" s="117"/>
      <c r="OOU43" s="117"/>
      <c r="OOV43" s="117"/>
      <c r="OOW43" s="117"/>
      <c r="OOX43" s="117"/>
      <c r="OOY43" s="117"/>
      <c r="OOZ43" s="117"/>
      <c r="OPA43" s="117"/>
      <c r="OPB43" s="117"/>
      <c r="OPC43" s="117"/>
      <c r="OPD43" s="117"/>
      <c r="OPE43" s="117"/>
      <c r="OPF43" s="117"/>
      <c r="OPG43" s="117"/>
      <c r="OPH43" s="117"/>
      <c r="OPI43" s="117"/>
      <c r="OPJ43" s="117"/>
      <c r="OPK43" s="117"/>
      <c r="OPL43" s="117"/>
      <c r="OPM43" s="117"/>
      <c r="OPN43" s="117"/>
      <c r="OPO43" s="117"/>
      <c r="OPP43" s="117"/>
      <c r="OPQ43" s="117"/>
      <c r="OPR43" s="117"/>
      <c r="OPS43" s="117"/>
      <c r="OPT43" s="117"/>
      <c r="OPU43" s="117"/>
      <c r="OPV43" s="117"/>
      <c r="OPW43" s="117"/>
      <c r="OPX43" s="117"/>
      <c r="OPY43" s="117"/>
      <c r="OPZ43" s="117"/>
      <c r="OQA43" s="117"/>
      <c r="OQB43" s="117"/>
      <c r="OQC43" s="117"/>
      <c r="OQD43" s="117"/>
      <c r="OQE43" s="117"/>
      <c r="OQF43" s="117"/>
      <c r="OQG43" s="117"/>
      <c r="OQH43" s="117"/>
      <c r="OQI43" s="117"/>
      <c r="OQJ43" s="117"/>
      <c r="OQK43" s="117"/>
      <c r="OQL43" s="117"/>
      <c r="OQM43" s="117"/>
      <c r="OQN43" s="117"/>
      <c r="OQO43" s="117"/>
      <c r="OQP43" s="117"/>
      <c r="OQQ43" s="117"/>
      <c r="OQR43" s="117"/>
      <c r="OQS43" s="117"/>
      <c r="OQT43" s="117"/>
      <c r="OQU43" s="117"/>
      <c r="OQV43" s="117"/>
      <c r="OQW43" s="117"/>
      <c r="OQX43" s="117"/>
      <c r="OQY43" s="117"/>
      <c r="OQZ43" s="117"/>
      <c r="ORA43" s="117"/>
      <c r="ORB43" s="117"/>
      <c r="ORC43" s="117"/>
      <c r="ORD43" s="117"/>
      <c r="ORE43" s="117"/>
      <c r="ORF43" s="117"/>
      <c r="ORG43" s="117"/>
      <c r="ORH43" s="117"/>
      <c r="ORI43" s="117"/>
      <c r="ORJ43" s="117"/>
      <c r="ORK43" s="117"/>
      <c r="ORL43" s="117"/>
      <c r="ORM43" s="117"/>
      <c r="ORN43" s="117"/>
      <c r="ORO43" s="117"/>
      <c r="ORP43" s="117"/>
      <c r="ORQ43" s="117"/>
      <c r="ORR43" s="117"/>
      <c r="ORS43" s="117"/>
      <c r="ORT43" s="117"/>
      <c r="ORU43" s="117"/>
      <c r="ORV43" s="117"/>
      <c r="ORW43" s="117"/>
      <c r="ORX43" s="117"/>
      <c r="ORY43" s="117"/>
      <c r="ORZ43" s="117"/>
      <c r="OSA43" s="117"/>
      <c r="OSB43" s="117"/>
      <c r="OSC43" s="117"/>
      <c r="OSD43" s="117"/>
      <c r="OSE43" s="117"/>
      <c r="OSF43" s="117"/>
      <c r="OSG43" s="117"/>
      <c r="OSH43" s="117"/>
      <c r="OSI43" s="117"/>
      <c r="OSJ43" s="117"/>
      <c r="OSK43" s="117"/>
      <c r="OSL43" s="117"/>
      <c r="OSM43" s="117"/>
      <c r="OSN43" s="117"/>
      <c r="OSO43" s="117"/>
      <c r="OSP43" s="117"/>
      <c r="OSQ43" s="117"/>
      <c r="OSR43" s="117"/>
      <c r="OSS43" s="117"/>
      <c r="OST43" s="117"/>
      <c r="OSU43" s="117"/>
      <c r="OSV43" s="117"/>
      <c r="OSW43" s="117"/>
      <c r="OSX43" s="117"/>
      <c r="OSY43" s="117"/>
      <c r="OSZ43" s="117"/>
      <c r="OTA43" s="117"/>
      <c r="OTB43" s="117"/>
      <c r="OTC43" s="117"/>
      <c r="OTD43" s="117"/>
      <c r="OTE43" s="117"/>
      <c r="OTF43" s="117"/>
      <c r="OTG43" s="117"/>
      <c r="OTH43" s="117"/>
      <c r="OTI43" s="117"/>
      <c r="OTJ43" s="117"/>
      <c r="OTK43" s="117"/>
      <c r="OTL43" s="117"/>
      <c r="OTM43" s="117"/>
      <c r="OTN43" s="117"/>
      <c r="OTO43" s="117"/>
      <c r="OTP43" s="117"/>
      <c r="OTQ43" s="117"/>
      <c r="OTR43" s="117"/>
      <c r="OTS43" s="117"/>
      <c r="OTT43" s="117"/>
      <c r="OTU43" s="117"/>
      <c r="OTV43" s="117"/>
      <c r="OTW43" s="117"/>
      <c r="OTX43" s="117"/>
      <c r="OTY43" s="117"/>
      <c r="OTZ43" s="117"/>
      <c r="OUA43" s="117"/>
      <c r="OUB43" s="117"/>
      <c r="OUC43" s="117"/>
      <c r="OUD43" s="117"/>
      <c r="OUE43" s="117"/>
      <c r="OUF43" s="117"/>
      <c r="OUG43" s="117"/>
      <c r="OUH43" s="117"/>
      <c r="OUI43" s="117"/>
      <c r="OUJ43" s="117"/>
      <c r="OUK43" s="117"/>
      <c r="OUL43" s="117"/>
      <c r="OUM43" s="117"/>
      <c r="OUN43" s="117"/>
      <c r="OUO43" s="117"/>
      <c r="OUP43" s="117"/>
      <c r="OUQ43" s="117"/>
      <c r="OUR43" s="117"/>
      <c r="OUS43" s="117"/>
      <c r="OUT43" s="117"/>
      <c r="OUU43" s="117"/>
      <c r="OUV43" s="117"/>
      <c r="OUW43" s="117"/>
      <c r="OUX43" s="117"/>
      <c r="OUY43" s="117"/>
      <c r="OUZ43" s="117"/>
      <c r="OVA43" s="117"/>
      <c r="OVB43" s="117"/>
      <c r="OVC43" s="117"/>
      <c r="OVD43" s="117"/>
      <c r="OVE43" s="117"/>
      <c r="OVF43" s="117"/>
      <c r="OVG43" s="117"/>
      <c r="OVH43" s="117"/>
      <c r="OVI43" s="117"/>
      <c r="OVJ43" s="117"/>
      <c r="OVK43" s="117"/>
      <c r="OVL43" s="117"/>
      <c r="OVM43" s="117"/>
      <c r="OVN43" s="117"/>
      <c r="OVO43" s="117"/>
      <c r="OVP43" s="117"/>
      <c r="OVQ43" s="117"/>
      <c r="OVR43" s="117"/>
      <c r="OVS43" s="117"/>
      <c r="OVT43" s="117"/>
      <c r="OVU43" s="117"/>
      <c r="OVV43" s="117"/>
      <c r="OVW43" s="117"/>
      <c r="OVX43" s="117"/>
      <c r="OVY43" s="117"/>
      <c r="OVZ43" s="117"/>
      <c r="OWA43" s="117"/>
      <c r="OWB43" s="117"/>
      <c r="OWC43" s="117"/>
      <c r="OWD43" s="117"/>
      <c r="OWE43" s="117"/>
      <c r="OWF43" s="117"/>
      <c r="OWG43" s="117"/>
      <c r="OWH43" s="117"/>
      <c r="OWI43" s="117"/>
      <c r="OWJ43" s="117"/>
      <c r="OWK43" s="117"/>
      <c r="OWL43" s="117"/>
      <c r="OWM43" s="117"/>
      <c r="OWN43" s="117"/>
      <c r="OWO43" s="117"/>
      <c r="OWP43" s="117"/>
      <c r="OWQ43" s="117"/>
      <c r="OWR43" s="117"/>
      <c r="OWS43" s="117"/>
      <c r="OWT43" s="117"/>
      <c r="OWU43" s="117"/>
      <c r="OWV43" s="117"/>
      <c r="OWW43" s="117"/>
      <c r="OWX43" s="117"/>
      <c r="OWY43" s="117"/>
      <c r="OWZ43" s="117"/>
      <c r="OXA43" s="117"/>
      <c r="OXB43" s="117"/>
      <c r="OXC43" s="117"/>
      <c r="OXD43" s="117"/>
      <c r="OXE43" s="117"/>
      <c r="OXF43" s="117"/>
      <c r="OXG43" s="117"/>
      <c r="OXH43" s="117"/>
      <c r="OXI43" s="117"/>
      <c r="OXJ43" s="117"/>
      <c r="OXK43" s="117"/>
      <c r="OXL43" s="117"/>
      <c r="OXM43" s="117"/>
      <c r="OXN43" s="117"/>
      <c r="OXO43" s="117"/>
      <c r="OXP43" s="117"/>
      <c r="OXQ43" s="117"/>
      <c r="OXR43" s="117"/>
      <c r="OXS43" s="117"/>
      <c r="OXT43" s="117"/>
      <c r="OXU43" s="117"/>
      <c r="OXV43" s="117"/>
      <c r="OXW43" s="117"/>
      <c r="OXX43" s="117"/>
      <c r="OXY43" s="117"/>
      <c r="OXZ43" s="117"/>
      <c r="OYA43" s="117"/>
      <c r="OYB43" s="117"/>
      <c r="OYC43" s="117"/>
      <c r="OYD43" s="117"/>
      <c r="OYE43" s="117"/>
      <c r="OYF43" s="117"/>
      <c r="OYG43" s="117"/>
      <c r="OYH43" s="117"/>
      <c r="OYI43" s="117"/>
      <c r="OYJ43" s="117"/>
      <c r="OYK43" s="117"/>
      <c r="OYL43" s="117"/>
      <c r="OYM43" s="117"/>
      <c r="OYN43" s="117"/>
      <c r="OYO43" s="117"/>
      <c r="OYP43" s="117"/>
      <c r="OYQ43" s="117"/>
      <c r="OYR43" s="117"/>
      <c r="OYS43" s="117"/>
      <c r="OYT43" s="117"/>
      <c r="OYU43" s="117"/>
      <c r="OYV43" s="117"/>
      <c r="OYW43" s="117"/>
      <c r="OYX43" s="117"/>
      <c r="OYY43" s="117"/>
      <c r="OYZ43" s="117"/>
      <c r="OZA43" s="117"/>
      <c r="OZB43" s="117"/>
      <c r="OZC43" s="117"/>
      <c r="OZD43" s="117"/>
      <c r="OZE43" s="117"/>
      <c r="OZF43" s="117"/>
      <c r="OZG43" s="117"/>
      <c r="OZH43" s="117"/>
      <c r="OZI43" s="117"/>
      <c r="OZJ43" s="117"/>
      <c r="OZK43" s="117"/>
      <c r="OZL43" s="117"/>
      <c r="OZM43" s="117"/>
      <c r="OZN43" s="117"/>
      <c r="OZO43" s="117"/>
      <c r="OZP43" s="117"/>
      <c r="OZQ43" s="117"/>
      <c r="OZR43" s="117"/>
      <c r="OZS43" s="117"/>
      <c r="OZT43" s="117"/>
      <c r="OZU43" s="117"/>
      <c r="OZV43" s="117"/>
      <c r="OZW43" s="117"/>
      <c r="OZX43" s="117"/>
      <c r="OZY43" s="117"/>
      <c r="OZZ43" s="117"/>
      <c r="PAA43" s="117"/>
      <c r="PAB43" s="117"/>
      <c r="PAC43" s="117"/>
      <c r="PAD43" s="117"/>
      <c r="PAE43" s="117"/>
      <c r="PAF43" s="117"/>
      <c r="PAG43" s="117"/>
      <c r="PAH43" s="117"/>
      <c r="PAI43" s="117"/>
      <c r="PAJ43" s="117"/>
      <c r="PAK43" s="117"/>
      <c r="PAL43" s="117"/>
      <c r="PAM43" s="117"/>
      <c r="PAN43" s="117"/>
      <c r="PAO43" s="117"/>
      <c r="PAP43" s="117"/>
      <c r="PAQ43" s="117"/>
      <c r="PAR43" s="117"/>
      <c r="PAS43" s="117"/>
      <c r="PAT43" s="117"/>
      <c r="PAU43" s="117"/>
      <c r="PAV43" s="117"/>
      <c r="PAW43" s="117"/>
      <c r="PAX43" s="117"/>
      <c r="PAY43" s="117"/>
      <c r="PAZ43" s="117"/>
      <c r="PBA43" s="117"/>
      <c r="PBB43" s="117"/>
      <c r="PBC43" s="117"/>
      <c r="PBD43" s="117"/>
      <c r="PBE43" s="117"/>
      <c r="PBF43" s="117"/>
      <c r="PBG43" s="117"/>
      <c r="PBH43" s="117"/>
      <c r="PBI43" s="117"/>
      <c r="PBJ43" s="117"/>
      <c r="PBK43" s="117"/>
      <c r="PBL43" s="117"/>
      <c r="PBM43" s="117"/>
      <c r="PBN43" s="117"/>
      <c r="PBO43" s="117"/>
      <c r="PBP43" s="117"/>
      <c r="PBQ43" s="117"/>
      <c r="PBR43" s="117"/>
      <c r="PBS43" s="117"/>
      <c r="PBT43" s="117"/>
      <c r="PBU43" s="117"/>
      <c r="PBV43" s="117"/>
      <c r="PBW43" s="117"/>
      <c r="PBX43" s="117"/>
      <c r="PBY43" s="117"/>
      <c r="PBZ43" s="117"/>
      <c r="PCA43" s="117"/>
      <c r="PCB43" s="117"/>
      <c r="PCC43" s="117"/>
      <c r="PCD43" s="117"/>
      <c r="PCE43" s="117"/>
      <c r="PCF43" s="117"/>
      <c r="PCG43" s="117"/>
      <c r="PCH43" s="117"/>
      <c r="PCI43" s="117"/>
      <c r="PCJ43" s="117"/>
      <c r="PCK43" s="117"/>
      <c r="PCL43" s="117"/>
      <c r="PCM43" s="117"/>
      <c r="PCN43" s="117"/>
      <c r="PCO43" s="117"/>
      <c r="PCP43" s="117"/>
      <c r="PCQ43" s="117"/>
      <c r="PCR43" s="117"/>
      <c r="PCS43" s="117"/>
      <c r="PCT43" s="117"/>
      <c r="PCU43" s="117"/>
      <c r="PCV43" s="117"/>
      <c r="PCW43" s="117"/>
      <c r="PCX43" s="117"/>
      <c r="PCY43" s="117"/>
      <c r="PCZ43" s="117"/>
      <c r="PDA43" s="117"/>
      <c r="PDB43" s="117"/>
      <c r="PDC43" s="117"/>
      <c r="PDD43" s="117"/>
      <c r="PDE43" s="117"/>
      <c r="PDF43" s="117"/>
      <c r="PDG43" s="117"/>
      <c r="PDH43" s="117"/>
      <c r="PDI43" s="117"/>
      <c r="PDJ43" s="117"/>
      <c r="PDK43" s="117"/>
      <c r="PDL43" s="117"/>
      <c r="PDM43" s="117"/>
      <c r="PDN43" s="117"/>
      <c r="PDO43" s="117"/>
      <c r="PDP43" s="117"/>
      <c r="PDQ43" s="117"/>
      <c r="PDR43" s="117"/>
      <c r="PDS43" s="117"/>
      <c r="PDT43" s="117"/>
      <c r="PDU43" s="117"/>
      <c r="PDV43" s="117"/>
      <c r="PDW43" s="117"/>
      <c r="PDX43" s="117"/>
      <c r="PDY43" s="117"/>
      <c r="PDZ43" s="117"/>
      <c r="PEA43" s="117"/>
      <c r="PEB43" s="117"/>
      <c r="PEC43" s="117"/>
      <c r="PED43" s="117"/>
      <c r="PEE43" s="117"/>
      <c r="PEF43" s="117"/>
      <c r="PEG43" s="117"/>
      <c r="PEH43" s="117"/>
      <c r="PEI43" s="117"/>
      <c r="PEJ43" s="117"/>
      <c r="PEK43" s="117"/>
      <c r="PEL43" s="117"/>
      <c r="PEM43" s="117"/>
      <c r="PEN43" s="117"/>
      <c r="PEO43" s="117"/>
      <c r="PEP43" s="117"/>
      <c r="PEQ43" s="117"/>
      <c r="PER43" s="117"/>
      <c r="PES43" s="117"/>
      <c r="PET43" s="117"/>
      <c r="PEU43" s="117"/>
      <c r="PEV43" s="117"/>
      <c r="PEW43" s="117"/>
      <c r="PEX43" s="117"/>
      <c r="PEY43" s="117"/>
      <c r="PEZ43" s="117"/>
      <c r="PFA43" s="117"/>
      <c r="PFB43" s="117"/>
      <c r="PFC43" s="117"/>
      <c r="PFD43" s="117"/>
      <c r="PFE43" s="117"/>
      <c r="PFF43" s="117"/>
      <c r="PFG43" s="117"/>
      <c r="PFH43" s="117"/>
      <c r="PFI43" s="117"/>
      <c r="PFJ43" s="117"/>
      <c r="PFK43" s="117"/>
      <c r="PFL43" s="117"/>
      <c r="PFM43" s="117"/>
      <c r="PFN43" s="117"/>
      <c r="PFO43" s="117"/>
      <c r="PFP43" s="117"/>
      <c r="PFQ43" s="117"/>
      <c r="PFR43" s="117"/>
      <c r="PFS43" s="117"/>
      <c r="PFT43" s="117"/>
      <c r="PFU43" s="117"/>
      <c r="PFV43" s="117"/>
      <c r="PFW43" s="117"/>
      <c r="PFX43" s="117"/>
      <c r="PFY43" s="117"/>
      <c r="PFZ43" s="117"/>
      <c r="PGA43" s="117"/>
      <c r="PGB43" s="117"/>
      <c r="PGC43" s="117"/>
      <c r="PGD43" s="117"/>
      <c r="PGE43" s="117"/>
      <c r="PGF43" s="117"/>
      <c r="PGG43" s="117"/>
      <c r="PGH43" s="117"/>
      <c r="PGI43" s="117"/>
      <c r="PGJ43" s="117"/>
      <c r="PGK43" s="117"/>
      <c r="PGL43" s="117"/>
      <c r="PGM43" s="117"/>
      <c r="PGN43" s="117"/>
      <c r="PGO43" s="117"/>
      <c r="PGP43" s="117"/>
      <c r="PGQ43" s="117"/>
      <c r="PGR43" s="117"/>
      <c r="PGS43" s="117"/>
      <c r="PGT43" s="117"/>
      <c r="PGU43" s="117"/>
      <c r="PGV43" s="117"/>
      <c r="PGW43" s="117"/>
      <c r="PGX43" s="117"/>
      <c r="PGY43" s="117"/>
      <c r="PGZ43" s="117"/>
      <c r="PHA43" s="117"/>
      <c r="PHB43" s="117"/>
      <c r="PHC43" s="117"/>
      <c r="PHD43" s="117"/>
      <c r="PHE43" s="117"/>
      <c r="PHF43" s="117"/>
      <c r="PHG43" s="117"/>
      <c r="PHH43" s="117"/>
      <c r="PHI43" s="117"/>
      <c r="PHJ43" s="117"/>
      <c r="PHK43" s="117"/>
      <c r="PHL43" s="117"/>
      <c r="PHM43" s="117"/>
      <c r="PHN43" s="117"/>
      <c r="PHO43" s="117"/>
      <c r="PHP43" s="117"/>
      <c r="PHQ43" s="117"/>
      <c r="PHR43" s="117"/>
      <c r="PHS43" s="117"/>
      <c r="PHT43" s="117"/>
      <c r="PHU43" s="117"/>
      <c r="PHV43" s="117"/>
      <c r="PHW43" s="117"/>
      <c r="PHX43" s="117"/>
      <c r="PHY43" s="117"/>
      <c r="PHZ43" s="117"/>
      <c r="PIA43" s="117"/>
      <c r="PIB43" s="117"/>
      <c r="PIC43" s="117"/>
      <c r="PID43" s="117"/>
      <c r="PIE43" s="117"/>
      <c r="PIF43" s="117"/>
      <c r="PIG43" s="117"/>
      <c r="PIH43" s="117"/>
      <c r="PII43" s="117"/>
      <c r="PIJ43" s="117"/>
      <c r="PIK43" s="117"/>
      <c r="PIL43" s="117"/>
      <c r="PIM43" s="117"/>
      <c r="PIN43" s="117"/>
      <c r="PIO43" s="117"/>
      <c r="PIP43" s="117"/>
      <c r="PIQ43" s="117"/>
      <c r="PIR43" s="117"/>
      <c r="PIS43" s="117"/>
      <c r="PIT43" s="117"/>
      <c r="PIU43" s="117"/>
      <c r="PIV43" s="117"/>
      <c r="PIW43" s="117"/>
      <c r="PIX43" s="117"/>
      <c r="PIY43" s="117"/>
      <c r="PIZ43" s="117"/>
      <c r="PJA43" s="117"/>
      <c r="PJB43" s="117"/>
      <c r="PJC43" s="117"/>
      <c r="PJD43" s="117"/>
      <c r="PJE43" s="117"/>
      <c r="PJF43" s="117"/>
      <c r="PJG43" s="117"/>
      <c r="PJH43" s="117"/>
      <c r="PJI43" s="117"/>
      <c r="PJJ43" s="117"/>
      <c r="PJK43" s="117"/>
      <c r="PJL43" s="117"/>
      <c r="PJM43" s="117"/>
      <c r="PJN43" s="117"/>
      <c r="PJO43" s="117"/>
      <c r="PJP43" s="117"/>
      <c r="PJQ43" s="117"/>
      <c r="PJR43" s="117"/>
      <c r="PJS43" s="117"/>
      <c r="PJT43" s="117"/>
      <c r="PJU43" s="117"/>
      <c r="PJV43" s="117"/>
      <c r="PJW43" s="117"/>
      <c r="PJX43" s="117"/>
      <c r="PJY43" s="117"/>
      <c r="PJZ43" s="117"/>
      <c r="PKA43" s="117"/>
      <c r="PKB43" s="117"/>
      <c r="PKC43" s="117"/>
      <c r="PKD43" s="117"/>
      <c r="PKE43" s="117"/>
      <c r="PKF43" s="117"/>
      <c r="PKG43" s="117"/>
      <c r="PKH43" s="117"/>
      <c r="PKI43" s="117"/>
      <c r="PKJ43" s="117"/>
      <c r="PKK43" s="117"/>
      <c r="PKL43" s="117"/>
      <c r="PKM43" s="117"/>
      <c r="PKN43" s="117"/>
      <c r="PKO43" s="117"/>
      <c r="PKP43" s="117"/>
      <c r="PKQ43" s="117"/>
      <c r="PKR43" s="117"/>
      <c r="PKS43" s="117"/>
      <c r="PKT43" s="117"/>
      <c r="PKU43" s="117"/>
      <c r="PKV43" s="117"/>
      <c r="PKW43" s="117"/>
      <c r="PKX43" s="117"/>
      <c r="PKY43" s="117"/>
      <c r="PKZ43" s="117"/>
      <c r="PLA43" s="117"/>
      <c r="PLB43" s="117"/>
      <c r="PLC43" s="117"/>
      <c r="PLD43" s="117"/>
      <c r="PLE43" s="117"/>
      <c r="PLF43" s="117"/>
      <c r="PLG43" s="117"/>
      <c r="PLH43" s="117"/>
      <c r="PLI43" s="117"/>
      <c r="PLJ43" s="117"/>
      <c r="PLK43" s="117"/>
      <c r="PLL43" s="117"/>
      <c r="PLM43" s="117"/>
      <c r="PLN43" s="117"/>
      <c r="PLO43" s="117"/>
      <c r="PLP43" s="117"/>
      <c r="PLQ43" s="117"/>
      <c r="PLR43" s="117"/>
      <c r="PLS43" s="117"/>
      <c r="PLT43" s="117"/>
      <c r="PLU43" s="117"/>
      <c r="PLV43" s="117"/>
      <c r="PLW43" s="117"/>
      <c r="PLX43" s="117"/>
      <c r="PLY43" s="117"/>
      <c r="PLZ43" s="117"/>
      <c r="PMA43" s="117"/>
      <c r="PMB43" s="117"/>
      <c r="PMC43" s="117"/>
      <c r="PMD43" s="117"/>
      <c r="PME43" s="117"/>
      <c r="PMF43" s="117"/>
      <c r="PMG43" s="117"/>
      <c r="PMH43" s="117"/>
      <c r="PMI43" s="117"/>
      <c r="PMJ43" s="117"/>
      <c r="PMK43" s="117"/>
      <c r="PML43" s="117"/>
      <c r="PMM43" s="117"/>
      <c r="PMN43" s="117"/>
      <c r="PMO43" s="117"/>
      <c r="PMP43" s="117"/>
      <c r="PMQ43" s="117"/>
      <c r="PMR43" s="117"/>
      <c r="PMS43" s="117"/>
      <c r="PMT43" s="117"/>
      <c r="PMU43" s="117"/>
      <c r="PMV43" s="117"/>
      <c r="PMW43" s="117"/>
      <c r="PMX43" s="117"/>
      <c r="PMY43" s="117"/>
      <c r="PMZ43" s="117"/>
      <c r="PNA43" s="117"/>
      <c r="PNB43" s="117"/>
      <c r="PNC43" s="117"/>
      <c r="PND43" s="117"/>
      <c r="PNE43" s="117"/>
      <c r="PNF43" s="117"/>
      <c r="PNG43" s="117"/>
      <c r="PNH43" s="117"/>
      <c r="PNI43" s="117"/>
      <c r="PNJ43" s="117"/>
      <c r="PNK43" s="117"/>
      <c r="PNL43" s="117"/>
      <c r="PNM43" s="117"/>
      <c r="PNN43" s="117"/>
      <c r="PNO43" s="117"/>
      <c r="PNP43" s="117"/>
      <c r="PNQ43" s="117"/>
      <c r="PNR43" s="117"/>
      <c r="PNS43" s="117"/>
      <c r="PNT43" s="117"/>
      <c r="PNU43" s="117"/>
      <c r="PNV43" s="117"/>
      <c r="PNW43" s="117"/>
      <c r="PNX43" s="117"/>
      <c r="PNY43" s="117"/>
      <c r="PNZ43" s="117"/>
      <c r="POA43" s="117"/>
      <c r="POB43" s="117"/>
      <c r="POC43" s="117"/>
      <c r="POD43" s="117"/>
      <c r="POE43" s="117"/>
      <c r="POF43" s="117"/>
      <c r="POG43" s="117"/>
      <c r="POH43" s="117"/>
      <c r="POI43" s="117"/>
      <c r="POJ43" s="117"/>
      <c r="POK43" s="117"/>
      <c r="POL43" s="117"/>
      <c r="POM43" s="117"/>
      <c r="PON43" s="117"/>
      <c r="POO43" s="117"/>
      <c r="POP43" s="117"/>
      <c r="POQ43" s="117"/>
      <c r="POR43" s="117"/>
      <c r="POS43" s="117"/>
      <c r="POT43" s="117"/>
      <c r="POU43" s="117"/>
      <c r="POV43" s="117"/>
      <c r="POW43" s="117"/>
      <c r="POX43" s="117"/>
      <c r="POY43" s="117"/>
      <c r="POZ43" s="117"/>
      <c r="PPA43" s="117"/>
      <c r="PPB43" s="117"/>
      <c r="PPC43" s="117"/>
      <c r="PPD43" s="117"/>
      <c r="PPE43" s="117"/>
      <c r="PPF43" s="117"/>
      <c r="PPG43" s="117"/>
      <c r="PPH43" s="117"/>
      <c r="PPI43" s="117"/>
      <c r="PPJ43" s="117"/>
      <c r="PPK43" s="117"/>
      <c r="PPL43" s="117"/>
      <c r="PPM43" s="117"/>
      <c r="PPN43" s="117"/>
      <c r="PPO43" s="117"/>
      <c r="PPP43" s="117"/>
      <c r="PPQ43" s="117"/>
      <c r="PPR43" s="117"/>
      <c r="PPS43" s="117"/>
      <c r="PPT43" s="117"/>
      <c r="PPU43" s="117"/>
      <c r="PPV43" s="117"/>
      <c r="PPW43" s="117"/>
      <c r="PPX43" s="117"/>
      <c r="PPY43" s="117"/>
      <c r="PPZ43" s="117"/>
      <c r="PQA43" s="117"/>
      <c r="PQB43" s="117"/>
      <c r="PQC43" s="117"/>
      <c r="PQD43" s="117"/>
      <c r="PQE43" s="117"/>
      <c r="PQF43" s="117"/>
      <c r="PQG43" s="117"/>
      <c r="PQH43" s="117"/>
      <c r="PQI43" s="117"/>
      <c r="PQJ43" s="117"/>
      <c r="PQK43" s="117"/>
      <c r="PQL43" s="117"/>
      <c r="PQM43" s="117"/>
      <c r="PQN43" s="117"/>
      <c r="PQO43" s="117"/>
      <c r="PQP43" s="117"/>
      <c r="PQQ43" s="117"/>
      <c r="PQR43" s="117"/>
      <c r="PQS43" s="117"/>
      <c r="PQT43" s="117"/>
      <c r="PQU43" s="117"/>
      <c r="PQV43" s="117"/>
      <c r="PQW43" s="117"/>
      <c r="PQX43" s="117"/>
      <c r="PQY43" s="117"/>
      <c r="PQZ43" s="117"/>
      <c r="PRA43" s="117"/>
      <c r="PRB43" s="117"/>
      <c r="PRC43" s="117"/>
      <c r="PRD43" s="117"/>
      <c r="PRE43" s="117"/>
      <c r="PRF43" s="117"/>
      <c r="PRG43" s="117"/>
      <c r="PRH43" s="117"/>
      <c r="PRI43" s="117"/>
      <c r="PRJ43" s="117"/>
      <c r="PRK43" s="117"/>
      <c r="PRL43" s="117"/>
      <c r="PRM43" s="117"/>
      <c r="PRN43" s="117"/>
      <c r="PRO43" s="117"/>
      <c r="PRP43" s="117"/>
      <c r="PRQ43" s="117"/>
      <c r="PRR43" s="117"/>
      <c r="PRS43" s="117"/>
      <c r="PRT43" s="117"/>
      <c r="PRU43" s="117"/>
      <c r="PRV43" s="117"/>
      <c r="PRW43" s="117"/>
      <c r="PRX43" s="117"/>
      <c r="PRY43" s="117"/>
      <c r="PRZ43" s="117"/>
      <c r="PSA43" s="117"/>
      <c r="PSB43" s="117"/>
      <c r="PSC43" s="117"/>
      <c r="PSD43" s="117"/>
      <c r="PSE43" s="117"/>
      <c r="PSF43" s="117"/>
      <c r="PSG43" s="117"/>
      <c r="PSH43" s="117"/>
      <c r="PSI43" s="117"/>
      <c r="PSJ43" s="117"/>
      <c r="PSK43" s="117"/>
      <c r="PSL43" s="117"/>
      <c r="PSM43" s="117"/>
      <c r="PSN43" s="117"/>
      <c r="PSO43" s="117"/>
      <c r="PSP43" s="117"/>
      <c r="PSQ43" s="117"/>
      <c r="PSR43" s="117"/>
      <c r="PSS43" s="117"/>
      <c r="PST43" s="117"/>
      <c r="PSU43" s="117"/>
      <c r="PSV43" s="117"/>
      <c r="PSW43" s="117"/>
      <c r="PSX43" s="117"/>
      <c r="PSY43" s="117"/>
      <c r="PSZ43" s="117"/>
      <c r="PTA43" s="117"/>
      <c r="PTB43" s="117"/>
      <c r="PTC43" s="117"/>
      <c r="PTD43" s="117"/>
      <c r="PTE43" s="117"/>
      <c r="PTF43" s="117"/>
      <c r="PTG43" s="117"/>
      <c r="PTH43" s="117"/>
      <c r="PTI43" s="117"/>
      <c r="PTJ43" s="117"/>
      <c r="PTK43" s="117"/>
      <c r="PTL43" s="117"/>
      <c r="PTM43" s="117"/>
      <c r="PTN43" s="117"/>
      <c r="PTO43" s="117"/>
      <c r="PTP43" s="117"/>
      <c r="PTQ43" s="117"/>
      <c r="PTR43" s="117"/>
      <c r="PTS43" s="117"/>
      <c r="PTT43" s="117"/>
      <c r="PTU43" s="117"/>
      <c r="PTV43" s="117"/>
      <c r="PTW43" s="117"/>
      <c r="PTX43" s="117"/>
      <c r="PTY43" s="117"/>
      <c r="PTZ43" s="117"/>
      <c r="PUA43" s="117"/>
      <c r="PUB43" s="117"/>
      <c r="PUC43" s="117"/>
      <c r="PUD43" s="117"/>
      <c r="PUE43" s="117"/>
      <c r="PUF43" s="117"/>
      <c r="PUG43" s="117"/>
      <c r="PUH43" s="117"/>
      <c r="PUI43" s="117"/>
      <c r="PUJ43" s="117"/>
      <c r="PUK43" s="117"/>
      <c r="PUL43" s="117"/>
      <c r="PUM43" s="117"/>
      <c r="PUN43" s="117"/>
      <c r="PUO43" s="117"/>
      <c r="PUP43" s="117"/>
      <c r="PUQ43" s="117"/>
      <c r="PUR43" s="117"/>
      <c r="PUS43" s="117"/>
      <c r="PUT43" s="117"/>
      <c r="PUU43" s="117"/>
      <c r="PUV43" s="117"/>
      <c r="PUW43" s="117"/>
      <c r="PUX43" s="117"/>
      <c r="PUY43" s="117"/>
      <c r="PUZ43" s="117"/>
      <c r="PVA43" s="117"/>
      <c r="PVB43" s="117"/>
      <c r="PVC43" s="117"/>
      <c r="PVD43" s="117"/>
      <c r="PVE43" s="117"/>
      <c r="PVF43" s="117"/>
      <c r="PVG43" s="117"/>
      <c r="PVH43" s="117"/>
      <c r="PVI43" s="117"/>
      <c r="PVJ43" s="117"/>
      <c r="PVK43" s="117"/>
      <c r="PVL43" s="117"/>
      <c r="PVM43" s="117"/>
      <c r="PVN43" s="117"/>
      <c r="PVO43" s="117"/>
      <c r="PVP43" s="117"/>
      <c r="PVQ43" s="117"/>
      <c r="PVR43" s="117"/>
      <c r="PVS43" s="117"/>
      <c r="PVT43" s="117"/>
      <c r="PVU43" s="117"/>
      <c r="PVV43" s="117"/>
      <c r="PVW43" s="117"/>
      <c r="PVX43" s="117"/>
      <c r="PVY43" s="117"/>
      <c r="PVZ43" s="117"/>
      <c r="PWA43" s="117"/>
      <c r="PWB43" s="117"/>
      <c r="PWC43" s="117"/>
      <c r="PWD43" s="117"/>
      <c r="PWE43" s="117"/>
      <c r="PWF43" s="117"/>
      <c r="PWG43" s="117"/>
      <c r="PWH43" s="117"/>
      <c r="PWI43" s="117"/>
      <c r="PWJ43" s="117"/>
      <c r="PWK43" s="117"/>
      <c r="PWL43" s="117"/>
      <c r="PWM43" s="117"/>
      <c r="PWN43" s="117"/>
      <c r="PWO43" s="117"/>
      <c r="PWP43" s="117"/>
      <c r="PWQ43" s="117"/>
      <c r="PWR43" s="117"/>
      <c r="PWS43" s="117"/>
      <c r="PWT43" s="117"/>
      <c r="PWU43" s="117"/>
      <c r="PWV43" s="117"/>
      <c r="PWW43" s="117"/>
      <c r="PWX43" s="117"/>
      <c r="PWY43" s="117"/>
      <c r="PWZ43" s="117"/>
      <c r="PXA43" s="117"/>
      <c r="PXB43" s="117"/>
      <c r="PXC43" s="117"/>
      <c r="PXD43" s="117"/>
      <c r="PXE43" s="117"/>
      <c r="PXF43" s="117"/>
      <c r="PXG43" s="117"/>
      <c r="PXH43" s="117"/>
      <c r="PXI43" s="117"/>
      <c r="PXJ43" s="117"/>
      <c r="PXK43" s="117"/>
      <c r="PXL43" s="117"/>
      <c r="PXM43" s="117"/>
      <c r="PXN43" s="117"/>
      <c r="PXO43" s="117"/>
      <c r="PXP43" s="117"/>
      <c r="PXQ43" s="117"/>
      <c r="PXR43" s="117"/>
      <c r="PXS43" s="117"/>
      <c r="PXT43" s="117"/>
      <c r="PXU43" s="117"/>
      <c r="PXV43" s="117"/>
      <c r="PXW43" s="117"/>
      <c r="PXX43" s="117"/>
      <c r="PXY43" s="117"/>
      <c r="PXZ43" s="117"/>
      <c r="PYA43" s="117"/>
      <c r="PYB43" s="117"/>
      <c r="PYC43" s="117"/>
      <c r="PYD43" s="117"/>
      <c r="PYE43" s="117"/>
      <c r="PYF43" s="117"/>
      <c r="PYG43" s="117"/>
      <c r="PYH43" s="117"/>
      <c r="PYI43" s="117"/>
      <c r="PYJ43" s="117"/>
      <c r="PYK43" s="117"/>
      <c r="PYL43" s="117"/>
      <c r="PYM43" s="117"/>
      <c r="PYN43" s="117"/>
      <c r="PYO43" s="117"/>
      <c r="PYP43" s="117"/>
      <c r="PYQ43" s="117"/>
      <c r="PYR43" s="117"/>
      <c r="PYS43" s="117"/>
      <c r="PYT43" s="117"/>
      <c r="PYU43" s="117"/>
      <c r="PYV43" s="117"/>
      <c r="PYW43" s="117"/>
      <c r="PYX43" s="117"/>
      <c r="PYY43" s="117"/>
      <c r="PYZ43" s="117"/>
      <c r="PZA43" s="117"/>
      <c r="PZB43" s="117"/>
      <c r="PZC43" s="117"/>
      <c r="PZD43" s="117"/>
      <c r="PZE43" s="117"/>
      <c r="PZF43" s="117"/>
      <c r="PZG43" s="117"/>
      <c r="PZH43" s="117"/>
      <c r="PZI43" s="117"/>
      <c r="PZJ43" s="117"/>
      <c r="PZK43" s="117"/>
      <c r="PZL43" s="117"/>
      <c r="PZM43" s="117"/>
      <c r="PZN43" s="117"/>
      <c r="PZO43" s="117"/>
      <c r="PZP43" s="117"/>
      <c r="PZQ43" s="117"/>
      <c r="PZR43" s="117"/>
      <c r="PZS43" s="117"/>
      <c r="PZT43" s="117"/>
      <c r="PZU43" s="117"/>
      <c r="PZV43" s="117"/>
      <c r="PZW43" s="117"/>
      <c r="PZX43" s="117"/>
      <c r="PZY43" s="117"/>
      <c r="PZZ43" s="117"/>
      <c r="QAA43" s="117"/>
      <c r="QAB43" s="117"/>
      <c r="QAC43" s="117"/>
      <c r="QAD43" s="117"/>
      <c r="QAE43" s="117"/>
      <c r="QAF43" s="117"/>
      <c r="QAG43" s="117"/>
      <c r="QAH43" s="117"/>
      <c r="QAI43" s="117"/>
      <c r="QAJ43" s="117"/>
      <c r="QAK43" s="117"/>
      <c r="QAL43" s="117"/>
      <c r="QAM43" s="117"/>
      <c r="QAN43" s="117"/>
      <c r="QAO43" s="117"/>
      <c r="QAP43" s="117"/>
      <c r="QAQ43" s="117"/>
      <c r="QAR43" s="117"/>
      <c r="QAS43" s="117"/>
      <c r="QAT43" s="117"/>
      <c r="QAU43" s="117"/>
      <c r="QAV43" s="117"/>
      <c r="QAW43" s="117"/>
      <c r="QAX43" s="117"/>
      <c r="QAY43" s="117"/>
      <c r="QAZ43" s="117"/>
      <c r="QBA43" s="117"/>
      <c r="QBB43" s="117"/>
      <c r="QBC43" s="117"/>
      <c r="QBD43" s="117"/>
      <c r="QBE43" s="117"/>
      <c r="QBF43" s="117"/>
      <c r="QBG43" s="117"/>
      <c r="QBH43" s="117"/>
      <c r="QBI43" s="117"/>
      <c r="QBJ43" s="117"/>
      <c r="QBK43" s="117"/>
      <c r="QBL43" s="117"/>
      <c r="QBM43" s="117"/>
      <c r="QBN43" s="117"/>
      <c r="QBO43" s="117"/>
      <c r="QBP43" s="117"/>
      <c r="QBQ43" s="117"/>
      <c r="QBR43" s="117"/>
      <c r="QBS43" s="117"/>
      <c r="QBT43" s="117"/>
      <c r="QBU43" s="117"/>
      <c r="QBV43" s="117"/>
      <c r="QBW43" s="117"/>
      <c r="QBX43" s="117"/>
      <c r="QBY43" s="117"/>
      <c r="QBZ43" s="117"/>
      <c r="QCA43" s="117"/>
      <c r="QCB43" s="117"/>
      <c r="QCC43" s="117"/>
      <c r="QCD43" s="117"/>
      <c r="QCE43" s="117"/>
      <c r="QCF43" s="117"/>
      <c r="QCG43" s="117"/>
      <c r="QCH43" s="117"/>
      <c r="QCI43" s="117"/>
      <c r="QCJ43" s="117"/>
      <c r="QCK43" s="117"/>
      <c r="QCL43" s="117"/>
      <c r="QCM43" s="117"/>
      <c r="QCN43" s="117"/>
      <c r="QCO43" s="117"/>
      <c r="QCP43" s="117"/>
      <c r="QCQ43" s="117"/>
      <c r="QCR43" s="117"/>
      <c r="QCS43" s="117"/>
      <c r="QCT43" s="117"/>
      <c r="QCU43" s="117"/>
      <c r="QCV43" s="117"/>
      <c r="QCW43" s="117"/>
      <c r="QCX43" s="117"/>
      <c r="QCY43" s="117"/>
      <c r="QCZ43" s="117"/>
      <c r="QDA43" s="117"/>
      <c r="QDB43" s="117"/>
      <c r="QDC43" s="117"/>
      <c r="QDD43" s="117"/>
      <c r="QDE43" s="117"/>
      <c r="QDF43" s="117"/>
      <c r="QDG43" s="117"/>
      <c r="QDH43" s="117"/>
      <c r="QDI43" s="117"/>
      <c r="QDJ43" s="117"/>
      <c r="QDK43" s="117"/>
      <c r="QDL43" s="117"/>
      <c r="QDM43" s="117"/>
      <c r="QDN43" s="117"/>
      <c r="QDO43" s="117"/>
      <c r="QDP43" s="117"/>
      <c r="QDQ43" s="117"/>
      <c r="QDR43" s="117"/>
      <c r="QDS43" s="117"/>
      <c r="QDT43" s="117"/>
      <c r="QDU43" s="117"/>
      <c r="QDV43" s="117"/>
      <c r="QDW43" s="117"/>
      <c r="QDX43" s="117"/>
      <c r="QDY43" s="117"/>
      <c r="QDZ43" s="117"/>
      <c r="QEA43" s="117"/>
      <c r="QEB43" s="117"/>
      <c r="QEC43" s="117"/>
      <c r="QED43" s="117"/>
      <c r="QEE43" s="117"/>
      <c r="QEF43" s="117"/>
      <c r="QEG43" s="117"/>
      <c r="QEH43" s="117"/>
      <c r="QEI43" s="117"/>
      <c r="QEJ43" s="117"/>
      <c r="QEK43" s="117"/>
      <c r="QEL43" s="117"/>
      <c r="QEM43" s="117"/>
      <c r="QEN43" s="117"/>
      <c r="QEO43" s="117"/>
      <c r="QEP43" s="117"/>
      <c r="QEQ43" s="117"/>
      <c r="QER43" s="117"/>
      <c r="QES43" s="117"/>
      <c r="QET43" s="117"/>
      <c r="QEU43" s="117"/>
      <c r="QEV43" s="117"/>
      <c r="QEW43" s="117"/>
      <c r="QEX43" s="117"/>
      <c r="QEY43" s="117"/>
      <c r="QEZ43" s="117"/>
      <c r="QFA43" s="117"/>
      <c r="QFB43" s="117"/>
      <c r="QFC43" s="117"/>
      <c r="QFD43" s="117"/>
      <c r="QFE43" s="117"/>
      <c r="QFF43" s="117"/>
      <c r="QFG43" s="117"/>
      <c r="QFH43" s="117"/>
      <c r="QFI43" s="117"/>
      <c r="QFJ43" s="117"/>
      <c r="QFK43" s="117"/>
      <c r="QFL43" s="117"/>
      <c r="QFM43" s="117"/>
      <c r="QFN43" s="117"/>
      <c r="QFO43" s="117"/>
      <c r="QFP43" s="117"/>
      <c r="QFQ43" s="117"/>
      <c r="QFR43" s="117"/>
      <c r="QFS43" s="117"/>
      <c r="QFT43" s="117"/>
      <c r="QFU43" s="117"/>
      <c r="QFV43" s="117"/>
      <c r="QFW43" s="117"/>
      <c r="QFX43" s="117"/>
      <c r="QFY43" s="117"/>
      <c r="QFZ43" s="117"/>
      <c r="QGA43" s="117"/>
      <c r="QGB43" s="117"/>
      <c r="QGC43" s="117"/>
      <c r="QGD43" s="117"/>
      <c r="QGE43" s="117"/>
      <c r="QGF43" s="117"/>
      <c r="QGG43" s="117"/>
      <c r="QGH43" s="117"/>
      <c r="QGI43" s="117"/>
      <c r="QGJ43" s="117"/>
      <c r="QGK43" s="117"/>
      <c r="QGL43" s="117"/>
      <c r="QGM43" s="117"/>
      <c r="QGN43" s="117"/>
      <c r="QGO43" s="117"/>
      <c r="QGP43" s="117"/>
      <c r="QGQ43" s="117"/>
      <c r="QGR43" s="117"/>
      <c r="QGS43" s="117"/>
      <c r="QGT43" s="117"/>
      <c r="QGU43" s="117"/>
      <c r="QGV43" s="117"/>
      <c r="QGW43" s="117"/>
      <c r="QGX43" s="117"/>
      <c r="QGY43" s="117"/>
      <c r="QGZ43" s="117"/>
      <c r="QHA43" s="117"/>
      <c r="QHB43" s="117"/>
      <c r="QHC43" s="117"/>
      <c r="QHD43" s="117"/>
      <c r="QHE43" s="117"/>
      <c r="QHF43" s="117"/>
      <c r="QHG43" s="117"/>
      <c r="QHH43" s="117"/>
      <c r="QHI43" s="117"/>
      <c r="QHJ43" s="117"/>
      <c r="QHK43" s="117"/>
      <c r="QHL43" s="117"/>
      <c r="QHM43" s="117"/>
      <c r="QHN43" s="117"/>
      <c r="QHO43" s="117"/>
      <c r="QHP43" s="117"/>
      <c r="QHQ43" s="117"/>
      <c r="QHR43" s="117"/>
      <c r="QHS43" s="117"/>
      <c r="QHT43" s="117"/>
      <c r="QHU43" s="117"/>
      <c r="QHV43" s="117"/>
      <c r="QHW43" s="117"/>
      <c r="QHX43" s="117"/>
      <c r="QHY43" s="117"/>
      <c r="QHZ43" s="117"/>
      <c r="QIA43" s="117"/>
      <c r="QIB43" s="117"/>
      <c r="QIC43" s="117"/>
      <c r="QID43" s="117"/>
      <c r="QIE43" s="117"/>
      <c r="QIF43" s="117"/>
      <c r="QIG43" s="117"/>
      <c r="QIH43" s="117"/>
      <c r="QII43" s="117"/>
      <c r="QIJ43" s="117"/>
      <c r="QIK43" s="117"/>
      <c r="QIL43" s="117"/>
      <c r="QIM43" s="117"/>
      <c r="QIN43" s="117"/>
      <c r="QIO43" s="117"/>
      <c r="QIP43" s="117"/>
      <c r="QIQ43" s="117"/>
      <c r="QIR43" s="117"/>
      <c r="QIS43" s="117"/>
      <c r="QIT43" s="117"/>
      <c r="QIU43" s="117"/>
      <c r="QIV43" s="117"/>
      <c r="QIW43" s="117"/>
      <c r="QIX43" s="117"/>
      <c r="QIY43" s="117"/>
      <c r="QIZ43" s="117"/>
      <c r="QJA43" s="117"/>
      <c r="QJB43" s="117"/>
      <c r="QJC43" s="117"/>
      <c r="QJD43" s="117"/>
      <c r="QJE43" s="117"/>
      <c r="QJF43" s="117"/>
      <c r="QJG43" s="117"/>
      <c r="QJH43" s="117"/>
      <c r="QJI43" s="117"/>
      <c r="QJJ43" s="117"/>
      <c r="QJK43" s="117"/>
      <c r="QJL43" s="117"/>
      <c r="QJM43" s="117"/>
      <c r="QJN43" s="117"/>
      <c r="QJO43" s="117"/>
      <c r="QJP43" s="117"/>
      <c r="QJQ43" s="117"/>
      <c r="QJR43" s="117"/>
      <c r="QJS43" s="117"/>
      <c r="QJT43" s="117"/>
      <c r="QJU43" s="117"/>
      <c r="QJV43" s="117"/>
      <c r="QJW43" s="117"/>
      <c r="QJX43" s="117"/>
      <c r="QJY43" s="117"/>
      <c r="QJZ43" s="117"/>
      <c r="QKA43" s="117"/>
      <c r="QKB43" s="117"/>
      <c r="QKC43" s="117"/>
      <c r="QKD43" s="117"/>
      <c r="QKE43" s="117"/>
      <c r="QKF43" s="117"/>
      <c r="QKG43" s="117"/>
      <c r="QKH43" s="117"/>
      <c r="QKI43" s="117"/>
      <c r="QKJ43" s="117"/>
      <c r="QKK43" s="117"/>
      <c r="QKL43" s="117"/>
      <c r="QKM43" s="117"/>
      <c r="QKN43" s="117"/>
      <c r="QKO43" s="117"/>
      <c r="QKP43" s="117"/>
      <c r="QKQ43" s="117"/>
      <c r="QKR43" s="117"/>
      <c r="QKS43" s="117"/>
      <c r="QKT43" s="117"/>
      <c r="QKU43" s="117"/>
      <c r="QKV43" s="117"/>
      <c r="QKW43" s="117"/>
      <c r="QKX43" s="117"/>
      <c r="QKY43" s="117"/>
      <c r="QKZ43" s="117"/>
      <c r="QLA43" s="117"/>
      <c r="QLB43" s="117"/>
      <c r="QLC43" s="117"/>
      <c r="QLD43" s="117"/>
      <c r="QLE43" s="117"/>
      <c r="QLF43" s="117"/>
      <c r="QLG43" s="117"/>
      <c r="QLH43" s="117"/>
      <c r="QLI43" s="117"/>
      <c r="QLJ43" s="117"/>
      <c r="QLK43" s="117"/>
      <c r="QLL43" s="117"/>
      <c r="QLM43" s="117"/>
      <c r="QLN43" s="117"/>
      <c r="QLO43" s="117"/>
      <c r="QLP43" s="117"/>
      <c r="QLQ43" s="117"/>
      <c r="QLR43" s="117"/>
      <c r="QLS43" s="117"/>
      <c r="QLT43" s="117"/>
      <c r="QLU43" s="117"/>
      <c r="QLV43" s="117"/>
      <c r="QLW43" s="117"/>
      <c r="QLX43" s="117"/>
      <c r="QLY43" s="117"/>
      <c r="QLZ43" s="117"/>
      <c r="QMA43" s="117"/>
      <c r="QMB43" s="117"/>
      <c r="QMC43" s="117"/>
      <c r="QMD43" s="117"/>
      <c r="QME43" s="117"/>
      <c r="QMF43" s="117"/>
      <c r="QMG43" s="117"/>
      <c r="QMH43" s="117"/>
      <c r="QMI43" s="117"/>
      <c r="QMJ43" s="117"/>
      <c r="QMK43" s="117"/>
      <c r="QML43" s="117"/>
      <c r="QMM43" s="117"/>
      <c r="QMN43" s="117"/>
      <c r="QMO43" s="117"/>
      <c r="QMP43" s="117"/>
      <c r="QMQ43" s="117"/>
      <c r="QMR43" s="117"/>
      <c r="QMS43" s="117"/>
      <c r="QMT43" s="117"/>
      <c r="QMU43" s="117"/>
      <c r="QMV43" s="117"/>
      <c r="QMW43" s="117"/>
      <c r="QMX43" s="117"/>
      <c r="QMY43" s="117"/>
      <c r="QMZ43" s="117"/>
      <c r="QNA43" s="117"/>
      <c r="QNB43" s="117"/>
      <c r="QNC43" s="117"/>
      <c r="QND43" s="117"/>
      <c r="QNE43" s="117"/>
      <c r="QNF43" s="117"/>
      <c r="QNG43" s="117"/>
      <c r="QNH43" s="117"/>
      <c r="QNI43" s="117"/>
      <c r="QNJ43" s="117"/>
      <c r="QNK43" s="117"/>
      <c r="QNL43" s="117"/>
      <c r="QNM43" s="117"/>
      <c r="QNN43" s="117"/>
      <c r="QNO43" s="117"/>
      <c r="QNP43" s="117"/>
      <c r="QNQ43" s="117"/>
      <c r="QNR43" s="117"/>
      <c r="QNS43" s="117"/>
      <c r="QNT43" s="117"/>
      <c r="QNU43" s="117"/>
      <c r="QNV43" s="117"/>
      <c r="QNW43" s="117"/>
      <c r="QNX43" s="117"/>
      <c r="QNY43" s="117"/>
      <c r="QNZ43" s="117"/>
      <c r="QOA43" s="117"/>
      <c r="QOB43" s="117"/>
      <c r="QOC43" s="117"/>
      <c r="QOD43" s="117"/>
      <c r="QOE43" s="117"/>
      <c r="QOF43" s="117"/>
      <c r="QOG43" s="117"/>
      <c r="QOH43" s="117"/>
      <c r="QOI43" s="117"/>
      <c r="QOJ43" s="117"/>
      <c r="QOK43" s="117"/>
      <c r="QOL43" s="117"/>
      <c r="QOM43" s="117"/>
      <c r="QON43" s="117"/>
      <c r="QOO43" s="117"/>
      <c r="QOP43" s="117"/>
      <c r="QOQ43" s="117"/>
      <c r="QOR43" s="117"/>
      <c r="QOS43" s="117"/>
      <c r="QOT43" s="117"/>
      <c r="QOU43" s="117"/>
      <c r="QOV43" s="117"/>
      <c r="QOW43" s="117"/>
      <c r="QOX43" s="117"/>
      <c r="QOY43" s="117"/>
      <c r="QOZ43" s="117"/>
      <c r="QPA43" s="117"/>
      <c r="QPB43" s="117"/>
      <c r="QPC43" s="117"/>
      <c r="QPD43" s="117"/>
      <c r="QPE43" s="117"/>
      <c r="QPF43" s="117"/>
      <c r="QPG43" s="117"/>
      <c r="QPH43" s="117"/>
      <c r="QPI43" s="117"/>
      <c r="QPJ43" s="117"/>
      <c r="QPK43" s="117"/>
      <c r="QPL43" s="117"/>
      <c r="QPM43" s="117"/>
      <c r="QPN43" s="117"/>
      <c r="QPO43" s="117"/>
      <c r="QPP43" s="117"/>
      <c r="QPQ43" s="117"/>
      <c r="QPR43" s="117"/>
      <c r="QPS43" s="117"/>
      <c r="QPT43" s="117"/>
      <c r="QPU43" s="117"/>
      <c r="QPV43" s="117"/>
      <c r="QPW43" s="117"/>
      <c r="QPX43" s="117"/>
      <c r="QPY43" s="117"/>
      <c r="QPZ43" s="117"/>
      <c r="QQA43" s="117"/>
      <c r="QQB43" s="117"/>
      <c r="QQC43" s="117"/>
      <c r="QQD43" s="117"/>
      <c r="QQE43" s="117"/>
      <c r="QQF43" s="117"/>
      <c r="QQG43" s="117"/>
      <c r="QQH43" s="117"/>
      <c r="QQI43" s="117"/>
      <c r="QQJ43" s="117"/>
      <c r="QQK43" s="117"/>
      <c r="QQL43" s="117"/>
      <c r="QQM43" s="117"/>
      <c r="QQN43" s="117"/>
      <c r="QQO43" s="117"/>
      <c r="QQP43" s="117"/>
      <c r="QQQ43" s="117"/>
      <c r="QQR43" s="117"/>
      <c r="QQS43" s="117"/>
      <c r="QQT43" s="117"/>
      <c r="QQU43" s="117"/>
      <c r="QQV43" s="117"/>
      <c r="QQW43" s="117"/>
      <c r="QQX43" s="117"/>
      <c r="QQY43" s="117"/>
      <c r="QQZ43" s="117"/>
      <c r="QRA43" s="117"/>
      <c r="QRB43" s="117"/>
      <c r="QRC43" s="117"/>
      <c r="QRD43" s="117"/>
      <c r="QRE43" s="117"/>
      <c r="QRF43" s="117"/>
      <c r="QRG43" s="117"/>
      <c r="QRH43" s="117"/>
      <c r="QRI43" s="117"/>
      <c r="QRJ43" s="117"/>
      <c r="QRK43" s="117"/>
      <c r="QRL43" s="117"/>
      <c r="QRM43" s="117"/>
      <c r="QRN43" s="117"/>
      <c r="QRO43" s="117"/>
      <c r="QRP43" s="117"/>
      <c r="QRQ43" s="117"/>
      <c r="QRR43" s="117"/>
      <c r="QRS43" s="117"/>
      <c r="QRT43" s="117"/>
      <c r="QRU43" s="117"/>
      <c r="QRV43" s="117"/>
      <c r="QRW43" s="117"/>
      <c r="QRX43" s="117"/>
      <c r="QRY43" s="117"/>
      <c r="QRZ43" s="117"/>
      <c r="QSA43" s="117"/>
      <c r="QSB43" s="117"/>
      <c r="QSC43" s="117"/>
      <c r="QSD43" s="117"/>
      <c r="QSE43" s="117"/>
      <c r="QSF43" s="117"/>
      <c r="QSG43" s="117"/>
      <c r="QSH43" s="117"/>
      <c r="QSI43" s="117"/>
      <c r="QSJ43" s="117"/>
      <c r="QSK43" s="117"/>
      <c r="QSL43" s="117"/>
      <c r="QSM43" s="117"/>
      <c r="QSN43" s="117"/>
      <c r="QSO43" s="117"/>
      <c r="QSP43" s="117"/>
      <c r="QSQ43" s="117"/>
      <c r="QSR43" s="117"/>
      <c r="QSS43" s="117"/>
      <c r="QST43" s="117"/>
      <c r="QSU43" s="117"/>
      <c r="QSV43" s="117"/>
      <c r="QSW43" s="117"/>
      <c r="QSX43" s="117"/>
      <c r="QSY43" s="117"/>
      <c r="QSZ43" s="117"/>
      <c r="QTA43" s="117"/>
      <c r="QTB43" s="117"/>
      <c r="QTC43" s="117"/>
      <c r="QTD43" s="117"/>
      <c r="QTE43" s="117"/>
      <c r="QTF43" s="117"/>
      <c r="QTG43" s="117"/>
      <c r="QTH43" s="117"/>
      <c r="QTI43" s="117"/>
      <c r="QTJ43" s="117"/>
      <c r="QTK43" s="117"/>
      <c r="QTL43" s="117"/>
      <c r="QTM43" s="117"/>
      <c r="QTN43" s="117"/>
      <c r="QTO43" s="117"/>
      <c r="QTP43" s="117"/>
      <c r="QTQ43" s="117"/>
      <c r="QTR43" s="117"/>
      <c r="QTS43" s="117"/>
      <c r="QTT43" s="117"/>
      <c r="QTU43" s="117"/>
      <c r="QTV43" s="117"/>
      <c r="QTW43" s="117"/>
      <c r="QTX43" s="117"/>
      <c r="QTY43" s="117"/>
      <c r="QTZ43" s="117"/>
      <c r="QUA43" s="117"/>
      <c r="QUB43" s="117"/>
      <c r="QUC43" s="117"/>
      <c r="QUD43" s="117"/>
      <c r="QUE43" s="117"/>
      <c r="QUF43" s="117"/>
      <c r="QUG43" s="117"/>
      <c r="QUH43" s="117"/>
      <c r="QUI43" s="117"/>
      <c r="QUJ43" s="117"/>
      <c r="QUK43" s="117"/>
      <c r="QUL43" s="117"/>
      <c r="QUM43" s="117"/>
      <c r="QUN43" s="117"/>
      <c r="QUO43" s="117"/>
      <c r="QUP43" s="117"/>
      <c r="QUQ43" s="117"/>
      <c r="QUR43" s="117"/>
      <c r="QUS43" s="117"/>
      <c r="QUT43" s="117"/>
      <c r="QUU43" s="117"/>
      <c r="QUV43" s="117"/>
      <c r="QUW43" s="117"/>
      <c r="QUX43" s="117"/>
      <c r="QUY43" s="117"/>
      <c r="QUZ43" s="117"/>
      <c r="QVA43" s="117"/>
      <c r="QVB43" s="117"/>
      <c r="QVC43" s="117"/>
      <c r="QVD43" s="117"/>
      <c r="QVE43" s="117"/>
      <c r="QVF43" s="117"/>
      <c r="QVG43" s="117"/>
      <c r="QVH43" s="117"/>
      <c r="QVI43" s="117"/>
      <c r="QVJ43" s="117"/>
      <c r="QVK43" s="117"/>
      <c r="QVL43" s="117"/>
      <c r="QVM43" s="117"/>
      <c r="QVN43" s="117"/>
      <c r="QVO43" s="117"/>
      <c r="QVP43" s="117"/>
      <c r="QVQ43" s="117"/>
      <c r="QVR43" s="117"/>
      <c r="QVS43" s="117"/>
      <c r="QVT43" s="117"/>
      <c r="QVU43" s="117"/>
      <c r="QVV43" s="117"/>
      <c r="QVW43" s="117"/>
      <c r="QVX43" s="117"/>
      <c r="QVY43" s="117"/>
      <c r="QVZ43" s="117"/>
      <c r="QWA43" s="117"/>
      <c r="QWB43" s="117"/>
      <c r="QWC43" s="117"/>
      <c r="QWD43" s="117"/>
      <c r="QWE43" s="117"/>
      <c r="QWF43" s="117"/>
      <c r="QWG43" s="117"/>
      <c r="QWH43" s="117"/>
      <c r="QWI43" s="117"/>
      <c r="QWJ43" s="117"/>
      <c r="QWK43" s="117"/>
      <c r="QWL43" s="117"/>
      <c r="QWM43" s="117"/>
      <c r="QWN43" s="117"/>
      <c r="QWO43" s="117"/>
      <c r="QWP43" s="117"/>
      <c r="QWQ43" s="117"/>
      <c r="QWR43" s="117"/>
      <c r="QWS43" s="117"/>
      <c r="QWT43" s="117"/>
      <c r="QWU43" s="117"/>
      <c r="QWV43" s="117"/>
      <c r="QWW43" s="117"/>
      <c r="QWX43" s="117"/>
      <c r="QWY43" s="117"/>
      <c r="QWZ43" s="117"/>
      <c r="QXA43" s="117"/>
      <c r="QXB43" s="117"/>
      <c r="QXC43" s="117"/>
      <c r="QXD43" s="117"/>
      <c r="QXE43" s="117"/>
      <c r="QXF43" s="117"/>
      <c r="QXG43" s="117"/>
      <c r="QXH43" s="117"/>
      <c r="QXI43" s="117"/>
      <c r="QXJ43" s="117"/>
      <c r="QXK43" s="117"/>
      <c r="QXL43" s="117"/>
      <c r="QXM43" s="117"/>
      <c r="QXN43" s="117"/>
      <c r="QXO43" s="117"/>
      <c r="QXP43" s="117"/>
      <c r="QXQ43" s="117"/>
      <c r="QXR43" s="117"/>
      <c r="QXS43" s="117"/>
      <c r="QXT43" s="117"/>
      <c r="QXU43" s="117"/>
      <c r="QXV43" s="117"/>
      <c r="QXW43" s="117"/>
      <c r="QXX43" s="117"/>
      <c r="QXY43" s="117"/>
      <c r="QXZ43" s="117"/>
      <c r="QYA43" s="117"/>
      <c r="QYB43" s="117"/>
      <c r="QYC43" s="117"/>
      <c r="QYD43" s="117"/>
      <c r="QYE43" s="117"/>
      <c r="QYF43" s="117"/>
      <c r="QYG43" s="117"/>
      <c r="QYH43" s="117"/>
      <c r="QYI43" s="117"/>
      <c r="QYJ43" s="117"/>
      <c r="QYK43" s="117"/>
      <c r="QYL43" s="117"/>
      <c r="QYM43" s="117"/>
      <c r="QYN43" s="117"/>
      <c r="QYO43" s="117"/>
      <c r="QYP43" s="117"/>
      <c r="QYQ43" s="117"/>
      <c r="QYR43" s="117"/>
      <c r="QYS43" s="117"/>
      <c r="QYT43" s="117"/>
      <c r="QYU43" s="117"/>
      <c r="QYV43" s="117"/>
      <c r="QYW43" s="117"/>
      <c r="QYX43" s="117"/>
      <c r="QYY43" s="117"/>
      <c r="QYZ43" s="117"/>
      <c r="QZA43" s="117"/>
      <c r="QZB43" s="117"/>
      <c r="QZC43" s="117"/>
      <c r="QZD43" s="117"/>
      <c r="QZE43" s="117"/>
      <c r="QZF43" s="117"/>
      <c r="QZG43" s="117"/>
      <c r="QZH43" s="117"/>
      <c r="QZI43" s="117"/>
      <c r="QZJ43" s="117"/>
      <c r="QZK43" s="117"/>
      <c r="QZL43" s="117"/>
      <c r="QZM43" s="117"/>
      <c r="QZN43" s="117"/>
      <c r="QZO43" s="117"/>
      <c r="QZP43" s="117"/>
      <c r="QZQ43" s="117"/>
      <c r="QZR43" s="117"/>
      <c r="QZS43" s="117"/>
      <c r="QZT43" s="117"/>
      <c r="QZU43" s="117"/>
      <c r="QZV43" s="117"/>
      <c r="QZW43" s="117"/>
      <c r="QZX43" s="117"/>
      <c r="QZY43" s="117"/>
      <c r="QZZ43" s="117"/>
      <c r="RAA43" s="117"/>
      <c r="RAB43" s="117"/>
      <c r="RAC43" s="117"/>
      <c r="RAD43" s="117"/>
      <c r="RAE43" s="117"/>
      <c r="RAF43" s="117"/>
      <c r="RAG43" s="117"/>
      <c r="RAH43" s="117"/>
      <c r="RAI43" s="117"/>
      <c r="RAJ43" s="117"/>
      <c r="RAK43" s="117"/>
      <c r="RAL43" s="117"/>
      <c r="RAM43" s="117"/>
      <c r="RAN43" s="117"/>
      <c r="RAO43" s="117"/>
      <c r="RAP43" s="117"/>
      <c r="RAQ43" s="117"/>
      <c r="RAR43" s="117"/>
      <c r="RAS43" s="117"/>
      <c r="RAT43" s="117"/>
      <c r="RAU43" s="117"/>
      <c r="RAV43" s="117"/>
      <c r="RAW43" s="117"/>
      <c r="RAX43" s="117"/>
      <c r="RAY43" s="117"/>
      <c r="RAZ43" s="117"/>
      <c r="RBA43" s="117"/>
      <c r="RBB43" s="117"/>
      <c r="RBC43" s="117"/>
      <c r="RBD43" s="117"/>
      <c r="RBE43" s="117"/>
      <c r="RBF43" s="117"/>
      <c r="RBG43" s="117"/>
      <c r="RBH43" s="117"/>
      <c r="RBI43" s="117"/>
      <c r="RBJ43" s="117"/>
      <c r="RBK43" s="117"/>
      <c r="RBL43" s="117"/>
      <c r="RBM43" s="117"/>
      <c r="RBN43" s="117"/>
      <c r="RBO43" s="117"/>
      <c r="RBP43" s="117"/>
      <c r="RBQ43" s="117"/>
      <c r="RBR43" s="117"/>
      <c r="RBS43" s="117"/>
      <c r="RBT43" s="117"/>
      <c r="RBU43" s="117"/>
      <c r="RBV43" s="117"/>
      <c r="RBW43" s="117"/>
      <c r="RBX43" s="117"/>
      <c r="RBY43" s="117"/>
      <c r="RBZ43" s="117"/>
      <c r="RCA43" s="117"/>
      <c r="RCB43" s="117"/>
      <c r="RCC43" s="117"/>
      <c r="RCD43" s="117"/>
      <c r="RCE43" s="117"/>
      <c r="RCF43" s="117"/>
      <c r="RCG43" s="117"/>
      <c r="RCH43" s="117"/>
      <c r="RCI43" s="117"/>
      <c r="RCJ43" s="117"/>
      <c r="RCK43" s="117"/>
      <c r="RCL43" s="117"/>
      <c r="RCM43" s="117"/>
      <c r="RCN43" s="117"/>
      <c r="RCO43" s="117"/>
      <c r="RCP43" s="117"/>
      <c r="RCQ43" s="117"/>
      <c r="RCR43" s="117"/>
      <c r="RCS43" s="117"/>
      <c r="RCT43" s="117"/>
      <c r="RCU43" s="117"/>
      <c r="RCV43" s="117"/>
      <c r="RCW43" s="117"/>
      <c r="RCX43" s="117"/>
      <c r="RCY43" s="117"/>
      <c r="RCZ43" s="117"/>
      <c r="RDA43" s="117"/>
      <c r="RDB43" s="117"/>
      <c r="RDC43" s="117"/>
      <c r="RDD43" s="117"/>
      <c r="RDE43" s="117"/>
      <c r="RDF43" s="117"/>
      <c r="RDG43" s="117"/>
      <c r="RDH43" s="117"/>
      <c r="RDI43" s="117"/>
      <c r="RDJ43" s="117"/>
      <c r="RDK43" s="117"/>
      <c r="RDL43" s="117"/>
      <c r="RDM43" s="117"/>
      <c r="RDN43" s="117"/>
      <c r="RDO43" s="117"/>
      <c r="RDP43" s="117"/>
      <c r="RDQ43" s="117"/>
      <c r="RDR43" s="117"/>
      <c r="RDS43" s="117"/>
      <c r="RDT43" s="117"/>
      <c r="RDU43" s="117"/>
      <c r="RDV43" s="117"/>
      <c r="RDW43" s="117"/>
      <c r="RDX43" s="117"/>
      <c r="RDY43" s="117"/>
      <c r="RDZ43" s="117"/>
      <c r="REA43" s="117"/>
      <c r="REB43" s="117"/>
      <c r="REC43" s="117"/>
      <c r="RED43" s="117"/>
      <c r="REE43" s="117"/>
      <c r="REF43" s="117"/>
      <c r="REG43" s="117"/>
      <c r="REH43" s="117"/>
      <c r="REI43" s="117"/>
      <c r="REJ43" s="117"/>
      <c r="REK43" s="117"/>
      <c r="REL43" s="117"/>
      <c r="REM43" s="117"/>
      <c r="REN43" s="117"/>
      <c r="REO43" s="117"/>
      <c r="REP43" s="117"/>
      <c r="REQ43" s="117"/>
      <c r="RER43" s="117"/>
      <c r="RES43" s="117"/>
      <c r="RET43" s="117"/>
      <c r="REU43" s="117"/>
      <c r="REV43" s="117"/>
      <c r="REW43" s="117"/>
      <c r="REX43" s="117"/>
      <c r="REY43" s="117"/>
      <c r="REZ43" s="117"/>
      <c r="RFA43" s="117"/>
      <c r="RFB43" s="117"/>
      <c r="RFC43" s="117"/>
      <c r="RFD43" s="117"/>
      <c r="RFE43" s="117"/>
      <c r="RFF43" s="117"/>
      <c r="RFG43" s="117"/>
      <c r="RFH43" s="117"/>
      <c r="RFI43" s="117"/>
      <c r="RFJ43" s="117"/>
      <c r="RFK43" s="117"/>
      <c r="RFL43" s="117"/>
      <c r="RFM43" s="117"/>
      <c r="RFN43" s="117"/>
      <c r="RFO43" s="117"/>
      <c r="RFP43" s="117"/>
      <c r="RFQ43" s="117"/>
      <c r="RFR43" s="117"/>
      <c r="RFS43" s="117"/>
      <c r="RFT43" s="117"/>
      <c r="RFU43" s="117"/>
      <c r="RFV43" s="117"/>
      <c r="RFW43" s="117"/>
      <c r="RFX43" s="117"/>
      <c r="RFY43" s="117"/>
      <c r="RFZ43" s="117"/>
      <c r="RGA43" s="117"/>
      <c r="RGB43" s="117"/>
      <c r="RGC43" s="117"/>
      <c r="RGD43" s="117"/>
      <c r="RGE43" s="117"/>
      <c r="RGF43" s="117"/>
      <c r="RGG43" s="117"/>
      <c r="RGH43" s="117"/>
      <c r="RGI43" s="117"/>
      <c r="RGJ43" s="117"/>
      <c r="RGK43" s="117"/>
      <c r="RGL43" s="117"/>
      <c r="RGM43" s="117"/>
      <c r="RGN43" s="117"/>
      <c r="RGO43" s="117"/>
      <c r="RGP43" s="117"/>
      <c r="RGQ43" s="117"/>
      <c r="RGR43" s="117"/>
      <c r="RGS43" s="117"/>
      <c r="RGT43" s="117"/>
      <c r="RGU43" s="117"/>
      <c r="RGV43" s="117"/>
      <c r="RGW43" s="117"/>
      <c r="RGX43" s="117"/>
      <c r="RGY43" s="117"/>
      <c r="RGZ43" s="117"/>
      <c r="RHA43" s="117"/>
      <c r="RHB43" s="117"/>
      <c r="RHC43" s="117"/>
      <c r="RHD43" s="117"/>
      <c r="RHE43" s="117"/>
      <c r="RHF43" s="117"/>
      <c r="RHG43" s="117"/>
      <c r="RHH43" s="117"/>
      <c r="RHI43" s="117"/>
      <c r="RHJ43" s="117"/>
      <c r="RHK43" s="117"/>
      <c r="RHL43" s="117"/>
      <c r="RHM43" s="117"/>
      <c r="RHN43" s="117"/>
      <c r="RHO43" s="117"/>
      <c r="RHP43" s="117"/>
      <c r="RHQ43" s="117"/>
      <c r="RHR43" s="117"/>
      <c r="RHS43" s="117"/>
      <c r="RHT43" s="117"/>
      <c r="RHU43" s="117"/>
      <c r="RHV43" s="117"/>
      <c r="RHW43" s="117"/>
      <c r="RHX43" s="117"/>
      <c r="RHY43" s="117"/>
      <c r="RHZ43" s="117"/>
      <c r="RIA43" s="117"/>
      <c r="RIB43" s="117"/>
      <c r="RIC43" s="117"/>
      <c r="RID43" s="117"/>
      <c r="RIE43" s="117"/>
      <c r="RIF43" s="117"/>
      <c r="RIG43" s="117"/>
      <c r="RIH43" s="117"/>
      <c r="RII43" s="117"/>
      <c r="RIJ43" s="117"/>
      <c r="RIK43" s="117"/>
      <c r="RIL43" s="117"/>
      <c r="RIM43" s="117"/>
      <c r="RIN43" s="117"/>
      <c r="RIO43" s="117"/>
      <c r="RIP43" s="117"/>
      <c r="RIQ43" s="117"/>
      <c r="RIR43" s="117"/>
      <c r="RIS43" s="117"/>
      <c r="RIT43" s="117"/>
      <c r="RIU43" s="117"/>
      <c r="RIV43" s="117"/>
      <c r="RIW43" s="117"/>
      <c r="RIX43" s="117"/>
      <c r="RIY43" s="117"/>
      <c r="RIZ43" s="117"/>
      <c r="RJA43" s="117"/>
      <c r="RJB43" s="117"/>
      <c r="RJC43" s="117"/>
      <c r="RJD43" s="117"/>
      <c r="RJE43" s="117"/>
      <c r="RJF43" s="117"/>
      <c r="RJG43" s="117"/>
      <c r="RJH43" s="117"/>
      <c r="RJI43" s="117"/>
      <c r="RJJ43" s="117"/>
      <c r="RJK43" s="117"/>
      <c r="RJL43" s="117"/>
      <c r="RJM43" s="117"/>
      <c r="RJN43" s="117"/>
      <c r="RJO43" s="117"/>
      <c r="RJP43" s="117"/>
      <c r="RJQ43" s="117"/>
      <c r="RJR43" s="117"/>
      <c r="RJS43" s="117"/>
      <c r="RJT43" s="117"/>
      <c r="RJU43" s="117"/>
      <c r="RJV43" s="117"/>
      <c r="RJW43" s="117"/>
      <c r="RJX43" s="117"/>
      <c r="RJY43" s="117"/>
      <c r="RJZ43" s="117"/>
      <c r="RKA43" s="117"/>
      <c r="RKB43" s="117"/>
      <c r="RKC43" s="117"/>
      <c r="RKD43" s="117"/>
      <c r="RKE43" s="117"/>
      <c r="RKF43" s="117"/>
      <c r="RKG43" s="117"/>
      <c r="RKH43" s="117"/>
      <c r="RKI43" s="117"/>
      <c r="RKJ43" s="117"/>
      <c r="RKK43" s="117"/>
      <c r="RKL43" s="117"/>
      <c r="RKM43" s="117"/>
      <c r="RKN43" s="117"/>
      <c r="RKO43" s="117"/>
      <c r="RKP43" s="117"/>
      <c r="RKQ43" s="117"/>
      <c r="RKR43" s="117"/>
      <c r="RKS43" s="117"/>
      <c r="RKT43" s="117"/>
      <c r="RKU43" s="117"/>
      <c r="RKV43" s="117"/>
      <c r="RKW43" s="117"/>
      <c r="RKX43" s="117"/>
      <c r="RKY43" s="117"/>
      <c r="RKZ43" s="117"/>
      <c r="RLA43" s="117"/>
      <c r="RLB43" s="117"/>
      <c r="RLC43" s="117"/>
      <c r="RLD43" s="117"/>
      <c r="RLE43" s="117"/>
      <c r="RLF43" s="117"/>
      <c r="RLG43" s="117"/>
      <c r="RLH43" s="117"/>
      <c r="RLI43" s="117"/>
      <c r="RLJ43" s="117"/>
      <c r="RLK43" s="117"/>
      <c r="RLL43" s="117"/>
      <c r="RLM43" s="117"/>
      <c r="RLN43" s="117"/>
      <c r="RLO43" s="117"/>
      <c r="RLP43" s="117"/>
      <c r="RLQ43" s="117"/>
      <c r="RLR43" s="117"/>
      <c r="RLS43" s="117"/>
      <c r="RLT43" s="117"/>
      <c r="RLU43" s="117"/>
      <c r="RLV43" s="117"/>
      <c r="RLW43" s="117"/>
      <c r="RLX43" s="117"/>
      <c r="RLY43" s="117"/>
      <c r="RLZ43" s="117"/>
      <c r="RMA43" s="117"/>
      <c r="RMB43" s="117"/>
      <c r="RMC43" s="117"/>
      <c r="RMD43" s="117"/>
      <c r="RME43" s="117"/>
      <c r="RMF43" s="117"/>
      <c r="RMG43" s="117"/>
      <c r="RMH43" s="117"/>
      <c r="RMI43" s="117"/>
      <c r="RMJ43" s="117"/>
      <c r="RMK43" s="117"/>
      <c r="RML43" s="117"/>
      <c r="RMM43" s="117"/>
      <c r="RMN43" s="117"/>
      <c r="RMO43" s="117"/>
      <c r="RMP43" s="117"/>
      <c r="RMQ43" s="117"/>
      <c r="RMR43" s="117"/>
      <c r="RMS43" s="117"/>
      <c r="RMT43" s="117"/>
      <c r="RMU43" s="117"/>
      <c r="RMV43" s="117"/>
      <c r="RMW43" s="117"/>
      <c r="RMX43" s="117"/>
      <c r="RMY43" s="117"/>
      <c r="RMZ43" s="117"/>
      <c r="RNA43" s="117"/>
      <c r="RNB43" s="117"/>
      <c r="RNC43" s="117"/>
      <c r="RND43" s="117"/>
      <c r="RNE43" s="117"/>
      <c r="RNF43" s="117"/>
      <c r="RNG43" s="117"/>
      <c r="RNH43" s="117"/>
      <c r="RNI43" s="117"/>
      <c r="RNJ43" s="117"/>
      <c r="RNK43" s="117"/>
      <c r="RNL43" s="117"/>
      <c r="RNM43" s="117"/>
      <c r="RNN43" s="117"/>
      <c r="RNO43" s="117"/>
      <c r="RNP43" s="117"/>
      <c r="RNQ43" s="117"/>
      <c r="RNR43" s="117"/>
      <c r="RNS43" s="117"/>
      <c r="RNT43" s="117"/>
      <c r="RNU43" s="117"/>
      <c r="RNV43" s="117"/>
      <c r="RNW43" s="117"/>
      <c r="RNX43" s="117"/>
      <c r="RNY43" s="117"/>
      <c r="RNZ43" s="117"/>
      <c r="ROA43" s="117"/>
      <c r="ROB43" s="117"/>
      <c r="ROC43" s="117"/>
      <c r="ROD43" s="117"/>
      <c r="ROE43" s="117"/>
      <c r="ROF43" s="117"/>
      <c r="ROG43" s="117"/>
      <c r="ROH43" s="117"/>
      <c r="ROI43" s="117"/>
      <c r="ROJ43" s="117"/>
      <c r="ROK43" s="117"/>
      <c r="ROL43" s="117"/>
      <c r="ROM43" s="117"/>
      <c r="RON43" s="117"/>
      <c r="ROO43" s="117"/>
      <c r="ROP43" s="117"/>
      <c r="ROQ43" s="117"/>
      <c r="ROR43" s="117"/>
      <c r="ROS43" s="117"/>
      <c r="ROT43" s="117"/>
      <c r="ROU43" s="117"/>
      <c r="ROV43" s="117"/>
      <c r="ROW43" s="117"/>
      <c r="ROX43" s="117"/>
      <c r="ROY43" s="117"/>
      <c r="ROZ43" s="117"/>
      <c r="RPA43" s="117"/>
      <c r="RPB43" s="117"/>
      <c r="RPC43" s="117"/>
      <c r="RPD43" s="117"/>
      <c r="RPE43" s="117"/>
      <c r="RPF43" s="117"/>
      <c r="RPG43" s="117"/>
      <c r="RPH43" s="117"/>
      <c r="RPI43" s="117"/>
      <c r="RPJ43" s="117"/>
      <c r="RPK43" s="117"/>
      <c r="RPL43" s="117"/>
      <c r="RPM43" s="117"/>
      <c r="RPN43" s="117"/>
      <c r="RPO43" s="117"/>
      <c r="RPP43" s="117"/>
      <c r="RPQ43" s="117"/>
      <c r="RPR43" s="117"/>
      <c r="RPS43" s="117"/>
      <c r="RPT43" s="117"/>
      <c r="RPU43" s="117"/>
      <c r="RPV43" s="117"/>
      <c r="RPW43" s="117"/>
      <c r="RPX43" s="117"/>
      <c r="RPY43" s="117"/>
      <c r="RPZ43" s="117"/>
      <c r="RQA43" s="117"/>
      <c r="RQB43" s="117"/>
      <c r="RQC43" s="117"/>
      <c r="RQD43" s="117"/>
      <c r="RQE43" s="117"/>
      <c r="RQF43" s="117"/>
      <c r="RQG43" s="117"/>
      <c r="RQH43" s="117"/>
      <c r="RQI43" s="117"/>
      <c r="RQJ43" s="117"/>
      <c r="RQK43" s="117"/>
      <c r="RQL43" s="117"/>
      <c r="RQM43" s="117"/>
      <c r="RQN43" s="117"/>
      <c r="RQO43" s="117"/>
      <c r="RQP43" s="117"/>
      <c r="RQQ43" s="117"/>
      <c r="RQR43" s="117"/>
      <c r="RQS43" s="117"/>
      <c r="RQT43" s="117"/>
      <c r="RQU43" s="117"/>
      <c r="RQV43" s="117"/>
      <c r="RQW43" s="117"/>
      <c r="RQX43" s="117"/>
      <c r="RQY43" s="117"/>
      <c r="RQZ43" s="117"/>
      <c r="RRA43" s="117"/>
      <c r="RRB43" s="117"/>
      <c r="RRC43" s="117"/>
      <c r="RRD43" s="117"/>
      <c r="RRE43" s="117"/>
      <c r="RRF43" s="117"/>
      <c r="RRG43" s="117"/>
      <c r="RRH43" s="117"/>
      <c r="RRI43" s="117"/>
      <c r="RRJ43" s="117"/>
      <c r="RRK43" s="117"/>
      <c r="RRL43" s="117"/>
      <c r="RRM43" s="117"/>
      <c r="RRN43" s="117"/>
      <c r="RRO43" s="117"/>
      <c r="RRP43" s="117"/>
      <c r="RRQ43" s="117"/>
      <c r="RRR43" s="117"/>
      <c r="RRS43" s="117"/>
      <c r="RRT43" s="117"/>
      <c r="RRU43" s="117"/>
      <c r="RRV43" s="117"/>
      <c r="RRW43" s="117"/>
      <c r="RRX43" s="117"/>
      <c r="RRY43" s="117"/>
      <c r="RRZ43" s="117"/>
      <c r="RSA43" s="117"/>
      <c r="RSB43" s="117"/>
      <c r="RSC43" s="117"/>
      <c r="RSD43" s="117"/>
      <c r="RSE43" s="117"/>
      <c r="RSF43" s="117"/>
      <c r="RSG43" s="117"/>
      <c r="RSH43" s="117"/>
      <c r="RSI43" s="117"/>
      <c r="RSJ43" s="117"/>
      <c r="RSK43" s="117"/>
      <c r="RSL43" s="117"/>
      <c r="RSM43" s="117"/>
      <c r="RSN43" s="117"/>
      <c r="RSO43" s="117"/>
      <c r="RSP43" s="117"/>
      <c r="RSQ43" s="117"/>
      <c r="RSR43" s="117"/>
      <c r="RSS43" s="117"/>
      <c r="RST43" s="117"/>
      <c r="RSU43" s="117"/>
      <c r="RSV43" s="117"/>
      <c r="RSW43" s="117"/>
      <c r="RSX43" s="117"/>
      <c r="RSY43" s="117"/>
      <c r="RSZ43" s="117"/>
      <c r="RTA43" s="117"/>
      <c r="RTB43" s="117"/>
      <c r="RTC43" s="117"/>
      <c r="RTD43" s="117"/>
      <c r="RTE43" s="117"/>
      <c r="RTF43" s="117"/>
      <c r="RTG43" s="117"/>
      <c r="RTH43" s="117"/>
      <c r="RTI43" s="117"/>
      <c r="RTJ43" s="117"/>
      <c r="RTK43" s="117"/>
      <c r="RTL43" s="117"/>
      <c r="RTM43" s="117"/>
      <c r="RTN43" s="117"/>
      <c r="RTO43" s="117"/>
      <c r="RTP43" s="117"/>
      <c r="RTQ43" s="117"/>
      <c r="RTR43" s="117"/>
      <c r="RTS43" s="117"/>
      <c r="RTT43" s="117"/>
      <c r="RTU43" s="117"/>
      <c r="RTV43" s="117"/>
      <c r="RTW43" s="117"/>
      <c r="RTX43" s="117"/>
      <c r="RTY43" s="117"/>
      <c r="RTZ43" s="117"/>
      <c r="RUA43" s="117"/>
      <c r="RUB43" s="117"/>
      <c r="RUC43" s="117"/>
      <c r="RUD43" s="117"/>
      <c r="RUE43" s="117"/>
      <c r="RUF43" s="117"/>
      <c r="RUG43" s="117"/>
      <c r="RUH43" s="117"/>
      <c r="RUI43" s="117"/>
      <c r="RUJ43" s="117"/>
      <c r="RUK43" s="117"/>
      <c r="RUL43" s="117"/>
      <c r="RUM43" s="117"/>
      <c r="RUN43" s="117"/>
      <c r="RUO43" s="117"/>
      <c r="RUP43" s="117"/>
      <c r="RUQ43" s="117"/>
      <c r="RUR43" s="117"/>
      <c r="RUS43" s="117"/>
      <c r="RUT43" s="117"/>
      <c r="RUU43" s="117"/>
      <c r="RUV43" s="117"/>
      <c r="RUW43" s="117"/>
      <c r="RUX43" s="117"/>
      <c r="RUY43" s="117"/>
      <c r="RUZ43" s="117"/>
      <c r="RVA43" s="117"/>
      <c r="RVB43" s="117"/>
      <c r="RVC43" s="117"/>
      <c r="RVD43" s="117"/>
      <c r="RVE43" s="117"/>
      <c r="RVF43" s="117"/>
      <c r="RVG43" s="117"/>
      <c r="RVH43" s="117"/>
      <c r="RVI43" s="117"/>
      <c r="RVJ43" s="117"/>
      <c r="RVK43" s="117"/>
      <c r="RVL43" s="117"/>
      <c r="RVM43" s="117"/>
      <c r="RVN43" s="117"/>
      <c r="RVO43" s="117"/>
      <c r="RVP43" s="117"/>
      <c r="RVQ43" s="117"/>
      <c r="RVR43" s="117"/>
      <c r="RVS43" s="117"/>
      <c r="RVT43" s="117"/>
      <c r="RVU43" s="117"/>
      <c r="RVV43" s="117"/>
      <c r="RVW43" s="117"/>
      <c r="RVX43" s="117"/>
      <c r="RVY43" s="117"/>
      <c r="RVZ43" s="117"/>
      <c r="RWA43" s="117"/>
      <c r="RWB43" s="117"/>
      <c r="RWC43" s="117"/>
      <c r="RWD43" s="117"/>
      <c r="RWE43" s="117"/>
      <c r="RWF43" s="117"/>
      <c r="RWG43" s="117"/>
      <c r="RWH43" s="117"/>
      <c r="RWI43" s="117"/>
      <c r="RWJ43" s="117"/>
      <c r="RWK43" s="117"/>
      <c r="RWL43" s="117"/>
      <c r="RWM43" s="117"/>
      <c r="RWN43" s="117"/>
      <c r="RWO43" s="117"/>
      <c r="RWP43" s="117"/>
      <c r="RWQ43" s="117"/>
      <c r="RWR43" s="117"/>
      <c r="RWS43" s="117"/>
      <c r="RWT43" s="117"/>
      <c r="RWU43" s="117"/>
      <c r="RWV43" s="117"/>
      <c r="RWW43" s="117"/>
      <c r="RWX43" s="117"/>
      <c r="RWY43" s="117"/>
      <c r="RWZ43" s="117"/>
      <c r="RXA43" s="117"/>
      <c r="RXB43" s="117"/>
      <c r="RXC43" s="117"/>
      <c r="RXD43" s="117"/>
      <c r="RXE43" s="117"/>
      <c r="RXF43" s="117"/>
      <c r="RXG43" s="117"/>
      <c r="RXH43" s="117"/>
      <c r="RXI43" s="117"/>
      <c r="RXJ43" s="117"/>
      <c r="RXK43" s="117"/>
      <c r="RXL43" s="117"/>
      <c r="RXM43" s="117"/>
      <c r="RXN43" s="117"/>
      <c r="RXO43" s="117"/>
      <c r="RXP43" s="117"/>
      <c r="RXQ43" s="117"/>
      <c r="RXR43" s="117"/>
      <c r="RXS43" s="117"/>
      <c r="RXT43" s="117"/>
      <c r="RXU43" s="117"/>
      <c r="RXV43" s="117"/>
      <c r="RXW43" s="117"/>
      <c r="RXX43" s="117"/>
      <c r="RXY43" s="117"/>
      <c r="RXZ43" s="117"/>
      <c r="RYA43" s="117"/>
      <c r="RYB43" s="117"/>
      <c r="RYC43" s="117"/>
      <c r="RYD43" s="117"/>
      <c r="RYE43" s="117"/>
      <c r="RYF43" s="117"/>
      <c r="RYG43" s="117"/>
      <c r="RYH43" s="117"/>
      <c r="RYI43" s="117"/>
      <c r="RYJ43" s="117"/>
      <c r="RYK43" s="117"/>
      <c r="RYL43" s="117"/>
      <c r="RYM43" s="117"/>
      <c r="RYN43" s="117"/>
      <c r="RYO43" s="117"/>
      <c r="RYP43" s="117"/>
      <c r="RYQ43" s="117"/>
      <c r="RYR43" s="117"/>
      <c r="RYS43" s="117"/>
      <c r="RYT43" s="117"/>
      <c r="RYU43" s="117"/>
      <c r="RYV43" s="117"/>
      <c r="RYW43" s="117"/>
      <c r="RYX43" s="117"/>
      <c r="RYY43" s="117"/>
      <c r="RYZ43" s="117"/>
      <c r="RZA43" s="117"/>
      <c r="RZB43" s="117"/>
      <c r="RZC43" s="117"/>
      <c r="RZD43" s="117"/>
      <c r="RZE43" s="117"/>
      <c r="RZF43" s="117"/>
      <c r="RZG43" s="117"/>
      <c r="RZH43" s="117"/>
      <c r="RZI43" s="117"/>
      <c r="RZJ43" s="117"/>
      <c r="RZK43" s="117"/>
      <c r="RZL43" s="117"/>
      <c r="RZM43" s="117"/>
      <c r="RZN43" s="117"/>
      <c r="RZO43" s="117"/>
      <c r="RZP43" s="117"/>
      <c r="RZQ43" s="117"/>
      <c r="RZR43" s="117"/>
      <c r="RZS43" s="117"/>
      <c r="RZT43" s="117"/>
      <c r="RZU43" s="117"/>
      <c r="RZV43" s="117"/>
      <c r="RZW43" s="117"/>
      <c r="RZX43" s="117"/>
      <c r="RZY43" s="117"/>
      <c r="RZZ43" s="117"/>
      <c r="SAA43" s="117"/>
      <c r="SAB43" s="117"/>
      <c r="SAC43" s="117"/>
      <c r="SAD43" s="117"/>
      <c r="SAE43" s="117"/>
      <c r="SAF43" s="117"/>
      <c r="SAG43" s="117"/>
      <c r="SAH43" s="117"/>
      <c r="SAI43" s="117"/>
      <c r="SAJ43" s="117"/>
      <c r="SAK43" s="117"/>
      <c r="SAL43" s="117"/>
      <c r="SAM43" s="117"/>
      <c r="SAN43" s="117"/>
      <c r="SAO43" s="117"/>
      <c r="SAP43" s="117"/>
      <c r="SAQ43" s="117"/>
      <c r="SAR43" s="117"/>
      <c r="SAS43" s="117"/>
      <c r="SAT43" s="117"/>
      <c r="SAU43" s="117"/>
      <c r="SAV43" s="117"/>
      <c r="SAW43" s="117"/>
      <c r="SAX43" s="117"/>
      <c r="SAY43" s="117"/>
      <c r="SAZ43" s="117"/>
      <c r="SBA43" s="117"/>
      <c r="SBB43" s="117"/>
      <c r="SBC43" s="117"/>
      <c r="SBD43" s="117"/>
      <c r="SBE43" s="117"/>
      <c r="SBF43" s="117"/>
      <c r="SBG43" s="117"/>
      <c r="SBH43" s="117"/>
      <c r="SBI43" s="117"/>
      <c r="SBJ43" s="117"/>
      <c r="SBK43" s="117"/>
      <c r="SBL43" s="117"/>
      <c r="SBM43" s="117"/>
      <c r="SBN43" s="117"/>
      <c r="SBO43" s="117"/>
      <c r="SBP43" s="117"/>
      <c r="SBQ43" s="117"/>
      <c r="SBR43" s="117"/>
      <c r="SBS43" s="117"/>
      <c r="SBT43" s="117"/>
      <c r="SBU43" s="117"/>
      <c r="SBV43" s="117"/>
      <c r="SBW43" s="117"/>
      <c r="SBX43" s="117"/>
      <c r="SBY43" s="117"/>
      <c r="SBZ43" s="117"/>
      <c r="SCA43" s="117"/>
      <c r="SCB43" s="117"/>
      <c r="SCC43" s="117"/>
      <c r="SCD43" s="117"/>
      <c r="SCE43" s="117"/>
      <c r="SCF43" s="117"/>
      <c r="SCG43" s="117"/>
      <c r="SCH43" s="117"/>
      <c r="SCI43" s="117"/>
      <c r="SCJ43" s="117"/>
      <c r="SCK43" s="117"/>
      <c r="SCL43" s="117"/>
      <c r="SCM43" s="117"/>
      <c r="SCN43" s="117"/>
      <c r="SCO43" s="117"/>
      <c r="SCP43" s="117"/>
      <c r="SCQ43" s="117"/>
      <c r="SCR43" s="117"/>
      <c r="SCS43" s="117"/>
      <c r="SCT43" s="117"/>
      <c r="SCU43" s="117"/>
      <c r="SCV43" s="117"/>
      <c r="SCW43" s="117"/>
      <c r="SCX43" s="117"/>
      <c r="SCY43" s="117"/>
      <c r="SCZ43" s="117"/>
      <c r="SDA43" s="117"/>
      <c r="SDB43" s="117"/>
      <c r="SDC43" s="117"/>
      <c r="SDD43" s="117"/>
      <c r="SDE43" s="117"/>
      <c r="SDF43" s="117"/>
      <c r="SDG43" s="117"/>
      <c r="SDH43" s="117"/>
      <c r="SDI43" s="117"/>
      <c r="SDJ43" s="117"/>
      <c r="SDK43" s="117"/>
      <c r="SDL43" s="117"/>
      <c r="SDM43" s="117"/>
      <c r="SDN43" s="117"/>
      <c r="SDO43" s="117"/>
      <c r="SDP43" s="117"/>
      <c r="SDQ43" s="117"/>
      <c r="SDR43" s="117"/>
      <c r="SDS43" s="117"/>
      <c r="SDT43" s="117"/>
      <c r="SDU43" s="117"/>
      <c r="SDV43" s="117"/>
      <c r="SDW43" s="117"/>
      <c r="SDX43" s="117"/>
      <c r="SDY43" s="117"/>
      <c r="SDZ43" s="117"/>
      <c r="SEA43" s="117"/>
      <c r="SEB43" s="117"/>
      <c r="SEC43" s="117"/>
      <c r="SED43" s="117"/>
      <c r="SEE43" s="117"/>
      <c r="SEF43" s="117"/>
      <c r="SEG43" s="117"/>
      <c r="SEH43" s="117"/>
      <c r="SEI43" s="117"/>
      <c r="SEJ43" s="117"/>
      <c r="SEK43" s="117"/>
      <c r="SEL43" s="117"/>
      <c r="SEM43" s="117"/>
      <c r="SEN43" s="117"/>
      <c r="SEO43" s="117"/>
      <c r="SEP43" s="117"/>
      <c r="SEQ43" s="117"/>
      <c r="SER43" s="117"/>
      <c r="SES43" s="117"/>
      <c r="SET43" s="117"/>
      <c r="SEU43" s="117"/>
      <c r="SEV43" s="117"/>
      <c r="SEW43" s="117"/>
      <c r="SEX43" s="117"/>
      <c r="SEY43" s="117"/>
      <c r="SEZ43" s="117"/>
      <c r="SFA43" s="117"/>
      <c r="SFB43" s="117"/>
      <c r="SFC43" s="117"/>
      <c r="SFD43" s="117"/>
      <c r="SFE43" s="117"/>
      <c r="SFF43" s="117"/>
      <c r="SFG43" s="117"/>
      <c r="SFH43" s="117"/>
      <c r="SFI43" s="117"/>
      <c r="SFJ43" s="117"/>
      <c r="SFK43" s="117"/>
      <c r="SFL43" s="117"/>
      <c r="SFM43" s="117"/>
      <c r="SFN43" s="117"/>
      <c r="SFO43" s="117"/>
      <c r="SFP43" s="117"/>
      <c r="SFQ43" s="117"/>
      <c r="SFR43" s="117"/>
      <c r="SFS43" s="117"/>
      <c r="SFT43" s="117"/>
      <c r="SFU43" s="117"/>
      <c r="SFV43" s="117"/>
      <c r="SFW43" s="117"/>
      <c r="SFX43" s="117"/>
      <c r="SFY43" s="117"/>
      <c r="SFZ43" s="117"/>
      <c r="SGA43" s="117"/>
      <c r="SGB43" s="117"/>
      <c r="SGC43" s="117"/>
      <c r="SGD43" s="117"/>
      <c r="SGE43" s="117"/>
      <c r="SGF43" s="117"/>
      <c r="SGG43" s="117"/>
      <c r="SGH43" s="117"/>
      <c r="SGI43" s="117"/>
      <c r="SGJ43" s="117"/>
      <c r="SGK43" s="117"/>
      <c r="SGL43" s="117"/>
      <c r="SGM43" s="117"/>
      <c r="SGN43" s="117"/>
      <c r="SGO43" s="117"/>
      <c r="SGP43" s="117"/>
      <c r="SGQ43" s="117"/>
      <c r="SGR43" s="117"/>
      <c r="SGS43" s="117"/>
      <c r="SGT43" s="117"/>
      <c r="SGU43" s="117"/>
      <c r="SGV43" s="117"/>
      <c r="SGW43" s="117"/>
      <c r="SGX43" s="117"/>
      <c r="SGY43" s="117"/>
      <c r="SGZ43" s="117"/>
      <c r="SHA43" s="117"/>
      <c r="SHB43" s="117"/>
      <c r="SHC43" s="117"/>
      <c r="SHD43" s="117"/>
      <c r="SHE43" s="117"/>
      <c r="SHF43" s="117"/>
      <c r="SHG43" s="117"/>
      <c r="SHH43" s="117"/>
      <c r="SHI43" s="117"/>
      <c r="SHJ43" s="117"/>
      <c r="SHK43" s="117"/>
      <c r="SHL43" s="117"/>
      <c r="SHM43" s="117"/>
      <c r="SHN43" s="117"/>
      <c r="SHO43" s="117"/>
      <c r="SHP43" s="117"/>
      <c r="SHQ43" s="117"/>
      <c r="SHR43" s="117"/>
      <c r="SHS43" s="117"/>
      <c r="SHT43" s="117"/>
      <c r="SHU43" s="117"/>
      <c r="SHV43" s="117"/>
      <c r="SHW43" s="117"/>
      <c r="SHX43" s="117"/>
      <c r="SHY43" s="117"/>
      <c r="SHZ43" s="117"/>
      <c r="SIA43" s="117"/>
      <c r="SIB43" s="117"/>
      <c r="SIC43" s="117"/>
      <c r="SID43" s="117"/>
      <c r="SIE43" s="117"/>
      <c r="SIF43" s="117"/>
      <c r="SIG43" s="117"/>
      <c r="SIH43" s="117"/>
      <c r="SII43" s="117"/>
      <c r="SIJ43" s="117"/>
      <c r="SIK43" s="117"/>
      <c r="SIL43" s="117"/>
      <c r="SIM43" s="117"/>
      <c r="SIN43" s="117"/>
      <c r="SIO43" s="117"/>
      <c r="SIP43" s="117"/>
      <c r="SIQ43" s="117"/>
      <c r="SIR43" s="117"/>
      <c r="SIS43" s="117"/>
      <c r="SIT43" s="117"/>
      <c r="SIU43" s="117"/>
      <c r="SIV43" s="117"/>
      <c r="SIW43" s="117"/>
      <c r="SIX43" s="117"/>
      <c r="SIY43" s="117"/>
      <c r="SIZ43" s="117"/>
      <c r="SJA43" s="117"/>
      <c r="SJB43" s="117"/>
      <c r="SJC43" s="117"/>
      <c r="SJD43" s="117"/>
      <c r="SJE43" s="117"/>
      <c r="SJF43" s="117"/>
      <c r="SJG43" s="117"/>
      <c r="SJH43" s="117"/>
      <c r="SJI43" s="117"/>
      <c r="SJJ43" s="117"/>
      <c r="SJK43" s="117"/>
      <c r="SJL43" s="117"/>
      <c r="SJM43" s="117"/>
      <c r="SJN43" s="117"/>
      <c r="SJO43" s="117"/>
      <c r="SJP43" s="117"/>
      <c r="SJQ43" s="117"/>
      <c r="SJR43" s="117"/>
      <c r="SJS43" s="117"/>
      <c r="SJT43" s="117"/>
      <c r="SJU43" s="117"/>
      <c r="SJV43" s="117"/>
      <c r="SJW43" s="117"/>
      <c r="SJX43" s="117"/>
      <c r="SJY43" s="117"/>
      <c r="SJZ43" s="117"/>
      <c r="SKA43" s="117"/>
      <c r="SKB43" s="117"/>
      <c r="SKC43" s="117"/>
      <c r="SKD43" s="117"/>
      <c r="SKE43" s="117"/>
      <c r="SKF43" s="117"/>
      <c r="SKG43" s="117"/>
      <c r="SKH43" s="117"/>
      <c r="SKI43" s="117"/>
      <c r="SKJ43" s="117"/>
      <c r="SKK43" s="117"/>
      <c r="SKL43" s="117"/>
      <c r="SKM43" s="117"/>
      <c r="SKN43" s="117"/>
      <c r="SKO43" s="117"/>
      <c r="SKP43" s="117"/>
      <c r="SKQ43" s="117"/>
      <c r="SKR43" s="117"/>
      <c r="SKS43" s="117"/>
      <c r="SKT43" s="117"/>
      <c r="SKU43" s="117"/>
      <c r="SKV43" s="117"/>
      <c r="SKW43" s="117"/>
      <c r="SKX43" s="117"/>
      <c r="SKY43" s="117"/>
      <c r="SKZ43" s="117"/>
      <c r="SLA43" s="117"/>
      <c r="SLB43" s="117"/>
      <c r="SLC43" s="117"/>
      <c r="SLD43" s="117"/>
      <c r="SLE43" s="117"/>
      <c r="SLF43" s="117"/>
      <c r="SLG43" s="117"/>
      <c r="SLH43" s="117"/>
      <c r="SLI43" s="117"/>
      <c r="SLJ43" s="117"/>
      <c r="SLK43" s="117"/>
      <c r="SLL43" s="117"/>
      <c r="SLM43" s="117"/>
      <c r="SLN43" s="117"/>
      <c r="SLO43" s="117"/>
      <c r="SLP43" s="117"/>
      <c r="SLQ43" s="117"/>
      <c r="SLR43" s="117"/>
      <c r="SLS43" s="117"/>
      <c r="SLT43" s="117"/>
      <c r="SLU43" s="117"/>
      <c r="SLV43" s="117"/>
      <c r="SLW43" s="117"/>
      <c r="SLX43" s="117"/>
      <c r="SLY43" s="117"/>
      <c r="SLZ43" s="117"/>
      <c r="SMA43" s="117"/>
      <c r="SMB43" s="117"/>
      <c r="SMC43" s="117"/>
      <c r="SMD43" s="117"/>
      <c r="SME43" s="117"/>
      <c r="SMF43" s="117"/>
      <c r="SMG43" s="117"/>
      <c r="SMH43" s="117"/>
      <c r="SMI43" s="117"/>
      <c r="SMJ43" s="117"/>
      <c r="SMK43" s="117"/>
      <c r="SML43" s="117"/>
      <c r="SMM43" s="117"/>
      <c r="SMN43" s="117"/>
      <c r="SMO43" s="117"/>
      <c r="SMP43" s="117"/>
      <c r="SMQ43" s="117"/>
      <c r="SMR43" s="117"/>
      <c r="SMS43" s="117"/>
      <c r="SMT43" s="117"/>
      <c r="SMU43" s="117"/>
      <c r="SMV43" s="117"/>
      <c r="SMW43" s="117"/>
      <c r="SMX43" s="117"/>
      <c r="SMY43" s="117"/>
      <c r="SMZ43" s="117"/>
      <c r="SNA43" s="117"/>
      <c r="SNB43" s="117"/>
      <c r="SNC43" s="117"/>
      <c r="SND43" s="117"/>
      <c r="SNE43" s="117"/>
      <c r="SNF43" s="117"/>
      <c r="SNG43" s="117"/>
      <c r="SNH43" s="117"/>
      <c r="SNI43" s="117"/>
      <c r="SNJ43" s="117"/>
      <c r="SNK43" s="117"/>
      <c r="SNL43" s="117"/>
      <c r="SNM43" s="117"/>
      <c r="SNN43" s="117"/>
      <c r="SNO43" s="117"/>
      <c r="SNP43" s="117"/>
      <c r="SNQ43" s="117"/>
      <c r="SNR43" s="117"/>
      <c r="SNS43" s="117"/>
      <c r="SNT43" s="117"/>
      <c r="SNU43" s="117"/>
      <c r="SNV43" s="117"/>
      <c r="SNW43" s="117"/>
      <c r="SNX43" s="117"/>
      <c r="SNY43" s="117"/>
      <c r="SNZ43" s="117"/>
      <c r="SOA43" s="117"/>
      <c r="SOB43" s="117"/>
      <c r="SOC43" s="117"/>
      <c r="SOD43" s="117"/>
      <c r="SOE43" s="117"/>
      <c r="SOF43" s="117"/>
      <c r="SOG43" s="117"/>
      <c r="SOH43" s="117"/>
      <c r="SOI43" s="117"/>
      <c r="SOJ43" s="117"/>
      <c r="SOK43" s="117"/>
      <c r="SOL43" s="117"/>
      <c r="SOM43" s="117"/>
      <c r="SON43" s="117"/>
      <c r="SOO43" s="117"/>
      <c r="SOP43" s="117"/>
      <c r="SOQ43" s="117"/>
      <c r="SOR43" s="117"/>
      <c r="SOS43" s="117"/>
      <c r="SOT43" s="117"/>
      <c r="SOU43" s="117"/>
      <c r="SOV43" s="117"/>
      <c r="SOW43" s="117"/>
      <c r="SOX43" s="117"/>
      <c r="SOY43" s="117"/>
      <c r="SOZ43" s="117"/>
      <c r="SPA43" s="117"/>
      <c r="SPB43" s="117"/>
      <c r="SPC43" s="117"/>
      <c r="SPD43" s="117"/>
      <c r="SPE43" s="117"/>
      <c r="SPF43" s="117"/>
      <c r="SPG43" s="117"/>
      <c r="SPH43" s="117"/>
      <c r="SPI43" s="117"/>
      <c r="SPJ43" s="117"/>
      <c r="SPK43" s="117"/>
      <c r="SPL43" s="117"/>
      <c r="SPM43" s="117"/>
      <c r="SPN43" s="117"/>
      <c r="SPO43" s="117"/>
      <c r="SPP43" s="117"/>
      <c r="SPQ43" s="117"/>
      <c r="SPR43" s="117"/>
      <c r="SPS43" s="117"/>
      <c r="SPT43" s="117"/>
      <c r="SPU43" s="117"/>
      <c r="SPV43" s="117"/>
      <c r="SPW43" s="117"/>
      <c r="SPX43" s="117"/>
      <c r="SPY43" s="117"/>
      <c r="SPZ43" s="117"/>
      <c r="SQA43" s="117"/>
      <c r="SQB43" s="117"/>
      <c r="SQC43" s="117"/>
      <c r="SQD43" s="117"/>
      <c r="SQE43" s="117"/>
      <c r="SQF43" s="117"/>
      <c r="SQG43" s="117"/>
      <c r="SQH43" s="117"/>
      <c r="SQI43" s="117"/>
      <c r="SQJ43" s="117"/>
      <c r="SQK43" s="117"/>
      <c r="SQL43" s="117"/>
      <c r="SQM43" s="117"/>
      <c r="SQN43" s="117"/>
      <c r="SQO43" s="117"/>
      <c r="SQP43" s="117"/>
      <c r="SQQ43" s="117"/>
      <c r="SQR43" s="117"/>
      <c r="SQS43" s="117"/>
      <c r="SQT43" s="117"/>
      <c r="SQU43" s="117"/>
      <c r="SQV43" s="117"/>
      <c r="SQW43" s="117"/>
      <c r="SQX43" s="117"/>
      <c r="SQY43" s="117"/>
      <c r="SQZ43" s="117"/>
      <c r="SRA43" s="117"/>
      <c r="SRB43" s="117"/>
      <c r="SRC43" s="117"/>
      <c r="SRD43" s="117"/>
      <c r="SRE43" s="117"/>
      <c r="SRF43" s="117"/>
      <c r="SRG43" s="117"/>
      <c r="SRH43" s="117"/>
      <c r="SRI43" s="117"/>
      <c r="SRJ43" s="117"/>
      <c r="SRK43" s="117"/>
      <c r="SRL43" s="117"/>
      <c r="SRM43" s="117"/>
      <c r="SRN43" s="117"/>
      <c r="SRO43" s="117"/>
      <c r="SRP43" s="117"/>
      <c r="SRQ43" s="117"/>
      <c r="SRR43" s="117"/>
      <c r="SRS43" s="117"/>
      <c r="SRT43" s="117"/>
      <c r="SRU43" s="117"/>
      <c r="SRV43" s="117"/>
      <c r="SRW43" s="117"/>
      <c r="SRX43" s="117"/>
      <c r="SRY43" s="117"/>
      <c r="SRZ43" s="117"/>
      <c r="SSA43" s="117"/>
      <c r="SSB43" s="117"/>
      <c r="SSC43" s="117"/>
      <c r="SSD43" s="117"/>
      <c r="SSE43" s="117"/>
      <c r="SSF43" s="117"/>
      <c r="SSG43" s="117"/>
      <c r="SSH43" s="117"/>
      <c r="SSI43" s="117"/>
      <c r="SSJ43" s="117"/>
      <c r="SSK43" s="117"/>
      <c r="SSL43" s="117"/>
      <c r="SSM43" s="117"/>
      <c r="SSN43" s="117"/>
      <c r="SSO43" s="117"/>
      <c r="SSP43" s="117"/>
      <c r="SSQ43" s="117"/>
      <c r="SSR43" s="117"/>
      <c r="SSS43" s="117"/>
      <c r="SST43" s="117"/>
      <c r="SSU43" s="117"/>
      <c r="SSV43" s="117"/>
      <c r="SSW43" s="117"/>
      <c r="SSX43" s="117"/>
      <c r="SSY43" s="117"/>
      <c r="SSZ43" s="117"/>
      <c r="STA43" s="117"/>
      <c r="STB43" s="117"/>
      <c r="STC43" s="117"/>
      <c r="STD43" s="117"/>
      <c r="STE43" s="117"/>
      <c r="STF43" s="117"/>
      <c r="STG43" s="117"/>
      <c r="STH43" s="117"/>
      <c r="STI43" s="117"/>
      <c r="STJ43" s="117"/>
      <c r="STK43" s="117"/>
      <c r="STL43" s="117"/>
      <c r="STM43" s="117"/>
      <c r="STN43" s="117"/>
      <c r="STO43" s="117"/>
      <c r="STP43" s="117"/>
      <c r="STQ43" s="117"/>
      <c r="STR43" s="117"/>
      <c r="STS43" s="117"/>
      <c r="STT43" s="117"/>
      <c r="STU43" s="117"/>
      <c r="STV43" s="117"/>
      <c r="STW43" s="117"/>
      <c r="STX43" s="117"/>
      <c r="STY43" s="117"/>
      <c r="STZ43" s="117"/>
      <c r="SUA43" s="117"/>
      <c r="SUB43" s="117"/>
      <c r="SUC43" s="117"/>
      <c r="SUD43" s="117"/>
      <c r="SUE43" s="117"/>
      <c r="SUF43" s="117"/>
      <c r="SUG43" s="117"/>
      <c r="SUH43" s="117"/>
      <c r="SUI43" s="117"/>
      <c r="SUJ43" s="117"/>
      <c r="SUK43" s="117"/>
      <c r="SUL43" s="117"/>
      <c r="SUM43" s="117"/>
      <c r="SUN43" s="117"/>
      <c r="SUO43" s="117"/>
      <c r="SUP43" s="117"/>
      <c r="SUQ43" s="117"/>
      <c r="SUR43" s="117"/>
      <c r="SUS43" s="117"/>
      <c r="SUT43" s="117"/>
      <c r="SUU43" s="117"/>
      <c r="SUV43" s="117"/>
      <c r="SUW43" s="117"/>
      <c r="SUX43" s="117"/>
      <c r="SUY43" s="117"/>
      <c r="SUZ43" s="117"/>
      <c r="SVA43" s="117"/>
      <c r="SVB43" s="117"/>
      <c r="SVC43" s="117"/>
      <c r="SVD43" s="117"/>
      <c r="SVE43" s="117"/>
      <c r="SVF43" s="117"/>
      <c r="SVG43" s="117"/>
      <c r="SVH43" s="117"/>
      <c r="SVI43" s="117"/>
      <c r="SVJ43" s="117"/>
      <c r="SVK43" s="117"/>
      <c r="SVL43" s="117"/>
      <c r="SVM43" s="117"/>
      <c r="SVN43" s="117"/>
      <c r="SVO43" s="117"/>
      <c r="SVP43" s="117"/>
      <c r="SVQ43" s="117"/>
      <c r="SVR43" s="117"/>
      <c r="SVS43" s="117"/>
      <c r="SVT43" s="117"/>
      <c r="SVU43" s="117"/>
      <c r="SVV43" s="117"/>
      <c r="SVW43" s="117"/>
      <c r="SVX43" s="117"/>
      <c r="SVY43" s="117"/>
      <c r="SVZ43" s="117"/>
      <c r="SWA43" s="117"/>
      <c r="SWB43" s="117"/>
      <c r="SWC43" s="117"/>
      <c r="SWD43" s="117"/>
      <c r="SWE43" s="117"/>
      <c r="SWF43" s="117"/>
      <c r="SWG43" s="117"/>
      <c r="SWH43" s="117"/>
      <c r="SWI43" s="117"/>
      <c r="SWJ43" s="117"/>
      <c r="SWK43" s="117"/>
      <c r="SWL43" s="117"/>
      <c r="SWM43" s="117"/>
      <c r="SWN43" s="117"/>
      <c r="SWO43" s="117"/>
      <c r="SWP43" s="117"/>
      <c r="SWQ43" s="117"/>
      <c r="SWR43" s="117"/>
      <c r="SWS43" s="117"/>
      <c r="SWT43" s="117"/>
      <c r="SWU43" s="117"/>
      <c r="SWV43" s="117"/>
      <c r="SWW43" s="117"/>
      <c r="SWX43" s="117"/>
      <c r="SWY43" s="117"/>
      <c r="SWZ43" s="117"/>
      <c r="SXA43" s="117"/>
      <c r="SXB43" s="117"/>
      <c r="SXC43" s="117"/>
      <c r="SXD43" s="117"/>
      <c r="SXE43" s="117"/>
      <c r="SXF43" s="117"/>
      <c r="SXG43" s="117"/>
      <c r="SXH43" s="117"/>
      <c r="SXI43" s="117"/>
      <c r="SXJ43" s="117"/>
      <c r="SXK43" s="117"/>
      <c r="SXL43" s="117"/>
      <c r="SXM43" s="117"/>
      <c r="SXN43" s="117"/>
      <c r="SXO43" s="117"/>
      <c r="SXP43" s="117"/>
      <c r="SXQ43" s="117"/>
      <c r="SXR43" s="117"/>
      <c r="SXS43" s="117"/>
      <c r="SXT43" s="117"/>
      <c r="SXU43" s="117"/>
      <c r="SXV43" s="117"/>
      <c r="SXW43" s="117"/>
      <c r="SXX43" s="117"/>
      <c r="SXY43" s="117"/>
      <c r="SXZ43" s="117"/>
      <c r="SYA43" s="117"/>
      <c r="SYB43" s="117"/>
      <c r="SYC43" s="117"/>
      <c r="SYD43" s="117"/>
      <c r="SYE43" s="117"/>
      <c r="SYF43" s="117"/>
      <c r="SYG43" s="117"/>
      <c r="SYH43" s="117"/>
      <c r="SYI43" s="117"/>
      <c r="SYJ43" s="117"/>
      <c r="SYK43" s="117"/>
      <c r="SYL43" s="117"/>
      <c r="SYM43" s="117"/>
      <c r="SYN43" s="117"/>
      <c r="SYO43" s="117"/>
      <c r="SYP43" s="117"/>
      <c r="SYQ43" s="117"/>
      <c r="SYR43" s="117"/>
      <c r="SYS43" s="117"/>
      <c r="SYT43" s="117"/>
      <c r="SYU43" s="117"/>
      <c r="SYV43" s="117"/>
      <c r="SYW43" s="117"/>
      <c r="SYX43" s="117"/>
      <c r="SYY43" s="117"/>
      <c r="SYZ43" s="117"/>
      <c r="SZA43" s="117"/>
      <c r="SZB43" s="117"/>
      <c r="SZC43" s="117"/>
      <c r="SZD43" s="117"/>
      <c r="SZE43" s="117"/>
      <c r="SZF43" s="117"/>
      <c r="SZG43" s="117"/>
      <c r="SZH43" s="117"/>
      <c r="SZI43" s="117"/>
      <c r="SZJ43" s="117"/>
      <c r="SZK43" s="117"/>
      <c r="SZL43" s="117"/>
      <c r="SZM43" s="117"/>
      <c r="SZN43" s="117"/>
      <c r="SZO43" s="117"/>
      <c r="SZP43" s="117"/>
      <c r="SZQ43" s="117"/>
      <c r="SZR43" s="117"/>
      <c r="SZS43" s="117"/>
      <c r="SZT43" s="117"/>
      <c r="SZU43" s="117"/>
      <c r="SZV43" s="117"/>
      <c r="SZW43" s="117"/>
      <c r="SZX43" s="117"/>
      <c r="SZY43" s="117"/>
      <c r="SZZ43" s="117"/>
      <c r="TAA43" s="117"/>
      <c r="TAB43" s="117"/>
      <c r="TAC43" s="117"/>
      <c r="TAD43" s="117"/>
      <c r="TAE43" s="117"/>
      <c r="TAF43" s="117"/>
      <c r="TAG43" s="117"/>
      <c r="TAH43" s="117"/>
      <c r="TAI43" s="117"/>
      <c r="TAJ43" s="117"/>
      <c r="TAK43" s="117"/>
      <c r="TAL43" s="117"/>
      <c r="TAM43" s="117"/>
      <c r="TAN43" s="117"/>
      <c r="TAO43" s="117"/>
      <c r="TAP43" s="117"/>
      <c r="TAQ43" s="117"/>
      <c r="TAR43" s="117"/>
      <c r="TAS43" s="117"/>
      <c r="TAT43" s="117"/>
      <c r="TAU43" s="117"/>
      <c r="TAV43" s="117"/>
      <c r="TAW43" s="117"/>
      <c r="TAX43" s="117"/>
      <c r="TAY43" s="117"/>
      <c r="TAZ43" s="117"/>
      <c r="TBA43" s="117"/>
      <c r="TBB43" s="117"/>
      <c r="TBC43" s="117"/>
      <c r="TBD43" s="117"/>
      <c r="TBE43" s="117"/>
      <c r="TBF43" s="117"/>
      <c r="TBG43" s="117"/>
      <c r="TBH43" s="117"/>
      <c r="TBI43" s="117"/>
      <c r="TBJ43" s="117"/>
      <c r="TBK43" s="117"/>
      <c r="TBL43" s="117"/>
      <c r="TBM43" s="117"/>
      <c r="TBN43" s="117"/>
      <c r="TBO43" s="117"/>
      <c r="TBP43" s="117"/>
      <c r="TBQ43" s="117"/>
      <c r="TBR43" s="117"/>
      <c r="TBS43" s="117"/>
      <c r="TBT43" s="117"/>
      <c r="TBU43" s="117"/>
      <c r="TBV43" s="117"/>
      <c r="TBW43" s="117"/>
      <c r="TBX43" s="117"/>
      <c r="TBY43" s="117"/>
      <c r="TBZ43" s="117"/>
      <c r="TCA43" s="117"/>
      <c r="TCB43" s="117"/>
      <c r="TCC43" s="117"/>
      <c r="TCD43" s="117"/>
      <c r="TCE43" s="117"/>
      <c r="TCF43" s="117"/>
      <c r="TCG43" s="117"/>
      <c r="TCH43" s="117"/>
      <c r="TCI43" s="117"/>
      <c r="TCJ43" s="117"/>
      <c r="TCK43" s="117"/>
      <c r="TCL43" s="117"/>
      <c r="TCM43" s="117"/>
      <c r="TCN43" s="117"/>
      <c r="TCO43" s="117"/>
      <c r="TCP43" s="117"/>
      <c r="TCQ43" s="117"/>
      <c r="TCR43" s="117"/>
      <c r="TCS43" s="117"/>
      <c r="TCT43" s="117"/>
      <c r="TCU43" s="117"/>
      <c r="TCV43" s="117"/>
      <c r="TCW43" s="117"/>
      <c r="TCX43" s="117"/>
      <c r="TCY43" s="117"/>
      <c r="TCZ43" s="117"/>
      <c r="TDA43" s="117"/>
      <c r="TDB43" s="117"/>
      <c r="TDC43" s="117"/>
      <c r="TDD43" s="117"/>
      <c r="TDE43" s="117"/>
      <c r="TDF43" s="117"/>
      <c r="TDG43" s="117"/>
      <c r="TDH43" s="117"/>
      <c r="TDI43" s="117"/>
      <c r="TDJ43" s="117"/>
      <c r="TDK43" s="117"/>
      <c r="TDL43" s="117"/>
      <c r="TDM43" s="117"/>
      <c r="TDN43" s="117"/>
      <c r="TDO43" s="117"/>
      <c r="TDP43" s="117"/>
      <c r="TDQ43" s="117"/>
      <c r="TDR43" s="117"/>
      <c r="TDS43" s="117"/>
      <c r="TDT43" s="117"/>
      <c r="TDU43" s="117"/>
      <c r="TDV43" s="117"/>
      <c r="TDW43" s="117"/>
      <c r="TDX43" s="117"/>
      <c r="TDY43" s="117"/>
      <c r="TDZ43" s="117"/>
      <c r="TEA43" s="117"/>
      <c r="TEB43" s="117"/>
      <c r="TEC43" s="117"/>
      <c r="TED43" s="117"/>
      <c r="TEE43" s="117"/>
      <c r="TEF43" s="117"/>
      <c r="TEG43" s="117"/>
      <c r="TEH43" s="117"/>
      <c r="TEI43" s="117"/>
      <c r="TEJ43" s="117"/>
      <c r="TEK43" s="117"/>
      <c r="TEL43" s="117"/>
      <c r="TEM43" s="117"/>
      <c r="TEN43" s="117"/>
      <c r="TEO43" s="117"/>
      <c r="TEP43" s="117"/>
      <c r="TEQ43" s="117"/>
      <c r="TER43" s="117"/>
      <c r="TES43" s="117"/>
      <c r="TET43" s="117"/>
      <c r="TEU43" s="117"/>
      <c r="TEV43" s="117"/>
      <c r="TEW43" s="117"/>
      <c r="TEX43" s="117"/>
      <c r="TEY43" s="117"/>
      <c r="TEZ43" s="117"/>
      <c r="TFA43" s="117"/>
      <c r="TFB43" s="117"/>
      <c r="TFC43" s="117"/>
      <c r="TFD43" s="117"/>
      <c r="TFE43" s="117"/>
      <c r="TFF43" s="117"/>
      <c r="TFG43" s="117"/>
      <c r="TFH43" s="117"/>
      <c r="TFI43" s="117"/>
      <c r="TFJ43" s="117"/>
      <c r="TFK43" s="117"/>
      <c r="TFL43" s="117"/>
      <c r="TFM43" s="117"/>
      <c r="TFN43" s="117"/>
      <c r="TFO43" s="117"/>
      <c r="TFP43" s="117"/>
      <c r="TFQ43" s="117"/>
      <c r="TFR43" s="117"/>
      <c r="TFS43" s="117"/>
      <c r="TFT43" s="117"/>
      <c r="TFU43" s="117"/>
      <c r="TFV43" s="117"/>
      <c r="TFW43" s="117"/>
      <c r="TFX43" s="117"/>
      <c r="TFY43" s="117"/>
      <c r="TFZ43" s="117"/>
      <c r="TGA43" s="117"/>
      <c r="TGB43" s="117"/>
      <c r="TGC43" s="117"/>
      <c r="TGD43" s="117"/>
      <c r="TGE43" s="117"/>
      <c r="TGF43" s="117"/>
      <c r="TGG43" s="117"/>
      <c r="TGH43" s="117"/>
      <c r="TGI43" s="117"/>
      <c r="TGJ43" s="117"/>
      <c r="TGK43" s="117"/>
      <c r="TGL43" s="117"/>
      <c r="TGM43" s="117"/>
      <c r="TGN43" s="117"/>
      <c r="TGO43" s="117"/>
      <c r="TGP43" s="117"/>
      <c r="TGQ43" s="117"/>
      <c r="TGR43" s="117"/>
      <c r="TGS43" s="117"/>
      <c r="TGT43" s="117"/>
      <c r="TGU43" s="117"/>
      <c r="TGV43" s="117"/>
      <c r="TGW43" s="117"/>
      <c r="TGX43" s="117"/>
      <c r="TGY43" s="117"/>
      <c r="TGZ43" s="117"/>
      <c r="THA43" s="117"/>
      <c r="THB43" s="117"/>
      <c r="THC43" s="117"/>
      <c r="THD43" s="117"/>
      <c r="THE43" s="117"/>
      <c r="THF43" s="117"/>
      <c r="THG43" s="117"/>
      <c r="THH43" s="117"/>
      <c r="THI43" s="117"/>
      <c r="THJ43" s="117"/>
      <c r="THK43" s="117"/>
      <c r="THL43" s="117"/>
      <c r="THM43" s="117"/>
      <c r="THN43" s="117"/>
      <c r="THO43" s="117"/>
      <c r="THP43" s="117"/>
      <c r="THQ43" s="117"/>
      <c r="THR43" s="117"/>
      <c r="THS43" s="117"/>
      <c r="THT43" s="117"/>
      <c r="THU43" s="117"/>
      <c r="THV43" s="117"/>
      <c r="THW43" s="117"/>
      <c r="THX43" s="117"/>
      <c r="THY43" s="117"/>
      <c r="THZ43" s="117"/>
      <c r="TIA43" s="117"/>
      <c r="TIB43" s="117"/>
      <c r="TIC43" s="117"/>
      <c r="TID43" s="117"/>
      <c r="TIE43" s="117"/>
      <c r="TIF43" s="117"/>
      <c r="TIG43" s="117"/>
      <c r="TIH43" s="117"/>
      <c r="TII43" s="117"/>
      <c r="TIJ43" s="117"/>
      <c r="TIK43" s="117"/>
      <c r="TIL43" s="117"/>
      <c r="TIM43" s="117"/>
      <c r="TIN43" s="117"/>
      <c r="TIO43" s="117"/>
      <c r="TIP43" s="117"/>
      <c r="TIQ43" s="117"/>
      <c r="TIR43" s="117"/>
      <c r="TIS43" s="117"/>
      <c r="TIT43" s="117"/>
      <c r="TIU43" s="117"/>
      <c r="TIV43" s="117"/>
      <c r="TIW43" s="117"/>
      <c r="TIX43" s="117"/>
      <c r="TIY43" s="117"/>
      <c r="TIZ43" s="117"/>
      <c r="TJA43" s="117"/>
      <c r="TJB43" s="117"/>
      <c r="TJC43" s="117"/>
      <c r="TJD43" s="117"/>
      <c r="TJE43" s="117"/>
      <c r="TJF43" s="117"/>
      <c r="TJG43" s="117"/>
      <c r="TJH43" s="117"/>
      <c r="TJI43" s="117"/>
      <c r="TJJ43" s="117"/>
      <c r="TJK43" s="117"/>
      <c r="TJL43" s="117"/>
      <c r="TJM43" s="117"/>
      <c r="TJN43" s="117"/>
      <c r="TJO43" s="117"/>
      <c r="TJP43" s="117"/>
      <c r="TJQ43" s="117"/>
      <c r="TJR43" s="117"/>
      <c r="TJS43" s="117"/>
      <c r="TJT43" s="117"/>
      <c r="TJU43" s="117"/>
      <c r="TJV43" s="117"/>
      <c r="TJW43" s="117"/>
      <c r="TJX43" s="117"/>
      <c r="TJY43" s="117"/>
      <c r="TJZ43" s="117"/>
      <c r="TKA43" s="117"/>
      <c r="TKB43" s="117"/>
      <c r="TKC43" s="117"/>
      <c r="TKD43" s="117"/>
      <c r="TKE43" s="117"/>
      <c r="TKF43" s="117"/>
      <c r="TKG43" s="117"/>
      <c r="TKH43" s="117"/>
      <c r="TKI43" s="117"/>
      <c r="TKJ43" s="117"/>
      <c r="TKK43" s="117"/>
      <c r="TKL43" s="117"/>
      <c r="TKM43" s="117"/>
      <c r="TKN43" s="117"/>
      <c r="TKO43" s="117"/>
      <c r="TKP43" s="117"/>
      <c r="TKQ43" s="117"/>
      <c r="TKR43" s="117"/>
      <c r="TKS43" s="117"/>
      <c r="TKT43" s="117"/>
      <c r="TKU43" s="117"/>
      <c r="TKV43" s="117"/>
      <c r="TKW43" s="117"/>
      <c r="TKX43" s="117"/>
      <c r="TKY43" s="117"/>
      <c r="TKZ43" s="117"/>
      <c r="TLA43" s="117"/>
      <c r="TLB43" s="117"/>
      <c r="TLC43" s="117"/>
      <c r="TLD43" s="117"/>
      <c r="TLE43" s="117"/>
      <c r="TLF43" s="117"/>
      <c r="TLG43" s="117"/>
      <c r="TLH43" s="117"/>
      <c r="TLI43" s="117"/>
      <c r="TLJ43" s="117"/>
      <c r="TLK43" s="117"/>
      <c r="TLL43" s="117"/>
      <c r="TLM43" s="117"/>
      <c r="TLN43" s="117"/>
      <c r="TLO43" s="117"/>
      <c r="TLP43" s="117"/>
      <c r="TLQ43" s="117"/>
      <c r="TLR43" s="117"/>
      <c r="TLS43" s="117"/>
      <c r="TLT43" s="117"/>
      <c r="TLU43" s="117"/>
      <c r="TLV43" s="117"/>
      <c r="TLW43" s="117"/>
      <c r="TLX43" s="117"/>
      <c r="TLY43" s="117"/>
      <c r="TLZ43" s="117"/>
      <c r="TMA43" s="117"/>
      <c r="TMB43" s="117"/>
      <c r="TMC43" s="117"/>
      <c r="TMD43" s="117"/>
      <c r="TME43" s="117"/>
      <c r="TMF43" s="117"/>
      <c r="TMG43" s="117"/>
      <c r="TMH43" s="117"/>
      <c r="TMI43" s="117"/>
      <c r="TMJ43" s="117"/>
      <c r="TMK43" s="117"/>
      <c r="TML43" s="117"/>
      <c r="TMM43" s="117"/>
      <c r="TMN43" s="117"/>
      <c r="TMO43" s="117"/>
      <c r="TMP43" s="117"/>
      <c r="TMQ43" s="117"/>
      <c r="TMR43" s="117"/>
      <c r="TMS43" s="117"/>
      <c r="TMT43" s="117"/>
      <c r="TMU43" s="117"/>
      <c r="TMV43" s="117"/>
      <c r="TMW43" s="117"/>
      <c r="TMX43" s="117"/>
      <c r="TMY43" s="117"/>
      <c r="TMZ43" s="117"/>
      <c r="TNA43" s="117"/>
      <c r="TNB43" s="117"/>
      <c r="TNC43" s="117"/>
      <c r="TND43" s="117"/>
      <c r="TNE43" s="117"/>
      <c r="TNF43" s="117"/>
      <c r="TNG43" s="117"/>
      <c r="TNH43" s="117"/>
      <c r="TNI43" s="117"/>
      <c r="TNJ43" s="117"/>
      <c r="TNK43" s="117"/>
      <c r="TNL43" s="117"/>
      <c r="TNM43" s="117"/>
      <c r="TNN43" s="117"/>
      <c r="TNO43" s="117"/>
      <c r="TNP43" s="117"/>
      <c r="TNQ43" s="117"/>
      <c r="TNR43" s="117"/>
      <c r="TNS43" s="117"/>
      <c r="TNT43" s="117"/>
      <c r="TNU43" s="117"/>
      <c r="TNV43" s="117"/>
      <c r="TNW43" s="117"/>
      <c r="TNX43" s="117"/>
      <c r="TNY43" s="117"/>
      <c r="TNZ43" s="117"/>
      <c r="TOA43" s="117"/>
      <c r="TOB43" s="117"/>
      <c r="TOC43" s="117"/>
      <c r="TOD43" s="117"/>
      <c r="TOE43" s="117"/>
      <c r="TOF43" s="117"/>
      <c r="TOG43" s="117"/>
      <c r="TOH43" s="117"/>
      <c r="TOI43" s="117"/>
      <c r="TOJ43" s="117"/>
      <c r="TOK43" s="117"/>
      <c r="TOL43" s="117"/>
      <c r="TOM43" s="117"/>
      <c r="TON43" s="117"/>
      <c r="TOO43" s="117"/>
      <c r="TOP43" s="117"/>
      <c r="TOQ43" s="117"/>
      <c r="TOR43" s="117"/>
      <c r="TOS43" s="117"/>
      <c r="TOT43" s="117"/>
      <c r="TOU43" s="117"/>
      <c r="TOV43" s="117"/>
      <c r="TOW43" s="117"/>
      <c r="TOX43" s="117"/>
      <c r="TOY43" s="117"/>
      <c r="TOZ43" s="117"/>
      <c r="TPA43" s="117"/>
      <c r="TPB43" s="117"/>
      <c r="TPC43" s="117"/>
      <c r="TPD43" s="117"/>
      <c r="TPE43" s="117"/>
      <c r="TPF43" s="117"/>
      <c r="TPG43" s="117"/>
      <c r="TPH43" s="117"/>
      <c r="TPI43" s="117"/>
      <c r="TPJ43" s="117"/>
      <c r="TPK43" s="117"/>
      <c r="TPL43" s="117"/>
      <c r="TPM43" s="117"/>
      <c r="TPN43" s="117"/>
      <c r="TPO43" s="117"/>
      <c r="TPP43" s="117"/>
      <c r="TPQ43" s="117"/>
      <c r="TPR43" s="117"/>
      <c r="TPS43" s="117"/>
      <c r="TPT43" s="117"/>
      <c r="TPU43" s="117"/>
      <c r="TPV43" s="117"/>
      <c r="TPW43" s="117"/>
      <c r="TPX43" s="117"/>
      <c r="TPY43" s="117"/>
      <c r="TPZ43" s="117"/>
      <c r="TQA43" s="117"/>
      <c r="TQB43" s="117"/>
      <c r="TQC43" s="117"/>
      <c r="TQD43" s="117"/>
      <c r="TQE43" s="117"/>
      <c r="TQF43" s="117"/>
      <c r="TQG43" s="117"/>
      <c r="TQH43" s="117"/>
      <c r="TQI43" s="117"/>
      <c r="TQJ43" s="117"/>
      <c r="TQK43" s="117"/>
      <c r="TQL43" s="117"/>
      <c r="TQM43" s="117"/>
      <c r="TQN43" s="117"/>
      <c r="TQO43" s="117"/>
      <c r="TQP43" s="117"/>
      <c r="TQQ43" s="117"/>
      <c r="TQR43" s="117"/>
      <c r="TQS43" s="117"/>
      <c r="TQT43" s="117"/>
      <c r="TQU43" s="117"/>
      <c r="TQV43" s="117"/>
      <c r="TQW43" s="117"/>
      <c r="TQX43" s="117"/>
      <c r="TQY43" s="117"/>
      <c r="TQZ43" s="117"/>
      <c r="TRA43" s="117"/>
      <c r="TRB43" s="117"/>
      <c r="TRC43" s="117"/>
      <c r="TRD43" s="117"/>
      <c r="TRE43" s="117"/>
      <c r="TRF43" s="117"/>
      <c r="TRG43" s="117"/>
      <c r="TRH43" s="117"/>
      <c r="TRI43" s="117"/>
      <c r="TRJ43" s="117"/>
      <c r="TRK43" s="117"/>
      <c r="TRL43" s="117"/>
      <c r="TRM43" s="117"/>
      <c r="TRN43" s="117"/>
      <c r="TRO43" s="117"/>
      <c r="TRP43" s="117"/>
      <c r="TRQ43" s="117"/>
      <c r="TRR43" s="117"/>
      <c r="TRS43" s="117"/>
      <c r="TRT43" s="117"/>
      <c r="TRU43" s="117"/>
      <c r="TRV43" s="117"/>
      <c r="TRW43" s="117"/>
      <c r="TRX43" s="117"/>
      <c r="TRY43" s="117"/>
      <c r="TRZ43" s="117"/>
      <c r="TSA43" s="117"/>
      <c r="TSB43" s="117"/>
      <c r="TSC43" s="117"/>
      <c r="TSD43" s="117"/>
      <c r="TSE43" s="117"/>
      <c r="TSF43" s="117"/>
      <c r="TSG43" s="117"/>
      <c r="TSH43" s="117"/>
      <c r="TSI43" s="117"/>
      <c r="TSJ43" s="117"/>
      <c r="TSK43" s="117"/>
      <c r="TSL43" s="117"/>
      <c r="TSM43" s="117"/>
      <c r="TSN43" s="117"/>
      <c r="TSO43" s="117"/>
      <c r="TSP43" s="117"/>
      <c r="TSQ43" s="117"/>
      <c r="TSR43" s="117"/>
      <c r="TSS43" s="117"/>
      <c r="TST43" s="117"/>
      <c r="TSU43" s="117"/>
      <c r="TSV43" s="117"/>
      <c r="TSW43" s="117"/>
      <c r="TSX43" s="117"/>
      <c r="TSY43" s="117"/>
      <c r="TSZ43" s="117"/>
      <c r="TTA43" s="117"/>
      <c r="TTB43" s="117"/>
      <c r="TTC43" s="117"/>
      <c r="TTD43" s="117"/>
      <c r="TTE43" s="117"/>
      <c r="TTF43" s="117"/>
      <c r="TTG43" s="117"/>
      <c r="TTH43" s="117"/>
      <c r="TTI43" s="117"/>
      <c r="TTJ43" s="117"/>
      <c r="TTK43" s="117"/>
      <c r="TTL43" s="117"/>
      <c r="TTM43" s="117"/>
      <c r="TTN43" s="117"/>
      <c r="TTO43" s="117"/>
      <c r="TTP43" s="117"/>
      <c r="TTQ43" s="117"/>
      <c r="TTR43" s="117"/>
      <c r="TTS43" s="117"/>
      <c r="TTT43" s="117"/>
      <c r="TTU43" s="117"/>
      <c r="TTV43" s="117"/>
      <c r="TTW43" s="117"/>
      <c r="TTX43" s="117"/>
      <c r="TTY43" s="117"/>
      <c r="TTZ43" s="117"/>
      <c r="TUA43" s="117"/>
      <c r="TUB43" s="117"/>
      <c r="TUC43" s="117"/>
      <c r="TUD43" s="117"/>
      <c r="TUE43" s="117"/>
      <c r="TUF43" s="117"/>
      <c r="TUG43" s="117"/>
      <c r="TUH43" s="117"/>
      <c r="TUI43" s="117"/>
      <c r="TUJ43" s="117"/>
      <c r="TUK43" s="117"/>
      <c r="TUL43" s="117"/>
      <c r="TUM43" s="117"/>
      <c r="TUN43" s="117"/>
      <c r="TUO43" s="117"/>
      <c r="TUP43" s="117"/>
      <c r="TUQ43" s="117"/>
      <c r="TUR43" s="117"/>
      <c r="TUS43" s="117"/>
      <c r="TUT43" s="117"/>
      <c r="TUU43" s="117"/>
      <c r="TUV43" s="117"/>
      <c r="TUW43" s="117"/>
      <c r="TUX43" s="117"/>
      <c r="TUY43" s="117"/>
      <c r="TUZ43" s="117"/>
      <c r="TVA43" s="117"/>
      <c r="TVB43" s="117"/>
      <c r="TVC43" s="117"/>
      <c r="TVD43" s="117"/>
      <c r="TVE43" s="117"/>
      <c r="TVF43" s="117"/>
      <c r="TVG43" s="117"/>
      <c r="TVH43" s="117"/>
      <c r="TVI43" s="117"/>
      <c r="TVJ43" s="117"/>
      <c r="TVK43" s="117"/>
      <c r="TVL43" s="117"/>
      <c r="TVM43" s="117"/>
      <c r="TVN43" s="117"/>
      <c r="TVO43" s="117"/>
      <c r="TVP43" s="117"/>
      <c r="TVQ43" s="117"/>
      <c r="TVR43" s="117"/>
      <c r="TVS43" s="117"/>
      <c r="TVT43" s="117"/>
      <c r="TVU43" s="117"/>
      <c r="TVV43" s="117"/>
      <c r="TVW43" s="117"/>
      <c r="TVX43" s="117"/>
      <c r="TVY43" s="117"/>
      <c r="TVZ43" s="117"/>
      <c r="TWA43" s="117"/>
      <c r="TWB43" s="117"/>
      <c r="TWC43" s="117"/>
      <c r="TWD43" s="117"/>
      <c r="TWE43" s="117"/>
      <c r="TWF43" s="117"/>
      <c r="TWG43" s="117"/>
      <c r="TWH43" s="117"/>
      <c r="TWI43" s="117"/>
      <c r="TWJ43" s="117"/>
      <c r="TWK43" s="117"/>
      <c r="TWL43" s="117"/>
      <c r="TWM43" s="117"/>
      <c r="TWN43" s="117"/>
      <c r="TWO43" s="117"/>
      <c r="TWP43" s="117"/>
      <c r="TWQ43" s="117"/>
      <c r="TWR43" s="117"/>
      <c r="TWS43" s="117"/>
      <c r="TWT43" s="117"/>
      <c r="TWU43" s="117"/>
      <c r="TWV43" s="117"/>
      <c r="TWW43" s="117"/>
      <c r="TWX43" s="117"/>
      <c r="TWY43" s="117"/>
      <c r="TWZ43" s="117"/>
      <c r="TXA43" s="117"/>
      <c r="TXB43" s="117"/>
      <c r="TXC43" s="117"/>
      <c r="TXD43" s="117"/>
      <c r="TXE43" s="117"/>
      <c r="TXF43" s="117"/>
      <c r="TXG43" s="117"/>
      <c r="TXH43" s="117"/>
      <c r="TXI43" s="117"/>
      <c r="TXJ43" s="117"/>
      <c r="TXK43" s="117"/>
      <c r="TXL43" s="117"/>
      <c r="TXM43" s="117"/>
      <c r="TXN43" s="117"/>
      <c r="TXO43" s="117"/>
      <c r="TXP43" s="117"/>
      <c r="TXQ43" s="117"/>
      <c r="TXR43" s="117"/>
      <c r="TXS43" s="117"/>
      <c r="TXT43" s="117"/>
      <c r="TXU43" s="117"/>
      <c r="TXV43" s="117"/>
      <c r="TXW43" s="117"/>
      <c r="TXX43" s="117"/>
      <c r="TXY43" s="117"/>
      <c r="TXZ43" s="117"/>
      <c r="TYA43" s="117"/>
      <c r="TYB43" s="117"/>
      <c r="TYC43" s="117"/>
      <c r="TYD43" s="117"/>
      <c r="TYE43" s="117"/>
      <c r="TYF43" s="117"/>
      <c r="TYG43" s="117"/>
      <c r="TYH43" s="117"/>
      <c r="TYI43" s="117"/>
      <c r="TYJ43" s="117"/>
      <c r="TYK43" s="117"/>
      <c r="TYL43" s="117"/>
      <c r="TYM43" s="117"/>
      <c r="TYN43" s="117"/>
      <c r="TYO43" s="117"/>
      <c r="TYP43" s="117"/>
      <c r="TYQ43" s="117"/>
      <c r="TYR43" s="117"/>
      <c r="TYS43" s="117"/>
      <c r="TYT43" s="117"/>
      <c r="TYU43" s="117"/>
      <c r="TYV43" s="117"/>
      <c r="TYW43" s="117"/>
      <c r="TYX43" s="117"/>
      <c r="TYY43" s="117"/>
      <c r="TYZ43" s="117"/>
      <c r="TZA43" s="117"/>
      <c r="TZB43" s="117"/>
      <c r="TZC43" s="117"/>
      <c r="TZD43" s="117"/>
      <c r="TZE43" s="117"/>
      <c r="TZF43" s="117"/>
      <c r="TZG43" s="117"/>
      <c r="TZH43" s="117"/>
      <c r="TZI43" s="117"/>
      <c r="TZJ43" s="117"/>
      <c r="TZK43" s="117"/>
      <c r="TZL43" s="117"/>
      <c r="TZM43" s="117"/>
      <c r="TZN43" s="117"/>
      <c r="TZO43" s="117"/>
      <c r="TZP43" s="117"/>
      <c r="TZQ43" s="117"/>
      <c r="TZR43" s="117"/>
      <c r="TZS43" s="117"/>
      <c r="TZT43" s="117"/>
      <c r="TZU43" s="117"/>
      <c r="TZV43" s="117"/>
      <c r="TZW43" s="117"/>
      <c r="TZX43" s="117"/>
      <c r="TZY43" s="117"/>
      <c r="TZZ43" s="117"/>
      <c r="UAA43" s="117"/>
      <c r="UAB43" s="117"/>
      <c r="UAC43" s="117"/>
      <c r="UAD43" s="117"/>
      <c r="UAE43" s="117"/>
      <c r="UAF43" s="117"/>
      <c r="UAG43" s="117"/>
      <c r="UAH43" s="117"/>
      <c r="UAI43" s="117"/>
      <c r="UAJ43" s="117"/>
      <c r="UAK43" s="117"/>
      <c r="UAL43" s="117"/>
      <c r="UAM43" s="117"/>
      <c r="UAN43" s="117"/>
      <c r="UAO43" s="117"/>
      <c r="UAP43" s="117"/>
      <c r="UAQ43" s="117"/>
      <c r="UAR43" s="117"/>
      <c r="UAS43" s="117"/>
      <c r="UAT43" s="117"/>
      <c r="UAU43" s="117"/>
      <c r="UAV43" s="117"/>
      <c r="UAW43" s="117"/>
      <c r="UAX43" s="117"/>
      <c r="UAY43" s="117"/>
      <c r="UAZ43" s="117"/>
      <c r="UBA43" s="117"/>
      <c r="UBB43" s="117"/>
      <c r="UBC43" s="117"/>
      <c r="UBD43" s="117"/>
      <c r="UBE43" s="117"/>
      <c r="UBF43" s="117"/>
      <c r="UBG43" s="117"/>
      <c r="UBH43" s="117"/>
      <c r="UBI43" s="117"/>
      <c r="UBJ43" s="117"/>
      <c r="UBK43" s="117"/>
      <c r="UBL43" s="117"/>
      <c r="UBM43" s="117"/>
      <c r="UBN43" s="117"/>
      <c r="UBO43" s="117"/>
      <c r="UBP43" s="117"/>
      <c r="UBQ43" s="117"/>
      <c r="UBR43" s="117"/>
      <c r="UBS43" s="117"/>
      <c r="UBT43" s="117"/>
      <c r="UBU43" s="117"/>
      <c r="UBV43" s="117"/>
      <c r="UBW43" s="117"/>
      <c r="UBX43" s="117"/>
      <c r="UBY43" s="117"/>
      <c r="UBZ43" s="117"/>
      <c r="UCA43" s="117"/>
      <c r="UCB43" s="117"/>
      <c r="UCC43" s="117"/>
      <c r="UCD43" s="117"/>
      <c r="UCE43" s="117"/>
      <c r="UCF43" s="117"/>
      <c r="UCG43" s="117"/>
      <c r="UCH43" s="117"/>
      <c r="UCI43" s="117"/>
      <c r="UCJ43" s="117"/>
      <c r="UCK43" s="117"/>
      <c r="UCL43" s="117"/>
      <c r="UCM43" s="117"/>
      <c r="UCN43" s="117"/>
      <c r="UCO43" s="117"/>
      <c r="UCP43" s="117"/>
      <c r="UCQ43" s="117"/>
      <c r="UCR43" s="117"/>
      <c r="UCS43" s="117"/>
      <c r="UCT43" s="117"/>
      <c r="UCU43" s="117"/>
      <c r="UCV43" s="117"/>
      <c r="UCW43" s="117"/>
      <c r="UCX43" s="117"/>
      <c r="UCY43" s="117"/>
      <c r="UCZ43" s="117"/>
      <c r="UDA43" s="117"/>
      <c r="UDB43" s="117"/>
      <c r="UDC43" s="117"/>
      <c r="UDD43" s="117"/>
      <c r="UDE43" s="117"/>
      <c r="UDF43" s="117"/>
      <c r="UDG43" s="117"/>
      <c r="UDH43" s="117"/>
      <c r="UDI43" s="117"/>
      <c r="UDJ43" s="117"/>
      <c r="UDK43" s="117"/>
      <c r="UDL43" s="117"/>
      <c r="UDM43" s="117"/>
      <c r="UDN43" s="117"/>
      <c r="UDO43" s="117"/>
      <c r="UDP43" s="117"/>
      <c r="UDQ43" s="117"/>
      <c r="UDR43" s="117"/>
      <c r="UDS43" s="117"/>
      <c r="UDT43" s="117"/>
      <c r="UDU43" s="117"/>
      <c r="UDV43" s="117"/>
      <c r="UDW43" s="117"/>
      <c r="UDX43" s="117"/>
      <c r="UDY43" s="117"/>
      <c r="UDZ43" s="117"/>
      <c r="UEA43" s="117"/>
      <c r="UEB43" s="117"/>
      <c r="UEC43" s="117"/>
      <c r="UED43" s="117"/>
      <c r="UEE43" s="117"/>
      <c r="UEF43" s="117"/>
      <c r="UEG43" s="117"/>
      <c r="UEH43" s="117"/>
      <c r="UEI43" s="117"/>
      <c r="UEJ43" s="117"/>
      <c r="UEK43" s="117"/>
      <c r="UEL43" s="117"/>
      <c r="UEM43" s="117"/>
      <c r="UEN43" s="117"/>
      <c r="UEO43" s="117"/>
      <c r="UEP43" s="117"/>
      <c r="UEQ43" s="117"/>
      <c r="UER43" s="117"/>
      <c r="UES43" s="117"/>
      <c r="UET43" s="117"/>
      <c r="UEU43" s="117"/>
      <c r="UEV43" s="117"/>
      <c r="UEW43" s="117"/>
      <c r="UEX43" s="117"/>
      <c r="UEY43" s="117"/>
      <c r="UEZ43" s="117"/>
      <c r="UFA43" s="117"/>
      <c r="UFB43" s="117"/>
      <c r="UFC43" s="117"/>
      <c r="UFD43" s="117"/>
      <c r="UFE43" s="117"/>
      <c r="UFF43" s="117"/>
      <c r="UFG43" s="117"/>
      <c r="UFH43" s="117"/>
      <c r="UFI43" s="117"/>
      <c r="UFJ43" s="117"/>
      <c r="UFK43" s="117"/>
      <c r="UFL43" s="117"/>
      <c r="UFM43" s="117"/>
      <c r="UFN43" s="117"/>
      <c r="UFO43" s="117"/>
      <c r="UFP43" s="117"/>
      <c r="UFQ43" s="117"/>
      <c r="UFR43" s="117"/>
      <c r="UFS43" s="117"/>
      <c r="UFT43" s="117"/>
      <c r="UFU43" s="117"/>
      <c r="UFV43" s="117"/>
      <c r="UFW43" s="117"/>
      <c r="UFX43" s="117"/>
      <c r="UFY43" s="117"/>
      <c r="UFZ43" s="117"/>
      <c r="UGA43" s="117"/>
      <c r="UGB43" s="117"/>
      <c r="UGC43" s="117"/>
      <c r="UGD43" s="117"/>
      <c r="UGE43" s="117"/>
      <c r="UGF43" s="117"/>
      <c r="UGG43" s="117"/>
      <c r="UGH43" s="117"/>
      <c r="UGI43" s="117"/>
      <c r="UGJ43" s="117"/>
      <c r="UGK43" s="117"/>
      <c r="UGL43" s="117"/>
      <c r="UGM43" s="117"/>
      <c r="UGN43" s="117"/>
      <c r="UGO43" s="117"/>
      <c r="UGP43" s="117"/>
      <c r="UGQ43" s="117"/>
      <c r="UGR43" s="117"/>
      <c r="UGS43" s="117"/>
      <c r="UGT43" s="117"/>
      <c r="UGU43" s="117"/>
      <c r="UGV43" s="117"/>
      <c r="UGW43" s="117"/>
      <c r="UGX43" s="117"/>
      <c r="UGY43" s="117"/>
      <c r="UGZ43" s="117"/>
      <c r="UHA43" s="117"/>
      <c r="UHB43" s="117"/>
      <c r="UHC43" s="117"/>
      <c r="UHD43" s="117"/>
      <c r="UHE43" s="117"/>
      <c r="UHF43" s="117"/>
      <c r="UHG43" s="117"/>
      <c r="UHH43" s="117"/>
      <c r="UHI43" s="117"/>
      <c r="UHJ43" s="117"/>
      <c r="UHK43" s="117"/>
      <c r="UHL43" s="117"/>
      <c r="UHM43" s="117"/>
      <c r="UHN43" s="117"/>
      <c r="UHO43" s="117"/>
      <c r="UHP43" s="117"/>
      <c r="UHQ43" s="117"/>
      <c r="UHR43" s="117"/>
      <c r="UHS43" s="117"/>
      <c r="UHT43" s="117"/>
      <c r="UHU43" s="117"/>
      <c r="UHV43" s="117"/>
      <c r="UHW43" s="117"/>
      <c r="UHX43" s="117"/>
      <c r="UHY43" s="117"/>
      <c r="UHZ43" s="117"/>
      <c r="UIA43" s="117"/>
      <c r="UIB43" s="117"/>
      <c r="UIC43" s="117"/>
      <c r="UID43" s="117"/>
      <c r="UIE43" s="117"/>
      <c r="UIF43" s="117"/>
      <c r="UIG43" s="117"/>
      <c r="UIH43" s="117"/>
      <c r="UII43" s="117"/>
      <c r="UIJ43" s="117"/>
      <c r="UIK43" s="117"/>
      <c r="UIL43" s="117"/>
      <c r="UIM43" s="117"/>
      <c r="UIN43" s="117"/>
      <c r="UIO43" s="117"/>
      <c r="UIP43" s="117"/>
      <c r="UIQ43" s="117"/>
      <c r="UIR43" s="117"/>
      <c r="UIS43" s="117"/>
      <c r="UIT43" s="117"/>
      <c r="UIU43" s="117"/>
      <c r="UIV43" s="117"/>
      <c r="UIW43" s="117"/>
      <c r="UIX43" s="117"/>
      <c r="UIY43" s="117"/>
      <c r="UIZ43" s="117"/>
      <c r="UJA43" s="117"/>
      <c r="UJB43" s="117"/>
      <c r="UJC43" s="117"/>
      <c r="UJD43" s="117"/>
      <c r="UJE43" s="117"/>
      <c r="UJF43" s="117"/>
      <c r="UJG43" s="117"/>
      <c r="UJH43" s="117"/>
      <c r="UJI43" s="117"/>
      <c r="UJJ43" s="117"/>
      <c r="UJK43" s="117"/>
      <c r="UJL43" s="117"/>
      <c r="UJM43" s="117"/>
      <c r="UJN43" s="117"/>
      <c r="UJO43" s="117"/>
      <c r="UJP43" s="117"/>
      <c r="UJQ43" s="117"/>
      <c r="UJR43" s="117"/>
      <c r="UJS43" s="117"/>
      <c r="UJT43" s="117"/>
      <c r="UJU43" s="117"/>
      <c r="UJV43" s="117"/>
      <c r="UJW43" s="117"/>
      <c r="UJX43" s="117"/>
      <c r="UJY43" s="117"/>
      <c r="UJZ43" s="117"/>
      <c r="UKA43" s="117"/>
      <c r="UKB43" s="117"/>
      <c r="UKC43" s="117"/>
      <c r="UKD43" s="117"/>
      <c r="UKE43" s="117"/>
      <c r="UKF43" s="117"/>
      <c r="UKG43" s="117"/>
      <c r="UKH43" s="117"/>
      <c r="UKI43" s="117"/>
      <c r="UKJ43" s="117"/>
      <c r="UKK43" s="117"/>
      <c r="UKL43" s="117"/>
      <c r="UKM43" s="117"/>
      <c r="UKN43" s="117"/>
      <c r="UKO43" s="117"/>
      <c r="UKP43" s="117"/>
      <c r="UKQ43" s="117"/>
      <c r="UKR43" s="117"/>
      <c r="UKS43" s="117"/>
      <c r="UKT43" s="117"/>
      <c r="UKU43" s="117"/>
      <c r="UKV43" s="117"/>
      <c r="UKW43" s="117"/>
      <c r="UKX43" s="117"/>
      <c r="UKY43" s="117"/>
      <c r="UKZ43" s="117"/>
      <c r="ULA43" s="117"/>
      <c r="ULB43" s="117"/>
      <c r="ULC43" s="117"/>
      <c r="ULD43" s="117"/>
      <c r="ULE43" s="117"/>
      <c r="ULF43" s="117"/>
      <c r="ULG43" s="117"/>
      <c r="ULH43" s="117"/>
      <c r="ULI43" s="117"/>
      <c r="ULJ43" s="117"/>
      <c r="ULK43" s="117"/>
      <c r="ULL43" s="117"/>
      <c r="ULM43" s="117"/>
      <c r="ULN43" s="117"/>
      <c r="ULO43" s="117"/>
      <c r="ULP43" s="117"/>
      <c r="ULQ43" s="117"/>
      <c r="ULR43" s="117"/>
      <c r="ULS43" s="117"/>
      <c r="ULT43" s="117"/>
      <c r="ULU43" s="117"/>
      <c r="ULV43" s="117"/>
      <c r="ULW43" s="117"/>
      <c r="ULX43" s="117"/>
      <c r="ULY43" s="117"/>
      <c r="ULZ43" s="117"/>
      <c r="UMA43" s="117"/>
      <c r="UMB43" s="117"/>
      <c r="UMC43" s="117"/>
      <c r="UMD43" s="117"/>
      <c r="UME43" s="117"/>
      <c r="UMF43" s="117"/>
      <c r="UMG43" s="117"/>
      <c r="UMH43" s="117"/>
      <c r="UMI43" s="117"/>
      <c r="UMJ43" s="117"/>
      <c r="UMK43" s="117"/>
      <c r="UML43" s="117"/>
      <c r="UMM43" s="117"/>
      <c r="UMN43" s="117"/>
      <c r="UMO43" s="117"/>
      <c r="UMP43" s="117"/>
      <c r="UMQ43" s="117"/>
      <c r="UMR43" s="117"/>
      <c r="UMS43" s="117"/>
      <c r="UMT43" s="117"/>
      <c r="UMU43" s="117"/>
      <c r="UMV43" s="117"/>
      <c r="UMW43" s="117"/>
      <c r="UMX43" s="117"/>
      <c r="UMY43" s="117"/>
      <c r="UMZ43" s="117"/>
      <c r="UNA43" s="117"/>
      <c r="UNB43" s="117"/>
      <c r="UNC43" s="117"/>
      <c r="UND43" s="117"/>
      <c r="UNE43" s="117"/>
      <c r="UNF43" s="117"/>
      <c r="UNG43" s="117"/>
      <c r="UNH43" s="117"/>
      <c r="UNI43" s="117"/>
      <c r="UNJ43" s="117"/>
      <c r="UNK43" s="117"/>
      <c r="UNL43" s="117"/>
      <c r="UNM43" s="117"/>
      <c r="UNN43" s="117"/>
      <c r="UNO43" s="117"/>
      <c r="UNP43" s="117"/>
      <c r="UNQ43" s="117"/>
      <c r="UNR43" s="117"/>
      <c r="UNS43" s="117"/>
      <c r="UNT43" s="117"/>
      <c r="UNU43" s="117"/>
      <c r="UNV43" s="117"/>
      <c r="UNW43" s="117"/>
      <c r="UNX43" s="117"/>
      <c r="UNY43" s="117"/>
      <c r="UNZ43" s="117"/>
      <c r="UOA43" s="117"/>
      <c r="UOB43" s="117"/>
      <c r="UOC43" s="117"/>
      <c r="UOD43" s="117"/>
      <c r="UOE43" s="117"/>
      <c r="UOF43" s="117"/>
      <c r="UOG43" s="117"/>
      <c r="UOH43" s="117"/>
      <c r="UOI43" s="117"/>
      <c r="UOJ43" s="117"/>
      <c r="UOK43" s="117"/>
      <c r="UOL43" s="117"/>
      <c r="UOM43" s="117"/>
      <c r="UON43" s="117"/>
      <c r="UOO43" s="117"/>
      <c r="UOP43" s="117"/>
      <c r="UOQ43" s="117"/>
      <c r="UOR43" s="117"/>
      <c r="UOS43" s="117"/>
      <c r="UOT43" s="117"/>
      <c r="UOU43" s="117"/>
      <c r="UOV43" s="117"/>
      <c r="UOW43" s="117"/>
      <c r="UOX43" s="117"/>
      <c r="UOY43" s="117"/>
      <c r="UOZ43" s="117"/>
      <c r="UPA43" s="117"/>
      <c r="UPB43" s="117"/>
      <c r="UPC43" s="117"/>
      <c r="UPD43" s="117"/>
      <c r="UPE43" s="117"/>
      <c r="UPF43" s="117"/>
      <c r="UPG43" s="117"/>
      <c r="UPH43" s="117"/>
      <c r="UPI43" s="117"/>
      <c r="UPJ43" s="117"/>
      <c r="UPK43" s="117"/>
      <c r="UPL43" s="117"/>
      <c r="UPM43" s="117"/>
      <c r="UPN43" s="117"/>
      <c r="UPO43" s="117"/>
      <c r="UPP43" s="117"/>
      <c r="UPQ43" s="117"/>
      <c r="UPR43" s="117"/>
      <c r="UPS43" s="117"/>
      <c r="UPT43" s="117"/>
      <c r="UPU43" s="117"/>
      <c r="UPV43" s="117"/>
      <c r="UPW43" s="117"/>
      <c r="UPX43" s="117"/>
      <c r="UPY43" s="117"/>
      <c r="UPZ43" s="117"/>
      <c r="UQA43" s="117"/>
      <c r="UQB43" s="117"/>
      <c r="UQC43" s="117"/>
      <c r="UQD43" s="117"/>
      <c r="UQE43" s="117"/>
      <c r="UQF43" s="117"/>
      <c r="UQG43" s="117"/>
      <c r="UQH43" s="117"/>
      <c r="UQI43" s="117"/>
      <c r="UQJ43" s="117"/>
      <c r="UQK43" s="117"/>
      <c r="UQL43" s="117"/>
      <c r="UQM43" s="117"/>
      <c r="UQN43" s="117"/>
      <c r="UQO43" s="117"/>
      <c r="UQP43" s="117"/>
      <c r="UQQ43" s="117"/>
      <c r="UQR43" s="117"/>
      <c r="UQS43" s="117"/>
      <c r="UQT43" s="117"/>
      <c r="UQU43" s="117"/>
      <c r="UQV43" s="117"/>
      <c r="UQW43" s="117"/>
      <c r="UQX43" s="117"/>
      <c r="UQY43" s="117"/>
      <c r="UQZ43" s="117"/>
      <c r="URA43" s="117"/>
      <c r="URB43" s="117"/>
      <c r="URC43" s="117"/>
      <c r="URD43" s="117"/>
      <c r="URE43" s="117"/>
      <c r="URF43" s="117"/>
      <c r="URG43" s="117"/>
      <c r="URH43" s="117"/>
      <c r="URI43" s="117"/>
      <c r="URJ43" s="117"/>
      <c r="URK43" s="117"/>
      <c r="URL43" s="117"/>
      <c r="URM43" s="117"/>
      <c r="URN43" s="117"/>
      <c r="URO43" s="117"/>
      <c r="URP43" s="117"/>
      <c r="URQ43" s="117"/>
      <c r="URR43" s="117"/>
      <c r="URS43" s="117"/>
      <c r="URT43" s="117"/>
      <c r="URU43" s="117"/>
      <c r="URV43" s="117"/>
      <c r="URW43" s="117"/>
      <c r="URX43" s="117"/>
      <c r="URY43" s="117"/>
      <c r="URZ43" s="117"/>
      <c r="USA43" s="117"/>
      <c r="USB43" s="117"/>
      <c r="USC43" s="117"/>
      <c r="USD43" s="117"/>
      <c r="USE43" s="117"/>
      <c r="USF43" s="117"/>
      <c r="USG43" s="117"/>
      <c r="USH43" s="117"/>
      <c r="USI43" s="117"/>
      <c r="USJ43" s="117"/>
      <c r="USK43" s="117"/>
      <c r="USL43" s="117"/>
      <c r="USM43" s="117"/>
      <c r="USN43" s="117"/>
      <c r="USO43" s="117"/>
      <c r="USP43" s="117"/>
      <c r="USQ43" s="117"/>
      <c r="USR43" s="117"/>
      <c r="USS43" s="117"/>
      <c r="UST43" s="117"/>
      <c r="USU43" s="117"/>
      <c r="USV43" s="117"/>
      <c r="USW43" s="117"/>
      <c r="USX43" s="117"/>
      <c r="USY43" s="117"/>
      <c r="USZ43" s="117"/>
      <c r="UTA43" s="117"/>
      <c r="UTB43" s="117"/>
      <c r="UTC43" s="117"/>
      <c r="UTD43" s="117"/>
      <c r="UTE43" s="117"/>
      <c r="UTF43" s="117"/>
      <c r="UTG43" s="117"/>
      <c r="UTH43" s="117"/>
      <c r="UTI43" s="117"/>
      <c r="UTJ43" s="117"/>
      <c r="UTK43" s="117"/>
      <c r="UTL43" s="117"/>
      <c r="UTM43" s="117"/>
      <c r="UTN43" s="117"/>
      <c r="UTO43" s="117"/>
      <c r="UTP43" s="117"/>
      <c r="UTQ43" s="117"/>
      <c r="UTR43" s="117"/>
      <c r="UTS43" s="117"/>
      <c r="UTT43" s="117"/>
      <c r="UTU43" s="117"/>
      <c r="UTV43" s="117"/>
      <c r="UTW43" s="117"/>
      <c r="UTX43" s="117"/>
      <c r="UTY43" s="117"/>
      <c r="UTZ43" s="117"/>
      <c r="UUA43" s="117"/>
      <c r="UUB43" s="117"/>
      <c r="UUC43" s="117"/>
      <c r="UUD43" s="117"/>
      <c r="UUE43" s="117"/>
      <c r="UUF43" s="117"/>
      <c r="UUG43" s="117"/>
      <c r="UUH43" s="117"/>
      <c r="UUI43" s="117"/>
      <c r="UUJ43" s="117"/>
      <c r="UUK43" s="117"/>
      <c r="UUL43" s="117"/>
      <c r="UUM43" s="117"/>
      <c r="UUN43" s="117"/>
      <c r="UUO43" s="117"/>
      <c r="UUP43" s="117"/>
      <c r="UUQ43" s="117"/>
      <c r="UUR43" s="117"/>
      <c r="UUS43" s="117"/>
      <c r="UUT43" s="117"/>
      <c r="UUU43" s="117"/>
      <c r="UUV43" s="117"/>
      <c r="UUW43" s="117"/>
      <c r="UUX43" s="117"/>
      <c r="UUY43" s="117"/>
      <c r="UUZ43" s="117"/>
      <c r="UVA43" s="117"/>
      <c r="UVB43" s="117"/>
      <c r="UVC43" s="117"/>
      <c r="UVD43" s="117"/>
      <c r="UVE43" s="117"/>
      <c r="UVF43" s="117"/>
      <c r="UVG43" s="117"/>
      <c r="UVH43" s="117"/>
      <c r="UVI43" s="117"/>
      <c r="UVJ43" s="117"/>
      <c r="UVK43" s="117"/>
      <c r="UVL43" s="117"/>
      <c r="UVM43" s="117"/>
      <c r="UVN43" s="117"/>
      <c r="UVO43" s="117"/>
      <c r="UVP43" s="117"/>
      <c r="UVQ43" s="117"/>
      <c r="UVR43" s="117"/>
      <c r="UVS43" s="117"/>
      <c r="UVT43" s="117"/>
      <c r="UVU43" s="117"/>
      <c r="UVV43" s="117"/>
      <c r="UVW43" s="117"/>
      <c r="UVX43" s="117"/>
      <c r="UVY43" s="117"/>
      <c r="UVZ43" s="117"/>
      <c r="UWA43" s="117"/>
      <c r="UWB43" s="117"/>
      <c r="UWC43" s="117"/>
      <c r="UWD43" s="117"/>
      <c r="UWE43" s="117"/>
      <c r="UWF43" s="117"/>
      <c r="UWG43" s="117"/>
      <c r="UWH43" s="117"/>
      <c r="UWI43" s="117"/>
      <c r="UWJ43" s="117"/>
      <c r="UWK43" s="117"/>
      <c r="UWL43" s="117"/>
      <c r="UWM43" s="117"/>
      <c r="UWN43" s="117"/>
      <c r="UWO43" s="117"/>
      <c r="UWP43" s="117"/>
      <c r="UWQ43" s="117"/>
      <c r="UWR43" s="117"/>
      <c r="UWS43" s="117"/>
      <c r="UWT43" s="117"/>
      <c r="UWU43" s="117"/>
      <c r="UWV43" s="117"/>
      <c r="UWW43" s="117"/>
      <c r="UWX43" s="117"/>
      <c r="UWY43" s="117"/>
      <c r="UWZ43" s="117"/>
      <c r="UXA43" s="117"/>
      <c r="UXB43" s="117"/>
      <c r="UXC43" s="117"/>
      <c r="UXD43" s="117"/>
      <c r="UXE43" s="117"/>
      <c r="UXF43" s="117"/>
      <c r="UXG43" s="117"/>
      <c r="UXH43" s="117"/>
      <c r="UXI43" s="117"/>
      <c r="UXJ43" s="117"/>
      <c r="UXK43" s="117"/>
      <c r="UXL43" s="117"/>
      <c r="UXM43" s="117"/>
      <c r="UXN43" s="117"/>
      <c r="UXO43" s="117"/>
      <c r="UXP43" s="117"/>
      <c r="UXQ43" s="117"/>
      <c r="UXR43" s="117"/>
      <c r="UXS43" s="117"/>
      <c r="UXT43" s="117"/>
      <c r="UXU43" s="117"/>
      <c r="UXV43" s="117"/>
      <c r="UXW43" s="117"/>
      <c r="UXX43" s="117"/>
      <c r="UXY43" s="117"/>
      <c r="UXZ43" s="117"/>
      <c r="UYA43" s="117"/>
      <c r="UYB43" s="117"/>
      <c r="UYC43" s="117"/>
      <c r="UYD43" s="117"/>
      <c r="UYE43" s="117"/>
      <c r="UYF43" s="117"/>
      <c r="UYG43" s="117"/>
      <c r="UYH43" s="117"/>
      <c r="UYI43" s="117"/>
      <c r="UYJ43" s="117"/>
      <c r="UYK43" s="117"/>
      <c r="UYL43" s="117"/>
      <c r="UYM43" s="117"/>
      <c r="UYN43" s="117"/>
      <c r="UYO43" s="117"/>
      <c r="UYP43" s="117"/>
      <c r="UYQ43" s="117"/>
      <c r="UYR43" s="117"/>
      <c r="UYS43" s="117"/>
      <c r="UYT43" s="117"/>
      <c r="UYU43" s="117"/>
      <c r="UYV43" s="117"/>
      <c r="UYW43" s="117"/>
      <c r="UYX43" s="117"/>
      <c r="UYY43" s="117"/>
      <c r="UYZ43" s="117"/>
      <c r="UZA43" s="117"/>
      <c r="UZB43" s="117"/>
      <c r="UZC43" s="117"/>
      <c r="UZD43" s="117"/>
      <c r="UZE43" s="117"/>
      <c r="UZF43" s="117"/>
      <c r="UZG43" s="117"/>
      <c r="UZH43" s="117"/>
      <c r="UZI43" s="117"/>
      <c r="UZJ43" s="117"/>
      <c r="UZK43" s="117"/>
      <c r="UZL43" s="117"/>
      <c r="UZM43" s="117"/>
      <c r="UZN43" s="117"/>
      <c r="UZO43" s="117"/>
      <c r="UZP43" s="117"/>
      <c r="UZQ43" s="117"/>
      <c r="UZR43" s="117"/>
      <c r="UZS43" s="117"/>
      <c r="UZT43" s="117"/>
      <c r="UZU43" s="117"/>
      <c r="UZV43" s="117"/>
      <c r="UZW43" s="117"/>
      <c r="UZX43" s="117"/>
      <c r="UZY43" s="117"/>
      <c r="UZZ43" s="117"/>
      <c r="VAA43" s="117"/>
      <c r="VAB43" s="117"/>
      <c r="VAC43" s="117"/>
      <c r="VAD43" s="117"/>
      <c r="VAE43" s="117"/>
      <c r="VAF43" s="117"/>
      <c r="VAG43" s="117"/>
      <c r="VAH43" s="117"/>
      <c r="VAI43" s="117"/>
      <c r="VAJ43" s="117"/>
      <c r="VAK43" s="117"/>
      <c r="VAL43" s="117"/>
      <c r="VAM43" s="117"/>
      <c r="VAN43" s="117"/>
      <c r="VAO43" s="117"/>
      <c r="VAP43" s="117"/>
      <c r="VAQ43" s="117"/>
      <c r="VAR43" s="117"/>
      <c r="VAS43" s="117"/>
      <c r="VAT43" s="117"/>
      <c r="VAU43" s="117"/>
      <c r="VAV43" s="117"/>
      <c r="VAW43" s="117"/>
      <c r="VAX43" s="117"/>
      <c r="VAY43" s="117"/>
      <c r="VAZ43" s="117"/>
      <c r="VBA43" s="117"/>
      <c r="VBB43" s="117"/>
      <c r="VBC43" s="117"/>
      <c r="VBD43" s="117"/>
      <c r="VBE43" s="117"/>
      <c r="VBF43" s="117"/>
      <c r="VBG43" s="117"/>
      <c r="VBH43" s="117"/>
      <c r="VBI43" s="117"/>
      <c r="VBJ43" s="117"/>
      <c r="VBK43" s="117"/>
      <c r="VBL43" s="117"/>
      <c r="VBM43" s="117"/>
      <c r="VBN43" s="117"/>
      <c r="VBO43" s="117"/>
      <c r="VBP43" s="117"/>
      <c r="VBQ43" s="117"/>
      <c r="VBR43" s="117"/>
      <c r="VBS43" s="117"/>
      <c r="VBT43" s="117"/>
      <c r="VBU43" s="117"/>
      <c r="VBV43" s="117"/>
      <c r="VBW43" s="117"/>
      <c r="VBX43" s="117"/>
      <c r="VBY43" s="117"/>
      <c r="VBZ43" s="117"/>
      <c r="VCA43" s="117"/>
      <c r="VCB43" s="117"/>
      <c r="VCC43" s="117"/>
      <c r="VCD43" s="117"/>
      <c r="VCE43" s="117"/>
      <c r="VCF43" s="117"/>
      <c r="VCG43" s="117"/>
      <c r="VCH43" s="117"/>
      <c r="VCI43" s="117"/>
      <c r="VCJ43" s="117"/>
      <c r="VCK43" s="117"/>
      <c r="VCL43" s="117"/>
      <c r="VCM43" s="117"/>
      <c r="VCN43" s="117"/>
      <c r="VCO43" s="117"/>
      <c r="VCP43" s="117"/>
      <c r="VCQ43" s="117"/>
      <c r="VCR43" s="117"/>
      <c r="VCS43" s="117"/>
      <c r="VCT43" s="117"/>
      <c r="VCU43" s="117"/>
      <c r="VCV43" s="117"/>
      <c r="VCW43" s="117"/>
      <c r="VCX43" s="117"/>
      <c r="VCY43" s="117"/>
      <c r="VCZ43" s="117"/>
      <c r="VDA43" s="117"/>
      <c r="VDB43" s="117"/>
      <c r="VDC43" s="117"/>
      <c r="VDD43" s="117"/>
      <c r="VDE43" s="117"/>
      <c r="VDF43" s="117"/>
      <c r="VDG43" s="117"/>
      <c r="VDH43" s="117"/>
      <c r="VDI43" s="117"/>
      <c r="VDJ43" s="117"/>
      <c r="VDK43" s="117"/>
      <c r="VDL43" s="117"/>
      <c r="VDM43" s="117"/>
      <c r="VDN43" s="117"/>
      <c r="VDO43" s="117"/>
      <c r="VDP43" s="117"/>
      <c r="VDQ43" s="117"/>
      <c r="VDR43" s="117"/>
      <c r="VDS43" s="117"/>
      <c r="VDT43" s="117"/>
      <c r="VDU43" s="117"/>
      <c r="VDV43" s="117"/>
      <c r="VDW43" s="117"/>
      <c r="VDX43" s="117"/>
      <c r="VDY43" s="117"/>
      <c r="VDZ43" s="117"/>
      <c r="VEA43" s="117"/>
      <c r="VEB43" s="117"/>
      <c r="VEC43" s="117"/>
      <c r="VED43" s="117"/>
      <c r="VEE43" s="117"/>
      <c r="VEF43" s="117"/>
      <c r="VEG43" s="117"/>
      <c r="VEH43" s="117"/>
      <c r="VEI43" s="117"/>
      <c r="VEJ43" s="117"/>
      <c r="VEK43" s="117"/>
      <c r="VEL43" s="117"/>
      <c r="VEM43" s="117"/>
      <c r="VEN43" s="117"/>
      <c r="VEO43" s="117"/>
      <c r="VEP43" s="117"/>
      <c r="VEQ43" s="117"/>
      <c r="VER43" s="117"/>
      <c r="VES43" s="117"/>
      <c r="VET43" s="117"/>
      <c r="VEU43" s="117"/>
      <c r="VEV43" s="117"/>
      <c r="VEW43" s="117"/>
      <c r="VEX43" s="117"/>
      <c r="VEY43" s="117"/>
      <c r="VEZ43" s="117"/>
      <c r="VFA43" s="117"/>
      <c r="VFB43" s="117"/>
      <c r="VFC43" s="117"/>
      <c r="VFD43" s="117"/>
      <c r="VFE43" s="117"/>
      <c r="VFF43" s="117"/>
      <c r="VFG43" s="117"/>
      <c r="VFH43" s="117"/>
      <c r="VFI43" s="117"/>
      <c r="VFJ43" s="117"/>
      <c r="VFK43" s="117"/>
      <c r="VFL43" s="117"/>
      <c r="VFM43" s="117"/>
      <c r="VFN43" s="117"/>
      <c r="VFO43" s="117"/>
      <c r="VFP43" s="117"/>
      <c r="VFQ43" s="117"/>
      <c r="VFR43" s="117"/>
      <c r="VFS43" s="117"/>
      <c r="VFT43" s="117"/>
      <c r="VFU43" s="117"/>
      <c r="VFV43" s="117"/>
      <c r="VFW43" s="117"/>
      <c r="VFX43" s="117"/>
      <c r="VFY43" s="117"/>
      <c r="VFZ43" s="117"/>
      <c r="VGA43" s="117"/>
      <c r="VGB43" s="117"/>
      <c r="VGC43" s="117"/>
      <c r="VGD43" s="117"/>
      <c r="VGE43" s="117"/>
      <c r="VGF43" s="117"/>
      <c r="VGG43" s="117"/>
      <c r="VGH43" s="117"/>
      <c r="VGI43" s="117"/>
      <c r="VGJ43" s="117"/>
      <c r="VGK43" s="117"/>
      <c r="VGL43" s="117"/>
      <c r="VGM43" s="117"/>
      <c r="VGN43" s="117"/>
      <c r="VGO43" s="117"/>
      <c r="VGP43" s="117"/>
      <c r="VGQ43" s="117"/>
      <c r="VGR43" s="117"/>
      <c r="VGS43" s="117"/>
      <c r="VGT43" s="117"/>
      <c r="VGU43" s="117"/>
      <c r="VGV43" s="117"/>
      <c r="VGW43" s="117"/>
      <c r="VGX43" s="117"/>
      <c r="VGY43" s="117"/>
      <c r="VGZ43" s="117"/>
      <c r="VHA43" s="117"/>
      <c r="VHB43" s="117"/>
      <c r="VHC43" s="117"/>
      <c r="VHD43" s="117"/>
      <c r="VHE43" s="117"/>
      <c r="VHF43" s="117"/>
      <c r="VHG43" s="117"/>
      <c r="VHH43" s="117"/>
      <c r="VHI43" s="117"/>
      <c r="VHJ43" s="117"/>
      <c r="VHK43" s="117"/>
      <c r="VHL43" s="117"/>
      <c r="VHM43" s="117"/>
      <c r="VHN43" s="117"/>
      <c r="VHO43" s="117"/>
      <c r="VHP43" s="117"/>
      <c r="VHQ43" s="117"/>
      <c r="VHR43" s="117"/>
      <c r="VHS43" s="117"/>
      <c r="VHT43" s="117"/>
      <c r="VHU43" s="117"/>
      <c r="VHV43" s="117"/>
      <c r="VHW43" s="117"/>
      <c r="VHX43" s="117"/>
      <c r="VHY43" s="117"/>
      <c r="VHZ43" s="117"/>
      <c r="VIA43" s="117"/>
      <c r="VIB43" s="117"/>
      <c r="VIC43" s="117"/>
      <c r="VID43" s="117"/>
      <c r="VIE43" s="117"/>
      <c r="VIF43" s="117"/>
      <c r="VIG43" s="117"/>
      <c r="VIH43" s="117"/>
      <c r="VII43" s="117"/>
      <c r="VIJ43" s="117"/>
      <c r="VIK43" s="117"/>
      <c r="VIL43" s="117"/>
      <c r="VIM43" s="117"/>
      <c r="VIN43" s="117"/>
      <c r="VIO43" s="117"/>
      <c r="VIP43" s="117"/>
      <c r="VIQ43" s="117"/>
      <c r="VIR43" s="117"/>
      <c r="VIS43" s="117"/>
      <c r="VIT43" s="117"/>
      <c r="VIU43" s="117"/>
      <c r="VIV43" s="117"/>
      <c r="VIW43" s="117"/>
      <c r="VIX43" s="117"/>
      <c r="VIY43" s="117"/>
      <c r="VIZ43" s="117"/>
      <c r="VJA43" s="117"/>
      <c r="VJB43" s="117"/>
      <c r="VJC43" s="117"/>
      <c r="VJD43" s="117"/>
      <c r="VJE43" s="117"/>
      <c r="VJF43" s="117"/>
      <c r="VJG43" s="117"/>
      <c r="VJH43" s="117"/>
      <c r="VJI43" s="117"/>
      <c r="VJJ43" s="117"/>
      <c r="VJK43" s="117"/>
      <c r="VJL43" s="117"/>
      <c r="VJM43" s="117"/>
      <c r="VJN43" s="117"/>
      <c r="VJO43" s="117"/>
      <c r="VJP43" s="117"/>
      <c r="VJQ43" s="117"/>
      <c r="VJR43" s="117"/>
      <c r="VJS43" s="117"/>
      <c r="VJT43" s="117"/>
      <c r="VJU43" s="117"/>
      <c r="VJV43" s="117"/>
      <c r="VJW43" s="117"/>
      <c r="VJX43" s="117"/>
      <c r="VJY43" s="117"/>
      <c r="VJZ43" s="117"/>
      <c r="VKA43" s="117"/>
      <c r="VKB43" s="117"/>
      <c r="VKC43" s="117"/>
      <c r="VKD43" s="117"/>
      <c r="VKE43" s="117"/>
      <c r="VKF43" s="117"/>
      <c r="VKG43" s="117"/>
      <c r="VKH43" s="117"/>
      <c r="VKI43" s="117"/>
      <c r="VKJ43" s="117"/>
      <c r="VKK43" s="117"/>
      <c r="VKL43" s="117"/>
      <c r="VKM43" s="117"/>
      <c r="VKN43" s="117"/>
      <c r="VKO43" s="117"/>
      <c r="VKP43" s="117"/>
      <c r="VKQ43" s="117"/>
      <c r="VKR43" s="117"/>
      <c r="VKS43" s="117"/>
      <c r="VKT43" s="117"/>
      <c r="VKU43" s="117"/>
      <c r="VKV43" s="117"/>
      <c r="VKW43" s="117"/>
      <c r="VKX43" s="117"/>
      <c r="VKY43" s="117"/>
      <c r="VKZ43" s="117"/>
      <c r="VLA43" s="117"/>
      <c r="VLB43" s="117"/>
      <c r="VLC43" s="117"/>
      <c r="VLD43" s="117"/>
      <c r="VLE43" s="117"/>
      <c r="VLF43" s="117"/>
      <c r="VLG43" s="117"/>
      <c r="VLH43" s="117"/>
      <c r="VLI43" s="117"/>
      <c r="VLJ43" s="117"/>
      <c r="VLK43" s="117"/>
      <c r="VLL43" s="117"/>
      <c r="VLM43" s="117"/>
      <c r="VLN43" s="117"/>
      <c r="VLO43" s="117"/>
      <c r="VLP43" s="117"/>
      <c r="VLQ43" s="117"/>
      <c r="VLR43" s="117"/>
      <c r="VLS43" s="117"/>
      <c r="VLT43" s="117"/>
      <c r="VLU43" s="117"/>
      <c r="VLV43" s="117"/>
      <c r="VLW43" s="117"/>
      <c r="VLX43" s="117"/>
      <c r="VLY43" s="117"/>
      <c r="VLZ43" s="117"/>
      <c r="VMA43" s="117"/>
      <c r="VMB43" s="117"/>
      <c r="VMC43" s="117"/>
      <c r="VMD43" s="117"/>
      <c r="VME43" s="117"/>
      <c r="VMF43" s="117"/>
      <c r="VMG43" s="117"/>
      <c r="VMH43" s="117"/>
      <c r="VMI43" s="117"/>
      <c r="VMJ43" s="117"/>
      <c r="VMK43" s="117"/>
      <c r="VML43" s="117"/>
      <c r="VMM43" s="117"/>
      <c r="VMN43" s="117"/>
      <c r="VMO43" s="117"/>
      <c r="VMP43" s="117"/>
      <c r="VMQ43" s="117"/>
      <c r="VMR43" s="117"/>
      <c r="VMS43" s="117"/>
      <c r="VMT43" s="117"/>
      <c r="VMU43" s="117"/>
      <c r="VMV43" s="117"/>
      <c r="VMW43" s="117"/>
      <c r="VMX43" s="117"/>
      <c r="VMY43" s="117"/>
      <c r="VMZ43" s="117"/>
      <c r="VNA43" s="117"/>
      <c r="VNB43" s="117"/>
      <c r="VNC43" s="117"/>
      <c r="VND43" s="117"/>
      <c r="VNE43" s="117"/>
      <c r="VNF43" s="117"/>
      <c r="VNG43" s="117"/>
      <c r="VNH43" s="117"/>
      <c r="VNI43" s="117"/>
      <c r="VNJ43" s="117"/>
      <c r="VNK43" s="117"/>
      <c r="VNL43" s="117"/>
      <c r="VNM43" s="117"/>
      <c r="VNN43" s="117"/>
      <c r="VNO43" s="117"/>
      <c r="VNP43" s="117"/>
      <c r="VNQ43" s="117"/>
      <c r="VNR43" s="117"/>
      <c r="VNS43" s="117"/>
      <c r="VNT43" s="117"/>
      <c r="VNU43" s="117"/>
      <c r="VNV43" s="117"/>
      <c r="VNW43" s="117"/>
      <c r="VNX43" s="117"/>
      <c r="VNY43" s="117"/>
      <c r="VNZ43" s="117"/>
      <c r="VOA43" s="117"/>
      <c r="VOB43" s="117"/>
      <c r="VOC43" s="117"/>
      <c r="VOD43" s="117"/>
      <c r="VOE43" s="117"/>
      <c r="VOF43" s="117"/>
      <c r="VOG43" s="117"/>
      <c r="VOH43" s="117"/>
      <c r="VOI43" s="117"/>
      <c r="VOJ43" s="117"/>
      <c r="VOK43" s="117"/>
      <c r="VOL43" s="117"/>
      <c r="VOM43" s="117"/>
      <c r="VON43" s="117"/>
      <c r="VOO43" s="117"/>
      <c r="VOP43" s="117"/>
      <c r="VOQ43" s="117"/>
      <c r="VOR43" s="117"/>
      <c r="VOS43" s="117"/>
      <c r="VOT43" s="117"/>
      <c r="VOU43" s="117"/>
      <c r="VOV43" s="117"/>
      <c r="VOW43" s="117"/>
      <c r="VOX43" s="117"/>
      <c r="VOY43" s="117"/>
      <c r="VOZ43" s="117"/>
      <c r="VPA43" s="117"/>
      <c r="VPB43" s="117"/>
      <c r="VPC43" s="117"/>
      <c r="VPD43" s="117"/>
      <c r="VPE43" s="117"/>
      <c r="VPF43" s="117"/>
      <c r="VPG43" s="117"/>
      <c r="VPH43" s="117"/>
      <c r="VPI43" s="117"/>
      <c r="VPJ43" s="117"/>
      <c r="VPK43" s="117"/>
      <c r="VPL43" s="117"/>
      <c r="VPM43" s="117"/>
      <c r="VPN43" s="117"/>
      <c r="VPO43" s="117"/>
      <c r="VPP43" s="117"/>
      <c r="VPQ43" s="117"/>
      <c r="VPR43" s="117"/>
      <c r="VPS43" s="117"/>
      <c r="VPT43" s="117"/>
      <c r="VPU43" s="117"/>
      <c r="VPV43" s="117"/>
      <c r="VPW43" s="117"/>
      <c r="VPX43" s="117"/>
      <c r="VPY43" s="117"/>
      <c r="VPZ43" s="117"/>
      <c r="VQA43" s="117"/>
      <c r="VQB43" s="117"/>
      <c r="VQC43" s="117"/>
      <c r="VQD43" s="117"/>
      <c r="VQE43" s="117"/>
      <c r="VQF43" s="117"/>
      <c r="VQG43" s="117"/>
      <c r="VQH43" s="117"/>
      <c r="VQI43" s="117"/>
      <c r="VQJ43" s="117"/>
      <c r="VQK43" s="117"/>
      <c r="VQL43" s="117"/>
      <c r="VQM43" s="117"/>
      <c r="VQN43" s="117"/>
      <c r="VQO43" s="117"/>
      <c r="VQP43" s="117"/>
      <c r="VQQ43" s="117"/>
      <c r="VQR43" s="117"/>
      <c r="VQS43" s="117"/>
      <c r="VQT43" s="117"/>
      <c r="VQU43" s="117"/>
      <c r="VQV43" s="117"/>
      <c r="VQW43" s="117"/>
      <c r="VQX43" s="117"/>
      <c r="VQY43" s="117"/>
      <c r="VQZ43" s="117"/>
      <c r="VRA43" s="117"/>
      <c r="VRB43" s="117"/>
      <c r="VRC43" s="117"/>
      <c r="VRD43" s="117"/>
      <c r="VRE43" s="117"/>
      <c r="VRF43" s="117"/>
      <c r="VRG43" s="117"/>
      <c r="VRH43" s="117"/>
      <c r="VRI43" s="117"/>
      <c r="VRJ43" s="117"/>
      <c r="VRK43" s="117"/>
      <c r="VRL43" s="117"/>
      <c r="VRM43" s="117"/>
      <c r="VRN43" s="117"/>
      <c r="VRO43" s="117"/>
      <c r="VRP43" s="117"/>
      <c r="VRQ43" s="117"/>
      <c r="VRR43" s="117"/>
      <c r="VRS43" s="117"/>
      <c r="VRT43" s="117"/>
      <c r="VRU43" s="117"/>
      <c r="VRV43" s="117"/>
      <c r="VRW43" s="117"/>
      <c r="VRX43" s="117"/>
      <c r="VRY43" s="117"/>
      <c r="VRZ43" s="117"/>
      <c r="VSA43" s="117"/>
      <c r="VSB43" s="117"/>
      <c r="VSC43" s="117"/>
      <c r="VSD43" s="117"/>
      <c r="VSE43" s="117"/>
      <c r="VSF43" s="117"/>
      <c r="VSG43" s="117"/>
      <c r="VSH43" s="117"/>
      <c r="VSI43" s="117"/>
      <c r="VSJ43" s="117"/>
      <c r="VSK43" s="117"/>
      <c r="VSL43" s="117"/>
      <c r="VSM43" s="117"/>
      <c r="VSN43" s="117"/>
      <c r="VSO43" s="117"/>
      <c r="VSP43" s="117"/>
      <c r="VSQ43" s="117"/>
      <c r="VSR43" s="117"/>
      <c r="VSS43" s="117"/>
      <c r="VST43" s="117"/>
      <c r="VSU43" s="117"/>
      <c r="VSV43" s="117"/>
      <c r="VSW43" s="117"/>
      <c r="VSX43" s="117"/>
      <c r="VSY43" s="117"/>
      <c r="VSZ43" s="117"/>
      <c r="VTA43" s="117"/>
      <c r="VTB43" s="117"/>
      <c r="VTC43" s="117"/>
      <c r="VTD43" s="117"/>
      <c r="VTE43" s="117"/>
      <c r="VTF43" s="117"/>
      <c r="VTG43" s="117"/>
      <c r="VTH43" s="117"/>
      <c r="VTI43" s="117"/>
      <c r="VTJ43" s="117"/>
      <c r="VTK43" s="117"/>
      <c r="VTL43" s="117"/>
      <c r="VTM43" s="117"/>
      <c r="VTN43" s="117"/>
      <c r="VTO43" s="117"/>
      <c r="VTP43" s="117"/>
      <c r="VTQ43" s="117"/>
      <c r="VTR43" s="117"/>
      <c r="VTS43" s="117"/>
      <c r="VTT43" s="117"/>
      <c r="VTU43" s="117"/>
      <c r="VTV43" s="117"/>
      <c r="VTW43" s="117"/>
      <c r="VTX43" s="117"/>
      <c r="VTY43" s="117"/>
      <c r="VTZ43" s="117"/>
      <c r="VUA43" s="117"/>
      <c r="VUB43" s="117"/>
      <c r="VUC43" s="117"/>
      <c r="VUD43" s="117"/>
      <c r="VUE43" s="117"/>
      <c r="VUF43" s="117"/>
      <c r="VUG43" s="117"/>
      <c r="VUH43" s="117"/>
      <c r="VUI43" s="117"/>
      <c r="VUJ43" s="117"/>
      <c r="VUK43" s="117"/>
      <c r="VUL43" s="117"/>
      <c r="VUM43" s="117"/>
      <c r="VUN43" s="117"/>
      <c r="VUO43" s="117"/>
      <c r="VUP43" s="117"/>
      <c r="VUQ43" s="117"/>
      <c r="VUR43" s="117"/>
      <c r="VUS43" s="117"/>
      <c r="VUT43" s="117"/>
      <c r="VUU43" s="117"/>
      <c r="VUV43" s="117"/>
      <c r="VUW43" s="117"/>
      <c r="VUX43" s="117"/>
      <c r="VUY43" s="117"/>
      <c r="VUZ43" s="117"/>
      <c r="VVA43" s="117"/>
      <c r="VVB43" s="117"/>
      <c r="VVC43" s="117"/>
      <c r="VVD43" s="117"/>
      <c r="VVE43" s="117"/>
      <c r="VVF43" s="117"/>
      <c r="VVG43" s="117"/>
      <c r="VVH43" s="117"/>
      <c r="VVI43" s="117"/>
      <c r="VVJ43" s="117"/>
      <c r="VVK43" s="117"/>
      <c r="VVL43" s="117"/>
      <c r="VVM43" s="117"/>
      <c r="VVN43" s="117"/>
      <c r="VVO43" s="117"/>
      <c r="VVP43" s="117"/>
      <c r="VVQ43" s="117"/>
      <c r="VVR43" s="117"/>
      <c r="VVS43" s="117"/>
      <c r="VVT43" s="117"/>
      <c r="VVU43" s="117"/>
      <c r="VVV43" s="117"/>
      <c r="VVW43" s="117"/>
      <c r="VVX43" s="117"/>
      <c r="VVY43" s="117"/>
      <c r="VVZ43" s="117"/>
      <c r="VWA43" s="117"/>
      <c r="VWB43" s="117"/>
      <c r="VWC43" s="117"/>
      <c r="VWD43" s="117"/>
      <c r="VWE43" s="117"/>
      <c r="VWF43" s="117"/>
      <c r="VWG43" s="117"/>
      <c r="VWH43" s="117"/>
      <c r="VWI43" s="117"/>
      <c r="VWJ43" s="117"/>
      <c r="VWK43" s="117"/>
      <c r="VWL43" s="117"/>
      <c r="VWM43" s="117"/>
      <c r="VWN43" s="117"/>
      <c r="VWO43" s="117"/>
      <c r="VWP43" s="117"/>
      <c r="VWQ43" s="117"/>
      <c r="VWR43" s="117"/>
      <c r="VWS43" s="117"/>
      <c r="VWT43" s="117"/>
      <c r="VWU43" s="117"/>
      <c r="VWV43" s="117"/>
      <c r="VWW43" s="117"/>
      <c r="VWX43" s="117"/>
      <c r="VWY43" s="117"/>
      <c r="VWZ43" s="117"/>
      <c r="VXA43" s="117"/>
      <c r="VXB43" s="117"/>
      <c r="VXC43" s="117"/>
      <c r="VXD43" s="117"/>
      <c r="VXE43" s="117"/>
      <c r="VXF43" s="117"/>
      <c r="VXG43" s="117"/>
      <c r="VXH43" s="117"/>
      <c r="VXI43" s="117"/>
      <c r="VXJ43" s="117"/>
      <c r="VXK43" s="117"/>
      <c r="VXL43" s="117"/>
      <c r="VXM43" s="117"/>
      <c r="VXN43" s="117"/>
      <c r="VXO43" s="117"/>
      <c r="VXP43" s="117"/>
      <c r="VXQ43" s="117"/>
      <c r="VXR43" s="117"/>
      <c r="VXS43" s="117"/>
      <c r="VXT43" s="117"/>
      <c r="VXU43" s="117"/>
      <c r="VXV43" s="117"/>
      <c r="VXW43" s="117"/>
      <c r="VXX43" s="117"/>
      <c r="VXY43" s="117"/>
      <c r="VXZ43" s="117"/>
      <c r="VYA43" s="117"/>
      <c r="VYB43" s="117"/>
      <c r="VYC43" s="117"/>
      <c r="VYD43" s="117"/>
      <c r="VYE43" s="117"/>
      <c r="VYF43" s="117"/>
      <c r="VYG43" s="117"/>
      <c r="VYH43" s="117"/>
      <c r="VYI43" s="117"/>
      <c r="VYJ43" s="117"/>
      <c r="VYK43" s="117"/>
      <c r="VYL43" s="117"/>
      <c r="VYM43" s="117"/>
      <c r="VYN43" s="117"/>
      <c r="VYO43" s="117"/>
      <c r="VYP43" s="117"/>
      <c r="VYQ43" s="117"/>
      <c r="VYR43" s="117"/>
      <c r="VYS43" s="117"/>
      <c r="VYT43" s="117"/>
      <c r="VYU43" s="117"/>
      <c r="VYV43" s="117"/>
      <c r="VYW43" s="117"/>
      <c r="VYX43" s="117"/>
      <c r="VYY43" s="117"/>
      <c r="VYZ43" s="117"/>
      <c r="VZA43" s="117"/>
      <c r="VZB43" s="117"/>
      <c r="VZC43" s="117"/>
      <c r="VZD43" s="117"/>
      <c r="VZE43" s="117"/>
      <c r="VZF43" s="117"/>
      <c r="VZG43" s="117"/>
      <c r="VZH43" s="117"/>
      <c r="VZI43" s="117"/>
      <c r="VZJ43" s="117"/>
      <c r="VZK43" s="117"/>
      <c r="VZL43" s="117"/>
      <c r="VZM43" s="117"/>
      <c r="VZN43" s="117"/>
      <c r="VZO43" s="117"/>
      <c r="VZP43" s="117"/>
      <c r="VZQ43" s="117"/>
      <c r="VZR43" s="117"/>
      <c r="VZS43" s="117"/>
      <c r="VZT43" s="117"/>
      <c r="VZU43" s="117"/>
      <c r="VZV43" s="117"/>
      <c r="VZW43" s="117"/>
      <c r="VZX43" s="117"/>
      <c r="VZY43" s="117"/>
      <c r="VZZ43" s="117"/>
      <c r="WAA43" s="117"/>
      <c r="WAB43" s="117"/>
      <c r="WAC43" s="117"/>
      <c r="WAD43" s="117"/>
      <c r="WAE43" s="117"/>
      <c r="WAF43" s="117"/>
      <c r="WAG43" s="117"/>
      <c r="WAH43" s="117"/>
      <c r="WAI43" s="117"/>
      <c r="WAJ43" s="117"/>
      <c r="WAK43" s="117"/>
      <c r="WAL43" s="117"/>
      <c r="WAM43" s="117"/>
      <c r="WAN43" s="117"/>
      <c r="WAO43" s="117"/>
      <c r="WAP43" s="117"/>
      <c r="WAQ43" s="117"/>
      <c r="WAR43" s="117"/>
      <c r="WAS43" s="117"/>
      <c r="WAT43" s="117"/>
      <c r="WAU43" s="117"/>
      <c r="WAV43" s="117"/>
      <c r="WAW43" s="117"/>
      <c r="WAX43" s="117"/>
      <c r="WAY43" s="117"/>
      <c r="WAZ43" s="117"/>
      <c r="WBA43" s="117"/>
      <c r="WBB43" s="117"/>
      <c r="WBC43" s="117"/>
      <c r="WBD43" s="117"/>
      <c r="WBE43" s="117"/>
      <c r="WBF43" s="117"/>
      <c r="WBG43" s="117"/>
      <c r="WBH43" s="117"/>
      <c r="WBI43" s="117"/>
      <c r="WBJ43" s="117"/>
      <c r="WBK43" s="117"/>
      <c r="WBL43" s="117"/>
      <c r="WBM43" s="117"/>
      <c r="WBN43" s="117"/>
      <c r="WBO43" s="117"/>
      <c r="WBP43" s="117"/>
      <c r="WBQ43" s="117"/>
      <c r="WBR43" s="117"/>
      <c r="WBS43" s="117"/>
      <c r="WBT43" s="117"/>
      <c r="WBU43" s="117"/>
      <c r="WBV43" s="117"/>
      <c r="WBW43" s="117"/>
      <c r="WBX43" s="117"/>
      <c r="WBY43" s="117"/>
      <c r="WBZ43" s="117"/>
      <c r="WCA43" s="117"/>
      <c r="WCB43" s="117"/>
      <c r="WCC43" s="117"/>
      <c r="WCD43" s="117"/>
      <c r="WCE43" s="117"/>
      <c r="WCF43" s="117"/>
      <c r="WCG43" s="117"/>
      <c r="WCH43" s="117"/>
      <c r="WCI43" s="117"/>
      <c r="WCJ43" s="117"/>
      <c r="WCK43" s="117"/>
      <c r="WCL43" s="117"/>
      <c r="WCM43" s="117"/>
      <c r="WCN43" s="117"/>
      <c r="WCO43" s="117"/>
      <c r="WCP43" s="117"/>
      <c r="WCQ43" s="117"/>
      <c r="WCR43" s="117"/>
      <c r="WCS43" s="117"/>
      <c r="WCT43" s="117"/>
      <c r="WCU43" s="117"/>
      <c r="WCV43" s="117"/>
      <c r="WCW43" s="117"/>
      <c r="WCX43" s="117"/>
      <c r="WCY43" s="117"/>
      <c r="WCZ43" s="117"/>
      <c r="WDA43" s="117"/>
      <c r="WDB43" s="117"/>
      <c r="WDC43" s="117"/>
      <c r="WDD43" s="117"/>
      <c r="WDE43" s="117"/>
      <c r="WDF43" s="117"/>
      <c r="WDG43" s="117"/>
      <c r="WDH43" s="117"/>
      <c r="WDI43" s="117"/>
      <c r="WDJ43" s="117"/>
      <c r="WDK43" s="117"/>
      <c r="WDL43" s="117"/>
      <c r="WDM43" s="117"/>
      <c r="WDN43" s="117"/>
      <c r="WDO43" s="117"/>
      <c r="WDP43" s="117"/>
      <c r="WDQ43" s="117"/>
      <c r="WDR43" s="117"/>
      <c r="WDS43" s="117"/>
      <c r="WDT43" s="117"/>
      <c r="WDU43" s="117"/>
      <c r="WDV43" s="117"/>
      <c r="WDW43" s="117"/>
      <c r="WDX43" s="117"/>
      <c r="WDY43" s="117"/>
      <c r="WDZ43" s="117"/>
      <c r="WEA43" s="117"/>
      <c r="WEB43" s="117"/>
      <c r="WEC43" s="117"/>
      <c r="WED43" s="117"/>
      <c r="WEE43" s="117"/>
      <c r="WEF43" s="117"/>
      <c r="WEG43" s="117"/>
      <c r="WEH43" s="117"/>
      <c r="WEI43" s="117"/>
      <c r="WEJ43" s="117"/>
      <c r="WEK43" s="117"/>
      <c r="WEL43" s="117"/>
      <c r="WEM43" s="117"/>
      <c r="WEN43" s="117"/>
      <c r="WEO43" s="117"/>
      <c r="WEP43" s="117"/>
      <c r="WEQ43" s="117"/>
      <c r="WER43" s="117"/>
      <c r="WES43" s="117"/>
      <c r="WET43" s="117"/>
      <c r="WEU43" s="117"/>
      <c r="WEV43" s="117"/>
      <c r="WEW43" s="117"/>
      <c r="WEX43" s="117"/>
      <c r="WEY43" s="117"/>
      <c r="WEZ43" s="117"/>
      <c r="WFA43" s="117"/>
      <c r="WFB43" s="117"/>
      <c r="WFC43" s="117"/>
      <c r="WFD43" s="117"/>
      <c r="WFE43" s="117"/>
      <c r="WFF43" s="117"/>
      <c r="WFG43" s="117"/>
      <c r="WFH43" s="117"/>
      <c r="WFI43" s="117"/>
      <c r="WFJ43" s="117"/>
      <c r="WFK43" s="117"/>
      <c r="WFL43" s="117"/>
      <c r="WFM43" s="117"/>
      <c r="WFN43" s="117"/>
      <c r="WFO43" s="117"/>
      <c r="WFP43" s="117"/>
      <c r="WFQ43" s="117"/>
      <c r="WFR43" s="117"/>
      <c r="WFS43" s="117"/>
      <c r="WFT43" s="117"/>
      <c r="WFU43" s="117"/>
      <c r="WFV43" s="117"/>
      <c r="WFW43" s="117"/>
      <c r="WFX43" s="117"/>
      <c r="WFY43" s="117"/>
      <c r="WFZ43" s="117"/>
      <c r="WGA43" s="117"/>
      <c r="WGB43" s="117"/>
      <c r="WGC43" s="117"/>
      <c r="WGD43" s="117"/>
      <c r="WGE43" s="117"/>
      <c r="WGF43" s="117"/>
      <c r="WGG43" s="117"/>
      <c r="WGH43" s="117"/>
      <c r="WGI43" s="117"/>
      <c r="WGJ43" s="117"/>
      <c r="WGK43" s="117"/>
      <c r="WGL43" s="117"/>
      <c r="WGM43" s="117"/>
      <c r="WGN43" s="117"/>
      <c r="WGO43" s="117"/>
      <c r="WGP43" s="117"/>
      <c r="WGQ43" s="117"/>
      <c r="WGR43" s="117"/>
      <c r="WGS43" s="117"/>
      <c r="WGT43" s="117"/>
      <c r="WGU43" s="117"/>
      <c r="WGV43" s="117"/>
      <c r="WGW43" s="117"/>
      <c r="WGX43" s="117"/>
      <c r="WGY43" s="117"/>
      <c r="WGZ43" s="117"/>
      <c r="WHA43" s="117"/>
      <c r="WHB43" s="117"/>
      <c r="WHC43" s="117"/>
      <c r="WHD43" s="117"/>
      <c r="WHE43" s="117"/>
      <c r="WHF43" s="117"/>
      <c r="WHG43" s="117"/>
      <c r="WHH43" s="117"/>
      <c r="WHI43" s="117"/>
      <c r="WHJ43" s="117"/>
      <c r="WHK43" s="117"/>
      <c r="WHL43" s="117"/>
      <c r="WHM43" s="117"/>
      <c r="WHN43" s="117"/>
      <c r="WHO43" s="117"/>
      <c r="WHP43" s="117"/>
      <c r="WHQ43" s="117"/>
      <c r="WHR43" s="117"/>
      <c r="WHS43" s="117"/>
      <c r="WHT43" s="117"/>
      <c r="WHU43" s="117"/>
      <c r="WHV43" s="117"/>
      <c r="WHW43" s="117"/>
      <c r="WHX43" s="117"/>
      <c r="WHY43" s="117"/>
      <c r="WHZ43" s="117"/>
      <c r="WIA43" s="117"/>
      <c r="WIB43" s="117"/>
      <c r="WIC43" s="117"/>
      <c r="WID43" s="117"/>
      <c r="WIE43" s="117"/>
      <c r="WIF43" s="117"/>
      <c r="WIG43" s="117"/>
      <c r="WIH43" s="117"/>
      <c r="WII43" s="117"/>
      <c r="WIJ43" s="117"/>
      <c r="WIK43" s="117"/>
      <c r="WIL43" s="117"/>
      <c r="WIM43" s="117"/>
      <c r="WIN43" s="117"/>
      <c r="WIO43" s="117"/>
      <c r="WIP43" s="117"/>
      <c r="WIQ43" s="117"/>
      <c r="WIR43" s="117"/>
      <c r="WIS43" s="117"/>
      <c r="WIT43" s="117"/>
      <c r="WIU43" s="117"/>
      <c r="WIV43" s="117"/>
      <c r="WIW43" s="117"/>
      <c r="WIX43" s="117"/>
      <c r="WIY43" s="117"/>
      <c r="WIZ43" s="117"/>
      <c r="WJA43" s="117"/>
      <c r="WJB43" s="117"/>
      <c r="WJC43" s="117"/>
      <c r="WJD43" s="117"/>
      <c r="WJE43" s="117"/>
      <c r="WJF43" s="117"/>
      <c r="WJG43" s="117"/>
      <c r="WJH43" s="117"/>
      <c r="WJI43" s="117"/>
      <c r="WJJ43" s="117"/>
      <c r="WJK43" s="117"/>
      <c r="WJL43" s="117"/>
      <c r="WJM43" s="117"/>
      <c r="WJN43" s="117"/>
      <c r="WJO43" s="117"/>
      <c r="WJP43" s="117"/>
      <c r="WJQ43" s="117"/>
      <c r="WJR43" s="117"/>
      <c r="WJS43" s="117"/>
      <c r="WJT43" s="117"/>
      <c r="WJU43" s="117"/>
      <c r="WJV43" s="117"/>
      <c r="WJW43" s="117"/>
      <c r="WJX43" s="117"/>
      <c r="WJY43" s="117"/>
      <c r="WJZ43" s="117"/>
      <c r="WKA43" s="117"/>
      <c r="WKB43" s="117"/>
      <c r="WKC43" s="117"/>
      <c r="WKD43" s="117"/>
      <c r="WKE43" s="117"/>
      <c r="WKF43" s="117"/>
      <c r="WKG43" s="117"/>
      <c r="WKH43" s="117"/>
      <c r="WKI43" s="117"/>
      <c r="WKJ43" s="117"/>
      <c r="WKK43" s="117"/>
      <c r="WKL43" s="117"/>
      <c r="WKM43" s="117"/>
      <c r="WKN43" s="117"/>
      <c r="WKO43" s="117"/>
      <c r="WKP43" s="117"/>
      <c r="WKQ43" s="117"/>
      <c r="WKR43" s="117"/>
      <c r="WKS43" s="117"/>
      <c r="WKT43" s="117"/>
      <c r="WKU43" s="117"/>
      <c r="WKV43" s="117"/>
      <c r="WKW43" s="117"/>
      <c r="WKX43" s="117"/>
      <c r="WKY43" s="117"/>
      <c r="WKZ43" s="117"/>
      <c r="WLA43" s="117"/>
      <c r="WLB43" s="117"/>
      <c r="WLC43" s="117"/>
      <c r="WLD43" s="117"/>
      <c r="WLE43" s="117"/>
      <c r="WLF43" s="117"/>
      <c r="WLG43" s="117"/>
      <c r="WLH43" s="117"/>
      <c r="WLI43" s="117"/>
      <c r="WLJ43" s="117"/>
      <c r="WLK43" s="117"/>
      <c r="WLL43" s="117"/>
      <c r="WLM43" s="117"/>
      <c r="WLN43" s="117"/>
      <c r="WLO43" s="117"/>
      <c r="WLP43" s="117"/>
      <c r="WLQ43" s="117"/>
      <c r="WLR43" s="117"/>
      <c r="WLS43" s="117"/>
      <c r="WLT43" s="117"/>
      <c r="WLU43" s="117"/>
      <c r="WLV43" s="117"/>
      <c r="WLW43" s="117"/>
      <c r="WLX43" s="117"/>
      <c r="WLY43" s="117"/>
      <c r="WLZ43" s="117"/>
      <c r="WMA43" s="117"/>
      <c r="WMB43" s="117"/>
      <c r="WMC43" s="117"/>
      <c r="WMD43" s="117"/>
      <c r="WME43" s="117"/>
      <c r="WMF43" s="117"/>
      <c r="WMG43" s="117"/>
      <c r="WMH43" s="117"/>
      <c r="WMI43" s="117"/>
      <c r="WMJ43" s="117"/>
      <c r="WMK43" s="117"/>
      <c r="WML43" s="117"/>
      <c r="WMM43" s="117"/>
      <c r="WMN43" s="117"/>
      <c r="WMO43" s="117"/>
      <c r="WMP43" s="117"/>
      <c r="WMQ43" s="117"/>
      <c r="WMR43" s="117"/>
      <c r="WMS43" s="117"/>
      <c r="WMT43" s="117"/>
      <c r="WMU43" s="117"/>
      <c r="WMV43" s="117"/>
      <c r="WMW43" s="117"/>
      <c r="WMX43" s="117"/>
      <c r="WMY43" s="117"/>
      <c r="WMZ43" s="117"/>
      <c r="WNA43" s="117"/>
      <c r="WNB43" s="117"/>
      <c r="WNC43" s="117"/>
      <c r="WND43" s="117"/>
      <c r="WNE43" s="117"/>
      <c r="WNF43" s="117"/>
      <c r="WNG43" s="117"/>
      <c r="WNH43" s="117"/>
      <c r="WNI43" s="117"/>
      <c r="WNJ43" s="117"/>
      <c r="WNK43" s="117"/>
      <c r="WNL43" s="117"/>
      <c r="WNM43" s="117"/>
      <c r="WNN43" s="117"/>
      <c r="WNO43" s="117"/>
      <c r="WNP43" s="117"/>
      <c r="WNQ43" s="117"/>
      <c r="WNR43" s="117"/>
      <c r="WNS43" s="117"/>
      <c r="WNT43" s="117"/>
      <c r="WNU43" s="117"/>
      <c r="WNV43" s="117"/>
      <c r="WNW43" s="117"/>
      <c r="WNX43" s="117"/>
      <c r="WNY43" s="117"/>
      <c r="WNZ43" s="117"/>
      <c r="WOA43" s="117"/>
      <c r="WOB43" s="117"/>
      <c r="WOC43" s="117"/>
      <c r="WOD43" s="117"/>
      <c r="WOE43" s="117"/>
      <c r="WOF43" s="117"/>
      <c r="WOG43" s="117"/>
      <c r="WOH43" s="117"/>
      <c r="WOI43" s="117"/>
      <c r="WOJ43" s="117"/>
      <c r="WOK43" s="117"/>
      <c r="WOL43" s="117"/>
      <c r="WOM43" s="117"/>
      <c r="WON43" s="117"/>
      <c r="WOO43" s="117"/>
      <c r="WOP43" s="117"/>
      <c r="WOQ43" s="117"/>
      <c r="WOR43" s="117"/>
      <c r="WOS43" s="117"/>
      <c r="WOT43" s="117"/>
      <c r="WOU43" s="117"/>
      <c r="WOV43" s="117"/>
      <c r="WOW43" s="117"/>
      <c r="WOX43" s="117"/>
      <c r="WOY43" s="117"/>
      <c r="WOZ43" s="117"/>
      <c r="WPA43" s="117"/>
      <c r="WPB43" s="117"/>
      <c r="WPC43" s="117"/>
      <c r="WPD43" s="117"/>
      <c r="WPE43" s="117"/>
      <c r="WPF43" s="117"/>
      <c r="WPG43" s="117"/>
      <c r="WPH43" s="117"/>
      <c r="WPI43" s="117"/>
      <c r="WPJ43" s="117"/>
      <c r="WPK43" s="117"/>
      <c r="WPL43" s="117"/>
      <c r="WPM43" s="117"/>
      <c r="WPN43" s="117"/>
      <c r="WPO43" s="117"/>
      <c r="WPP43" s="117"/>
      <c r="WPQ43" s="117"/>
      <c r="WPR43" s="117"/>
      <c r="WPS43" s="117"/>
      <c r="WPT43" s="117"/>
      <c r="WPU43" s="117"/>
      <c r="WPV43" s="117"/>
      <c r="WPW43" s="117"/>
      <c r="WPX43" s="117"/>
      <c r="WPY43" s="117"/>
      <c r="WPZ43" s="117"/>
      <c r="WQA43" s="117"/>
      <c r="WQB43" s="117"/>
      <c r="WQC43" s="117"/>
      <c r="WQD43" s="117"/>
      <c r="WQE43" s="117"/>
      <c r="WQF43" s="117"/>
      <c r="WQG43" s="117"/>
      <c r="WQH43" s="117"/>
      <c r="WQI43" s="117"/>
      <c r="WQJ43" s="117"/>
      <c r="WQK43" s="117"/>
      <c r="WQL43" s="117"/>
      <c r="WQM43" s="117"/>
      <c r="WQN43" s="117"/>
      <c r="WQO43" s="117"/>
      <c r="WQP43" s="117"/>
      <c r="WQQ43" s="117"/>
      <c r="WQR43" s="117"/>
      <c r="WQS43" s="117"/>
      <c r="WQT43" s="117"/>
      <c r="WQU43" s="117"/>
      <c r="WQV43" s="117"/>
      <c r="WQW43" s="117"/>
      <c r="WQX43" s="117"/>
      <c r="WQY43" s="117"/>
      <c r="WQZ43" s="117"/>
      <c r="WRA43" s="117"/>
      <c r="WRB43" s="117"/>
      <c r="WRC43" s="117"/>
      <c r="WRD43" s="117"/>
      <c r="WRE43" s="117"/>
      <c r="WRF43" s="117"/>
      <c r="WRG43" s="117"/>
      <c r="WRH43" s="117"/>
      <c r="WRI43" s="117"/>
      <c r="WRJ43" s="117"/>
      <c r="WRK43" s="117"/>
      <c r="WRL43" s="117"/>
      <c r="WRM43" s="117"/>
      <c r="WRN43" s="117"/>
      <c r="WRO43" s="117"/>
      <c r="WRP43" s="117"/>
      <c r="WRQ43" s="117"/>
      <c r="WRR43" s="117"/>
      <c r="WRS43" s="117"/>
      <c r="WRT43" s="117"/>
      <c r="WRU43" s="117"/>
      <c r="WRV43" s="117"/>
      <c r="WRW43" s="117"/>
      <c r="WRX43" s="117"/>
      <c r="WRY43" s="117"/>
      <c r="WRZ43" s="117"/>
      <c r="WSA43" s="117"/>
      <c r="WSB43" s="117"/>
      <c r="WSC43" s="117"/>
      <c r="WSD43" s="117"/>
      <c r="WSE43" s="117"/>
      <c r="WSF43" s="117"/>
      <c r="WSG43" s="117"/>
      <c r="WSH43" s="117"/>
      <c r="WSI43" s="117"/>
      <c r="WSJ43" s="117"/>
      <c r="WSK43" s="117"/>
      <c r="WSL43" s="117"/>
      <c r="WSM43" s="117"/>
      <c r="WSN43" s="117"/>
      <c r="WSO43" s="117"/>
      <c r="WSP43" s="117"/>
      <c r="WSQ43" s="117"/>
      <c r="WSR43" s="117"/>
      <c r="WSS43" s="117"/>
      <c r="WST43" s="117"/>
      <c r="WSU43" s="117"/>
      <c r="WSV43" s="117"/>
      <c r="WSW43" s="117"/>
      <c r="WSX43" s="117"/>
      <c r="WSY43" s="117"/>
      <c r="WSZ43" s="117"/>
      <c r="WTA43" s="117"/>
      <c r="WTB43" s="117"/>
      <c r="WTC43" s="117"/>
      <c r="WTD43" s="117"/>
      <c r="WTE43" s="117"/>
      <c r="WTF43" s="117"/>
      <c r="WTG43" s="117"/>
      <c r="WTH43" s="117"/>
      <c r="WTI43" s="117"/>
      <c r="WTJ43" s="117"/>
      <c r="WTK43" s="117"/>
      <c r="WTL43" s="117"/>
      <c r="WTM43" s="117"/>
      <c r="WTN43" s="117"/>
      <c r="WTO43" s="117"/>
      <c r="WTP43" s="117"/>
      <c r="WTQ43" s="117"/>
      <c r="WTR43" s="117"/>
      <c r="WTS43" s="117"/>
      <c r="WTT43" s="117"/>
      <c r="WTU43" s="117"/>
      <c r="WTV43" s="117"/>
      <c r="WTW43" s="117"/>
      <c r="WTX43" s="117"/>
      <c r="WTY43" s="117"/>
      <c r="WTZ43" s="117"/>
      <c r="WUA43" s="117"/>
      <c r="WUB43" s="117"/>
      <c r="WUC43" s="117"/>
      <c r="WUD43" s="117"/>
      <c r="WUE43" s="117"/>
      <c r="WUF43" s="117"/>
      <c r="WUG43" s="117"/>
      <c r="WUH43" s="117"/>
      <c r="WUI43" s="117"/>
      <c r="WUJ43" s="117"/>
      <c r="WUK43" s="117"/>
      <c r="WUL43" s="117"/>
      <c r="WUM43" s="117"/>
      <c r="WUN43" s="117"/>
      <c r="WUO43" s="117"/>
      <c r="WUP43" s="117"/>
      <c r="WUQ43" s="117"/>
      <c r="WUR43" s="117"/>
      <c r="WUS43" s="117"/>
      <c r="WUT43" s="117"/>
      <c r="WUU43" s="117"/>
      <c r="WUV43" s="117"/>
      <c r="WUW43" s="117"/>
      <c r="WUX43" s="117"/>
      <c r="WUY43" s="117"/>
      <c r="WUZ43" s="117"/>
      <c r="WVA43" s="117"/>
      <c r="WVB43" s="117"/>
      <c r="WVC43" s="117"/>
      <c r="WVD43" s="117"/>
      <c r="WVE43" s="117"/>
      <c r="WVF43" s="117"/>
      <c r="WVG43" s="117"/>
      <c r="WVH43" s="117"/>
      <c r="WVI43" s="117"/>
      <c r="WVJ43" s="117"/>
      <c r="WVK43" s="117"/>
      <c r="WVL43" s="117"/>
      <c r="WVM43" s="117"/>
      <c r="WVN43" s="117"/>
      <c r="WVO43" s="117"/>
      <c r="WVP43" s="117"/>
      <c r="WVQ43" s="117"/>
      <c r="WVR43" s="117"/>
      <c r="WVS43" s="117"/>
      <c r="WVT43" s="117"/>
      <c r="WVU43" s="117"/>
      <c r="WVV43" s="117"/>
      <c r="WVW43" s="117"/>
      <c r="WVX43" s="117"/>
      <c r="WVY43" s="117"/>
      <c r="WVZ43" s="117"/>
      <c r="WWA43" s="117"/>
      <c r="WWB43" s="117"/>
      <c r="WWC43" s="117"/>
      <c r="WWD43" s="117"/>
      <c r="WWE43" s="117"/>
      <c r="WWF43" s="117"/>
      <c r="WWG43" s="117"/>
      <c r="WWH43" s="117"/>
      <c r="WWI43" s="117"/>
      <c r="WWJ43" s="117"/>
      <c r="WWK43" s="117"/>
      <c r="WWL43" s="117"/>
      <c r="WWM43" s="117"/>
      <c r="WWN43" s="117"/>
      <c r="WWO43" s="117"/>
      <c r="WWP43" s="117"/>
      <c r="WWQ43" s="117"/>
      <c r="WWR43" s="117"/>
      <c r="WWS43" s="117"/>
      <c r="WWT43" s="117"/>
      <c r="WWU43" s="117"/>
      <c r="WWV43" s="117"/>
      <c r="WWW43" s="117"/>
      <c r="WWX43" s="117"/>
      <c r="WWY43" s="117"/>
      <c r="WWZ43" s="117"/>
      <c r="WXA43" s="117"/>
      <c r="WXB43" s="117"/>
      <c r="WXC43" s="117"/>
      <c r="WXD43" s="117"/>
      <c r="WXE43" s="117"/>
      <c r="WXF43" s="117"/>
      <c r="WXG43" s="117"/>
      <c r="WXH43" s="117"/>
      <c r="WXI43" s="117"/>
      <c r="WXJ43" s="117"/>
      <c r="WXK43" s="117"/>
      <c r="WXL43" s="117"/>
      <c r="WXM43" s="117"/>
      <c r="WXN43" s="117"/>
      <c r="WXO43" s="117"/>
      <c r="WXP43" s="117"/>
      <c r="WXQ43" s="117"/>
      <c r="WXR43" s="117"/>
      <c r="WXS43" s="117"/>
      <c r="WXT43" s="117"/>
      <c r="WXU43" s="117"/>
      <c r="WXV43" s="117"/>
      <c r="WXW43" s="117"/>
      <c r="WXX43" s="117"/>
      <c r="WXY43" s="117"/>
      <c r="WXZ43" s="117"/>
      <c r="WYA43" s="117"/>
      <c r="WYB43" s="117"/>
      <c r="WYC43" s="117"/>
      <c r="WYD43" s="117"/>
      <c r="WYE43" s="117"/>
      <c r="WYF43" s="117"/>
      <c r="WYG43" s="117"/>
      <c r="WYH43" s="117"/>
      <c r="WYI43" s="117"/>
      <c r="WYJ43" s="117"/>
      <c r="WYK43" s="117"/>
      <c r="WYL43" s="117"/>
      <c r="WYM43" s="117"/>
      <c r="WYN43" s="117"/>
      <c r="WYO43" s="117"/>
      <c r="WYP43" s="117"/>
      <c r="WYQ43" s="117"/>
      <c r="WYR43" s="117"/>
      <c r="WYS43" s="117"/>
      <c r="WYT43" s="117"/>
      <c r="WYU43" s="117"/>
      <c r="WYV43" s="117"/>
      <c r="WYW43" s="117"/>
      <c r="WYX43" s="117"/>
      <c r="WYY43" s="117"/>
      <c r="WYZ43" s="117"/>
      <c r="WZA43" s="117"/>
      <c r="WZB43" s="117"/>
      <c r="WZC43" s="117"/>
      <c r="WZD43" s="117"/>
      <c r="WZE43" s="117"/>
      <c r="WZF43" s="117"/>
      <c r="WZG43" s="117"/>
      <c r="WZH43" s="117"/>
      <c r="WZI43" s="117"/>
      <c r="WZJ43" s="117"/>
      <c r="WZK43" s="117"/>
      <c r="WZL43" s="117"/>
      <c r="WZM43" s="117"/>
      <c r="WZN43" s="117"/>
      <c r="WZO43" s="117"/>
      <c r="WZP43" s="117"/>
      <c r="WZQ43" s="117"/>
      <c r="WZR43" s="117"/>
      <c r="WZS43" s="117"/>
      <c r="WZT43" s="117"/>
      <c r="WZU43" s="117"/>
      <c r="WZV43" s="117"/>
      <c r="WZW43" s="117"/>
      <c r="WZX43" s="117"/>
      <c r="WZY43" s="117"/>
      <c r="WZZ43" s="117"/>
      <c r="XAA43" s="117"/>
      <c r="XAB43" s="117"/>
      <c r="XAC43" s="117"/>
      <c r="XAD43" s="117"/>
      <c r="XAE43" s="117"/>
      <c r="XAF43" s="117"/>
      <c r="XAG43" s="117"/>
      <c r="XAH43" s="117"/>
      <c r="XAI43" s="117"/>
      <c r="XAJ43" s="117"/>
      <c r="XAK43" s="117"/>
      <c r="XAL43" s="117"/>
      <c r="XAM43" s="117"/>
      <c r="XAN43" s="117"/>
      <c r="XAO43" s="117"/>
      <c r="XAP43" s="117"/>
      <c r="XAQ43" s="117"/>
      <c r="XAR43" s="117"/>
      <c r="XAS43" s="117"/>
      <c r="XAT43" s="117"/>
      <c r="XAU43" s="117"/>
      <c r="XAV43" s="117"/>
      <c r="XAW43" s="117"/>
      <c r="XAX43" s="117"/>
      <c r="XAY43" s="117"/>
      <c r="XAZ43" s="117"/>
      <c r="XBA43" s="117"/>
      <c r="XBB43" s="117"/>
      <c r="XBC43" s="117"/>
      <c r="XBD43" s="117"/>
      <c r="XBE43" s="117"/>
      <c r="XBF43" s="117"/>
      <c r="XBG43" s="117"/>
      <c r="XBH43" s="117"/>
      <c r="XBI43" s="117"/>
      <c r="XBJ43" s="117"/>
      <c r="XBK43" s="117"/>
      <c r="XBL43" s="117"/>
      <c r="XBM43" s="117"/>
      <c r="XBN43" s="117"/>
      <c r="XBO43" s="117"/>
      <c r="XBP43" s="117"/>
      <c r="XBQ43" s="117"/>
      <c r="XBR43" s="117"/>
      <c r="XBS43" s="117"/>
      <c r="XBT43" s="117"/>
      <c r="XBU43" s="117"/>
      <c r="XBV43" s="117"/>
      <c r="XBW43" s="117"/>
      <c r="XBX43" s="117"/>
      <c r="XBY43" s="117"/>
      <c r="XBZ43" s="117"/>
      <c r="XCA43" s="117"/>
      <c r="XCB43" s="117"/>
      <c r="XCC43" s="117"/>
      <c r="XCD43" s="117"/>
      <c r="XCE43" s="117"/>
      <c r="XCF43" s="117"/>
      <c r="XCG43" s="117"/>
      <c r="XCH43" s="117"/>
      <c r="XCI43" s="117"/>
      <c r="XCJ43" s="117"/>
      <c r="XCK43" s="117"/>
      <c r="XCL43" s="117"/>
      <c r="XCM43" s="117"/>
      <c r="XCN43" s="117"/>
      <c r="XCO43" s="117"/>
      <c r="XCP43" s="117"/>
      <c r="XCQ43" s="117"/>
      <c r="XCR43" s="117"/>
      <c r="XCS43" s="117"/>
      <c r="XCT43" s="117"/>
      <c r="XCU43" s="117"/>
      <c r="XCV43" s="117"/>
      <c r="XCW43" s="117"/>
      <c r="XCX43" s="117"/>
      <c r="XCY43" s="117"/>
      <c r="XCZ43" s="117"/>
      <c r="XDA43" s="117"/>
      <c r="XDB43" s="117"/>
      <c r="XDC43" s="117"/>
      <c r="XDD43" s="117"/>
      <c r="XDE43" s="117"/>
      <c r="XDF43" s="117"/>
      <c r="XDG43" s="117"/>
      <c r="XDH43" s="117"/>
      <c r="XDI43" s="117"/>
      <c r="XDJ43" s="117"/>
      <c r="XDK43" s="117"/>
      <c r="XDL43" s="117"/>
      <c r="XDM43" s="117"/>
      <c r="XDN43" s="117"/>
      <c r="XDO43" s="117"/>
      <c r="XDP43" s="117"/>
      <c r="XDQ43" s="117"/>
      <c r="XDR43" s="117"/>
      <c r="XDS43" s="117"/>
      <c r="XDT43" s="117"/>
      <c r="XDU43" s="117"/>
      <c r="XDV43" s="117"/>
      <c r="XDW43" s="117"/>
      <c r="XDX43" s="117"/>
      <c r="XDY43" s="117"/>
      <c r="XDZ43" s="117"/>
      <c r="XEA43" s="117"/>
      <c r="XEB43" s="117"/>
      <c r="XEC43" s="117"/>
      <c r="XED43" s="117"/>
      <c r="XEE43" s="117"/>
      <c r="XEF43" s="117"/>
      <c r="XEG43" s="117"/>
      <c r="XEH43" s="117"/>
      <c r="XEI43" s="117"/>
      <c r="XEJ43" s="117"/>
      <c r="XEK43" s="117"/>
      <c r="XEL43" s="117"/>
      <c r="XEM43" s="117"/>
      <c r="XEN43" s="117"/>
      <c r="XEO43" s="117"/>
      <c r="XEP43" s="117"/>
      <c r="XEQ43" s="117"/>
      <c r="XER43" s="117"/>
      <c r="XES43" s="117"/>
      <c r="XET43" s="117"/>
      <c r="XEU43" s="117"/>
      <c r="XEV43" s="117"/>
      <c r="XEW43" s="117"/>
      <c r="XEX43" s="117"/>
      <c r="XEY43" s="117"/>
      <c r="XEZ43" s="117"/>
    </row>
    <row r="44" s="118" customFormat="1" ht="15" spans="1:16380">
      <c r="A44" s="121"/>
      <c r="B44" s="122"/>
      <c r="C44" s="117"/>
      <c r="D44" s="117"/>
      <c r="E44" s="123"/>
      <c r="F44" s="117"/>
      <c r="G44" s="122"/>
      <c r="H44" s="122"/>
      <c r="I44" s="122"/>
      <c r="J44" s="122"/>
      <c r="K44" s="122"/>
      <c r="L44" s="122"/>
      <c r="M44" s="122"/>
      <c r="N44" s="122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17"/>
      <c r="BN44" s="117"/>
      <c r="BO44" s="117"/>
      <c r="BP44" s="117"/>
      <c r="BQ44" s="117"/>
      <c r="BR44" s="117"/>
      <c r="BS44" s="117"/>
      <c r="BT44" s="117"/>
      <c r="BU44" s="117"/>
      <c r="BV44" s="117"/>
      <c r="BW44" s="117"/>
      <c r="BX44" s="117"/>
      <c r="BY44" s="117"/>
      <c r="BZ44" s="117"/>
      <c r="CA44" s="117"/>
      <c r="CB44" s="117"/>
      <c r="CC44" s="117"/>
      <c r="CD44" s="117"/>
      <c r="CE44" s="117"/>
      <c r="CF44" s="117"/>
      <c r="CG44" s="117"/>
      <c r="CH44" s="117"/>
      <c r="CI44" s="117"/>
      <c r="CJ44" s="117"/>
      <c r="CK44" s="117"/>
      <c r="CL44" s="117"/>
      <c r="CM44" s="117"/>
      <c r="CN44" s="117"/>
      <c r="CO44" s="117"/>
      <c r="CP44" s="117"/>
      <c r="CQ44" s="117"/>
      <c r="CR44" s="117"/>
      <c r="CS44" s="117"/>
      <c r="CT44" s="117"/>
      <c r="CU44" s="117"/>
      <c r="CV44" s="117"/>
      <c r="CW44" s="117"/>
      <c r="CX44" s="117"/>
      <c r="CY44" s="117"/>
      <c r="CZ44" s="117"/>
      <c r="DA44" s="117"/>
      <c r="DB44" s="117"/>
      <c r="DC44" s="117"/>
      <c r="DD44" s="117"/>
      <c r="DE44" s="117"/>
      <c r="DF44" s="117"/>
      <c r="DG44" s="117"/>
      <c r="DH44" s="117"/>
      <c r="DI44" s="117"/>
      <c r="DJ44" s="117"/>
      <c r="DK44" s="117"/>
      <c r="DL44" s="117"/>
      <c r="DM44" s="117"/>
      <c r="DN44" s="117"/>
      <c r="DO44" s="117"/>
      <c r="DP44" s="117"/>
      <c r="DQ44" s="117"/>
      <c r="DR44" s="117"/>
      <c r="DS44" s="117"/>
      <c r="DT44" s="117"/>
      <c r="DU44" s="117"/>
      <c r="DV44" s="117"/>
      <c r="DW44" s="117"/>
      <c r="DX44" s="117"/>
      <c r="DY44" s="117"/>
      <c r="DZ44" s="117"/>
      <c r="EA44" s="117"/>
      <c r="EB44" s="117"/>
      <c r="EC44" s="117"/>
      <c r="ED44" s="117"/>
      <c r="EE44" s="117"/>
      <c r="EF44" s="117"/>
      <c r="EG44" s="117"/>
      <c r="EH44" s="117"/>
      <c r="EI44" s="117"/>
      <c r="EJ44" s="117"/>
      <c r="EK44" s="117"/>
      <c r="EL44" s="117"/>
      <c r="EM44" s="117"/>
      <c r="EN44" s="117"/>
      <c r="EO44" s="117"/>
      <c r="EP44" s="117"/>
      <c r="EQ44" s="117"/>
      <c r="ER44" s="117"/>
      <c r="ES44" s="117"/>
      <c r="ET44" s="117"/>
      <c r="EU44" s="117"/>
      <c r="EV44" s="117"/>
      <c r="EW44" s="117"/>
      <c r="EX44" s="117"/>
      <c r="EY44" s="117"/>
      <c r="EZ44" s="117"/>
      <c r="FA44" s="117"/>
      <c r="FB44" s="117"/>
      <c r="FC44" s="117"/>
      <c r="FD44" s="117"/>
      <c r="FE44" s="117"/>
      <c r="FF44" s="117"/>
      <c r="FG44" s="117"/>
      <c r="FH44" s="117"/>
      <c r="FI44" s="117"/>
      <c r="FJ44" s="117"/>
      <c r="FK44" s="117"/>
      <c r="FL44" s="117"/>
      <c r="FM44" s="117"/>
      <c r="FN44" s="117"/>
      <c r="FO44" s="117"/>
      <c r="FP44" s="117"/>
      <c r="FQ44" s="117"/>
      <c r="FR44" s="117"/>
      <c r="FS44" s="117"/>
      <c r="FT44" s="117"/>
      <c r="FU44" s="117"/>
      <c r="FV44" s="117"/>
      <c r="FW44" s="117"/>
      <c r="FX44" s="117"/>
      <c r="FY44" s="117"/>
      <c r="FZ44" s="117"/>
      <c r="GA44" s="117"/>
      <c r="GB44" s="117"/>
      <c r="GC44" s="117"/>
      <c r="GD44" s="117"/>
      <c r="GE44" s="117"/>
      <c r="GF44" s="117"/>
      <c r="GG44" s="117"/>
      <c r="GH44" s="117"/>
      <c r="GI44" s="117"/>
      <c r="GJ44" s="117"/>
      <c r="GK44" s="117"/>
      <c r="GL44" s="117"/>
      <c r="GM44" s="117"/>
      <c r="GN44" s="117"/>
      <c r="GO44" s="117"/>
      <c r="GP44" s="117"/>
      <c r="GQ44" s="117"/>
      <c r="GR44" s="117"/>
      <c r="GS44" s="117"/>
      <c r="GT44" s="117"/>
      <c r="GU44" s="117"/>
      <c r="GV44" s="117"/>
      <c r="GW44" s="117"/>
      <c r="GX44" s="117"/>
      <c r="GY44" s="117"/>
      <c r="GZ44" s="117"/>
      <c r="HA44" s="117"/>
      <c r="HB44" s="117"/>
      <c r="HC44" s="117"/>
      <c r="HD44" s="117"/>
      <c r="HE44" s="117"/>
      <c r="HF44" s="117"/>
      <c r="HG44" s="117"/>
      <c r="HH44" s="117"/>
      <c r="HI44" s="117"/>
      <c r="HJ44" s="117"/>
      <c r="HK44" s="117"/>
      <c r="HL44" s="117"/>
      <c r="HM44" s="117"/>
      <c r="HN44" s="117"/>
      <c r="HO44" s="117"/>
      <c r="HP44" s="117"/>
      <c r="HQ44" s="117"/>
      <c r="HR44" s="117"/>
      <c r="HS44" s="117"/>
      <c r="HT44" s="117"/>
      <c r="HU44" s="117"/>
      <c r="HV44" s="117"/>
      <c r="HW44" s="117"/>
      <c r="HX44" s="117"/>
      <c r="HY44" s="117"/>
      <c r="HZ44" s="117"/>
      <c r="IA44" s="117"/>
      <c r="IB44" s="117"/>
      <c r="IC44" s="117"/>
      <c r="ID44" s="117"/>
      <c r="IE44" s="117"/>
      <c r="IF44" s="117"/>
      <c r="IG44" s="117"/>
      <c r="IH44" s="117"/>
      <c r="II44" s="117"/>
      <c r="IJ44" s="117"/>
      <c r="IK44" s="117"/>
      <c r="IL44" s="117"/>
      <c r="IM44" s="117"/>
      <c r="IN44" s="117"/>
      <c r="IO44" s="117"/>
      <c r="IP44" s="117"/>
      <c r="IQ44" s="117"/>
      <c r="IR44" s="117"/>
      <c r="IS44" s="117"/>
      <c r="IT44" s="117"/>
      <c r="IU44" s="117"/>
      <c r="IV44" s="117"/>
      <c r="IW44" s="117"/>
      <c r="IX44" s="117"/>
      <c r="IY44" s="117"/>
      <c r="IZ44" s="117"/>
      <c r="JA44" s="117"/>
      <c r="JB44" s="117"/>
      <c r="JC44" s="117"/>
      <c r="JD44" s="117"/>
      <c r="JE44" s="117"/>
      <c r="JF44" s="117"/>
      <c r="JG44" s="117"/>
      <c r="JH44" s="117"/>
      <c r="JI44" s="117"/>
      <c r="JJ44" s="117"/>
      <c r="JK44" s="117"/>
      <c r="JL44" s="117"/>
      <c r="JM44" s="117"/>
      <c r="JN44" s="117"/>
      <c r="JO44" s="117"/>
      <c r="JP44" s="117"/>
      <c r="JQ44" s="117"/>
      <c r="JR44" s="117"/>
      <c r="JS44" s="117"/>
      <c r="JT44" s="117"/>
      <c r="JU44" s="117"/>
      <c r="JV44" s="117"/>
      <c r="JW44" s="117"/>
      <c r="JX44" s="117"/>
      <c r="JY44" s="117"/>
      <c r="JZ44" s="117"/>
      <c r="KA44" s="117"/>
      <c r="KB44" s="117"/>
      <c r="KC44" s="117"/>
      <c r="KD44" s="117"/>
      <c r="KE44" s="117"/>
      <c r="KF44" s="117"/>
      <c r="KG44" s="117"/>
      <c r="KH44" s="117"/>
      <c r="KI44" s="117"/>
      <c r="KJ44" s="117"/>
      <c r="KK44" s="117"/>
      <c r="KL44" s="117"/>
      <c r="KM44" s="117"/>
      <c r="KN44" s="117"/>
      <c r="KO44" s="117"/>
      <c r="KP44" s="117"/>
      <c r="KQ44" s="117"/>
      <c r="KR44" s="117"/>
      <c r="KS44" s="117"/>
      <c r="KT44" s="117"/>
      <c r="KU44" s="117"/>
      <c r="KV44" s="117"/>
      <c r="KW44" s="117"/>
      <c r="KX44" s="117"/>
      <c r="KY44" s="117"/>
      <c r="KZ44" s="117"/>
      <c r="LA44" s="117"/>
      <c r="LB44" s="117"/>
      <c r="LC44" s="117"/>
      <c r="LD44" s="117"/>
      <c r="LE44" s="117"/>
      <c r="LF44" s="117"/>
      <c r="LG44" s="117"/>
      <c r="LH44" s="117"/>
      <c r="LI44" s="117"/>
      <c r="LJ44" s="117"/>
      <c r="LK44" s="117"/>
      <c r="LL44" s="117"/>
      <c r="LM44" s="117"/>
      <c r="LN44" s="117"/>
      <c r="LO44" s="117"/>
      <c r="LP44" s="117"/>
      <c r="LQ44" s="117"/>
      <c r="LR44" s="117"/>
      <c r="LS44" s="117"/>
      <c r="LT44" s="117"/>
      <c r="LU44" s="117"/>
      <c r="LV44" s="117"/>
      <c r="LW44" s="117"/>
      <c r="LX44" s="117"/>
      <c r="LY44" s="117"/>
      <c r="LZ44" s="117"/>
      <c r="MA44" s="117"/>
      <c r="MB44" s="117"/>
      <c r="MC44" s="117"/>
      <c r="MD44" s="117"/>
      <c r="ME44" s="117"/>
      <c r="MF44" s="117"/>
      <c r="MG44" s="117"/>
      <c r="MH44" s="117"/>
      <c r="MI44" s="117"/>
      <c r="MJ44" s="117"/>
      <c r="MK44" s="117"/>
      <c r="ML44" s="117"/>
      <c r="MM44" s="117"/>
      <c r="MN44" s="117"/>
      <c r="MO44" s="117"/>
      <c r="MP44" s="117"/>
      <c r="MQ44" s="117"/>
      <c r="MR44" s="117"/>
      <c r="MS44" s="117"/>
      <c r="MT44" s="117"/>
      <c r="MU44" s="117"/>
      <c r="MV44" s="117"/>
      <c r="MW44" s="117"/>
      <c r="MX44" s="117"/>
      <c r="MY44" s="117"/>
      <c r="MZ44" s="117"/>
      <c r="NA44" s="117"/>
      <c r="NB44" s="117"/>
      <c r="NC44" s="117"/>
      <c r="ND44" s="117"/>
      <c r="NE44" s="117"/>
      <c r="NF44" s="117"/>
      <c r="NG44" s="117"/>
      <c r="NH44" s="117"/>
      <c r="NI44" s="117"/>
      <c r="NJ44" s="117"/>
      <c r="NK44" s="117"/>
      <c r="NL44" s="117"/>
      <c r="NM44" s="117"/>
      <c r="NN44" s="117"/>
      <c r="NO44" s="117"/>
      <c r="NP44" s="117"/>
      <c r="NQ44" s="117"/>
      <c r="NR44" s="117"/>
      <c r="NS44" s="117"/>
      <c r="NT44" s="117"/>
      <c r="NU44" s="117"/>
      <c r="NV44" s="117"/>
      <c r="NW44" s="117"/>
      <c r="NX44" s="117"/>
      <c r="NY44" s="117"/>
      <c r="NZ44" s="117"/>
      <c r="OA44" s="117"/>
      <c r="OB44" s="117"/>
      <c r="OC44" s="117"/>
      <c r="OD44" s="117"/>
      <c r="OE44" s="117"/>
      <c r="OF44" s="117"/>
      <c r="OG44" s="117"/>
      <c r="OH44" s="117"/>
      <c r="OI44" s="117"/>
      <c r="OJ44" s="117"/>
      <c r="OK44" s="117"/>
      <c r="OL44" s="117"/>
      <c r="OM44" s="117"/>
      <c r="ON44" s="117"/>
      <c r="OO44" s="117"/>
      <c r="OP44" s="117"/>
      <c r="OQ44" s="117"/>
      <c r="OR44" s="117"/>
      <c r="OS44" s="117"/>
      <c r="OT44" s="117"/>
      <c r="OU44" s="117"/>
      <c r="OV44" s="117"/>
      <c r="OW44" s="117"/>
      <c r="OX44" s="117"/>
      <c r="OY44" s="117"/>
      <c r="OZ44" s="117"/>
      <c r="PA44" s="117"/>
      <c r="PB44" s="117"/>
      <c r="PC44" s="117"/>
      <c r="PD44" s="117"/>
      <c r="PE44" s="117"/>
      <c r="PF44" s="117"/>
      <c r="PG44" s="117"/>
      <c r="PH44" s="117"/>
      <c r="PI44" s="117"/>
      <c r="PJ44" s="117"/>
      <c r="PK44" s="117"/>
      <c r="PL44" s="117"/>
      <c r="PM44" s="117"/>
      <c r="PN44" s="117"/>
      <c r="PO44" s="117"/>
      <c r="PP44" s="117"/>
      <c r="PQ44" s="117"/>
      <c r="PR44" s="117"/>
      <c r="PS44" s="117"/>
      <c r="PT44" s="117"/>
      <c r="PU44" s="117"/>
      <c r="PV44" s="117"/>
      <c r="PW44" s="117"/>
      <c r="PX44" s="117"/>
      <c r="PY44" s="117"/>
      <c r="PZ44" s="117"/>
      <c r="QA44" s="117"/>
      <c r="QB44" s="117"/>
      <c r="QC44" s="117"/>
      <c r="QD44" s="117"/>
      <c r="QE44" s="117"/>
      <c r="QF44" s="117"/>
      <c r="QG44" s="117"/>
      <c r="QH44" s="117"/>
      <c r="QI44" s="117"/>
      <c r="QJ44" s="117"/>
      <c r="QK44" s="117"/>
      <c r="QL44" s="117"/>
      <c r="QM44" s="117"/>
      <c r="QN44" s="117"/>
      <c r="QO44" s="117"/>
      <c r="QP44" s="117"/>
      <c r="QQ44" s="117"/>
      <c r="QR44" s="117"/>
      <c r="QS44" s="117"/>
      <c r="QT44" s="117"/>
      <c r="QU44" s="117"/>
      <c r="QV44" s="117"/>
      <c r="QW44" s="117"/>
      <c r="QX44" s="117"/>
      <c r="QY44" s="117"/>
      <c r="QZ44" s="117"/>
      <c r="RA44" s="117"/>
      <c r="RB44" s="117"/>
      <c r="RC44" s="117"/>
      <c r="RD44" s="117"/>
      <c r="RE44" s="117"/>
      <c r="RF44" s="117"/>
      <c r="RG44" s="117"/>
      <c r="RH44" s="117"/>
      <c r="RI44" s="117"/>
      <c r="RJ44" s="117"/>
      <c r="RK44" s="117"/>
      <c r="RL44" s="117"/>
      <c r="RM44" s="117"/>
      <c r="RN44" s="117"/>
      <c r="RO44" s="117"/>
      <c r="RP44" s="117"/>
      <c r="RQ44" s="117"/>
      <c r="RR44" s="117"/>
      <c r="RS44" s="117"/>
      <c r="RT44" s="117"/>
      <c r="RU44" s="117"/>
      <c r="RV44" s="117"/>
      <c r="RW44" s="117"/>
      <c r="RX44" s="117"/>
      <c r="RY44" s="117"/>
      <c r="RZ44" s="117"/>
      <c r="SA44" s="117"/>
      <c r="SB44" s="117"/>
      <c r="SC44" s="117"/>
      <c r="SD44" s="117"/>
      <c r="SE44" s="117"/>
      <c r="SF44" s="117"/>
      <c r="SG44" s="117"/>
      <c r="SH44" s="117"/>
      <c r="SI44" s="117"/>
      <c r="SJ44" s="117"/>
      <c r="SK44" s="117"/>
      <c r="SL44" s="117"/>
      <c r="SM44" s="117"/>
      <c r="SN44" s="117"/>
      <c r="SO44" s="117"/>
      <c r="SP44" s="117"/>
      <c r="SQ44" s="117"/>
      <c r="SR44" s="117"/>
      <c r="SS44" s="117"/>
      <c r="ST44" s="117"/>
      <c r="SU44" s="117"/>
      <c r="SV44" s="117"/>
      <c r="SW44" s="117"/>
      <c r="SX44" s="117"/>
      <c r="SY44" s="117"/>
      <c r="SZ44" s="117"/>
      <c r="TA44" s="117"/>
      <c r="TB44" s="117"/>
      <c r="TC44" s="117"/>
      <c r="TD44" s="117"/>
      <c r="TE44" s="117"/>
      <c r="TF44" s="117"/>
      <c r="TG44" s="117"/>
      <c r="TH44" s="117"/>
      <c r="TI44" s="117"/>
      <c r="TJ44" s="117"/>
      <c r="TK44" s="117"/>
      <c r="TL44" s="117"/>
      <c r="TM44" s="117"/>
      <c r="TN44" s="117"/>
      <c r="TO44" s="117"/>
      <c r="TP44" s="117"/>
      <c r="TQ44" s="117"/>
      <c r="TR44" s="117"/>
      <c r="TS44" s="117"/>
      <c r="TT44" s="117"/>
      <c r="TU44" s="117"/>
      <c r="TV44" s="117"/>
      <c r="TW44" s="117"/>
      <c r="TX44" s="117"/>
      <c r="TY44" s="117"/>
      <c r="TZ44" s="117"/>
      <c r="UA44" s="117"/>
      <c r="UB44" s="117"/>
      <c r="UC44" s="117"/>
      <c r="UD44" s="117"/>
      <c r="UE44" s="117"/>
      <c r="UF44" s="117"/>
      <c r="UG44" s="117"/>
      <c r="UH44" s="117"/>
      <c r="UI44" s="117"/>
      <c r="UJ44" s="117"/>
      <c r="UK44" s="117"/>
      <c r="UL44" s="117"/>
      <c r="UM44" s="117"/>
      <c r="UN44" s="117"/>
      <c r="UO44" s="117"/>
      <c r="UP44" s="117"/>
      <c r="UQ44" s="117"/>
      <c r="UR44" s="117"/>
      <c r="US44" s="117"/>
      <c r="UT44" s="117"/>
      <c r="UU44" s="117"/>
      <c r="UV44" s="117"/>
      <c r="UW44" s="117"/>
      <c r="UX44" s="117"/>
      <c r="UY44" s="117"/>
      <c r="UZ44" s="117"/>
      <c r="VA44" s="117"/>
      <c r="VB44" s="117"/>
      <c r="VC44" s="117"/>
      <c r="VD44" s="117"/>
      <c r="VE44" s="117"/>
      <c r="VF44" s="117"/>
      <c r="VG44" s="117"/>
      <c r="VH44" s="117"/>
      <c r="VI44" s="117"/>
      <c r="VJ44" s="117"/>
      <c r="VK44" s="117"/>
      <c r="VL44" s="117"/>
      <c r="VM44" s="117"/>
      <c r="VN44" s="117"/>
      <c r="VO44" s="117"/>
      <c r="VP44" s="117"/>
      <c r="VQ44" s="117"/>
      <c r="VR44" s="117"/>
      <c r="VS44" s="117"/>
      <c r="VT44" s="117"/>
      <c r="VU44" s="117"/>
      <c r="VV44" s="117"/>
      <c r="VW44" s="117"/>
      <c r="VX44" s="117"/>
      <c r="VY44" s="117"/>
      <c r="VZ44" s="117"/>
      <c r="WA44" s="117"/>
      <c r="WB44" s="117"/>
      <c r="WC44" s="117"/>
      <c r="WD44" s="117"/>
      <c r="WE44" s="117"/>
      <c r="WF44" s="117"/>
      <c r="WG44" s="117"/>
      <c r="WH44" s="117"/>
      <c r="WI44" s="117"/>
      <c r="WJ44" s="117"/>
      <c r="WK44" s="117"/>
      <c r="WL44" s="117"/>
      <c r="WM44" s="117"/>
      <c r="WN44" s="117"/>
      <c r="WO44" s="117"/>
      <c r="WP44" s="117"/>
      <c r="WQ44" s="117"/>
      <c r="WR44" s="117"/>
      <c r="WS44" s="117"/>
      <c r="WT44" s="117"/>
      <c r="WU44" s="117"/>
      <c r="WV44" s="117"/>
      <c r="WW44" s="117"/>
      <c r="WX44" s="117"/>
      <c r="WY44" s="117"/>
      <c r="WZ44" s="117"/>
      <c r="XA44" s="117"/>
      <c r="XB44" s="117"/>
      <c r="XC44" s="117"/>
      <c r="XD44" s="117"/>
      <c r="XE44" s="117"/>
      <c r="XF44" s="117"/>
      <c r="XG44" s="117"/>
      <c r="XH44" s="117"/>
      <c r="XI44" s="117"/>
      <c r="XJ44" s="117"/>
      <c r="XK44" s="117"/>
      <c r="XL44" s="117"/>
      <c r="XM44" s="117"/>
      <c r="XN44" s="117"/>
      <c r="XO44" s="117"/>
      <c r="XP44" s="117"/>
      <c r="XQ44" s="117"/>
      <c r="XR44" s="117"/>
      <c r="XS44" s="117"/>
      <c r="XT44" s="117"/>
      <c r="XU44" s="117"/>
      <c r="XV44" s="117"/>
      <c r="XW44" s="117"/>
      <c r="XX44" s="117"/>
      <c r="XY44" s="117"/>
      <c r="XZ44" s="117"/>
      <c r="YA44" s="117"/>
      <c r="YB44" s="117"/>
      <c r="YC44" s="117"/>
      <c r="YD44" s="117"/>
      <c r="YE44" s="117"/>
      <c r="YF44" s="117"/>
      <c r="YG44" s="117"/>
      <c r="YH44" s="117"/>
      <c r="YI44" s="117"/>
      <c r="YJ44" s="117"/>
      <c r="YK44" s="117"/>
      <c r="YL44" s="117"/>
      <c r="YM44" s="117"/>
      <c r="YN44" s="117"/>
      <c r="YO44" s="117"/>
      <c r="YP44" s="117"/>
      <c r="YQ44" s="117"/>
      <c r="YR44" s="117"/>
      <c r="YS44" s="117"/>
      <c r="YT44" s="117"/>
      <c r="YU44" s="117"/>
      <c r="YV44" s="117"/>
      <c r="YW44" s="117"/>
      <c r="YX44" s="117"/>
      <c r="YY44" s="117"/>
      <c r="YZ44" s="117"/>
      <c r="ZA44" s="117"/>
      <c r="ZB44" s="117"/>
      <c r="ZC44" s="117"/>
      <c r="ZD44" s="117"/>
      <c r="ZE44" s="117"/>
      <c r="ZF44" s="117"/>
      <c r="ZG44" s="117"/>
      <c r="ZH44" s="117"/>
      <c r="ZI44" s="117"/>
      <c r="ZJ44" s="117"/>
      <c r="ZK44" s="117"/>
      <c r="ZL44" s="117"/>
      <c r="ZM44" s="117"/>
      <c r="ZN44" s="117"/>
      <c r="ZO44" s="117"/>
      <c r="ZP44" s="117"/>
      <c r="ZQ44" s="117"/>
      <c r="ZR44" s="117"/>
      <c r="ZS44" s="117"/>
      <c r="ZT44" s="117"/>
      <c r="ZU44" s="117"/>
      <c r="ZV44" s="117"/>
      <c r="ZW44" s="117"/>
      <c r="ZX44" s="117"/>
      <c r="ZY44" s="117"/>
      <c r="ZZ44" s="117"/>
      <c r="AAA44" s="117"/>
      <c r="AAB44" s="117"/>
      <c r="AAC44" s="117"/>
      <c r="AAD44" s="117"/>
      <c r="AAE44" s="117"/>
      <c r="AAF44" s="117"/>
      <c r="AAG44" s="117"/>
      <c r="AAH44" s="117"/>
      <c r="AAI44" s="117"/>
      <c r="AAJ44" s="117"/>
      <c r="AAK44" s="117"/>
      <c r="AAL44" s="117"/>
      <c r="AAM44" s="117"/>
      <c r="AAN44" s="117"/>
      <c r="AAO44" s="117"/>
      <c r="AAP44" s="117"/>
      <c r="AAQ44" s="117"/>
      <c r="AAR44" s="117"/>
      <c r="AAS44" s="117"/>
      <c r="AAT44" s="117"/>
      <c r="AAU44" s="117"/>
      <c r="AAV44" s="117"/>
      <c r="AAW44" s="117"/>
      <c r="AAX44" s="117"/>
      <c r="AAY44" s="117"/>
      <c r="AAZ44" s="117"/>
      <c r="ABA44" s="117"/>
      <c r="ABB44" s="117"/>
      <c r="ABC44" s="117"/>
      <c r="ABD44" s="117"/>
      <c r="ABE44" s="117"/>
      <c r="ABF44" s="117"/>
      <c r="ABG44" s="117"/>
      <c r="ABH44" s="117"/>
      <c r="ABI44" s="117"/>
      <c r="ABJ44" s="117"/>
      <c r="ABK44" s="117"/>
      <c r="ABL44" s="117"/>
      <c r="ABM44" s="117"/>
      <c r="ABN44" s="117"/>
      <c r="ABO44" s="117"/>
      <c r="ABP44" s="117"/>
      <c r="ABQ44" s="117"/>
      <c r="ABR44" s="117"/>
      <c r="ABS44" s="117"/>
      <c r="ABT44" s="117"/>
      <c r="ABU44" s="117"/>
      <c r="ABV44" s="117"/>
      <c r="ABW44" s="117"/>
      <c r="ABX44" s="117"/>
      <c r="ABY44" s="117"/>
      <c r="ABZ44" s="117"/>
      <c r="ACA44" s="117"/>
      <c r="ACB44" s="117"/>
      <c r="ACC44" s="117"/>
      <c r="ACD44" s="117"/>
      <c r="ACE44" s="117"/>
      <c r="ACF44" s="117"/>
      <c r="ACG44" s="117"/>
      <c r="ACH44" s="117"/>
      <c r="ACI44" s="117"/>
      <c r="ACJ44" s="117"/>
      <c r="ACK44" s="117"/>
      <c r="ACL44" s="117"/>
      <c r="ACM44" s="117"/>
      <c r="ACN44" s="117"/>
      <c r="ACO44" s="117"/>
      <c r="ACP44" s="117"/>
      <c r="ACQ44" s="117"/>
      <c r="ACR44" s="117"/>
      <c r="ACS44" s="117"/>
      <c r="ACT44" s="117"/>
      <c r="ACU44" s="117"/>
      <c r="ACV44" s="117"/>
      <c r="ACW44" s="117"/>
      <c r="ACX44" s="117"/>
      <c r="ACY44" s="117"/>
      <c r="ACZ44" s="117"/>
      <c r="ADA44" s="117"/>
      <c r="ADB44" s="117"/>
      <c r="ADC44" s="117"/>
      <c r="ADD44" s="117"/>
      <c r="ADE44" s="117"/>
      <c r="ADF44" s="117"/>
      <c r="ADG44" s="117"/>
      <c r="ADH44" s="117"/>
      <c r="ADI44" s="117"/>
      <c r="ADJ44" s="117"/>
      <c r="ADK44" s="117"/>
      <c r="ADL44" s="117"/>
      <c r="ADM44" s="117"/>
      <c r="ADN44" s="117"/>
      <c r="ADO44" s="117"/>
      <c r="ADP44" s="117"/>
      <c r="ADQ44" s="117"/>
      <c r="ADR44" s="117"/>
      <c r="ADS44" s="117"/>
      <c r="ADT44" s="117"/>
      <c r="ADU44" s="117"/>
      <c r="ADV44" s="117"/>
      <c r="ADW44" s="117"/>
      <c r="ADX44" s="117"/>
      <c r="ADY44" s="117"/>
      <c r="ADZ44" s="117"/>
      <c r="AEA44" s="117"/>
      <c r="AEB44" s="117"/>
      <c r="AEC44" s="117"/>
      <c r="AED44" s="117"/>
      <c r="AEE44" s="117"/>
      <c r="AEF44" s="117"/>
      <c r="AEG44" s="117"/>
      <c r="AEH44" s="117"/>
      <c r="AEI44" s="117"/>
      <c r="AEJ44" s="117"/>
      <c r="AEK44" s="117"/>
      <c r="AEL44" s="117"/>
      <c r="AEM44" s="117"/>
      <c r="AEN44" s="117"/>
      <c r="AEO44" s="117"/>
      <c r="AEP44" s="117"/>
      <c r="AEQ44" s="117"/>
      <c r="AER44" s="117"/>
      <c r="AES44" s="117"/>
      <c r="AET44" s="117"/>
      <c r="AEU44" s="117"/>
      <c r="AEV44" s="117"/>
      <c r="AEW44" s="117"/>
      <c r="AEX44" s="117"/>
      <c r="AEY44" s="117"/>
      <c r="AEZ44" s="117"/>
      <c r="AFA44" s="117"/>
      <c r="AFB44" s="117"/>
      <c r="AFC44" s="117"/>
      <c r="AFD44" s="117"/>
      <c r="AFE44" s="117"/>
      <c r="AFF44" s="117"/>
      <c r="AFG44" s="117"/>
      <c r="AFH44" s="117"/>
      <c r="AFI44" s="117"/>
      <c r="AFJ44" s="117"/>
      <c r="AFK44" s="117"/>
      <c r="AFL44" s="117"/>
      <c r="AFM44" s="117"/>
      <c r="AFN44" s="117"/>
      <c r="AFO44" s="117"/>
      <c r="AFP44" s="117"/>
      <c r="AFQ44" s="117"/>
      <c r="AFR44" s="117"/>
      <c r="AFS44" s="117"/>
      <c r="AFT44" s="117"/>
      <c r="AFU44" s="117"/>
      <c r="AFV44" s="117"/>
      <c r="AFW44" s="117"/>
      <c r="AFX44" s="117"/>
      <c r="AFY44" s="117"/>
      <c r="AFZ44" s="117"/>
      <c r="AGA44" s="117"/>
      <c r="AGB44" s="117"/>
      <c r="AGC44" s="117"/>
      <c r="AGD44" s="117"/>
      <c r="AGE44" s="117"/>
      <c r="AGF44" s="117"/>
      <c r="AGG44" s="117"/>
      <c r="AGH44" s="117"/>
      <c r="AGI44" s="117"/>
      <c r="AGJ44" s="117"/>
      <c r="AGK44" s="117"/>
      <c r="AGL44" s="117"/>
      <c r="AGM44" s="117"/>
      <c r="AGN44" s="117"/>
      <c r="AGO44" s="117"/>
      <c r="AGP44" s="117"/>
      <c r="AGQ44" s="117"/>
      <c r="AGR44" s="117"/>
      <c r="AGS44" s="117"/>
      <c r="AGT44" s="117"/>
      <c r="AGU44" s="117"/>
      <c r="AGV44" s="117"/>
      <c r="AGW44" s="117"/>
      <c r="AGX44" s="117"/>
      <c r="AGY44" s="117"/>
      <c r="AGZ44" s="117"/>
      <c r="AHA44" s="117"/>
      <c r="AHB44" s="117"/>
      <c r="AHC44" s="117"/>
      <c r="AHD44" s="117"/>
      <c r="AHE44" s="117"/>
      <c r="AHF44" s="117"/>
      <c r="AHG44" s="117"/>
      <c r="AHH44" s="117"/>
      <c r="AHI44" s="117"/>
      <c r="AHJ44" s="117"/>
      <c r="AHK44" s="117"/>
      <c r="AHL44" s="117"/>
      <c r="AHM44" s="117"/>
      <c r="AHN44" s="117"/>
      <c r="AHO44" s="117"/>
      <c r="AHP44" s="117"/>
      <c r="AHQ44" s="117"/>
      <c r="AHR44" s="117"/>
      <c r="AHS44" s="117"/>
      <c r="AHT44" s="117"/>
      <c r="AHU44" s="117"/>
      <c r="AHV44" s="117"/>
      <c r="AHW44" s="117"/>
      <c r="AHX44" s="117"/>
      <c r="AHY44" s="117"/>
      <c r="AHZ44" s="117"/>
      <c r="AIA44" s="117"/>
      <c r="AIB44" s="117"/>
      <c r="AIC44" s="117"/>
      <c r="AID44" s="117"/>
      <c r="AIE44" s="117"/>
      <c r="AIF44" s="117"/>
      <c r="AIG44" s="117"/>
      <c r="AIH44" s="117"/>
      <c r="AII44" s="117"/>
      <c r="AIJ44" s="117"/>
      <c r="AIK44" s="117"/>
      <c r="AIL44" s="117"/>
      <c r="AIM44" s="117"/>
      <c r="AIN44" s="117"/>
      <c r="AIO44" s="117"/>
      <c r="AIP44" s="117"/>
      <c r="AIQ44" s="117"/>
      <c r="AIR44" s="117"/>
      <c r="AIS44" s="117"/>
      <c r="AIT44" s="117"/>
      <c r="AIU44" s="117"/>
      <c r="AIV44" s="117"/>
      <c r="AIW44" s="117"/>
      <c r="AIX44" s="117"/>
      <c r="AIY44" s="117"/>
      <c r="AIZ44" s="117"/>
      <c r="AJA44" s="117"/>
      <c r="AJB44" s="117"/>
      <c r="AJC44" s="117"/>
      <c r="AJD44" s="117"/>
      <c r="AJE44" s="117"/>
      <c r="AJF44" s="117"/>
      <c r="AJG44" s="117"/>
      <c r="AJH44" s="117"/>
      <c r="AJI44" s="117"/>
      <c r="AJJ44" s="117"/>
      <c r="AJK44" s="117"/>
      <c r="AJL44" s="117"/>
      <c r="AJM44" s="117"/>
      <c r="AJN44" s="117"/>
      <c r="AJO44" s="117"/>
      <c r="AJP44" s="117"/>
      <c r="AJQ44" s="117"/>
      <c r="AJR44" s="117"/>
      <c r="AJS44" s="117"/>
      <c r="AJT44" s="117"/>
      <c r="AJU44" s="117"/>
      <c r="AJV44" s="117"/>
      <c r="AJW44" s="117"/>
      <c r="AJX44" s="117"/>
      <c r="AJY44" s="117"/>
      <c r="AJZ44" s="117"/>
      <c r="AKA44" s="117"/>
      <c r="AKB44" s="117"/>
      <c r="AKC44" s="117"/>
      <c r="AKD44" s="117"/>
      <c r="AKE44" s="117"/>
      <c r="AKF44" s="117"/>
      <c r="AKG44" s="117"/>
      <c r="AKH44" s="117"/>
      <c r="AKI44" s="117"/>
      <c r="AKJ44" s="117"/>
      <c r="AKK44" s="117"/>
      <c r="AKL44" s="117"/>
      <c r="AKM44" s="117"/>
      <c r="AKN44" s="117"/>
      <c r="AKO44" s="117"/>
      <c r="AKP44" s="117"/>
      <c r="AKQ44" s="117"/>
      <c r="AKR44" s="117"/>
      <c r="AKS44" s="117"/>
      <c r="AKT44" s="117"/>
      <c r="AKU44" s="117"/>
      <c r="AKV44" s="117"/>
      <c r="AKW44" s="117"/>
      <c r="AKX44" s="117"/>
      <c r="AKY44" s="117"/>
      <c r="AKZ44" s="117"/>
      <c r="ALA44" s="117"/>
      <c r="ALB44" s="117"/>
      <c r="ALC44" s="117"/>
      <c r="ALD44" s="117"/>
      <c r="ALE44" s="117"/>
      <c r="ALF44" s="117"/>
      <c r="ALG44" s="117"/>
      <c r="ALH44" s="117"/>
      <c r="ALI44" s="117"/>
      <c r="ALJ44" s="117"/>
      <c r="ALK44" s="117"/>
      <c r="ALL44" s="117"/>
      <c r="ALM44" s="117"/>
      <c r="ALN44" s="117"/>
      <c r="ALO44" s="117"/>
      <c r="ALP44" s="117"/>
      <c r="ALQ44" s="117"/>
      <c r="ALR44" s="117"/>
      <c r="ALS44" s="117"/>
      <c r="ALT44" s="117"/>
      <c r="ALU44" s="117"/>
      <c r="ALV44" s="117"/>
      <c r="ALW44" s="117"/>
      <c r="ALX44" s="117"/>
      <c r="ALY44" s="117"/>
      <c r="ALZ44" s="117"/>
      <c r="AMA44" s="117"/>
      <c r="AMB44" s="117"/>
      <c r="AMC44" s="117"/>
      <c r="AMD44" s="117"/>
      <c r="AME44" s="117"/>
      <c r="AMF44" s="117"/>
      <c r="AMG44" s="117"/>
      <c r="AMH44" s="117"/>
      <c r="AMI44" s="117"/>
      <c r="AMJ44" s="117"/>
      <c r="AMK44" s="117"/>
      <c r="AML44" s="117"/>
      <c r="AMM44" s="117"/>
      <c r="AMN44" s="117"/>
      <c r="AMO44" s="117"/>
      <c r="AMP44" s="117"/>
      <c r="AMQ44" s="117"/>
      <c r="AMR44" s="117"/>
      <c r="AMS44" s="117"/>
      <c r="AMT44" s="117"/>
      <c r="AMU44" s="117"/>
      <c r="AMV44" s="117"/>
      <c r="AMW44" s="117"/>
      <c r="AMX44" s="117"/>
      <c r="AMY44" s="117"/>
      <c r="AMZ44" s="117"/>
      <c r="ANA44" s="117"/>
      <c r="ANB44" s="117"/>
      <c r="ANC44" s="117"/>
      <c r="AND44" s="117"/>
      <c r="ANE44" s="117"/>
      <c r="ANF44" s="117"/>
      <c r="ANG44" s="117"/>
      <c r="ANH44" s="117"/>
      <c r="ANI44" s="117"/>
      <c r="ANJ44" s="117"/>
      <c r="ANK44" s="117"/>
      <c r="ANL44" s="117"/>
      <c r="ANM44" s="117"/>
      <c r="ANN44" s="117"/>
      <c r="ANO44" s="117"/>
      <c r="ANP44" s="117"/>
      <c r="ANQ44" s="117"/>
      <c r="ANR44" s="117"/>
      <c r="ANS44" s="117"/>
      <c r="ANT44" s="117"/>
      <c r="ANU44" s="117"/>
      <c r="ANV44" s="117"/>
      <c r="ANW44" s="117"/>
      <c r="ANX44" s="117"/>
      <c r="ANY44" s="117"/>
      <c r="ANZ44" s="117"/>
      <c r="AOA44" s="117"/>
      <c r="AOB44" s="117"/>
      <c r="AOC44" s="117"/>
      <c r="AOD44" s="117"/>
      <c r="AOE44" s="117"/>
      <c r="AOF44" s="117"/>
      <c r="AOG44" s="117"/>
      <c r="AOH44" s="117"/>
      <c r="AOI44" s="117"/>
      <c r="AOJ44" s="117"/>
      <c r="AOK44" s="117"/>
      <c r="AOL44" s="117"/>
      <c r="AOM44" s="117"/>
      <c r="AON44" s="117"/>
      <c r="AOO44" s="117"/>
      <c r="AOP44" s="117"/>
      <c r="AOQ44" s="117"/>
      <c r="AOR44" s="117"/>
      <c r="AOS44" s="117"/>
      <c r="AOT44" s="117"/>
      <c r="AOU44" s="117"/>
      <c r="AOV44" s="117"/>
      <c r="AOW44" s="117"/>
      <c r="AOX44" s="117"/>
      <c r="AOY44" s="117"/>
      <c r="AOZ44" s="117"/>
      <c r="APA44" s="117"/>
      <c r="APB44" s="117"/>
      <c r="APC44" s="117"/>
      <c r="APD44" s="117"/>
      <c r="APE44" s="117"/>
      <c r="APF44" s="117"/>
      <c r="APG44" s="117"/>
      <c r="APH44" s="117"/>
      <c r="API44" s="117"/>
      <c r="APJ44" s="117"/>
      <c r="APK44" s="117"/>
      <c r="APL44" s="117"/>
      <c r="APM44" s="117"/>
      <c r="APN44" s="117"/>
      <c r="APO44" s="117"/>
      <c r="APP44" s="117"/>
      <c r="APQ44" s="117"/>
      <c r="APR44" s="117"/>
      <c r="APS44" s="117"/>
      <c r="APT44" s="117"/>
      <c r="APU44" s="117"/>
      <c r="APV44" s="117"/>
      <c r="APW44" s="117"/>
      <c r="APX44" s="117"/>
      <c r="APY44" s="117"/>
      <c r="APZ44" s="117"/>
      <c r="AQA44" s="117"/>
      <c r="AQB44" s="117"/>
      <c r="AQC44" s="117"/>
      <c r="AQD44" s="117"/>
      <c r="AQE44" s="117"/>
      <c r="AQF44" s="117"/>
      <c r="AQG44" s="117"/>
      <c r="AQH44" s="117"/>
      <c r="AQI44" s="117"/>
      <c r="AQJ44" s="117"/>
      <c r="AQK44" s="117"/>
      <c r="AQL44" s="117"/>
      <c r="AQM44" s="117"/>
      <c r="AQN44" s="117"/>
      <c r="AQO44" s="117"/>
      <c r="AQP44" s="117"/>
      <c r="AQQ44" s="117"/>
      <c r="AQR44" s="117"/>
      <c r="AQS44" s="117"/>
      <c r="AQT44" s="117"/>
      <c r="AQU44" s="117"/>
      <c r="AQV44" s="117"/>
      <c r="AQW44" s="117"/>
      <c r="AQX44" s="117"/>
      <c r="AQY44" s="117"/>
      <c r="AQZ44" s="117"/>
      <c r="ARA44" s="117"/>
      <c r="ARB44" s="117"/>
      <c r="ARC44" s="117"/>
      <c r="ARD44" s="117"/>
      <c r="ARE44" s="117"/>
      <c r="ARF44" s="117"/>
      <c r="ARG44" s="117"/>
      <c r="ARH44" s="117"/>
      <c r="ARI44" s="117"/>
      <c r="ARJ44" s="117"/>
      <c r="ARK44" s="117"/>
      <c r="ARL44" s="117"/>
      <c r="ARM44" s="117"/>
      <c r="ARN44" s="117"/>
      <c r="ARO44" s="117"/>
      <c r="ARP44" s="117"/>
      <c r="ARQ44" s="117"/>
      <c r="ARR44" s="117"/>
      <c r="ARS44" s="117"/>
      <c r="ART44" s="117"/>
      <c r="ARU44" s="117"/>
      <c r="ARV44" s="117"/>
      <c r="ARW44" s="117"/>
      <c r="ARX44" s="117"/>
      <c r="ARY44" s="117"/>
      <c r="ARZ44" s="117"/>
      <c r="ASA44" s="117"/>
      <c r="ASB44" s="117"/>
      <c r="ASC44" s="117"/>
      <c r="ASD44" s="117"/>
      <c r="ASE44" s="117"/>
      <c r="ASF44" s="117"/>
      <c r="ASG44" s="117"/>
      <c r="ASH44" s="117"/>
      <c r="ASI44" s="117"/>
      <c r="ASJ44" s="117"/>
      <c r="ASK44" s="117"/>
      <c r="ASL44" s="117"/>
      <c r="ASM44" s="117"/>
      <c r="ASN44" s="117"/>
      <c r="ASO44" s="117"/>
      <c r="ASP44" s="117"/>
      <c r="ASQ44" s="117"/>
      <c r="ASR44" s="117"/>
      <c r="ASS44" s="117"/>
      <c r="AST44" s="117"/>
      <c r="ASU44" s="117"/>
      <c r="ASV44" s="117"/>
      <c r="ASW44" s="117"/>
      <c r="ASX44" s="117"/>
      <c r="ASY44" s="117"/>
      <c r="ASZ44" s="117"/>
      <c r="ATA44" s="117"/>
      <c r="ATB44" s="117"/>
      <c r="ATC44" s="117"/>
      <c r="ATD44" s="117"/>
      <c r="ATE44" s="117"/>
      <c r="ATF44" s="117"/>
      <c r="ATG44" s="117"/>
      <c r="ATH44" s="117"/>
      <c r="ATI44" s="117"/>
      <c r="ATJ44" s="117"/>
      <c r="ATK44" s="117"/>
      <c r="ATL44" s="117"/>
      <c r="ATM44" s="117"/>
      <c r="ATN44" s="117"/>
      <c r="ATO44" s="117"/>
      <c r="ATP44" s="117"/>
      <c r="ATQ44" s="117"/>
      <c r="ATR44" s="117"/>
      <c r="ATS44" s="117"/>
      <c r="ATT44" s="117"/>
      <c r="ATU44" s="117"/>
      <c r="ATV44" s="117"/>
      <c r="ATW44" s="117"/>
      <c r="ATX44" s="117"/>
      <c r="ATY44" s="117"/>
      <c r="ATZ44" s="117"/>
      <c r="AUA44" s="117"/>
      <c r="AUB44" s="117"/>
      <c r="AUC44" s="117"/>
      <c r="AUD44" s="117"/>
      <c r="AUE44" s="117"/>
      <c r="AUF44" s="117"/>
      <c r="AUG44" s="117"/>
      <c r="AUH44" s="117"/>
      <c r="AUI44" s="117"/>
      <c r="AUJ44" s="117"/>
      <c r="AUK44" s="117"/>
      <c r="AUL44" s="117"/>
      <c r="AUM44" s="117"/>
      <c r="AUN44" s="117"/>
      <c r="AUO44" s="117"/>
      <c r="AUP44" s="117"/>
      <c r="AUQ44" s="117"/>
      <c r="AUR44" s="117"/>
      <c r="AUS44" s="117"/>
      <c r="AUT44" s="117"/>
      <c r="AUU44" s="117"/>
      <c r="AUV44" s="117"/>
      <c r="AUW44" s="117"/>
      <c r="AUX44" s="117"/>
      <c r="AUY44" s="117"/>
      <c r="AUZ44" s="117"/>
      <c r="AVA44" s="117"/>
      <c r="AVB44" s="117"/>
      <c r="AVC44" s="117"/>
      <c r="AVD44" s="117"/>
      <c r="AVE44" s="117"/>
      <c r="AVF44" s="117"/>
      <c r="AVG44" s="117"/>
      <c r="AVH44" s="117"/>
      <c r="AVI44" s="117"/>
      <c r="AVJ44" s="117"/>
      <c r="AVK44" s="117"/>
      <c r="AVL44" s="117"/>
      <c r="AVM44" s="117"/>
      <c r="AVN44" s="117"/>
      <c r="AVO44" s="117"/>
      <c r="AVP44" s="117"/>
      <c r="AVQ44" s="117"/>
      <c r="AVR44" s="117"/>
      <c r="AVS44" s="117"/>
      <c r="AVT44" s="117"/>
      <c r="AVU44" s="117"/>
      <c r="AVV44" s="117"/>
      <c r="AVW44" s="117"/>
      <c r="AVX44" s="117"/>
      <c r="AVY44" s="117"/>
      <c r="AVZ44" s="117"/>
      <c r="AWA44" s="117"/>
      <c r="AWB44" s="117"/>
      <c r="AWC44" s="117"/>
      <c r="AWD44" s="117"/>
      <c r="AWE44" s="117"/>
      <c r="AWF44" s="117"/>
      <c r="AWG44" s="117"/>
      <c r="AWH44" s="117"/>
      <c r="AWI44" s="117"/>
      <c r="AWJ44" s="117"/>
      <c r="AWK44" s="117"/>
      <c r="AWL44" s="117"/>
      <c r="AWM44" s="117"/>
      <c r="AWN44" s="117"/>
      <c r="AWO44" s="117"/>
      <c r="AWP44" s="117"/>
      <c r="AWQ44" s="117"/>
      <c r="AWR44" s="117"/>
      <c r="AWS44" s="117"/>
      <c r="AWT44" s="117"/>
      <c r="AWU44" s="117"/>
      <c r="AWV44" s="117"/>
      <c r="AWW44" s="117"/>
      <c r="AWX44" s="117"/>
      <c r="AWY44" s="117"/>
      <c r="AWZ44" s="117"/>
      <c r="AXA44" s="117"/>
      <c r="AXB44" s="117"/>
      <c r="AXC44" s="117"/>
      <c r="AXD44" s="117"/>
      <c r="AXE44" s="117"/>
      <c r="AXF44" s="117"/>
      <c r="AXG44" s="117"/>
      <c r="AXH44" s="117"/>
      <c r="AXI44" s="117"/>
      <c r="AXJ44" s="117"/>
      <c r="AXK44" s="117"/>
      <c r="AXL44" s="117"/>
      <c r="AXM44" s="117"/>
      <c r="AXN44" s="117"/>
      <c r="AXO44" s="117"/>
      <c r="AXP44" s="117"/>
      <c r="AXQ44" s="117"/>
      <c r="AXR44" s="117"/>
      <c r="AXS44" s="117"/>
      <c r="AXT44" s="117"/>
      <c r="AXU44" s="117"/>
      <c r="AXV44" s="117"/>
      <c r="AXW44" s="117"/>
      <c r="AXX44" s="117"/>
      <c r="AXY44" s="117"/>
      <c r="AXZ44" s="117"/>
      <c r="AYA44" s="117"/>
      <c r="AYB44" s="117"/>
      <c r="AYC44" s="117"/>
      <c r="AYD44" s="117"/>
      <c r="AYE44" s="117"/>
      <c r="AYF44" s="117"/>
      <c r="AYG44" s="117"/>
      <c r="AYH44" s="117"/>
      <c r="AYI44" s="117"/>
      <c r="AYJ44" s="117"/>
      <c r="AYK44" s="117"/>
      <c r="AYL44" s="117"/>
      <c r="AYM44" s="117"/>
      <c r="AYN44" s="117"/>
      <c r="AYO44" s="117"/>
      <c r="AYP44" s="117"/>
      <c r="AYQ44" s="117"/>
      <c r="AYR44" s="117"/>
      <c r="AYS44" s="117"/>
      <c r="AYT44" s="117"/>
      <c r="AYU44" s="117"/>
      <c r="AYV44" s="117"/>
      <c r="AYW44" s="117"/>
      <c r="AYX44" s="117"/>
      <c r="AYY44" s="117"/>
      <c r="AYZ44" s="117"/>
      <c r="AZA44" s="117"/>
      <c r="AZB44" s="117"/>
      <c r="AZC44" s="117"/>
      <c r="AZD44" s="117"/>
      <c r="AZE44" s="117"/>
      <c r="AZF44" s="117"/>
      <c r="AZG44" s="117"/>
      <c r="AZH44" s="117"/>
      <c r="AZI44" s="117"/>
      <c r="AZJ44" s="117"/>
      <c r="AZK44" s="117"/>
      <c r="AZL44" s="117"/>
      <c r="AZM44" s="117"/>
      <c r="AZN44" s="117"/>
      <c r="AZO44" s="117"/>
      <c r="AZP44" s="117"/>
      <c r="AZQ44" s="117"/>
      <c r="AZR44" s="117"/>
      <c r="AZS44" s="117"/>
      <c r="AZT44" s="117"/>
      <c r="AZU44" s="117"/>
      <c r="AZV44" s="117"/>
      <c r="AZW44" s="117"/>
      <c r="AZX44" s="117"/>
      <c r="AZY44" s="117"/>
      <c r="AZZ44" s="117"/>
      <c r="BAA44" s="117"/>
      <c r="BAB44" s="117"/>
      <c r="BAC44" s="117"/>
      <c r="BAD44" s="117"/>
      <c r="BAE44" s="117"/>
      <c r="BAF44" s="117"/>
      <c r="BAG44" s="117"/>
      <c r="BAH44" s="117"/>
      <c r="BAI44" s="117"/>
      <c r="BAJ44" s="117"/>
      <c r="BAK44" s="117"/>
      <c r="BAL44" s="117"/>
      <c r="BAM44" s="117"/>
      <c r="BAN44" s="117"/>
      <c r="BAO44" s="117"/>
      <c r="BAP44" s="117"/>
      <c r="BAQ44" s="117"/>
      <c r="BAR44" s="117"/>
      <c r="BAS44" s="117"/>
      <c r="BAT44" s="117"/>
      <c r="BAU44" s="117"/>
      <c r="BAV44" s="117"/>
      <c r="BAW44" s="117"/>
      <c r="BAX44" s="117"/>
      <c r="BAY44" s="117"/>
      <c r="BAZ44" s="117"/>
      <c r="BBA44" s="117"/>
      <c r="BBB44" s="117"/>
      <c r="BBC44" s="117"/>
      <c r="BBD44" s="117"/>
      <c r="BBE44" s="117"/>
      <c r="BBF44" s="117"/>
      <c r="BBG44" s="117"/>
      <c r="BBH44" s="117"/>
      <c r="BBI44" s="117"/>
      <c r="BBJ44" s="117"/>
      <c r="BBK44" s="117"/>
      <c r="BBL44" s="117"/>
      <c r="BBM44" s="117"/>
      <c r="BBN44" s="117"/>
      <c r="BBO44" s="117"/>
      <c r="BBP44" s="117"/>
      <c r="BBQ44" s="117"/>
      <c r="BBR44" s="117"/>
      <c r="BBS44" s="117"/>
      <c r="BBT44" s="117"/>
      <c r="BBU44" s="117"/>
      <c r="BBV44" s="117"/>
      <c r="BBW44" s="117"/>
      <c r="BBX44" s="117"/>
      <c r="BBY44" s="117"/>
      <c r="BBZ44" s="117"/>
      <c r="BCA44" s="117"/>
      <c r="BCB44" s="117"/>
      <c r="BCC44" s="117"/>
      <c r="BCD44" s="117"/>
      <c r="BCE44" s="117"/>
      <c r="BCF44" s="117"/>
      <c r="BCG44" s="117"/>
      <c r="BCH44" s="117"/>
      <c r="BCI44" s="117"/>
      <c r="BCJ44" s="117"/>
      <c r="BCK44" s="117"/>
      <c r="BCL44" s="117"/>
      <c r="BCM44" s="117"/>
      <c r="BCN44" s="117"/>
      <c r="BCO44" s="117"/>
      <c r="BCP44" s="117"/>
      <c r="BCQ44" s="117"/>
      <c r="BCR44" s="117"/>
      <c r="BCS44" s="117"/>
      <c r="BCT44" s="117"/>
      <c r="BCU44" s="117"/>
      <c r="BCV44" s="117"/>
      <c r="BCW44" s="117"/>
      <c r="BCX44" s="117"/>
      <c r="BCY44" s="117"/>
      <c r="BCZ44" s="117"/>
      <c r="BDA44" s="117"/>
      <c r="BDB44" s="117"/>
      <c r="BDC44" s="117"/>
      <c r="BDD44" s="117"/>
      <c r="BDE44" s="117"/>
      <c r="BDF44" s="117"/>
      <c r="BDG44" s="117"/>
      <c r="BDH44" s="117"/>
      <c r="BDI44" s="117"/>
      <c r="BDJ44" s="117"/>
      <c r="BDK44" s="117"/>
      <c r="BDL44" s="117"/>
      <c r="BDM44" s="117"/>
      <c r="BDN44" s="117"/>
      <c r="BDO44" s="117"/>
      <c r="BDP44" s="117"/>
      <c r="BDQ44" s="117"/>
      <c r="BDR44" s="117"/>
      <c r="BDS44" s="117"/>
      <c r="BDT44" s="117"/>
      <c r="BDU44" s="117"/>
      <c r="BDV44" s="117"/>
      <c r="BDW44" s="117"/>
      <c r="BDX44" s="117"/>
      <c r="BDY44" s="117"/>
      <c r="BDZ44" s="117"/>
      <c r="BEA44" s="117"/>
      <c r="BEB44" s="117"/>
      <c r="BEC44" s="117"/>
      <c r="BED44" s="117"/>
      <c r="BEE44" s="117"/>
      <c r="BEF44" s="117"/>
      <c r="BEG44" s="117"/>
      <c r="BEH44" s="117"/>
      <c r="BEI44" s="117"/>
      <c r="BEJ44" s="117"/>
      <c r="BEK44" s="117"/>
      <c r="BEL44" s="117"/>
      <c r="BEM44" s="117"/>
      <c r="BEN44" s="117"/>
      <c r="BEO44" s="117"/>
      <c r="BEP44" s="117"/>
      <c r="BEQ44" s="117"/>
      <c r="BER44" s="117"/>
      <c r="BES44" s="117"/>
      <c r="BET44" s="117"/>
      <c r="BEU44" s="117"/>
      <c r="BEV44" s="117"/>
      <c r="BEW44" s="117"/>
      <c r="BEX44" s="117"/>
      <c r="BEY44" s="117"/>
      <c r="BEZ44" s="117"/>
      <c r="BFA44" s="117"/>
      <c r="BFB44" s="117"/>
      <c r="BFC44" s="117"/>
      <c r="BFD44" s="117"/>
      <c r="BFE44" s="117"/>
      <c r="BFF44" s="117"/>
      <c r="BFG44" s="117"/>
      <c r="BFH44" s="117"/>
      <c r="BFI44" s="117"/>
      <c r="BFJ44" s="117"/>
      <c r="BFK44" s="117"/>
      <c r="BFL44" s="117"/>
      <c r="BFM44" s="117"/>
      <c r="BFN44" s="117"/>
      <c r="BFO44" s="117"/>
      <c r="BFP44" s="117"/>
      <c r="BFQ44" s="117"/>
      <c r="BFR44" s="117"/>
      <c r="BFS44" s="117"/>
      <c r="BFT44" s="117"/>
      <c r="BFU44" s="117"/>
      <c r="BFV44" s="117"/>
      <c r="BFW44" s="117"/>
      <c r="BFX44" s="117"/>
      <c r="BFY44" s="117"/>
      <c r="BFZ44" s="117"/>
      <c r="BGA44" s="117"/>
      <c r="BGB44" s="117"/>
      <c r="BGC44" s="117"/>
      <c r="BGD44" s="117"/>
      <c r="BGE44" s="117"/>
      <c r="BGF44" s="117"/>
      <c r="BGG44" s="117"/>
      <c r="BGH44" s="117"/>
      <c r="BGI44" s="117"/>
      <c r="BGJ44" s="117"/>
      <c r="BGK44" s="117"/>
      <c r="BGL44" s="117"/>
      <c r="BGM44" s="117"/>
      <c r="BGN44" s="117"/>
      <c r="BGO44" s="117"/>
      <c r="BGP44" s="117"/>
      <c r="BGQ44" s="117"/>
      <c r="BGR44" s="117"/>
      <c r="BGS44" s="117"/>
      <c r="BGT44" s="117"/>
      <c r="BGU44" s="117"/>
      <c r="BGV44" s="117"/>
      <c r="BGW44" s="117"/>
      <c r="BGX44" s="117"/>
      <c r="BGY44" s="117"/>
      <c r="BGZ44" s="117"/>
      <c r="BHA44" s="117"/>
      <c r="BHB44" s="117"/>
      <c r="BHC44" s="117"/>
      <c r="BHD44" s="117"/>
      <c r="BHE44" s="117"/>
      <c r="BHF44" s="117"/>
      <c r="BHG44" s="117"/>
      <c r="BHH44" s="117"/>
      <c r="BHI44" s="117"/>
      <c r="BHJ44" s="117"/>
      <c r="BHK44" s="117"/>
      <c r="BHL44" s="117"/>
      <c r="BHM44" s="117"/>
      <c r="BHN44" s="117"/>
      <c r="BHO44" s="117"/>
      <c r="BHP44" s="117"/>
      <c r="BHQ44" s="117"/>
      <c r="BHR44" s="117"/>
      <c r="BHS44" s="117"/>
      <c r="BHT44" s="117"/>
      <c r="BHU44" s="117"/>
      <c r="BHV44" s="117"/>
      <c r="BHW44" s="117"/>
      <c r="BHX44" s="117"/>
      <c r="BHY44" s="117"/>
      <c r="BHZ44" s="117"/>
      <c r="BIA44" s="117"/>
      <c r="BIB44" s="117"/>
      <c r="BIC44" s="117"/>
      <c r="BID44" s="117"/>
      <c r="BIE44" s="117"/>
      <c r="BIF44" s="117"/>
      <c r="BIG44" s="117"/>
      <c r="BIH44" s="117"/>
      <c r="BII44" s="117"/>
      <c r="BIJ44" s="117"/>
      <c r="BIK44" s="117"/>
      <c r="BIL44" s="117"/>
      <c r="BIM44" s="117"/>
      <c r="BIN44" s="117"/>
      <c r="BIO44" s="117"/>
      <c r="BIP44" s="117"/>
      <c r="BIQ44" s="117"/>
      <c r="BIR44" s="117"/>
      <c r="BIS44" s="117"/>
      <c r="BIT44" s="117"/>
      <c r="BIU44" s="117"/>
      <c r="BIV44" s="117"/>
      <c r="BIW44" s="117"/>
      <c r="BIX44" s="117"/>
      <c r="BIY44" s="117"/>
      <c r="BIZ44" s="117"/>
      <c r="BJA44" s="117"/>
      <c r="BJB44" s="117"/>
      <c r="BJC44" s="117"/>
      <c r="BJD44" s="117"/>
      <c r="BJE44" s="117"/>
      <c r="BJF44" s="117"/>
      <c r="BJG44" s="117"/>
      <c r="BJH44" s="117"/>
      <c r="BJI44" s="117"/>
      <c r="BJJ44" s="117"/>
      <c r="BJK44" s="117"/>
      <c r="BJL44" s="117"/>
      <c r="BJM44" s="117"/>
      <c r="BJN44" s="117"/>
      <c r="BJO44" s="117"/>
      <c r="BJP44" s="117"/>
      <c r="BJQ44" s="117"/>
      <c r="BJR44" s="117"/>
      <c r="BJS44" s="117"/>
      <c r="BJT44" s="117"/>
      <c r="BJU44" s="117"/>
      <c r="BJV44" s="117"/>
      <c r="BJW44" s="117"/>
      <c r="BJX44" s="117"/>
      <c r="BJY44" s="117"/>
      <c r="BJZ44" s="117"/>
      <c r="BKA44" s="117"/>
      <c r="BKB44" s="117"/>
      <c r="BKC44" s="117"/>
      <c r="BKD44" s="117"/>
      <c r="BKE44" s="117"/>
      <c r="BKF44" s="117"/>
      <c r="BKG44" s="117"/>
      <c r="BKH44" s="117"/>
      <c r="BKI44" s="117"/>
      <c r="BKJ44" s="117"/>
      <c r="BKK44" s="117"/>
      <c r="BKL44" s="117"/>
      <c r="BKM44" s="117"/>
      <c r="BKN44" s="117"/>
      <c r="BKO44" s="117"/>
      <c r="BKP44" s="117"/>
      <c r="BKQ44" s="117"/>
      <c r="BKR44" s="117"/>
      <c r="BKS44" s="117"/>
      <c r="BKT44" s="117"/>
      <c r="BKU44" s="117"/>
      <c r="BKV44" s="117"/>
      <c r="BKW44" s="117"/>
      <c r="BKX44" s="117"/>
      <c r="BKY44" s="117"/>
      <c r="BKZ44" s="117"/>
      <c r="BLA44" s="117"/>
      <c r="BLB44" s="117"/>
      <c r="BLC44" s="117"/>
      <c r="BLD44" s="117"/>
      <c r="BLE44" s="117"/>
      <c r="BLF44" s="117"/>
      <c r="BLG44" s="117"/>
      <c r="BLH44" s="117"/>
      <c r="BLI44" s="117"/>
      <c r="BLJ44" s="117"/>
      <c r="BLK44" s="117"/>
      <c r="BLL44" s="117"/>
      <c r="BLM44" s="117"/>
      <c r="BLN44" s="117"/>
      <c r="BLO44" s="117"/>
      <c r="BLP44" s="117"/>
      <c r="BLQ44" s="117"/>
      <c r="BLR44" s="117"/>
      <c r="BLS44" s="117"/>
      <c r="BLT44" s="117"/>
      <c r="BLU44" s="117"/>
      <c r="BLV44" s="117"/>
      <c r="BLW44" s="117"/>
      <c r="BLX44" s="117"/>
      <c r="BLY44" s="117"/>
      <c r="BLZ44" s="117"/>
      <c r="BMA44" s="117"/>
      <c r="BMB44" s="117"/>
      <c r="BMC44" s="117"/>
      <c r="BMD44" s="117"/>
      <c r="BME44" s="117"/>
      <c r="BMF44" s="117"/>
      <c r="BMG44" s="117"/>
      <c r="BMH44" s="117"/>
      <c r="BMI44" s="117"/>
      <c r="BMJ44" s="117"/>
      <c r="BMK44" s="117"/>
      <c r="BML44" s="117"/>
      <c r="BMM44" s="117"/>
      <c r="BMN44" s="117"/>
      <c r="BMO44" s="117"/>
      <c r="BMP44" s="117"/>
      <c r="BMQ44" s="117"/>
      <c r="BMR44" s="117"/>
      <c r="BMS44" s="117"/>
      <c r="BMT44" s="117"/>
      <c r="BMU44" s="117"/>
      <c r="BMV44" s="117"/>
      <c r="BMW44" s="117"/>
      <c r="BMX44" s="117"/>
      <c r="BMY44" s="117"/>
      <c r="BMZ44" s="117"/>
      <c r="BNA44" s="117"/>
      <c r="BNB44" s="117"/>
      <c r="BNC44" s="117"/>
      <c r="BND44" s="117"/>
      <c r="BNE44" s="117"/>
      <c r="BNF44" s="117"/>
      <c r="BNG44" s="117"/>
      <c r="BNH44" s="117"/>
      <c r="BNI44" s="117"/>
      <c r="BNJ44" s="117"/>
      <c r="BNK44" s="117"/>
      <c r="BNL44" s="117"/>
      <c r="BNM44" s="117"/>
      <c r="BNN44" s="117"/>
      <c r="BNO44" s="117"/>
      <c r="BNP44" s="117"/>
      <c r="BNQ44" s="117"/>
      <c r="BNR44" s="117"/>
      <c r="BNS44" s="117"/>
      <c r="BNT44" s="117"/>
      <c r="BNU44" s="117"/>
      <c r="BNV44" s="117"/>
      <c r="BNW44" s="117"/>
      <c r="BNX44" s="117"/>
      <c r="BNY44" s="117"/>
      <c r="BNZ44" s="117"/>
      <c r="BOA44" s="117"/>
      <c r="BOB44" s="117"/>
      <c r="BOC44" s="117"/>
      <c r="BOD44" s="117"/>
      <c r="BOE44" s="117"/>
      <c r="BOF44" s="117"/>
      <c r="BOG44" s="117"/>
      <c r="BOH44" s="117"/>
      <c r="BOI44" s="117"/>
      <c r="BOJ44" s="117"/>
      <c r="BOK44" s="117"/>
      <c r="BOL44" s="117"/>
      <c r="BOM44" s="117"/>
      <c r="BON44" s="117"/>
      <c r="BOO44" s="117"/>
      <c r="BOP44" s="117"/>
      <c r="BOQ44" s="117"/>
      <c r="BOR44" s="117"/>
      <c r="BOS44" s="117"/>
      <c r="BOT44" s="117"/>
      <c r="BOU44" s="117"/>
      <c r="BOV44" s="117"/>
      <c r="BOW44" s="117"/>
      <c r="BOX44" s="117"/>
      <c r="BOY44" s="117"/>
      <c r="BOZ44" s="117"/>
      <c r="BPA44" s="117"/>
      <c r="BPB44" s="117"/>
      <c r="BPC44" s="117"/>
      <c r="BPD44" s="117"/>
      <c r="BPE44" s="117"/>
      <c r="BPF44" s="117"/>
      <c r="BPG44" s="117"/>
      <c r="BPH44" s="117"/>
      <c r="BPI44" s="117"/>
      <c r="BPJ44" s="117"/>
      <c r="BPK44" s="117"/>
      <c r="BPL44" s="117"/>
      <c r="BPM44" s="117"/>
      <c r="BPN44" s="117"/>
      <c r="BPO44" s="117"/>
      <c r="BPP44" s="117"/>
      <c r="BPQ44" s="117"/>
      <c r="BPR44" s="117"/>
      <c r="BPS44" s="117"/>
      <c r="BPT44" s="117"/>
      <c r="BPU44" s="117"/>
      <c r="BPV44" s="117"/>
      <c r="BPW44" s="117"/>
      <c r="BPX44" s="117"/>
      <c r="BPY44" s="117"/>
      <c r="BPZ44" s="117"/>
      <c r="BQA44" s="117"/>
      <c r="BQB44" s="117"/>
      <c r="BQC44" s="117"/>
      <c r="BQD44" s="117"/>
      <c r="BQE44" s="117"/>
      <c r="BQF44" s="117"/>
      <c r="BQG44" s="117"/>
      <c r="BQH44" s="117"/>
      <c r="BQI44" s="117"/>
      <c r="BQJ44" s="117"/>
      <c r="BQK44" s="117"/>
      <c r="BQL44" s="117"/>
      <c r="BQM44" s="117"/>
      <c r="BQN44" s="117"/>
      <c r="BQO44" s="117"/>
      <c r="BQP44" s="117"/>
      <c r="BQQ44" s="117"/>
      <c r="BQR44" s="117"/>
      <c r="BQS44" s="117"/>
      <c r="BQT44" s="117"/>
      <c r="BQU44" s="117"/>
      <c r="BQV44" s="117"/>
      <c r="BQW44" s="117"/>
      <c r="BQX44" s="117"/>
      <c r="BQY44" s="117"/>
      <c r="BQZ44" s="117"/>
      <c r="BRA44" s="117"/>
      <c r="BRB44" s="117"/>
      <c r="BRC44" s="117"/>
      <c r="BRD44" s="117"/>
      <c r="BRE44" s="117"/>
      <c r="BRF44" s="117"/>
      <c r="BRG44" s="117"/>
      <c r="BRH44" s="117"/>
      <c r="BRI44" s="117"/>
      <c r="BRJ44" s="117"/>
      <c r="BRK44" s="117"/>
      <c r="BRL44" s="117"/>
      <c r="BRM44" s="117"/>
      <c r="BRN44" s="117"/>
      <c r="BRO44" s="117"/>
      <c r="BRP44" s="117"/>
      <c r="BRQ44" s="117"/>
      <c r="BRR44" s="117"/>
      <c r="BRS44" s="117"/>
      <c r="BRT44" s="117"/>
      <c r="BRU44" s="117"/>
      <c r="BRV44" s="117"/>
      <c r="BRW44" s="117"/>
      <c r="BRX44" s="117"/>
      <c r="BRY44" s="117"/>
      <c r="BRZ44" s="117"/>
      <c r="BSA44" s="117"/>
      <c r="BSB44" s="117"/>
      <c r="BSC44" s="117"/>
      <c r="BSD44" s="117"/>
      <c r="BSE44" s="117"/>
      <c r="BSF44" s="117"/>
      <c r="BSG44" s="117"/>
      <c r="BSH44" s="117"/>
      <c r="BSI44" s="117"/>
      <c r="BSJ44" s="117"/>
      <c r="BSK44" s="117"/>
      <c r="BSL44" s="117"/>
      <c r="BSM44" s="117"/>
      <c r="BSN44" s="117"/>
      <c r="BSO44" s="117"/>
      <c r="BSP44" s="117"/>
      <c r="BSQ44" s="117"/>
      <c r="BSR44" s="117"/>
      <c r="BSS44" s="117"/>
      <c r="BST44" s="117"/>
      <c r="BSU44" s="117"/>
      <c r="BSV44" s="117"/>
      <c r="BSW44" s="117"/>
      <c r="BSX44" s="117"/>
      <c r="BSY44" s="117"/>
      <c r="BSZ44" s="117"/>
      <c r="BTA44" s="117"/>
      <c r="BTB44" s="117"/>
      <c r="BTC44" s="117"/>
      <c r="BTD44" s="117"/>
      <c r="BTE44" s="117"/>
      <c r="BTF44" s="117"/>
      <c r="BTG44" s="117"/>
      <c r="BTH44" s="117"/>
      <c r="BTI44" s="117"/>
      <c r="BTJ44" s="117"/>
      <c r="BTK44" s="117"/>
      <c r="BTL44" s="117"/>
      <c r="BTM44" s="117"/>
      <c r="BTN44" s="117"/>
      <c r="BTO44" s="117"/>
      <c r="BTP44" s="117"/>
      <c r="BTQ44" s="117"/>
      <c r="BTR44" s="117"/>
      <c r="BTS44" s="117"/>
      <c r="BTT44" s="117"/>
      <c r="BTU44" s="117"/>
      <c r="BTV44" s="117"/>
      <c r="BTW44" s="117"/>
      <c r="BTX44" s="117"/>
      <c r="BTY44" s="117"/>
      <c r="BTZ44" s="117"/>
      <c r="BUA44" s="117"/>
      <c r="BUB44" s="117"/>
      <c r="BUC44" s="117"/>
      <c r="BUD44" s="117"/>
      <c r="BUE44" s="117"/>
      <c r="BUF44" s="117"/>
      <c r="BUG44" s="117"/>
      <c r="BUH44" s="117"/>
      <c r="BUI44" s="117"/>
      <c r="BUJ44" s="117"/>
      <c r="BUK44" s="117"/>
      <c r="BUL44" s="117"/>
      <c r="BUM44" s="117"/>
      <c r="BUN44" s="117"/>
      <c r="BUO44" s="117"/>
      <c r="BUP44" s="117"/>
      <c r="BUQ44" s="117"/>
      <c r="BUR44" s="117"/>
      <c r="BUS44" s="117"/>
      <c r="BUT44" s="117"/>
      <c r="BUU44" s="117"/>
      <c r="BUV44" s="117"/>
      <c r="BUW44" s="117"/>
      <c r="BUX44" s="117"/>
      <c r="BUY44" s="117"/>
      <c r="BUZ44" s="117"/>
      <c r="BVA44" s="117"/>
      <c r="BVB44" s="117"/>
      <c r="BVC44" s="117"/>
      <c r="BVD44" s="117"/>
      <c r="BVE44" s="117"/>
      <c r="BVF44" s="117"/>
      <c r="BVG44" s="117"/>
      <c r="BVH44" s="117"/>
      <c r="BVI44" s="117"/>
      <c r="BVJ44" s="117"/>
      <c r="BVK44" s="117"/>
      <c r="BVL44" s="117"/>
      <c r="BVM44" s="117"/>
      <c r="BVN44" s="117"/>
      <c r="BVO44" s="117"/>
      <c r="BVP44" s="117"/>
      <c r="BVQ44" s="117"/>
      <c r="BVR44" s="117"/>
      <c r="BVS44" s="117"/>
      <c r="BVT44" s="117"/>
      <c r="BVU44" s="117"/>
      <c r="BVV44" s="117"/>
      <c r="BVW44" s="117"/>
      <c r="BVX44" s="117"/>
      <c r="BVY44" s="117"/>
      <c r="BVZ44" s="117"/>
      <c r="BWA44" s="117"/>
      <c r="BWB44" s="117"/>
      <c r="BWC44" s="117"/>
      <c r="BWD44" s="117"/>
      <c r="BWE44" s="117"/>
      <c r="BWF44" s="117"/>
      <c r="BWG44" s="117"/>
      <c r="BWH44" s="117"/>
      <c r="BWI44" s="117"/>
      <c r="BWJ44" s="117"/>
      <c r="BWK44" s="117"/>
      <c r="BWL44" s="117"/>
      <c r="BWM44" s="117"/>
      <c r="BWN44" s="117"/>
      <c r="BWO44" s="117"/>
      <c r="BWP44" s="117"/>
      <c r="BWQ44" s="117"/>
      <c r="BWR44" s="117"/>
      <c r="BWS44" s="117"/>
      <c r="BWT44" s="117"/>
      <c r="BWU44" s="117"/>
      <c r="BWV44" s="117"/>
      <c r="BWW44" s="117"/>
      <c r="BWX44" s="117"/>
      <c r="BWY44" s="117"/>
      <c r="BWZ44" s="117"/>
      <c r="BXA44" s="117"/>
      <c r="BXB44" s="117"/>
      <c r="BXC44" s="117"/>
      <c r="BXD44" s="117"/>
      <c r="BXE44" s="117"/>
      <c r="BXF44" s="117"/>
      <c r="BXG44" s="117"/>
      <c r="BXH44" s="117"/>
      <c r="BXI44" s="117"/>
      <c r="BXJ44" s="117"/>
      <c r="BXK44" s="117"/>
      <c r="BXL44" s="117"/>
      <c r="BXM44" s="117"/>
      <c r="BXN44" s="117"/>
      <c r="BXO44" s="117"/>
      <c r="BXP44" s="117"/>
      <c r="BXQ44" s="117"/>
      <c r="BXR44" s="117"/>
      <c r="BXS44" s="117"/>
      <c r="BXT44" s="117"/>
      <c r="BXU44" s="117"/>
      <c r="BXV44" s="117"/>
      <c r="BXW44" s="117"/>
      <c r="BXX44" s="117"/>
      <c r="BXY44" s="117"/>
      <c r="BXZ44" s="117"/>
      <c r="BYA44" s="117"/>
      <c r="BYB44" s="117"/>
      <c r="BYC44" s="117"/>
      <c r="BYD44" s="117"/>
      <c r="BYE44" s="117"/>
      <c r="BYF44" s="117"/>
      <c r="BYG44" s="117"/>
      <c r="BYH44" s="117"/>
      <c r="BYI44" s="117"/>
      <c r="BYJ44" s="117"/>
      <c r="BYK44" s="117"/>
      <c r="BYL44" s="117"/>
      <c r="BYM44" s="117"/>
      <c r="BYN44" s="117"/>
      <c r="BYO44" s="117"/>
      <c r="BYP44" s="117"/>
      <c r="BYQ44" s="117"/>
      <c r="BYR44" s="117"/>
      <c r="BYS44" s="117"/>
      <c r="BYT44" s="117"/>
      <c r="BYU44" s="117"/>
      <c r="BYV44" s="117"/>
      <c r="BYW44" s="117"/>
      <c r="BYX44" s="117"/>
      <c r="BYY44" s="117"/>
      <c r="BYZ44" s="117"/>
      <c r="BZA44" s="117"/>
      <c r="BZB44" s="117"/>
      <c r="BZC44" s="117"/>
      <c r="BZD44" s="117"/>
      <c r="BZE44" s="117"/>
      <c r="BZF44" s="117"/>
      <c r="BZG44" s="117"/>
      <c r="BZH44" s="117"/>
      <c r="BZI44" s="117"/>
      <c r="BZJ44" s="117"/>
      <c r="BZK44" s="117"/>
      <c r="BZL44" s="117"/>
      <c r="BZM44" s="117"/>
      <c r="BZN44" s="117"/>
      <c r="BZO44" s="117"/>
      <c r="BZP44" s="117"/>
      <c r="BZQ44" s="117"/>
      <c r="BZR44" s="117"/>
      <c r="BZS44" s="117"/>
      <c r="BZT44" s="117"/>
      <c r="BZU44" s="117"/>
      <c r="BZV44" s="117"/>
      <c r="BZW44" s="117"/>
      <c r="BZX44" s="117"/>
      <c r="BZY44" s="117"/>
      <c r="BZZ44" s="117"/>
      <c r="CAA44" s="117"/>
      <c r="CAB44" s="117"/>
      <c r="CAC44" s="117"/>
      <c r="CAD44" s="117"/>
      <c r="CAE44" s="117"/>
      <c r="CAF44" s="117"/>
      <c r="CAG44" s="117"/>
      <c r="CAH44" s="117"/>
      <c r="CAI44" s="117"/>
      <c r="CAJ44" s="117"/>
      <c r="CAK44" s="117"/>
      <c r="CAL44" s="117"/>
      <c r="CAM44" s="117"/>
      <c r="CAN44" s="117"/>
      <c r="CAO44" s="117"/>
      <c r="CAP44" s="117"/>
      <c r="CAQ44" s="117"/>
      <c r="CAR44" s="117"/>
      <c r="CAS44" s="117"/>
      <c r="CAT44" s="117"/>
      <c r="CAU44" s="117"/>
      <c r="CAV44" s="117"/>
      <c r="CAW44" s="117"/>
      <c r="CAX44" s="117"/>
      <c r="CAY44" s="117"/>
      <c r="CAZ44" s="117"/>
      <c r="CBA44" s="117"/>
      <c r="CBB44" s="117"/>
      <c r="CBC44" s="117"/>
      <c r="CBD44" s="117"/>
      <c r="CBE44" s="117"/>
      <c r="CBF44" s="117"/>
      <c r="CBG44" s="117"/>
      <c r="CBH44" s="117"/>
      <c r="CBI44" s="117"/>
      <c r="CBJ44" s="117"/>
      <c r="CBK44" s="117"/>
      <c r="CBL44" s="117"/>
      <c r="CBM44" s="117"/>
      <c r="CBN44" s="117"/>
      <c r="CBO44" s="117"/>
      <c r="CBP44" s="117"/>
      <c r="CBQ44" s="117"/>
      <c r="CBR44" s="117"/>
      <c r="CBS44" s="117"/>
      <c r="CBT44" s="117"/>
      <c r="CBU44" s="117"/>
      <c r="CBV44" s="117"/>
      <c r="CBW44" s="117"/>
      <c r="CBX44" s="117"/>
      <c r="CBY44" s="117"/>
      <c r="CBZ44" s="117"/>
      <c r="CCA44" s="117"/>
      <c r="CCB44" s="117"/>
      <c r="CCC44" s="117"/>
      <c r="CCD44" s="117"/>
      <c r="CCE44" s="117"/>
      <c r="CCF44" s="117"/>
      <c r="CCG44" s="117"/>
      <c r="CCH44" s="117"/>
      <c r="CCI44" s="117"/>
      <c r="CCJ44" s="117"/>
      <c r="CCK44" s="117"/>
      <c r="CCL44" s="117"/>
      <c r="CCM44" s="117"/>
      <c r="CCN44" s="117"/>
      <c r="CCO44" s="117"/>
      <c r="CCP44" s="117"/>
      <c r="CCQ44" s="117"/>
      <c r="CCR44" s="117"/>
      <c r="CCS44" s="117"/>
      <c r="CCT44" s="117"/>
      <c r="CCU44" s="117"/>
      <c r="CCV44" s="117"/>
      <c r="CCW44" s="117"/>
      <c r="CCX44" s="117"/>
      <c r="CCY44" s="117"/>
      <c r="CCZ44" s="117"/>
      <c r="CDA44" s="117"/>
      <c r="CDB44" s="117"/>
      <c r="CDC44" s="117"/>
      <c r="CDD44" s="117"/>
      <c r="CDE44" s="117"/>
      <c r="CDF44" s="117"/>
      <c r="CDG44" s="117"/>
      <c r="CDH44" s="117"/>
      <c r="CDI44" s="117"/>
      <c r="CDJ44" s="117"/>
      <c r="CDK44" s="117"/>
      <c r="CDL44" s="117"/>
      <c r="CDM44" s="117"/>
      <c r="CDN44" s="117"/>
      <c r="CDO44" s="117"/>
      <c r="CDP44" s="117"/>
      <c r="CDQ44" s="117"/>
      <c r="CDR44" s="117"/>
      <c r="CDS44" s="117"/>
      <c r="CDT44" s="117"/>
      <c r="CDU44" s="117"/>
      <c r="CDV44" s="117"/>
      <c r="CDW44" s="117"/>
      <c r="CDX44" s="117"/>
      <c r="CDY44" s="117"/>
      <c r="CDZ44" s="117"/>
      <c r="CEA44" s="117"/>
      <c r="CEB44" s="117"/>
      <c r="CEC44" s="117"/>
      <c r="CED44" s="117"/>
      <c r="CEE44" s="117"/>
      <c r="CEF44" s="117"/>
      <c r="CEG44" s="117"/>
      <c r="CEH44" s="117"/>
      <c r="CEI44" s="117"/>
      <c r="CEJ44" s="117"/>
      <c r="CEK44" s="117"/>
      <c r="CEL44" s="117"/>
      <c r="CEM44" s="117"/>
      <c r="CEN44" s="117"/>
      <c r="CEO44" s="117"/>
      <c r="CEP44" s="117"/>
      <c r="CEQ44" s="117"/>
      <c r="CER44" s="117"/>
      <c r="CES44" s="117"/>
      <c r="CET44" s="117"/>
      <c r="CEU44" s="117"/>
      <c r="CEV44" s="117"/>
      <c r="CEW44" s="117"/>
      <c r="CEX44" s="117"/>
      <c r="CEY44" s="117"/>
      <c r="CEZ44" s="117"/>
      <c r="CFA44" s="117"/>
      <c r="CFB44" s="117"/>
      <c r="CFC44" s="117"/>
      <c r="CFD44" s="117"/>
      <c r="CFE44" s="117"/>
      <c r="CFF44" s="117"/>
      <c r="CFG44" s="117"/>
      <c r="CFH44" s="117"/>
      <c r="CFI44" s="117"/>
      <c r="CFJ44" s="117"/>
      <c r="CFK44" s="117"/>
      <c r="CFL44" s="117"/>
      <c r="CFM44" s="117"/>
      <c r="CFN44" s="117"/>
      <c r="CFO44" s="117"/>
      <c r="CFP44" s="117"/>
      <c r="CFQ44" s="117"/>
      <c r="CFR44" s="117"/>
      <c r="CFS44" s="117"/>
      <c r="CFT44" s="117"/>
      <c r="CFU44" s="117"/>
      <c r="CFV44" s="117"/>
      <c r="CFW44" s="117"/>
      <c r="CFX44" s="117"/>
      <c r="CFY44" s="117"/>
      <c r="CFZ44" s="117"/>
      <c r="CGA44" s="117"/>
      <c r="CGB44" s="117"/>
      <c r="CGC44" s="117"/>
      <c r="CGD44" s="117"/>
      <c r="CGE44" s="117"/>
      <c r="CGF44" s="117"/>
      <c r="CGG44" s="117"/>
      <c r="CGH44" s="117"/>
      <c r="CGI44" s="117"/>
      <c r="CGJ44" s="117"/>
      <c r="CGK44" s="117"/>
      <c r="CGL44" s="117"/>
      <c r="CGM44" s="117"/>
      <c r="CGN44" s="117"/>
      <c r="CGO44" s="117"/>
      <c r="CGP44" s="117"/>
      <c r="CGQ44" s="117"/>
      <c r="CGR44" s="117"/>
      <c r="CGS44" s="117"/>
      <c r="CGT44" s="117"/>
      <c r="CGU44" s="117"/>
      <c r="CGV44" s="117"/>
      <c r="CGW44" s="117"/>
      <c r="CGX44" s="117"/>
      <c r="CGY44" s="117"/>
      <c r="CGZ44" s="117"/>
      <c r="CHA44" s="117"/>
      <c r="CHB44" s="117"/>
      <c r="CHC44" s="117"/>
      <c r="CHD44" s="117"/>
      <c r="CHE44" s="117"/>
      <c r="CHF44" s="117"/>
      <c r="CHG44" s="117"/>
      <c r="CHH44" s="117"/>
      <c r="CHI44" s="117"/>
      <c r="CHJ44" s="117"/>
      <c r="CHK44" s="117"/>
      <c r="CHL44" s="117"/>
      <c r="CHM44" s="117"/>
      <c r="CHN44" s="117"/>
      <c r="CHO44" s="117"/>
      <c r="CHP44" s="117"/>
      <c r="CHQ44" s="117"/>
      <c r="CHR44" s="117"/>
      <c r="CHS44" s="117"/>
      <c r="CHT44" s="117"/>
      <c r="CHU44" s="117"/>
      <c r="CHV44" s="117"/>
      <c r="CHW44" s="117"/>
      <c r="CHX44" s="117"/>
      <c r="CHY44" s="117"/>
      <c r="CHZ44" s="117"/>
      <c r="CIA44" s="117"/>
      <c r="CIB44" s="117"/>
      <c r="CIC44" s="117"/>
      <c r="CID44" s="117"/>
      <c r="CIE44" s="117"/>
      <c r="CIF44" s="117"/>
      <c r="CIG44" s="117"/>
      <c r="CIH44" s="117"/>
      <c r="CII44" s="117"/>
      <c r="CIJ44" s="117"/>
      <c r="CIK44" s="117"/>
      <c r="CIL44" s="117"/>
      <c r="CIM44" s="117"/>
      <c r="CIN44" s="117"/>
      <c r="CIO44" s="117"/>
      <c r="CIP44" s="117"/>
      <c r="CIQ44" s="117"/>
      <c r="CIR44" s="117"/>
      <c r="CIS44" s="117"/>
      <c r="CIT44" s="117"/>
      <c r="CIU44" s="117"/>
      <c r="CIV44" s="117"/>
      <c r="CIW44" s="117"/>
      <c r="CIX44" s="117"/>
      <c r="CIY44" s="117"/>
      <c r="CIZ44" s="117"/>
      <c r="CJA44" s="117"/>
      <c r="CJB44" s="117"/>
      <c r="CJC44" s="117"/>
      <c r="CJD44" s="117"/>
      <c r="CJE44" s="117"/>
      <c r="CJF44" s="117"/>
      <c r="CJG44" s="117"/>
      <c r="CJH44" s="117"/>
      <c r="CJI44" s="117"/>
      <c r="CJJ44" s="117"/>
      <c r="CJK44" s="117"/>
      <c r="CJL44" s="117"/>
      <c r="CJM44" s="117"/>
      <c r="CJN44" s="117"/>
      <c r="CJO44" s="117"/>
      <c r="CJP44" s="117"/>
      <c r="CJQ44" s="117"/>
      <c r="CJR44" s="117"/>
      <c r="CJS44" s="117"/>
      <c r="CJT44" s="117"/>
      <c r="CJU44" s="117"/>
      <c r="CJV44" s="117"/>
      <c r="CJW44" s="117"/>
      <c r="CJX44" s="117"/>
      <c r="CJY44" s="117"/>
      <c r="CJZ44" s="117"/>
      <c r="CKA44" s="117"/>
      <c r="CKB44" s="117"/>
      <c r="CKC44" s="117"/>
      <c r="CKD44" s="117"/>
      <c r="CKE44" s="117"/>
      <c r="CKF44" s="117"/>
      <c r="CKG44" s="117"/>
      <c r="CKH44" s="117"/>
      <c r="CKI44" s="117"/>
      <c r="CKJ44" s="117"/>
      <c r="CKK44" s="117"/>
      <c r="CKL44" s="117"/>
      <c r="CKM44" s="117"/>
      <c r="CKN44" s="117"/>
      <c r="CKO44" s="117"/>
      <c r="CKP44" s="117"/>
      <c r="CKQ44" s="117"/>
      <c r="CKR44" s="117"/>
      <c r="CKS44" s="117"/>
      <c r="CKT44" s="117"/>
      <c r="CKU44" s="117"/>
      <c r="CKV44" s="117"/>
      <c r="CKW44" s="117"/>
      <c r="CKX44" s="117"/>
      <c r="CKY44" s="117"/>
      <c r="CKZ44" s="117"/>
      <c r="CLA44" s="117"/>
      <c r="CLB44" s="117"/>
      <c r="CLC44" s="117"/>
      <c r="CLD44" s="117"/>
      <c r="CLE44" s="117"/>
      <c r="CLF44" s="117"/>
      <c r="CLG44" s="117"/>
      <c r="CLH44" s="117"/>
      <c r="CLI44" s="117"/>
      <c r="CLJ44" s="117"/>
      <c r="CLK44" s="117"/>
      <c r="CLL44" s="117"/>
      <c r="CLM44" s="117"/>
      <c r="CLN44" s="117"/>
      <c r="CLO44" s="117"/>
      <c r="CLP44" s="117"/>
      <c r="CLQ44" s="117"/>
      <c r="CLR44" s="117"/>
      <c r="CLS44" s="117"/>
      <c r="CLT44" s="117"/>
      <c r="CLU44" s="117"/>
      <c r="CLV44" s="117"/>
      <c r="CLW44" s="117"/>
      <c r="CLX44" s="117"/>
      <c r="CLY44" s="117"/>
      <c r="CLZ44" s="117"/>
      <c r="CMA44" s="117"/>
      <c r="CMB44" s="117"/>
      <c r="CMC44" s="117"/>
      <c r="CMD44" s="117"/>
      <c r="CME44" s="117"/>
      <c r="CMF44" s="117"/>
      <c r="CMG44" s="117"/>
      <c r="CMH44" s="117"/>
      <c r="CMI44" s="117"/>
      <c r="CMJ44" s="117"/>
      <c r="CMK44" s="117"/>
      <c r="CML44" s="117"/>
      <c r="CMM44" s="117"/>
      <c r="CMN44" s="117"/>
      <c r="CMO44" s="117"/>
      <c r="CMP44" s="117"/>
      <c r="CMQ44" s="117"/>
      <c r="CMR44" s="117"/>
      <c r="CMS44" s="117"/>
      <c r="CMT44" s="117"/>
      <c r="CMU44" s="117"/>
      <c r="CMV44" s="117"/>
      <c r="CMW44" s="117"/>
      <c r="CMX44" s="117"/>
      <c r="CMY44" s="117"/>
      <c r="CMZ44" s="117"/>
      <c r="CNA44" s="117"/>
      <c r="CNB44" s="117"/>
      <c r="CNC44" s="117"/>
      <c r="CND44" s="117"/>
      <c r="CNE44" s="117"/>
      <c r="CNF44" s="117"/>
      <c r="CNG44" s="117"/>
      <c r="CNH44" s="117"/>
      <c r="CNI44" s="117"/>
      <c r="CNJ44" s="117"/>
      <c r="CNK44" s="117"/>
      <c r="CNL44" s="117"/>
      <c r="CNM44" s="117"/>
      <c r="CNN44" s="117"/>
      <c r="CNO44" s="117"/>
      <c r="CNP44" s="117"/>
      <c r="CNQ44" s="117"/>
      <c r="CNR44" s="117"/>
      <c r="CNS44" s="117"/>
      <c r="CNT44" s="117"/>
      <c r="CNU44" s="117"/>
      <c r="CNV44" s="117"/>
      <c r="CNW44" s="117"/>
      <c r="CNX44" s="117"/>
      <c r="CNY44" s="117"/>
      <c r="CNZ44" s="117"/>
      <c r="COA44" s="117"/>
      <c r="COB44" s="117"/>
      <c r="COC44" s="117"/>
      <c r="COD44" s="117"/>
      <c r="COE44" s="117"/>
      <c r="COF44" s="117"/>
      <c r="COG44" s="117"/>
      <c r="COH44" s="117"/>
      <c r="COI44" s="117"/>
      <c r="COJ44" s="117"/>
      <c r="COK44" s="117"/>
      <c r="COL44" s="117"/>
      <c r="COM44" s="117"/>
      <c r="CON44" s="117"/>
      <c r="COO44" s="117"/>
      <c r="COP44" s="117"/>
      <c r="COQ44" s="117"/>
      <c r="COR44" s="117"/>
      <c r="COS44" s="117"/>
      <c r="COT44" s="117"/>
      <c r="COU44" s="117"/>
      <c r="COV44" s="117"/>
      <c r="COW44" s="117"/>
      <c r="COX44" s="117"/>
      <c r="COY44" s="117"/>
      <c r="COZ44" s="117"/>
      <c r="CPA44" s="117"/>
      <c r="CPB44" s="117"/>
      <c r="CPC44" s="117"/>
      <c r="CPD44" s="117"/>
      <c r="CPE44" s="117"/>
      <c r="CPF44" s="117"/>
      <c r="CPG44" s="117"/>
      <c r="CPH44" s="117"/>
      <c r="CPI44" s="117"/>
      <c r="CPJ44" s="117"/>
      <c r="CPK44" s="117"/>
      <c r="CPL44" s="117"/>
      <c r="CPM44" s="117"/>
      <c r="CPN44" s="117"/>
      <c r="CPO44" s="117"/>
      <c r="CPP44" s="117"/>
      <c r="CPQ44" s="117"/>
      <c r="CPR44" s="117"/>
      <c r="CPS44" s="117"/>
      <c r="CPT44" s="117"/>
      <c r="CPU44" s="117"/>
      <c r="CPV44" s="117"/>
      <c r="CPW44" s="117"/>
      <c r="CPX44" s="117"/>
      <c r="CPY44" s="117"/>
      <c r="CPZ44" s="117"/>
      <c r="CQA44" s="117"/>
      <c r="CQB44" s="117"/>
      <c r="CQC44" s="117"/>
      <c r="CQD44" s="117"/>
      <c r="CQE44" s="117"/>
      <c r="CQF44" s="117"/>
      <c r="CQG44" s="117"/>
      <c r="CQH44" s="117"/>
      <c r="CQI44" s="117"/>
      <c r="CQJ44" s="117"/>
      <c r="CQK44" s="117"/>
      <c r="CQL44" s="117"/>
      <c r="CQM44" s="117"/>
      <c r="CQN44" s="117"/>
      <c r="CQO44" s="117"/>
      <c r="CQP44" s="117"/>
      <c r="CQQ44" s="117"/>
      <c r="CQR44" s="117"/>
      <c r="CQS44" s="117"/>
      <c r="CQT44" s="117"/>
      <c r="CQU44" s="117"/>
      <c r="CQV44" s="117"/>
      <c r="CQW44" s="117"/>
      <c r="CQX44" s="117"/>
      <c r="CQY44" s="117"/>
      <c r="CQZ44" s="117"/>
      <c r="CRA44" s="117"/>
      <c r="CRB44" s="117"/>
      <c r="CRC44" s="117"/>
      <c r="CRD44" s="117"/>
      <c r="CRE44" s="117"/>
      <c r="CRF44" s="117"/>
      <c r="CRG44" s="117"/>
      <c r="CRH44" s="117"/>
      <c r="CRI44" s="117"/>
      <c r="CRJ44" s="117"/>
      <c r="CRK44" s="117"/>
      <c r="CRL44" s="117"/>
      <c r="CRM44" s="117"/>
      <c r="CRN44" s="117"/>
      <c r="CRO44" s="117"/>
      <c r="CRP44" s="117"/>
      <c r="CRQ44" s="117"/>
      <c r="CRR44" s="117"/>
      <c r="CRS44" s="117"/>
      <c r="CRT44" s="117"/>
      <c r="CRU44" s="117"/>
      <c r="CRV44" s="117"/>
      <c r="CRW44" s="117"/>
      <c r="CRX44" s="117"/>
      <c r="CRY44" s="117"/>
      <c r="CRZ44" s="117"/>
      <c r="CSA44" s="117"/>
      <c r="CSB44" s="117"/>
      <c r="CSC44" s="117"/>
      <c r="CSD44" s="117"/>
      <c r="CSE44" s="117"/>
      <c r="CSF44" s="117"/>
      <c r="CSG44" s="117"/>
      <c r="CSH44" s="117"/>
      <c r="CSI44" s="117"/>
      <c r="CSJ44" s="117"/>
      <c r="CSK44" s="117"/>
      <c r="CSL44" s="117"/>
      <c r="CSM44" s="117"/>
      <c r="CSN44" s="117"/>
      <c r="CSO44" s="117"/>
      <c r="CSP44" s="117"/>
      <c r="CSQ44" s="117"/>
      <c r="CSR44" s="117"/>
      <c r="CSS44" s="117"/>
      <c r="CST44" s="117"/>
      <c r="CSU44" s="117"/>
      <c r="CSV44" s="117"/>
      <c r="CSW44" s="117"/>
      <c r="CSX44" s="117"/>
      <c r="CSY44" s="117"/>
      <c r="CSZ44" s="117"/>
      <c r="CTA44" s="117"/>
      <c r="CTB44" s="117"/>
      <c r="CTC44" s="117"/>
      <c r="CTD44" s="117"/>
      <c r="CTE44" s="117"/>
      <c r="CTF44" s="117"/>
      <c r="CTG44" s="117"/>
      <c r="CTH44" s="117"/>
      <c r="CTI44" s="117"/>
      <c r="CTJ44" s="117"/>
      <c r="CTK44" s="117"/>
      <c r="CTL44" s="117"/>
      <c r="CTM44" s="117"/>
      <c r="CTN44" s="117"/>
      <c r="CTO44" s="117"/>
      <c r="CTP44" s="117"/>
      <c r="CTQ44" s="117"/>
      <c r="CTR44" s="117"/>
      <c r="CTS44" s="117"/>
      <c r="CTT44" s="117"/>
      <c r="CTU44" s="117"/>
      <c r="CTV44" s="117"/>
      <c r="CTW44" s="117"/>
      <c r="CTX44" s="117"/>
      <c r="CTY44" s="117"/>
      <c r="CTZ44" s="117"/>
      <c r="CUA44" s="117"/>
      <c r="CUB44" s="117"/>
      <c r="CUC44" s="117"/>
      <c r="CUD44" s="117"/>
      <c r="CUE44" s="117"/>
      <c r="CUF44" s="117"/>
      <c r="CUG44" s="117"/>
      <c r="CUH44" s="117"/>
      <c r="CUI44" s="117"/>
      <c r="CUJ44" s="117"/>
      <c r="CUK44" s="117"/>
      <c r="CUL44" s="117"/>
      <c r="CUM44" s="117"/>
      <c r="CUN44" s="117"/>
      <c r="CUO44" s="117"/>
      <c r="CUP44" s="117"/>
      <c r="CUQ44" s="117"/>
      <c r="CUR44" s="117"/>
      <c r="CUS44" s="117"/>
      <c r="CUT44" s="117"/>
      <c r="CUU44" s="117"/>
      <c r="CUV44" s="117"/>
      <c r="CUW44" s="117"/>
      <c r="CUX44" s="117"/>
      <c r="CUY44" s="117"/>
      <c r="CUZ44" s="117"/>
      <c r="CVA44" s="117"/>
      <c r="CVB44" s="117"/>
      <c r="CVC44" s="117"/>
      <c r="CVD44" s="117"/>
      <c r="CVE44" s="117"/>
      <c r="CVF44" s="117"/>
      <c r="CVG44" s="117"/>
      <c r="CVH44" s="117"/>
      <c r="CVI44" s="117"/>
      <c r="CVJ44" s="117"/>
      <c r="CVK44" s="117"/>
      <c r="CVL44" s="117"/>
      <c r="CVM44" s="117"/>
      <c r="CVN44" s="117"/>
      <c r="CVO44" s="117"/>
      <c r="CVP44" s="117"/>
      <c r="CVQ44" s="117"/>
      <c r="CVR44" s="117"/>
      <c r="CVS44" s="117"/>
      <c r="CVT44" s="117"/>
      <c r="CVU44" s="117"/>
      <c r="CVV44" s="117"/>
      <c r="CVW44" s="117"/>
      <c r="CVX44" s="117"/>
      <c r="CVY44" s="117"/>
      <c r="CVZ44" s="117"/>
      <c r="CWA44" s="117"/>
      <c r="CWB44" s="117"/>
      <c r="CWC44" s="117"/>
      <c r="CWD44" s="117"/>
      <c r="CWE44" s="117"/>
      <c r="CWF44" s="117"/>
      <c r="CWG44" s="117"/>
      <c r="CWH44" s="117"/>
      <c r="CWI44" s="117"/>
      <c r="CWJ44" s="117"/>
      <c r="CWK44" s="117"/>
      <c r="CWL44" s="117"/>
      <c r="CWM44" s="117"/>
      <c r="CWN44" s="117"/>
      <c r="CWO44" s="117"/>
      <c r="CWP44" s="117"/>
      <c r="CWQ44" s="117"/>
      <c r="CWR44" s="117"/>
      <c r="CWS44" s="117"/>
      <c r="CWT44" s="117"/>
      <c r="CWU44" s="117"/>
      <c r="CWV44" s="117"/>
      <c r="CWW44" s="117"/>
      <c r="CWX44" s="117"/>
      <c r="CWY44" s="117"/>
      <c r="CWZ44" s="117"/>
      <c r="CXA44" s="117"/>
      <c r="CXB44" s="117"/>
      <c r="CXC44" s="117"/>
      <c r="CXD44" s="117"/>
      <c r="CXE44" s="117"/>
      <c r="CXF44" s="117"/>
      <c r="CXG44" s="117"/>
      <c r="CXH44" s="117"/>
      <c r="CXI44" s="117"/>
      <c r="CXJ44" s="117"/>
      <c r="CXK44" s="117"/>
      <c r="CXL44" s="117"/>
      <c r="CXM44" s="117"/>
      <c r="CXN44" s="117"/>
      <c r="CXO44" s="117"/>
      <c r="CXP44" s="117"/>
      <c r="CXQ44" s="117"/>
      <c r="CXR44" s="117"/>
      <c r="CXS44" s="117"/>
      <c r="CXT44" s="117"/>
      <c r="CXU44" s="117"/>
      <c r="CXV44" s="117"/>
      <c r="CXW44" s="117"/>
      <c r="CXX44" s="117"/>
      <c r="CXY44" s="117"/>
      <c r="CXZ44" s="117"/>
      <c r="CYA44" s="117"/>
      <c r="CYB44" s="117"/>
      <c r="CYC44" s="117"/>
      <c r="CYD44" s="117"/>
      <c r="CYE44" s="117"/>
      <c r="CYF44" s="117"/>
      <c r="CYG44" s="117"/>
      <c r="CYH44" s="117"/>
      <c r="CYI44" s="117"/>
      <c r="CYJ44" s="117"/>
      <c r="CYK44" s="117"/>
      <c r="CYL44" s="117"/>
      <c r="CYM44" s="117"/>
      <c r="CYN44" s="117"/>
      <c r="CYO44" s="117"/>
      <c r="CYP44" s="117"/>
      <c r="CYQ44" s="117"/>
      <c r="CYR44" s="117"/>
      <c r="CYS44" s="117"/>
      <c r="CYT44" s="117"/>
      <c r="CYU44" s="117"/>
      <c r="CYV44" s="117"/>
      <c r="CYW44" s="117"/>
      <c r="CYX44" s="117"/>
      <c r="CYY44" s="117"/>
      <c r="CYZ44" s="117"/>
      <c r="CZA44" s="117"/>
      <c r="CZB44" s="117"/>
      <c r="CZC44" s="117"/>
      <c r="CZD44" s="117"/>
      <c r="CZE44" s="117"/>
      <c r="CZF44" s="117"/>
      <c r="CZG44" s="117"/>
      <c r="CZH44" s="117"/>
      <c r="CZI44" s="117"/>
      <c r="CZJ44" s="117"/>
      <c r="CZK44" s="117"/>
      <c r="CZL44" s="117"/>
      <c r="CZM44" s="117"/>
      <c r="CZN44" s="117"/>
      <c r="CZO44" s="117"/>
      <c r="CZP44" s="117"/>
      <c r="CZQ44" s="117"/>
      <c r="CZR44" s="117"/>
      <c r="CZS44" s="117"/>
      <c r="CZT44" s="117"/>
      <c r="CZU44" s="117"/>
      <c r="CZV44" s="117"/>
      <c r="CZW44" s="117"/>
      <c r="CZX44" s="117"/>
      <c r="CZY44" s="117"/>
      <c r="CZZ44" s="117"/>
      <c r="DAA44" s="117"/>
      <c r="DAB44" s="117"/>
      <c r="DAC44" s="117"/>
      <c r="DAD44" s="117"/>
      <c r="DAE44" s="117"/>
      <c r="DAF44" s="117"/>
      <c r="DAG44" s="117"/>
      <c r="DAH44" s="117"/>
      <c r="DAI44" s="117"/>
      <c r="DAJ44" s="117"/>
      <c r="DAK44" s="117"/>
      <c r="DAL44" s="117"/>
      <c r="DAM44" s="117"/>
      <c r="DAN44" s="117"/>
      <c r="DAO44" s="117"/>
      <c r="DAP44" s="117"/>
      <c r="DAQ44" s="117"/>
      <c r="DAR44" s="117"/>
      <c r="DAS44" s="117"/>
      <c r="DAT44" s="117"/>
      <c r="DAU44" s="117"/>
      <c r="DAV44" s="117"/>
      <c r="DAW44" s="117"/>
      <c r="DAX44" s="117"/>
      <c r="DAY44" s="117"/>
      <c r="DAZ44" s="117"/>
      <c r="DBA44" s="117"/>
      <c r="DBB44" s="117"/>
      <c r="DBC44" s="117"/>
      <c r="DBD44" s="117"/>
      <c r="DBE44" s="117"/>
      <c r="DBF44" s="117"/>
      <c r="DBG44" s="117"/>
      <c r="DBH44" s="117"/>
      <c r="DBI44" s="117"/>
      <c r="DBJ44" s="117"/>
      <c r="DBK44" s="117"/>
      <c r="DBL44" s="117"/>
      <c r="DBM44" s="117"/>
      <c r="DBN44" s="117"/>
      <c r="DBO44" s="117"/>
      <c r="DBP44" s="117"/>
      <c r="DBQ44" s="117"/>
      <c r="DBR44" s="117"/>
      <c r="DBS44" s="117"/>
      <c r="DBT44" s="117"/>
      <c r="DBU44" s="117"/>
      <c r="DBV44" s="117"/>
      <c r="DBW44" s="117"/>
      <c r="DBX44" s="117"/>
      <c r="DBY44" s="117"/>
      <c r="DBZ44" s="117"/>
      <c r="DCA44" s="117"/>
      <c r="DCB44" s="117"/>
      <c r="DCC44" s="117"/>
      <c r="DCD44" s="117"/>
      <c r="DCE44" s="117"/>
      <c r="DCF44" s="117"/>
      <c r="DCG44" s="117"/>
      <c r="DCH44" s="117"/>
      <c r="DCI44" s="117"/>
      <c r="DCJ44" s="117"/>
      <c r="DCK44" s="117"/>
      <c r="DCL44" s="117"/>
      <c r="DCM44" s="117"/>
      <c r="DCN44" s="117"/>
      <c r="DCO44" s="117"/>
      <c r="DCP44" s="117"/>
      <c r="DCQ44" s="117"/>
      <c r="DCR44" s="117"/>
      <c r="DCS44" s="117"/>
      <c r="DCT44" s="117"/>
      <c r="DCU44" s="117"/>
      <c r="DCV44" s="117"/>
      <c r="DCW44" s="117"/>
      <c r="DCX44" s="117"/>
      <c r="DCY44" s="117"/>
      <c r="DCZ44" s="117"/>
      <c r="DDA44" s="117"/>
      <c r="DDB44" s="117"/>
      <c r="DDC44" s="117"/>
      <c r="DDD44" s="117"/>
      <c r="DDE44" s="117"/>
      <c r="DDF44" s="117"/>
      <c r="DDG44" s="117"/>
      <c r="DDH44" s="117"/>
      <c r="DDI44" s="117"/>
      <c r="DDJ44" s="117"/>
      <c r="DDK44" s="117"/>
      <c r="DDL44" s="117"/>
      <c r="DDM44" s="117"/>
      <c r="DDN44" s="117"/>
      <c r="DDO44" s="117"/>
      <c r="DDP44" s="117"/>
      <c r="DDQ44" s="117"/>
      <c r="DDR44" s="117"/>
      <c r="DDS44" s="117"/>
      <c r="DDT44" s="117"/>
      <c r="DDU44" s="117"/>
      <c r="DDV44" s="117"/>
      <c r="DDW44" s="117"/>
      <c r="DDX44" s="117"/>
      <c r="DDY44" s="117"/>
      <c r="DDZ44" s="117"/>
      <c r="DEA44" s="117"/>
      <c r="DEB44" s="117"/>
      <c r="DEC44" s="117"/>
      <c r="DED44" s="117"/>
      <c r="DEE44" s="117"/>
      <c r="DEF44" s="117"/>
      <c r="DEG44" s="117"/>
      <c r="DEH44" s="117"/>
      <c r="DEI44" s="117"/>
      <c r="DEJ44" s="117"/>
      <c r="DEK44" s="117"/>
      <c r="DEL44" s="117"/>
      <c r="DEM44" s="117"/>
      <c r="DEN44" s="117"/>
      <c r="DEO44" s="117"/>
      <c r="DEP44" s="117"/>
      <c r="DEQ44" s="117"/>
      <c r="DER44" s="117"/>
      <c r="DES44" s="117"/>
      <c r="DET44" s="117"/>
      <c r="DEU44" s="117"/>
      <c r="DEV44" s="117"/>
      <c r="DEW44" s="117"/>
      <c r="DEX44" s="117"/>
      <c r="DEY44" s="117"/>
      <c r="DEZ44" s="117"/>
      <c r="DFA44" s="117"/>
      <c r="DFB44" s="117"/>
      <c r="DFC44" s="117"/>
      <c r="DFD44" s="117"/>
      <c r="DFE44" s="117"/>
      <c r="DFF44" s="117"/>
      <c r="DFG44" s="117"/>
      <c r="DFH44" s="117"/>
      <c r="DFI44" s="117"/>
      <c r="DFJ44" s="117"/>
      <c r="DFK44" s="117"/>
      <c r="DFL44" s="117"/>
      <c r="DFM44" s="117"/>
      <c r="DFN44" s="117"/>
      <c r="DFO44" s="117"/>
      <c r="DFP44" s="117"/>
      <c r="DFQ44" s="117"/>
      <c r="DFR44" s="117"/>
      <c r="DFS44" s="117"/>
      <c r="DFT44" s="117"/>
      <c r="DFU44" s="117"/>
      <c r="DFV44" s="117"/>
      <c r="DFW44" s="117"/>
      <c r="DFX44" s="117"/>
      <c r="DFY44" s="117"/>
      <c r="DFZ44" s="117"/>
      <c r="DGA44" s="117"/>
      <c r="DGB44" s="117"/>
      <c r="DGC44" s="117"/>
      <c r="DGD44" s="117"/>
      <c r="DGE44" s="117"/>
      <c r="DGF44" s="117"/>
      <c r="DGG44" s="117"/>
      <c r="DGH44" s="117"/>
      <c r="DGI44" s="117"/>
      <c r="DGJ44" s="117"/>
      <c r="DGK44" s="117"/>
      <c r="DGL44" s="117"/>
      <c r="DGM44" s="117"/>
      <c r="DGN44" s="117"/>
      <c r="DGO44" s="117"/>
      <c r="DGP44" s="117"/>
      <c r="DGQ44" s="117"/>
      <c r="DGR44" s="117"/>
      <c r="DGS44" s="117"/>
      <c r="DGT44" s="117"/>
      <c r="DGU44" s="117"/>
      <c r="DGV44" s="117"/>
      <c r="DGW44" s="117"/>
      <c r="DGX44" s="117"/>
      <c r="DGY44" s="117"/>
      <c r="DGZ44" s="117"/>
      <c r="DHA44" s="117"/>
      <c r="DHB44" s="117"/>
      <c r="DHC44" s="117"/>
      <c r="DHD44" s="117"/>
      <c r="DHE44" s="117"/>
      <c r="DHF44" s="117"/>
      <c r="DHG44" s="117"/>
      <c r="DHH44" s="117"/>
      <c r="DHI44" s="117"/>
      <c r="DHJ44" s="117"/>
      <c r="DHK44" s="117"/>
      <c r="DHL44" s="117"/>
      <c r="DHM44" s="117"/>
      <c r="DHN44" s="117"/>
      <c r="DHO44" s="117"/>
      <c r="DHP44" s="117"/>
      <c r="DHQ44" s="117"/>
      <c r="DHR44" s="117"/>
      <c r="DHS44" s="117"/>
      <c r="DHT44" s="117"/>
      <c r="DHU44" s="117"/>
      <c r="DHV44" s="117"/>
      <c r="DHW44" s="117"/>
      <c r="DHX44" s="117"/>
      <c r="DHY44" s="117"/>
      <c r="DHZ44" s="117"/>
      <c r="DIA44" s="117"/>
      <c r="DIB44" s="117"/>
      <c r="DIC44" s="117"/>
      <c r="DID44" s="117"/>
      <c r="DIE44" s="117"/>
      <c r="DIF44" s="117"/>
      <c r="DIG44" s="117"/>
      <c r="DIH44" s="117"/>
      <c r="DII44" s="117"/>
      <c r="DIJ44" s="117"/>
      <c r="DIK44" s="117"/>
      <c r="DIL44" s="117"/>
      <c r="DIM44" s="117"/>
      <c r="DIN44" s="117"/>
      <c r="DIO44" s="117"/>
      <c r="DIP44" s="117"/>
      <c r="DIQ44" s="117"/>
      <c r="DIR44" s="117"/>
      <c r="DIS44" s="117"/>
      <c r="DIT44" s="117"/>
      <c r="DIU44" s="117"/>
      <c r="DIV44" s="117"/>
      <c r="DIW44" s="117"/>
      <c r="DIX44" s="117"/>
      <c r="DIY44" s="117"/>
      <c r="DIZ44" s="117"/>
      <c r="DJA44" s="117"/>
      <c r="DJB44" s="117"/>
      <c r="DJC44" s="117"/>
      <c r="DJD44" s="117"/>
      <c r="DJE44" s="117"/>
      <c r="DJF44" s="117"/>
      <c r="DJG44" s="117"/>
      <c r="DJH44" s="117"/>
      <c r="DJI44" s="117"/>
      <c r="DJJ44" s="117"/>
      <c r="DJK44" s="117"/>
      <c r="DJL44" s="117"/>
      <c r="DJM44" s="117"/>
      <c r="DJN44" s="117"/>
      <c r="DJO44" s="117"/>
      <c r="DJP44" s="117"/>
      <c r="DJQ44" s="117"/>
      <c r="DJR44" s="117"/>
      <c r="DJS44" s="117"/>
      <c r="DJT44" s="117"/>
      <c r="DJU44" s="117"/>
      <c r="DJV44" s="117"/>
      <c r="DJW44" s="117"/>
      <c r="DJX44" s="117"/>
      <c r="DJY44" s="117"/>
      <c r="DJZ44" s="117"/>
      <c r="DKA44" s="117"/>
      <c r="DKB44" s="117"/>
      <c r="DKC44" s="117"/>
      <c r="DKD44" s="117"/>
      <c r="DKE44" s="117"/>
      <c r="DKF44" s="117"/>
      <c r="DKG44" s="117"/>
      <c r="DKH44" s="117"/>
      <c r="DKI44" s="117"/>
      <c r="DKJ44" s="117"/>
      <c r="DKK44" s="117"/>
      <c r="DKL44" s="117"/>
      <c r="DKM44" s="117"/>
      <c r="DKN44" s="117"/>
      <c r="DKO44" s="117"/>
      <c r="DKP44" s="117"/>
      <c r="DKQ44" s="117"/>
      <c r="DKR44" s="117"/>
      <c r="DKS44" s="117"/>
      <c r="DKT44" s="117"/>
      <c r="DKU44" s="117"/>
      <c r="DKV44" s="117"/>
      <c r="DKW44" s="117"/>
      <c r="DKX44" s="117"/>
      <c r="DKY44" s="117"/>
      <c r="DKZ44" s="117"/>
      <c r="DLA44" s="117"/>
      <c r="DLB44" s="117"/>
      <c r="DLC44" s="117"/>
      <c r="DLD44" s="117"/>
      <c r="DLE44" s="117"/>
      <c r="DLF44" s="117"/>
      <c r="DLG44" s="117"/>
      <c r="DLH44" s="117"/>
      <c r="DLI44" s="117"/>
      <c r="DLJ44" s="117"/>
      <c r="DLK44" s="117"/>
      <c r="DLL44" s="117"/>
      <c r="DLM44" s="117"/>
      <c r="DLN44" s="117"/>
      <c r="DLO44" s="117"/>
      <c r="DLP44" s="117"/>
      <c r="DLQ44" s="117"/>
      <c r="DLR44" s="117"/>
      <c r="DLS44" s="117"/>
      <c r="DLT44" s="117"/>
      <c r="DLU44" s="117"/>
      <c r="DLV44" s="117"/>
      <c r="DLW44" s="117"/>
      <c r="DLX44" s="117"/>
      <c r="DLY44" s="117"/>
      <c r="DLZ44" s="117"/>
      <c r="DMA44" s="117"/>
      <c r="DMB44" s="117"/>
      <c r="DMC44" s="117"/>
      <c r="DMD44" s="117"/>
      <c r="DME44" s="117"/>
      <c r="DMF44" s="117"/>
      <c r="DMG44" s="117"/>
      <c r="DMH44" s="117"/>
      <c r="DMI44" s="117"/>
      <c r="DMJ44" s="117"/>
      <c r="DMK44" s="117"/>
      <c r="DML44" s="117"/>
      <c r="DMM44" s="117"/>
      <c r="DMN44" s="117"/>
      <c r="DMO44" s="117"/>
      <c r="DMP44" s="117"/>
      <c r="DMQ44" s="117"/>
      <c r="DMR44" s="117"/>
      <c r="DMS44" s="117"/>
      <c r="DMT44" s="117"/>
      <c r="DMU44" s="117"/>
      <c r="DMV44" s="117"/>
      <c r="DMW44" s="117"/>
      <c r="DMX44" s="117"/>
      <c r="DMY44" s="117"/>
      <c r="DMZ44" s="117"/>
      <c r="DNA44" s="117"/>
      <c r="DNB44" s="117"/>
      <c r="DNC44" s="117"/>
      <c r="DND44" s="117"/>
      <c r="DNE44" s="117"/>
      <c r="DNF44" s="117"/>
      <c r="DNG44" s="117"/>
      <c r="DNH44" s="117"/>
      <c r="DNI44" s="117"/>
      <c r="DNJ44" s="117"/>
      <c r="DNK44" s="117"/>
      <c r="DNL44" s="117"/>
      <c r="DNM44" s="117"/>
      <c r="DNN44" s="117"/>
      <c r="DNO44" s="117"/>
      <c r="DNP44" s="117"/>
      <c r="DNQ44" s="117"/>
      <c r="DNR44" s="117"/>
      <c r="DNS44" s="117"/>
      <c r="DNT44" s="117"/>
      <c r="DNU44" s="117"/>
      <c r="DNV44" s="117"/>
      <c r="DNW44" s="117"/>
      <c r="DNX44" s="117"/>
      <c r="DNY44" s="117"/>
      <c r="DNZ44" s="117"/>
      <c r="DOA44" s="117"/>
      <c r="DOB44" s="117"/>
      <c r="DOC44" s="117"/>
      <c r="DOD44" s="117"/>
      <c r="DOE44" s="117"/>
      <c r="DOF44" s="117"/>
      <c r="DOG44" s="117"/>
      <c r="DOH44" s="117"/>
      <c r="DOI44" s="117"/>
      <c r="DOJ44" s="117"/>
      <c r="DOK44" s="117"/>
      <c r="DOL44" s="117"/>
      <c r="DOM44" s="117"/>
      <c r="DON44" s="117"/>
      <c r="DOO44" s="117"/>
      <c r="DOP44" s="117"/>
      <c r="DOQ44" s="117"/>
      <c r="DOR44" s="117"/>
      <c r="DOS44" s="117"/>
      <c r="DOT44" s="117"/>
      <c r="DOU44" s="117"/>
      <c r="DOV44" s="117"/>
      <c r="DOW44" s="117"/>
      <c r="DOX44" s="117"/>
      <c r="DOY44" s="117"/>
      <c r="DOZ44" s="117"/>
      <c r="DPA44" s="117"/>
      <c r="DPB44" s="117"/>
      <c r="DPC44" s="117"/>
      <c r="DPD44" s="117"/>
      <c r="DPE44" s="117"/>
      <c r="DPF44" s="117"/>
      <c r="DPG44" s="117"/>
      <c r="DPH44" s="117"/>
      <c r="DPI44" s="117"/>
      <c r="DPJ44" s="117"/>
      <c r="DPK44" s="117"/>
      <c r="DPL44" s="117"/>
      <c r="DPM44" s="117"/>
      <c r="DPN44" s="117"/>
      <c r="DPO44" s="117"/>
      <c r="DPP44" s="117"/>
      <c r="DPQ44" s="117"/>
      <c r="DPR44" s="117"/>
      <c r="DPS44" s="117"/>
      <c r="DPT44" s="117"/>
      <c r="DPU44" s="117"/>
      <c r="DPV44" s="117"/>
      <c r="DPW44" s="117"/>
      <c r="DPX44" s="117"/>
      <c r="DPY44" s="117"/>
      <c r="DPZ44" s="117"/>
      <c r="DQA44" s="117"/>
      <c r="DQB44" s="117"/>
      <c r="DQC44" s="117"/>
      <c r="DQD44" s="117"/>
      <c r="DQE44" s="117"/>
      <c r="DQF44" s="117"/>
      <c r="DQG44" s="117"/>
      <c r="DQH44" s="117"/>
      <c r="DQI44" s="117"/>
      <c r="DQJ44" s="117"/>
      <c r="DQK44" s="117"/>
      <c r="DQL44" s="117"/>
      <c r="DQM44" s="117"/>
      <c r="DQN44" s="117"/>
      <c r="DQO44" s="117"/>
      <c r="DQP44" s="117"/>
      <c r="DQQ44" s="117"/>
      <c r="DQR44" s="117"/>
      <c r="DQS44" s="117"/>
      <c r="DQT44" s="117"/>
      <c r="DQU44" s="117"/>
      <c r="DQV44" s="117"/>
      <c r="DQW44" s="117"/>
      <c r="DQX44" s="117"/>
      <c r="DQY44" s="117"/>
      <c r="DQZ44" s="117"/>
      <c r="DRA44" s="117"/>
      <c r="DRB44" s="117"/>
      <c r="DRC44" s="117"/>
      <c r="DRD44" s="117"/>
      <c r="DRE44" s="117"/>
      <c r="DRF44" s="117"/>
      <c r="DRG44" s="117"/>
      <c r="DRH44" s="117"/>
      <c r="DRI44" s="117"/>
      <c r="DRJ44" s="117"/>
      <c r="DRK44" s="117"/>
      <c r="DRL44" s="117"/>
      <c r="DRM44" s="117"/>
      <c r="DRN44" s="117"/>
      <c r="DRO44" s="117"/>
      <c r="DRP44" s="117"/>
      <c r="DRQ44" s="117"/>
      <c r="DRR44" s="117"/>
      <c r="DRS44" s="117"/>
      <c r="DRT44" s="117"/>
      <c r="DRU44" s="117"/>
      <c r="DRV44" s="117"/>
      <c r="DRW44" s="117"/>
      <c r="DRX44" s="117"/>
      <c r="DRY44" s="117"/>
      <c r="DRZ44" s="117"/>
      <c r="DSA44" s="117"/>
      <c r="DSB44" s="117"/>
      <c r="DSC44" s="117"/>
      <c r="DSD44" s="117"/>
      <c r="DSE44" s="117"/>
      <c r="DSF44" s="117"/>
      <c r="DSG44" s="117"/>
      <c r="DSH44" s="117"/>
      <c r="DSI44" s="117"/>
      <c r="DSJ44" s="117"/>
      <c r="DSK44" s="117"/>
      <c r="DSL44" s="117"/>
      <c r="DSM44" s="117"/>
      <c r="DSN44" s="117"/>
      <c r="DSO44" s="117"/>
      <c r="DSP44" s="117"/>
      <c r="DSQ44" s="117"/>
      <c r="DSR44" s="117"/>
      <c r="DSS44" s="117"/>
      <c r="DST44" s="117"/>
      <c r="DSU44" s="117"/>
      <c r="DSV44" s="117"/>
      <c r="DSW44" s="117"/>
      <c r="DSX44" s="117"/>
      <c r="DSY44" s="117"/>
      <c r="DSZ44" s="117"/>
      <c r="DTA44" s="117"/>
      <c r="DTB44" s="117"/>
      <c r="DTC44" s="117"/>
      <c r="DTD44" s="117"/>
      <c r="DTE44" s="117"/>
      <c r="DTF44" s="117"/>
      <c r="DTG44" s="117"/>
      <c r="DTH44" s="117"/>
      <c r="DTI44" s="117"/>
      <c r="DTJ44" s="117"/>
      <c r="DTK44" s="117"/>
      <c r="DTL44" s="117"/>
      <c r="DTM44" s="117"/>
      <c r="DTN44" s="117"/>
      <c r="DTO44" s="117"/>
      <c r="DTP44" s="117"/>
      <c r="DTQ44" s="117"/>
      <c r="DTR44" s="117"/>
      <c r="DTS44" s="117"/>
      <c r="DTT44" s="117"/>
      <c r="DTU44" s="117"/>
      <c r="DTV44" s="117"/>
      <c r="DTW44" s="117"/>
      <c r="DTX44" s="117"/>
      <c r="DTY44" s="117"/>
      <c r="DTZ44" s="117"/>
      <c r="DUA44" s="117"/>
      <c r="DUB44" s="117"/>
      <c r="DUC44" s="117"/>
      <c r="DUD44" s="117"/>
      <c r="DUE44" s="117"/>
      <c r="DUF44" s="117"/>
      <c r="DUG44" s="117"/>
      <c r="DUH44" s="117"/>
      <c r="DUI44" s="117"/>
      <c r="DUJ44" s="117"/>
      <c r="DUK44" s="117"/>
      <c r="DUL44" s="117"/>
      <c r="DUM44" s="117"/>
      <c r="DUN44" s="117"/>
      <c r="DUO44" s="117"/>
      <c r="DUP44" s="117"/>
      <c r="DUQ44" s="117"/>
      <c r="DUR44" s="117"/>
      <c r="DUS44" s="117"/>
      <c r="DUT44" s="117"/>
      <c r="DUU44" s="117"/>
      <c r="DUV44" s="117"/>
      <c r="DUW44" s="117"/>
      <c r="DUX44" s="117"/>
      <c r="DUY44" s="117"/>
      <c r="DUZ44" s="117"/>
      <c r="DVA44" s="117"/>
      <c r="DVB44" s="117"/>
      <c r="DVC44" s="117"/>
      <c r="DVD44" s="117"/>
      <c r="DVE44" s="117"/>
      <c r="DVF44" s="117"/>
      <c r="DVG44" s="117"/>
      <c r="DVH44" s="117"/>
      <c r="DVI44" s="117"/>
      <c r="DVJ44" s="117"/>
      <c r="DVK44" s="117"/>
      <c r="DVL44" s="117"/>
      <c r="DVM44" s="117"/>
      <c r="DVN44" s="117"/>
      <c r="DVO44" s="117"/>
      <c r="DVP44" s="117"/>
      <c r="DVQ44" s="117"/>
      <c r="DVR44" s="117"/>
      <c r="DVS44" s="117"/>
      <c r="DVT44" s="117"/>
      <c r="DVU44" s="117"/>
      <c r="DVV44" s="117"/>
      <c r="DVW44" s="117"/>
      <c r="DVX44" s="117"/>
      <c r="DVY44" s="117"/>
      <c r="DVZ44" s="117"/>
      <c r="DWA44" s="117"/>
      <c r="DWB44" s="117"/>
      <c r="DWC44" s="117"/>
      <c r="DWD44" s="117"/>
      <c r="DWE44" s="117"/>
      <c r="DWF44" s="117"/>
      <c r="DWG44" s="117"/>
      <c r="DWH44" s="117"/>
      <c r="DWI44" s="117"/>
      <c r="DWJ44" s="117"/>
      <c r="DWK44" s="117"/>
      <c r="DWL44" s="117"/>
      <c r="DWM44" s="117"/>
      <c r="DWN44" s="117"/>
      <c r="DWO44" s="117"/>
      <c r="DWP44" s="117"/>
      <c r="DWQ44" s="117"/>
      <c r="DWR44" s="117"/>
      <c r="DWS44" s="117"/>
      <c r="DWT44" s="117"/>
      <c r="DWU44" s="117"/>
      <c r="DWV44" s="117"/>
      <c r="DWW44" s="117"/>
      <c r="DWX44" s="117"/>
      <c r="DWY44" s="117"/>
      <c r="DWZ44" s="117"/>
      <c r="DXA44" s="117"/>
      <c r="DXB44" s="117"/>
      <c r="DXC44" s="117"/>
      <c r="DXD44" s="117"/>
      <c r="DXE44" s="117"/>
      <c r="DXF44" s="117"/>
      <c r="DXG44" s="117"/>
      <c r="DXH44" s="117"/>
      <c r="DXI44" s="117"/>
      <c r="DXJ44" s="117"/>
      <c r="DXK44" s="117"/>
      <c r="DXL44" s="117"/>
      <c r="DXM44" s="117"/>
      <c r="DXN44" s="117"/>
      <c r="DXO44" s="117"/>
      <c r="DXP44" s="117"/>
      <c r="DXQ44" s="117"/>
      <c r="DXR44" s="117"/>
      <c r="DXS44" s="117"/>
      <c r="DXT44" s="117"/>
      <c r="DXU44" s="117"/>
      <c r="DXV44" s="117"/>
      <c r="DXW44" s="117"/>
      <c r="DXX44" s="117"/>
      <c r="DXY44" s="117"/>
      <c r="DXZ44" s="117"/>
      <c r="DYA44" s="117"/>
      <c r="DYB44" s="117"/>
      <c r="DYC44" s="117"/>
      <c r="DYD44" s="117"/>
      <c r="DYE44" s="117"/>
      <c r="DYF44" s="117"/>
      <c r="DYG44" s="117"/>
      <c r="DYH44" s="117"/>
      <c r="DYI44" s="117"/>
      <c r="DYJ44" s="117"/>
      <c r="DYK44" s="117"/>
      <c r="DYL44" s="117"/>
      <c r="DYM44" s="117"/>
      <c r="DYN44" s="117"/>
      <c r="DYO44" s="117"/>
      <c r="DYP44" s="117"/>
      <c r="DYQ44" s="117"/>
      <c r="DYR44" s="117"/>
      <c r="DYS44" s="117"/>
      <c r="DYT44" s="117"/>
      <c r="DYU44" s="117"/>
      <c r="DYV44" s="117"/>
      <c r="DYW44" s="117"/>
      <c r="DYX44" s="117"/>
      <c r="DYY44" s="117"/>
      <c r="DYZ44" s="117"/>
      <c r="DZA44" s="117"/>
      <c r="DZB44" s="117"/>
      <c r="DZC44" s="117"/>
      <c r="DZD44" s="117"/>
      <c r="DZE44" s="117"/>
      <c r="DZF44" s="117"/>
      <c r="DZG44" s="117"/>
      <c r="DZH44" s="117"/>
      <c r="DZI44" s="117"/>
      <c r="DZJ44" s="117"/>
      <c r="DZK44" s="117"/>
      <c r="DZL44" s="117"/>
      <c r="DZM44" s="117"/>
      <c r="DZN44" s="117"/>
      <c r="DZO44" s="117"/>
      <c r="DZP44" s="117"/>
      <c r="DZQ44" s="117"/>
      <c r="DZR44" s="117"/>
      <c r="DZS44" s="117"/>
      <c r="DZT44" s="117"/>
      <c r="DZU44" s="117"/>
      <c r="DZV44" s="117"/>
      <c r="DZW44" s="117"/>
      <c r="DZX44" s="117"/>
      <c r="DZY44" s="117"/>
      <c r="DZZ44" s="117"/>
      <c r="EAA44" s="117"/>
      <c r="EAB44" s="117"/>
      <c r="EAC44" s="117"/>
      <c r="EAD44" s="117"/>
      <c r="EAE44" s="117"/>
      <c r="EAF44" s="117"/>
      <c r="EAG44" s="117"/>
      <c r="EAH44" s="117"/>
      <c r="EAI44" s="117"/>
      <c r="EAJ44" s="117"/>
      <c r="EAK44" s="117"/>
      <c r="EAL44" s="117"/>
      <c r="EAM44" s="117"/>
      <c r="EAN44" s="117"/>
      <c r="EAO44" s="117"/>
      <c r="EAP44" s="117"/>
      <c r="EAQ44" s="117"/>
      <c r="EAR44" s="117"/>
      <c r="EAS44" s="117"/>
      <c r="EAT44" s="117"/>
      <c r="EAU44" s="117"/>
      <c r="EAV44" s="117"/>
      <c r="EAW44" s="117"/>
      <c r="EAX44" s="117"/>
      <c r="EAY44" s="117"/>
      <c r="EAZ44" s="117"/>
      <c r="EBA44" s="117"/>
      <c r="EBB44" s="117"/>
      <c r="EBC44" s="117"/>
      <c r="EBD44" s="117"/>
      <c r="EBE44" s="117"/>
      <c r="EBF44" s="117"/>
      <c r="EBG44" s="117"/>
      <c r="EBH44" s="117"/>
      <c r="EBI44" s="117"/>
      <c r="EBJ44" s="117"/>
      <c r="EBK44" s="117"/>
      <c r="EBL44" s="117"/>
      <c r="EBM44" s="117"/>
      <c r="EBN44" s="117"/>
      <c r="EBO44" s="117"/>
      <c r="EBP44" s="117"/>
      <c r="EBQ44" s="117"/>
      <c r="EBR44" s="117"/>
      <c r="EBS44" s="117"/>
      <c r="EBT44" s="117"/>
      <c r="EBU44" s="117"/>
      <c r="EBV44" s="117"/>
      <c r="EBW44" s="117"/>
      <c r="EBX44" s="117"/>
      <c r="EBY44" s="117"/>
      <c r="EBZ44" s="117"/>
      <c r="ECA44" s="117"/>
      <c r="ECB44" s="117"/>
      <c r="ECC44" s="117"/>
      <c r="ECD44" s="117"/>
      <c r="ECE44" s="117"/>
      <c r="ECF44" s="117"/>
      <c r="ECG44" s="117"/>
      <c r="ECH44" s="117"/>
      <c r="ECI44" s="117"/>
      <c r="ECJ44" s="117"/>
      <c r="ECK44" s="117"/>
      <c r="ECL44" s="117"/>
      <c r="ECM44" s="117"/>
      <c r="ECN44" s="117"/>
      <c r="ECO44" s="117"/>
      <c r="ECP44" s="117"/>
      <c r="ECQ44" s="117"/>
      <c r="ECR44" s="117"/>
      <c r="ECS44" s="117"/>
      <c r="ECT44" s="117"/>
      <c r="ECU44" s="117"/>
      <c r="ECV44" s="117"/>
      <c r="ECW44" s="117"/>
      <c r="ECX44" s="117"/>
      <c r="ECY44" s="117"/>
      <c r="ECZ44" s="117"/>
      <c r="EDA44" s="117"/>
      <c r="EDB44" s="117"/>
      <c r="EDC44" s="117"/>
      <c r="EDD44" s="117"/>
      <c r="EDE44" s="117"/>
      <c r="EDF44" s="117"/>
      <c r="EDG44" s="117"/>
      <c r="EDH44" s="117"/>
      <c r="EDI44" s="117"/>
      <c r="EDJ44" s="117"/>
      <c r="EDK44" s="117"/>
      <c r="EDL44" s="117"/>
      <c r="EDM44" s="117"/>
      <c r="EDN44" s="117"/>
      <c r="EDO44" s="117"/>
      <c r="EDP44" s="117"/>
      <c r="EDQ44" s="117"/>
      <c r="EDR44" s="117"/>
      <c r="EDS44" s="117"/>
      <c r="EDT44" s="117"/>
      <c r="EDU44" s="117"/>
      <c r="EDV44" s="117"/>
      <c r="EDW44" s="117"/>
      <c r="EDX44" s="117"/>
      <c r="EDY44" s="117"/>
      <c r="EDZ44" s="117"/>
      <c r="EEA44" s="117"/>
      <c r="EEB44" s="117"/>
      <c r="EEC44" s="117"/>
      <c r="EED44" s="117"/>
      <c r="EEE44" s="117"/>
      <c r="EEF44" s="117"/>
      <c r="EEG44" s="117"/>
      <c r="EEH44" s="117"/>
      <c r="EEI44" s="117"/>
      <c r="EEJ44" s="117"/>
      <c r="EEK44" s="117"/>
      <c r="EEL44" s="117"/>
      <c r="EEM44" s="117"/>
      <c r="EEN44" s="117"/>
      <c r="EEO44" s="117"/>
      <c r="EEP44" s="117"/>
      <c r="EEQ44" s="117"/>
      <c r="EER44" s="117"/>
      <c r="EES44" s="117"/>
      <c r="EET44" s="117"/>
      <c r="EEU44" s="117"/>
      <c r="EEV44" s="117"/>
      <c r="EEW44" s="117"/>
      <c r="EEX44" s="117"/>
      <c r="EEY44" s="117"/>
      <c r="EEZ44" s="117"/>
      <c r="EFA44" s="117"/>
      <c r="EFB44" s="117"/>
      <c r="EFC44" s="117"/>
      <c r="EFD44" s="117"/>
      <c r="EFE44" s="117"/>
      <c r="EFF44" s="117"/>
      <c r="EFG44" s="117"/>
      <c r="EFH44" s="117"/>
      <c r="EFI44" s="117"/>
      <c r="EFJ44" s="117"/>
      <c r="EFK44" s="117"/>
      <c r="EFL44" s="117"/>
      <c r="EFM44" s="117"/>
      <c r="EFN44" s="117"/>
      <c r="EFO44" s="117"/>
      <c r="EFP44" s="117"/>
      <c r="EFQ44" s="117"/>
      <c r="EFR44" s="117"/>
      <c r="EFS44" s="117"/>
      <c r="EFT44" s="117"/>
      <c r="EFU44" s="117"/>
      <c r="EFV44" s="117"/>
      <c r="EFW44" s="117"/>
      <c r="EFX44" s="117"/>
      <c r="EFY44" s="117"/>
      <c r="EFZ44" s="117"/>
      <c r="EGA44" s="117"/>
      <c r="EGB44" s="117"/>
      <c r="EGC44" s="117"/>
      <c r="EGD44" s="117"/>
      <c r="EGE44" s="117"/>
      <c r="EGF44" s="117"/>
      <c r="EGG44" s="117"/>
      <c r="EGH44" s="117"/>
      <c r="EGI44" s="117"/>
      <c r="EGJ44" s="117"/>
      <c r="EGK44" s="117"/>
      <c r="EGL44" s="117"/>
      <c r="EGM44" s="117"/>
      <c r="EGN44" s="117"/>
      <c r="EGO44" s="117"/>
      <c r="EGP44" s="117"/>
      <c r="EGQ44" s="117"/>
      <c r="EGR44" s="117"/>
      <c r="EGS44" s="117"/>
      <c r="EGT44" s="117"/>
      <c r="EGU44" s="117"/>
      <c r="EGV44" s="117"/>
      <c r="EGW44" s="117"/>
      <c r="EGX44" s="117"/>
      <c r="EGY44" s="117"/>
      <c r="EGZ44" s="117"/>
      <c r="EHA44" s="117"/>
      <c r="EHB44" s="117"/>
      <c r="EHC44" s="117"/>
      <c r="EHD44" s="117"/>
      <c r="EHE44" s="117"/>
      <c r="EHF44" s="117"/>
      <c r="EHG44" s="117"/>
      <c r="EHH44" s="117"/>
      <c r="EHI44" s="117"/>
      <c r="EHJ44" s="117"/>
      <c r="EHK44" s="117"/>
      <c r="EHL44" s="117"/>
      <c r="EHM44" s="117"/>
      <c r="EHN44" s="117"/>
      <c r="EHO44" s="117"/>
      <c r="EHP44" s="117"/>
      <c r="EHQ44" s="117"/>
      <c r="EHR44" s="117"/>
      <c r="EHS44" s="117"/>
      <c r="EHT44" s="117"/>
      <c r="EHU44" s="117"/>
      <c r="EHV44" s="117"/>
      <c r="EHW44" s="117"/>
      <c r="EHX44" s="117"/>
      <c r="EHY44" s="117"/>
      <c r="EHZ44" s="117"/>
      <c r="EIA44" s="117"/>
      <c r="EIB44" s="117"/>
      <c r="EIC44" s="117"/>
      <c r="EID44" s="117"/>
      <c r="EIE44" s="117"/>
      <c r="EIF44" s="117"/>
      <c r="EIG44" s="117"/>
      <c r="EIH44" s="117"/>
      <c r="EII44" s="117"/>
      <c r="EIJ44" s="117"/>
      <c r="EIK44" s="117"/>
      <c r="EIL44" s="117"/>
      <c r="EIM44" s="117"/>
      <c r="EIN44" s="117"/>
      <c r="EIO44" s="117"/>
      <c r="EIP44" s="117"/>
      <c r="EIQ44" s="117"/>
      <c r="EIR44" s="117"/>
      <c r="EIS44" s="117"/>
      <c r="EIT44" s="117"/>
      <c r="EIU44" s="117"/>
      <c r="EIV44" s="117"/>
      <c r="EIW44" s="117"/>
      <c r="EIX44" s="117"/>
      <c r="EIY44" s="117"/>
      <c r="EIZ44" s="117"/>
      <c r="EJA44" s="117"/>
      <c r="EJB44" s="117"/>
      <c r="EJC44" s="117"/>
      <c r="EJD44" s="117"/>
      <c r="EJE44" s="117"/>
      <c r="EJF44" s="117"/>
      <c r="EJG44" s="117"/>
      <c r="EJH44" s="117"/>
      <c r="EJI44" s="117"/>
      <c r="EJJ44" s="117"/>
      <c r="EJK44" s="117"/>
      <c r="EJL44" s="117"/>
      <c r="EJM44" s="117"/>
      <c r="EJN44" s="117"/>
      <c r="EJO44" s="117"/>
      <c r="EJP44" s="117"/>
      <c r="EJQ44" s="117"/>
      <c r="EJR44" s="117"/>
      <c r="EJS44" s="117"/>
      <c r="EJT44" s="117"/>
      <c r="EJU44" s="117"/>
      <c r="EJV44" s="117"/>
      <c r="EJW44" s="117"/>
      <c r="EJX44" s="117"/>
      <c r="EJY44" s="117"/>
      <c r="EJZ44" s="117"/>
      <c r="EKA44" s="117"/>
      <c r="EKB44" s="117"/>
      <c r="EKC44" s="117"/>
      <c r="EKD44" s="117"/>
      <c r="EKE44" s="117"/>
      <c r="EKF44" s="117"/>
      <c r="EKG44" s="117"/>
      <c r="EKH44" s="117"/>
      <c r="EKI44" s="117"/>
      <c r="EKJ44" s="117"/>
      <c r="EKK44" s="117"/>
      <c r="EKL44" s="117"/>
      <c r="EKM44" s="117"/>
      <c r="EKN44" s="117"/>
      <c r="EKO44" s="117"/>
      <c r="EKP44" s="117"/>
      <c r="EKQ44" s="117"/>
      <c r="EKR44" s="117"/>
      <c r="EKS44" s="117"/>
      <c r="EKT44" s="117"/>
      <c r="EKU44" s="117"/>
      <c r="EKV44" s="117"/>
      <c r="EKW44" s="117"/>
      <c r="EKX44" s="117"/>
      <c r="EKY44" s="117"/>
      <c r="EKZ44" s="117"/>
      <c r="ELA44" s="117"/>
      <c r="ELB44" s="117"/>
      <c r="ELC44" s="117"/>
      <c r="ELD44" s="117"/>
      <c r="ELE44" s="117"/>
      <c r="ELF44" s="117"/>
      <c r="ELG44" s="117"/>
      <c r="ELH44" s="117"/>
      <c r="ELI44" s="117"/>
      <c r="ELJ44" s="117"/>
      <c r="ELK44" s="117"/>
      <c r="ELL44" s="117"/>
      <c r="ELM44" s="117"/>
      <c r="ELN44" s="117"/>
      <c r="ELO44" s="117"/>
      <c r="ELP44" s="117"/>
      <c r="ELQ44" s="117"/>
      <c r="ELR44" s="117"/>
      <c r="ELS44" s="117"/>
      <c r="ELT44" s="117"/>
      <c r="ELU44" s="117"/>
      <c r="ELV44" s="117"/>
      <c r="ELW44" s="117"/>
      <c r="ELX44" s="117"/>
      <c r="ELY44" s="117"/>
      <c r="ELZ44" s="117"/>
      <c r="EMA44" s="117"/>
      <c r="EMB44" s="117"/>
      <c r="EMC44" s="117"/>
      <c r="EMD44" s="117"/>
      <c r="EME44" s="117"/>
      <c r="EMF44" s="117"/>
      <c r="EMG44" s="117"/>
      <c r="EMH44" s="117"/>
      <c r="EMI44" s="117"/>
      <c r="EMJ44" s="117"/>
      <c r="EMK44" s="117"/>
      <c r="EML44" s="117"/>
      <c r="EMM44" s="117"/>
      <c r="EMN44" s="117"/>
      <c r="EMO44" s="117"/>
      <c r="EMP44" s="117"/>
      <c r="EMQ44" s="117"/>
      <c r="EMR44" s="117"/>
      <c r="EMS44" s="117"/>
      <c r="EMT44" s="117"/>
      <c r="EMU44" s="117"/>
      <c r="EMV44" s="117"/>
      <c r="EMW44" s="117"/>
      <c r="EMX44" s="117"/>
      <c r="EMY44" s="117"/>
      <c r="EMZ44" s="117"/>
      <c r="ENA44" s="117"/>
      <c r="ENB44" s="117"/>
      <c r="ENC44" s="117"/>
      <c r="END44" s="117"/>
      <c r="ENE44" s="117"/>
      <c r="ENF44" s="117"/>
      <c r="ENG44" s="117"/>
      <c r="ENH44" s="117"/>
      <c r="ENI44" s="117"/>
      <c r="ENJ44" s="117"/>
      <c r="ENK44" s="117"/>
      <c r="ENL44" s="117"/>
      <c r="ENM44" s="117"/>
      <c r="ENN44" s="117"/>
      <c r="ENO44" s="117"/>
      <c r="ENP44" s="117"/>
      <c r="ENQ44" s="117"/>
      <c r="ENR44" s="117"/>
      <c r="ENS44" s="117"/>
      <c r="ENT44" s="117"/>
      <c r="ENU44" s="117"/>
      <c r="ENV44" s="117"/>
      <c r="ENW44" s="117"/>
      <c r="ENX44" s="117"/>
      <c r="ENY44" s="117"/>
      <c r="ENZ44" s="117"/>
      <c r="EOA44" s="117"/>
      <c r="EOB44" s="117"/>
      <c r="EOC44" s="117"/>
      <c r="EOD44" s="117"/>
      <c r="EOE44" s="117"/>
      <c r="EOF44" s="117"/>
      <c r="EOG44" s="117"/>
      <c r="EOH44" s="117"/>
      <c r="EOI44" s="117"/>
      <c r="EOJ44" s="117"/>
      <c r="EOK44" s="117"/>
      <c r="EOL44" s="117"/>
      <c r="EOM44" s="117"/>
      <c r="EON44" s="117"/>
      <c r="EOO44" s="117"/>
      <c r="EOP44" s="117"/>
      <c r="EOQ44" s="117"/>
      <c r="EOR44" s="117"/>
      <c r="EOS44" s="117"/>
      <c r="EOT44" s="117"/>
      <c r="EOU44" s="117"/>
      <c r="EOV44" s="117"/>
      <c r="EOW44" s="117"/>
      <c r="EOX44" s="117"/>
      <c r="EOY44" s="117"/>
      <c r="EOZ44" s="117"/>
      <c r="EPA44" s="117"/>
      <c r="EPB44" s="117"/>
      <c r="EPC44" s="117"/>
      <c r="EPD44" s="117"/>
      <c r="EPE44" s="117"/>
      <c r="EPF44" s="117"/>
      <c r="EPG44" s="117"/>
      <c r="EPH44" s="117"/>
      <c r="EPI44" s="117"/>
      <c r="EPJ44" s="117"/>
      <c r="EPK44" s="117"/>
      <c r="EPL44" s="117"/>
      <c r="EPM44" s="117"/>
      <c r="EPN44" s="117"/>
      <c r="EPO44" s="117"/>
      <c r="EPP44" s="117"/>
      <c r="EPQ44" s="117"/>
      <c r="EPR44" s="117"/>
      <c r="EPS44" s="117"/>
      <c r="EPT44" s="117"/>
      <c r="EPU44" s="117"/>
      <c r="EPV44" s="117"/>
      <c r="EPW44" s="117"/>
      <c r="EPX44" s="117"/>
      <c r="EPY44" s="117"/>
      <c r="EPZ44" s="117"/>
      <c r="EQA44" s="117"/>
      <c r="EQB44" s="117"/>
      <c r="EQC44" s="117"/>
      <c r="EQD44" s="117"/>
      <c r="EQE44" s="117"/>
      <c r="EQF44" s="117"/>
      <c r="EQG44" s="117"/>
      <c r="EQH44" s="117"/>
      <c r="EQI44" s="117"/>
      <c r="EQJ44" s="117"/>
      <c r="EQK44" s="117"/>
      <c r="EQL44" s="117"/>
      <c r="EQM44" s="117"/>
      <c r="EQN44" s="117"/>
      <c r="EQO44" s="117"/>
      <c r="EQP44" s="117"/>
      <c r="EQQ44" s="117"/>
      <c r="EQR44" s="117"/>
      <c r="EQS44" s="117"/>
      <c r="EQT44" s="117"/>
      <c r="EQU44" s="117"/>
      <c r="EQV44" s="117"/>
      <c r="EQW44" s="117"/>
      <c r="EQX44" s="117"/>
      <c r="EQY44" s="117"/>
      <c r="EQZ44" s="117"/>
      <c r="ERA44" s="117"/>
      <c r="ERB44" s="117"/>
      <c r="ERC44" s="117"/>
      <c r="ERD44" s="117"/>
      <c r="ERE44" s="117"/>
      <c r="ERF44" s="117"/>
      <c r="ERG44" s="117"/>
      <c r="ERH44" s="117"/>
      <c r="ERI44" s="117"/>
      <c r="ERJ44" s="117"/>
      <c r="ERK44" s="117"/>
      <c r="ERL44" s="117"/>
      <c r="ERM44" s="117"/>
      <c r="ERN44" s="117"/>
      <c r="ERO44" s="117"/>
      <c r="ERP44" s="117"/>
      <c r="ERQ44" s="117"/>
      <c r="ERR44" s="117"/>
      <c r="ERS44" s="117"/>
      <c r="ERT44" s="117"/>
      <c r="ERU44" s="117"/>
      <c r="ERV44" s="117"/>
      <c r="ERW44" s="117"/>
      <c r="ERX44" s="117"/>
      <c r="ERY44" s="117"/>
      <c r="ERZ44" s="117"/>
      <c r="ESA44" s="117"/>
      <c r="ESB44" s="117"/>
      <c r="ESC44" s="117"/>
      <c r="ESD44" s="117"/>
      <c r="ESE44" s="117"/>
      <c r="ESF44" s="117"/>
      <c r="ESG44" s="117"/>
      <c r="ESH44" s="117"/>
      <c r="ESI44" s="117"/>
      <c r="ESJ44" s="117"/>
      <c r="ESK44" s="117"/>
      <c r="ESL44" s="117"/>
      <c r="ESM44" s="117"/>
      <c r="ESN44" s="117"/>
      <c r="ESO44" s="117"/>
      <c r="ESP44" s="117"/>
      <c r="ESQ44" s="117"/>
      <c r="ESR44" s="117"/>
      <c r="ESS44" s="117"/>
      <c r="EST44" s="117"/>
      <c r="ESU44" s="117"/>
      <c r="ESV44" s="117"/>
      <c r="ESW44" s="117"/>
      <c r="ESX44" s="117"/>
      <c r="ESY44" s="117"/>
      <c r="ESZ44" s="117"/>
      <c r="ETA44" s="117"/>
      <c r="ETB44" s="117"/>
      <c r="ETC44" s="117"/>
      <c r="ETD44" s="117"/>
      <c r="ETE44" s="117"/>
      <c r="ETF44" s="117"/>
      <c r="ETG44" s="117"/>
      <c r="ETH44" s="117"/>
      <c r="ETI44" s="117"/>
      <c r="ETJ44" s="117"/>
      <c r="ETK44" s="117"/>
      <c r="ETL44" s="117"/>
      <c r="ETM44" s="117"/>
      <c r="ETN44" s="117"/>
      <c r="ETO44" s="117"/>
      <c r="ETP44" s="117"/>
      <c r="ETQ44" s="117"/>
      <c r="ETR44" s="117"/>
      <c r="ETS44" s="117"/>
      <c r="ETT44" s="117"/>
      <c r="ETU44" s="117"/>
      <c r="ETV44" s="117"/>
      <c r="ETW44" s="117"/>
      <c r="ETX44" s="117"/>
      <c r="ETY44" s="117"/>
      <c r="ETZ44" s="117"/>
      <c r="EUA44" s="117"/>
      <c r="EUB44" s="117"/>
      <c r="EUC44" s="117"/>
      <c r="EUD44" s="117"/>
      <c r="EUE44" s="117"/>
      <c r="EUF44" s="117"/>
      <c r="EUG44" s="117"/>
      <c r="EUH44" s="117"/>
      <c r="EUI44" s="117"/>
      <c r="EUJ44" s="117"/>
      <c r="EUK44" s="117"/>
      <c r="EUL44" s="117"/>
      <c r="EUM44" s="117"/>
      <c r="EUN44" s="117"/>
      <c r="EUO44" s="117"/>
      <c r="EUP44" s="117"/>
      <c r="EUQ44" s="117"/>
      <c r="EUR44" s="117"/>
      <c r="EUS44" s="117"/>
      <c r="EUT44" s="117"/>
      <c r="EUU44" s="117"/>
      <c r="EUV44" s="117"/>
      <c r="EUW44" s="117"/>
      <c r="EUX44" s="117"/>
      <c r="EUY44" s="117"/>
      <c r="EUZ44" s="117"/>
      <c r="EVA44" s="117"/>
      <c r="EVB44" s="117"/>
      <c r="EVC44" s="117"/>
      <c r="EVD44" s="117"/>
      <c r="EVE44" s="117"/>
      <c r="EVF44" s="117"/>
      <c r="EVG44" s="117"/>
      <c r="EVH44" s="117"/>
      <c r="EVI44" s="117"/>
      <c r="EVJ44" s="117"/>
      <c r="EVK44" s="117"/>
      <c r="EVL44" s="117"/>
      <c r="EVM44" s="117"/>
      <c r="EVN44" s="117"/>
      <c r="EVO44" s="117"/>
      <c r="EVP44" s="117"/>
      <c r="EVQ44" s="117"/>
      <c r="EVR44" s="117"/>
      <c r="EVS44" s="117"/>
      <c r="EVT44" s="117"/>
      <c r="EVU44" s="117"/>
      <c r="EVV44" s="117"/>
      <c r="EVW44" s="117"/>
      <c r="EVX44" s="117"/>
      <c r="EVY44" s="117"/>
      <c r="EVZ44" s="117"/>
      <c r="EWA44" s="117"/>
      <c r="EWB44" s="117"/>
      <c r="EWC44" s="117"/>
      <c r="EWD44" s="117"/>
      <c r="EWE44" s="117"/>
      <c r="EWF44" s="117"/>
      <c r="EWG44" s="117"/>
      <c r="EWH44" s="117"/>
      <c r="EWI44" s="117"/>
      <c r="EWJ44" s="117"/>
      <c r="EWK44" s="117"/>
      <c r="EWL44" s="117"/>
      <c r="EWM44" s="117"/>
      <c r="EWN44" s="117"/>
      <c r="EWO44" s="117"/>
      <c r="EWP44" s="117"/>
      <c r="EWQ44" s="117"/>
      <c r="EWR44" s="117"/>
      <c r="EWS44" s="117"/>
      <c r="EWT44" s="117"/>
      <c r="EWU44" s="117"/>
      <c r="EWV44" s="117"/>
      <c r="EWW44" s="117"/>
      <c r="EWX44" s="117"/>
      <c r="EWY44" s="117"/>
      <c r="EWZ44" s="117"/>
      <c r="EXA44" s="117"/>
      <c r="EXB44" s="117"/>
      <c r="EXC44" s="117"/>
      <c r="EXD44" s="117"/>
      <c r="EXE44" s="117"/>
      <c r="EXF44" s="117"/>
      <c r="EXG44" s="117"/>
      <c r="EXH44" s="117"/>
      <c r="EXI44" s="117"/>
      <c r="EXJ44" s="117"/>
      <c r="EXK44" s="117"/>
      <c r="EXL44" s="117"/>
      <c r="EXM44" s="117"/>
      <c r="EXN44" s="117"/>
      <c r="EXO44" s="117"/>
      <c r="EXP44" s="117"/>
      <c r="EXQ44" s="117"/>
      <c r="EXR44" s="117"/>
      <c r="EXS44" s="117"/>
      <c r="EXT44" s="117"/>
      <c r="EXU44" s="117"/>
      <c r="EXV44" s="117"/>
      <c r="EXW44" s="117"/>
      <c r="EXX44" s="117"/>
      <c r="EXY44" s="117"/>
      <c r="EXZ44" s="117"/>
      <c r="EYA44" s="117"/>
      <c r="EYB44" s="117"/>
      <c r="EYC44" s="117"/>
      <c r="EYD44" s="117"/>
      <c r="EYE44" s="117"/>
      <c r="EYF44" s="117"/>
      <c r="EYG44" s="117"/>
      <c r="EYH44" s="117"/>
      <c r="EYI44" s="117"/>
      <c r="EYJ44" s="117"/>
      <c r="EYK44" s="117"/>
      <c r="EYL44" s="117"/>
      <c r="EYM44" s="117"/>
      <c r="EYN44" s="117"/>
      <c r="EYO44" s="117"/>
      <c r="EYP44" s="117"/>
      <c r="EYQ44" s="117"/>
      <c r="EYR44" s="117"/>
      <c r="EYS44" s="117"/>
      <c r="EYT44" s="117"/>
      <c r="EYU44" s="117"/>
      <c r="EYV44" s="117"/>
      <c r="EYW44" s="117"/>
      <c r="EYX44" s="117"/>
      <c r="EYY44" s="117"/>
      <c r="EYZ44" s="117"/>
      <c r="EZA44" s="117"/>
      <c r="EZB44" s="117"/>
      <c r="EZC44" s="117"/>
      <c r="EZD44" s="117"/>
      <c r="EZE44" s="117"/>
      <c r="EZF44" s="117"/>
      <c r="EZG44" s="117"/>
      <c r="EZH44" s="117"/>
      <c r="EZI44" s="117"/>
      <c r="EZJ44" s="117"/>
      <c r="EZK44" s="117"/>
      <c r="EZL44" s="117"/>
      <c r="EZM44" s="117"/>
      <c r="EZN44" s="117"/>
      <c r="EZO44" s="117"/>
      <c r="EZP44" s="117"/>
      <c r="EZQ44" s="117"/>
      <c r="EZR44" s="117"/>
      <c r="EZS44" s="117"/>
      <c r="EZT44" s="117"/>
      <c r="EZU44" s="117"/>
      <c r="EZV44" s="117"/>
      <c r="EZW44" s="117"/>
      <c r="EZX44" s="117"/>
      <c r="EZY44" s="117"/>
      <c r="EZZ44" s="117"/>
      <c r="FAA44" s="117"/>
      <c r="FAB44" s="117"/>
      <c r="FAC44" s="117"/>
      <c r="FAD44" s="117"/>
      <c r="FAE44" s="117"/>
      <c r="FAF44" s="117"/>
      <c r="FAG44" s="117"/>
      <c r="FAH44" s="117"/>
      <c r="FAI44" s="117"/>
      <c r="FAJ44" s="117"/>
      <c r="FAK44" s="117"/>
      <c r="FAL44" s="117"/>
      <c r="FAM44" s="117"/>
      <c r="FAN44" s="117"/>
      <c r="FAO44" s="117"/>
      <c r="FAP44" s="117"/>
      <c r="FAQ44" s="117"/>
      <c r="FAR44" s="117"/>
      <c r="FAS44" s="117"/>
      <c r="FAT44" s="117"/>
      <c r="FAU44" s="117"/>
      <c r="FAV44" s="117"/>
      <c r="FAW44" s="117"/>
      <c r="FAX44" s="117"/>
      <c r="FAY44" s="117"/>
      <c r="FAZ44" s="117"/>
      <c r="FBA44" s="117"/>
      <c r="FBB44" s="117"/>
      <c r="FBC44" s="117"/>
      <c r="FBD44" s="117"/>
      <c r="FBE44" s="117"/>
      <c r="FBF44" s="117"/>
      <c r="FBG44" s="117"/>
      <c r="FBH44" s="117"/>
      <c r="FBI44" s="117"/>
      <c r="FBJ44" s="117"/>
      <c r="FBK44" s="117"/>
      <c r="FBL44" s="117"/>
      <c r="FBM44" s="117"/>
      <c r="FBN44" s="117"/>
      <c r="FBO44" s="117"/>
      <c r="FBP44" s="117"/>
      <c r="FBQ44" s="117"/>
      <c r="FBR44" s="117"/>
      <c r="FBS44" s="117"/>
      <c r="FBT44" s="117"/>
      <c r="FBU44" s="117"/>
      <c r="FBV44" s="117"/>
      <c r="FBW44" s="117"/>
      <c r="FBX44" s="117"/>
      <c r="FBY44" s="117"/>
      <c r="FBZ44" s="117"/>
      <c r="FCA44" s="117"/>
      <c r="FCB44" s="117"/>
      <c r="FCC44" s="117"/>
      <c r="FCD44" s="117"/>
      <c r="FCE44" s="117"/>
      <c r="FCF44" s="117"/>
      <c r="FCG44" s="117"/>
      <c r="FCH44" s="117"/>
      <c r="FCI44" s="117"/>
      <c r="FCJ44" s="117"/>
      <c r="FCK44" s="117"/>
      <c r="FCL44" s="117"/>
      <c r="FCM44" s="117"/>
      <c r="FCN44" s="117"/>
      <c r="FCO44" s="117"/>
      <c r="FCP44" s="117"/>
      <c r="FCQ44" s="117"/>
      <c r="FCR44" s="117"/>
      <c r="FCS44" s="117"/>
      <c r="FCT44" s="117"/>
      <c r="FCU44" s="117"/>
      <c r="FCV44" s="117"/>
      <c r="FCW44" s="117"/>
      <c r="FCX44" s="117"/>
      <c r="FCY44" s="117"/>
      <c r="FCZ44" s="117"/>
      <c r="FDA44" s="117"/>
      <c r="FDB44" s="117"/>
      <c r="FDC44" s="117"/>
      <c r="FDD44" s="117"/>
      <c r="FDE44" s="117"/>
      <c r="FDF44" s="117"/>
      <c r="FDG44" s="117"/>
      <c r="FDH44" s="117"/>
      <c r="FDI44" s="117"/>
      <c r="FDJ44" s="117"/>
      <c r="FDK44" s="117"/>
      <c r="FDL44" s="117"/>
      <c r="FDM44" s="117"/>
      <c r="FDN44" s="117"/>
      <c r="FDO44" s="117"/>
      <c r="FDP44" s="117"/>
      <c r="FDQ44" s="117"/>
      <c r="FDR44" s="117"/>
      <c r="FDS44" s="117"/>
      <c r="FDT44" s="117"/>
      <c r="FDU44" s="117"/>
      <c r="FDV44" s="117"/>
      <c r="FDW44" s="117"/>
      <c r="FDX44" s="117"/>
      <c r="FDY44" s="117"/>
      <c r="FDZ44" s="117"/>
      <c r="FEA44" s="117"/>
      <c r="FEB44" s="117"/>
      <c r="FEC44" s="117"/>
      <c r="FED44" s="117"/>
      <c r="FEE44" s="117"/>
      <c r="FEF44" s="117"/>
      <c r="FEG44" s="117"/>
      <c r="FEH44" s="117"/>
      <c r="FEI44" s="117"/>
      <c r="FEJ44" s="117"/>
      <c r="FEK44" s="117"/>
      <c r="FEL44" s="117"/>
      <c r="FEM44" s="117"/>
      <c r="FEN44" s="117"/>
      <c r="FEO44" s="117"/>
      <c r="FEP44" s="117"/>
      <c r="FEQ44" s="117"/>
      <c r="FER44" s="117"/>
      <c r="FES44" s="117"/>
      <c r="FET44" s="117"/>
      <c r="FEU44" s="117"/>
      <c r="FEV44" s="117"/>
      <c r="FEW44" s="117"/>
      <c r="FEX44" s="117"/>
      <c r="FEY44" s="117"/>
      <c r="FEZ44" s="117"/>
      <c r="FFA44" s="117"/>
      <c r="FFB44" s="117"/>
      <c r="FFC44" s="117"/>
      <c r="FFD44" s="117"/>
      <c r="FFE44" s="117"/>
      <c r="FFF44" s="117"/>
      <c r="FFG44" s="117"/>
      <c r="FFH44" s="117"/>
      <c r="FFI44" s="117"/>
      <c r="FFJ44" s="117"/>
      <c r="FFK44" s="117"/>
      <c r="FFL44" s="117"/>
      <c r="FFM44" s="117"/>
      <c r="FFN44" s="117"/>
      <c r="FFO44" s="117"/>
      <c r="FFP44" s="117"/>
      <c r="FFQ44" s="117"/>
      <c r="FFR44" s="117"/>
      <c r="FFS44" s="117"/>
      <c r="FFT44" s="117"/>
      <c r="FFU44" s="117"/>
      <c r="FFV44" s="117"/>
      <c r="FFW44" s="117"/>
      <c r="FFX44" s="117"/>
      <c r="FFY44" s="117"/>
      <c r="FFZ44" s="117"/>
      <c r="FGA44" s="117"/>
      <c r="FGB44" s="117"/>
      <c r="FGC44" s="117"/>
      <c r="FGD44" s="117"/>
      <c r="FGE44" s="117"/>
      <c r="FGF44" s="117"/>
      <c r="FGG44" s="117"/>
      <c r="FGH44" s="117"/>
      <c r="FGI44" s="117"/>
      <c r="FGJ44" s="117"/>
      <c r="FGK44" s="117"/>
      <c r="FGL44" s="117"/>
      <c r="FGM44" s="117"/>
      <c r="FGN44" s="117"/>
      <c r="FGO44" s="117"/>
      <c r="FGP44" s="117"/>
      <c r="FGQ44" s="117"/>
      <c r="FGR44" s="117"/>
      <c r="FGS44" s="117"/>
      <c r="FGT44" s="117"/>
      <c r="FGU44" s="117"/>
      <c r="FGV44" s="117"/>
      <c r="FGW44" s="117"/>
      <c r="FGX44" s="117"/>
      <c r="FGY44" s="117"/>
      <c r="FGZ44" s="117"/>
      <c r="FHA44" s="117"/>
      <c r="FHB44" s="117"/>
      <c r="FHC44" s="117"/>
      <c r="FHD44" s="117"/>
      <c r="FHE44" s="117"/>
      <c r="FHF44" s="117"/>
      <c r="FHG44" s="117"/>
      <c r="FHH44" s="117"/>
      <c r="FHI44" s="117"/>
      <c r="FHJ44" s="117"/>
      <c r="FHK44" s="117"/>
      <c r="FHL44" s="117"/>
      <c r="FHM44" s="117"/>
      <c r="FHN44" s="117"/>
      <c r="FHO44" s="117"/>
      <c r="FHP44" s="117"/>
      <c r="FHQ44" s="117"/>
      <c r="FHR44" s="117"/>
      <c r="FHS44" s="117"/>
      <c r="FHT44" s="117"/>
      <c r="FHU44" s="117"/>
      <c r="FHV44" s="117"/>
      <c r="FHW44" s="117"/>
      <c r="FHX44" s="117"/>
      <c r="FHY44" s="117"/>
      <c r="FHZ44" s="117"/>
      <c r="FIA44" s="117"/>
      <c r="FIB44" s="117"/>
      <c r="FIC44" s="117"/>
      <c r="FID44" s="117"/>
      <c r="FIE44" s="117"/>
      <c r="FIF44" s="117"/>
      <c r="FIG44" s="117"/>
      <c r="FIH44" s="117"/>
      <c r="FII44" s="117"/>
      <c r="FIJ44" s="117"/>
      <c r="FIK44" s="117"/>
      <c r="FIL44" s="117"/>
      <c r="FIM44" s="117"/>
      <c r="FIN44" s="117"/>
      <c r="FIO44" s="117"/>
      <c r="FIP44" s="117"/>
      <c r="FIQ44" s="117"/>
      <c r="FIR44" s="117"/>
      <c r="FIS44" s="117"/>
      <c r="FIT44" s="117"/>
      <c r="FIU44" s="117"/>
      <c r="FIV44" s="117"/>
      <c r="FIW44" s="117"/>
      <c r="FIX44" s="117"/>
      <c r="FIY44" s="117"/>
      <c r="FIZ44" s="117"/>
      <c r="FJA44" s="117"/>
      <c r="FJB44" s="117"/>
      <c r="FJC44" s="117"/>
      <c r="FJD44" s="117"/>
      <c r="FJE44" s="117"/>
      <c r="FJF44" s="117"/>
      <c r="FJG44" s="117"/>
      <c r="FJH44" s="117"/>
      <c r="FJI44" s="117"/>
      <c r="FJJ44" s="117"/>
      <c r="FJK44" s="117"/>
      <c r="FJL44" s="117"/>
      <c r="FJM44" s="117"/>
      <c r="FJN44" s="117"/>
      <c r="FJO44" s="117"/>
      <c r="FJP44" s="117"/>
      <c r="FJQ44" s="117"/>
      <c r="FJR44" s="117"/>
      <c r="FJS44" s="117"/>
      <c r="FJT44" s="117"/>
      <c r="FJU44" s="117"/>
      <c r="FJV44" s="117"/>
      <c r="FJW44" s="117"/>
      <c r="FJX44" s="117"/>
      <c r="FJY44" s="117"/>
      <c r="FJZ44" s="117"/>
      <c r="FKA44" s="117"/>
      <c r="FKB44" s="117"/>
      <c r="FKC44" s="117"/>
      <c r="FKD44" s="117"/>
      <c r="FKE44" s="117"/>
      <c r="FKF44" s="117"/>
      <c r="FKG44" s="117"/>
      <c r="FKH44" s="117"/>
      <c r="FKI44" s="117"/>
      <c r="FKJ44" s="117"/>
      <c r="FKK44" s="117"/>
      <c r="FKL44" s="117"/>
      <c r="FKM44" s="117"/>
      <c r="FKN44" s="117"/>
      <c r="FKO44" s="117"/>
      <c r="FKP44" s="117"/>
      <c r="FKQ44" s="117"/>
      <c r="FKR44" s="117"/>
      <c r="FKS44" s="117"/>
      <c r="FKT44" s="117"/>
      <c r="FKU44" s="117"/>
      <c r="FKV44" s="117"/>
      <c r="FKW44" s="117"/>
      <c r="FKX44" s="117"/>
      <c r="FKY44" s="117"/>
      <c r="FKZ44" s="117"/>
      <c r="FLA44" s="117"/>
      <c r="FLB44" s="117"/>
      <c r="FLC44" s="117"/>
      <c r="FLD44" s="117"/>
      <c r="FLE44" s="117"/>
      <c r="FLF44" s="117"/>
      <c r="FLG44" s="117"/>
      <c r="FLH44" s="117"/>
      <c r="FLI44" s="117"/>
      <c r="FLJ44" s="117"/>
      <c r="FLK44" s="117"/>
      <c r="FLL44" s="117"/>
      <c r="FLM44" s="117"/>
      <c r="FLN44" s="117"/>
      <c r="FLO44" s="117"/>
      <c r="FLP44" s="117"/>
      <c r="FLQ44" s="117"/>
      <c r="FLR44" s="117"/>
      <c r="FLS44" s="117"/>
      <c r="FLT44" s="117"/>
      <c r="FLU44" s="117"/>
      <c r="FLV44" s="117"/>
      <c r="FLW44" s="117"/>
      <c r="FLX44" s="117"/>
      <c r="FLY44" s="117"/>
      <c r="FLZ44" s="117"/>
      <c r="FMA44" s="117"/>
      <c r="FMB44" s="117"/>
      <c r="FMC44" s="117"/>
      <c r="FMD44" s="117"/>
      <c r="FME44" s="117"/>
      <c r="FMF44" s="117"/>
      <c r="FMG44" s="117"/>
      <c r="FMH44" s="117"/>
      <c r="FMI44" s="117"/>
      <c r="FMJ44" s="117"/>
      <c r="FMK44" s="117"/>
      <c r="FML44" s="117"/>
      <c r="FMM44" s="117"/>
      <c r="FMN44" s="117"/>
      <c r="FMO44" s="117"/>
      <c r="FMP44" s="117"/>
      <c r="FMQ44" s="117"/>
      <c r="FMR44" s="117"/>
      <c r="FMS44" s="117"/>
      <c r="FMT44" s="117"/>
      <c r="FMU44" s="117"/>
      <c r="FMV44" s="117"/>
      <c r="FMW44" s="117"/>
      <c r="FMX44" s="117"/>
      <c r="FMY44" s="117"/>
      <c r="FMZ44" s="117"/>
      <c r="FNA44" s="117"/>
      <c r="FNB44" s="117"/>
      <c r="FNC44" s="117"/>
      <c r="FND44" s="117"/>
      <c r="FNE44" s="117"/>
      <c r="FNF44" s="117"/>
      <c r="FNG44" s="117"/>
      <c r="FNH44" s="117"/>
      <c r="FNI44" s="117"/>
      <c r="FNJ44" s="117"/>
      <c r="FNK44" s="117"/>
      <c r="FNL44" s="117"/>
      <c r="FNM44" s="117"/>
      <c r="FNN44" s="117"/>
      <c r="FNO44" s="117"/>
      <c r="FNP44" s="117"/>
      <c r="FNQ44" s="117"/>
      <c r="FNR44" s="117"/>
      <c r="FNS44" s="117"/>
      <c r="FNT44" s="117"/>
      <c r="FNU44" s="117"/>
      <c r="FNV44" s="117"/>
      <c r="FNW44" s="117"/>
      <c r="FNX44" s="117"/>
      <c r="FNY44" s="117"/>
      <c r="FNZ44" s="117"/>
      <c r="FOA44" s="117"/>
      <c r="FOB44" s="117"/>
      <c r="FOC44" s="117"/>
      <c r="FOD44" s="117"/>
      <c r="FOE44" s="117"/>
      <c r="FOF44" s="117"/>
      <c r="FOG44" s="117"/>
      <c r="FOH44" s="117"/>
      <c r="FOI44" s="117"/>
      <c r="FOJ44" s="117"/>
      <c r="FOK44" s="117"/>
      <c r="FOL44" s="117"/>
      <c r="FOM44" s="117"/>
      <c r="FON44" s="117"/>
      <c r="FOO44" s="117"/>
      <c r="FOP44" s="117"/>
      <c r="FOQ44" s="117"/>
      <c r="FOR44" s="117"/>
      <c r="FOS44" s="117"/>
      <c r="FOT44" s="117"/>
      <c r="FOU44" s="117"/>
      <c r="FOV44" s="117"/>
      <c r="FOW44" s="117"/>
      <c r="FOX44" s="117"/>
      <c r="FOY44" s="117"/>
      <c r="FOZ44" s="117"/>
      <c r="FPA44" s="117"/>
      <c r="FPB44" s="117"/>
      <c r="FPC44" s="117"/>
      <c r="FPD44" s="117"/>
      <c r="FPE44" s="117"/>
      <c r="FPF44" s="117"/>
      <c r="FPG44" s="117"/>
      <c r="FPH44" s="117"/>
      <c r="FPI44" s="117"/>
      <c r="FPJ44" s="117"/>
      <c r="FPK44" s="117"/>
      <c r="FPL44" s="117"/>
      <c r="FPM44" s="117"/>
      <c r="FPN44" s="117"/>
      <c r="FPO44" s="117"/>
      <c r="FPP44" s="117"/>
      <c r="FPQ44" s="117"/>
      <c r="FPR44" s="117"/>
      <c r="FPS44" s="117"/>
      <c r="FPT44" s="117"/>
      <c r="FPU44" s="117"/>
      <c r="FPV44" s="117"/>
      <c r="FPW44" s="117"/>
      <c r="FPX44" s="117"/>
      <c r="FPY44" s="117"/>
      <c r="FPZ44" s="117"/>
      <c r="FQA44" s="117"/>
      <c r="FQB44" s="117"/>
      <c r="FQC44" s="117"/>
      <c r="FQD44" s="117"/>
      <c r="FQE44" s="117"/>
      <c r="FQF44" s="117"/>
      <c r="FQG44" s="117"/>
      <c r="FQH44" s="117"/>
      <c r="FQI44" s="117"/>
      <c r="FQJ44" s="117"/>
      <c r="FQK44" s="117"/>
      <c r="FQL44" s="117"/>
      <c r="FQM44" s="117"/>
      <c r="FQN44" s="117"/>
      <c r="FQO44" s="117"/>
      <c r="FQP44" s="117"/>
      <c r="FQQ44" s="117"/>
      <c r="FQR44" s="117"/>
      <c r="FQS44" s="117"/>
      <c r="FQT44" s="117"/>
      <c r="FQU44" s="117"/>
      <c r="FQV44" s="117"/>
      <c r="FQW44" s="117"/>
      <c r="FQX44" s="117"/>
      <c r="FQY44" s="117"/>
      <c r="FQZ44" s="117"/>
      <c r="FRA44" s="117"/>
      <c r="FRB44" s="117"/>
      <c r="FRC44" s="117"/>
      <c r="FRD44" s="117"/>
      <c r="FRE44" s="117"/>
      <c r="FRF44" s="117"/>
      <c r="FRG44" s="117"/>
      <c r="FRH44" s="117"/>
      <c r="FRI44" s="117"/>
      <c r="FRJ44" s="117"/>
      <c r="FRK44" s="117"/>
      <c r="FRL44" s="117"/>
      <c r="FRM44" s="117"/>
      <c r="FRN44" s="117"/>
      <c r="FRO44" s="117"/>
      <c r="FRP44" s="117"/>
      <c r="FRQ44" s="117"/>
      <c r="FRR44" s="117"/>
      <c r="FRS44" s="117"/>
      <c r="FRT44" s="117"/>
      <c r="FRU44" s="117"/>
      <c r="FRV44" s="117"/>
      <c r="FRW44" s="117"/>
      <c r="FRX44" s="117"/>
      <c r="FRY44" s="117"/>
      <c r="FRZ44" s="117"/>
      <c r="FSA44" s="117"/>
      <c r="FSB44" s="117"/>
      <c r="FSC44" s="117"/>
      <c r="FSD44" s="117"/>
      <c r="FSE44" s="117"/>
      <c r="FSF44" s="117"/>
      <c r="FSG44" s="117"/>
      <c r="FSH44" s="117"/>
      <c r="FSI44" s="117"/>
      <c r="FSJ44" s="117"/>
      <c r="FSK44" s="117"/>
      <c r="FSL44" s="117"/>
      <c r="FSM44" s="117"/>
      <c r="FSN44" s="117"/>
      <c r="FSO44" s="117"/>
      <c r="FSP44" s="117"/>
      <c r="FSQ44" s="117"/>
      <c r="FSR44" s="117"/>
      <c r="FSS44" s="117"/>
      <c r="FST44" s="117"/>
      <c r="FSU44" s="117"/>
      <c r="FSV44" s="117"/>
      <c r="FSW44" s="117"/>
      <c r="FSX44" s="117"/>
      <c r="FSY44" s="117"/>
      <c r="FSZ44" s="117"/>
      <c r="FTA44" s="117"/>
      <c r="FTB44" s="117"/>
      <c r="FTC44" s="117"/>
      <c r="FTD44" s="117"/>
      <c r="FTE44" s="117"/>
      <c r="FTF44" s="117"/>
      <c r="FTG44" s="117"/>
      <c r="FTH44" s="117"/>
      <c r="FTI44" s="117"/>
      <c r="FTJ44" s="117"/>
      <c r="FTK44" s="117"/>
      <c r="FTL44" s="117"/>
      <c r="FTM44" s="117"/>
      <c r="FTN44" s="117"/>
      <c r="FTO44" s="117"/>
      <c r="FTP44" s="117"/>
      <c r="FTQ44" s="117"/>
      <c r="FTR44" s="117"/>
      <c r="FTS44" s="117"/>
      <c r="FTT44" s="117"/>
      <c r="FTU44" s="117"/>
      <c r="FTV44" s="117"/>
      <c r="FTW44" s="117"/>
      <c r="FTX44" s="117"/>
      <c r="FTY44" s="117"/>
      <c r="FTZ44" s="117"/>
      <c r="FUA44" s="117"/>
      <c r="FUB44" s="117"/>
      <c r="FUC44" s="117"/>
      <c r="FUD44" s="117"/>
      <c r="FUE44" s="117"/>
      <c r="FUF44" s="117"/>
      <c r="FUG44" s="117"/>
      <c r="FUH44" s="117"/>
      <c r="FUI44" s="117"/>
      <c r="FUJ44" s="117"/>
      <c r="FUK44" s="117"/>
      <c r="FUL44" s="117"/>
      <c r="FUM44" s="117"/>
      <c r="FUN44" s="117"/>
      <c r="FUO44" s="117"/>
      <c r="FUP44" s="117"/>
      <c r="FUQ44" s="117"/>
      <c r="FUR44" s="117"/>
      <c r="FUS44" s="117"/>
      <c r="FUT44" s="117"/>
      <c r="FUU44" s="117"/>
      <c r="FUV44" s="117"/>
      <c r="FUW44" s="117"/>
      <c r="FUX44" s="117"/>
      <c r="FUY44" s="117"/>
      <c r="FUZ44" s="117"/>
      <c r="FVA44" s="117"/>
      <c r="FVB44" s="117"/>
      <c r="FVC44" s="117"/>
      <c r="FVD44" s="117"/>
      <c r="FVE44" s="117"/>
      <c r="FVF44" s="117"/>
      <c r="FVG44" s="117"/>
      <c r="FVH44" s="117"/>
      <c r="FVI44" s="117"/>
      <c r="FVJ44" s="117"/>
      <c r="FVK44" s="117"/>
      <c r="FVL44" s="117"/>
      <c r="FVM44" s="117"/>
      <c r="FVN44" s="117"/>
      <c r="FVO44" s="117"/>
      <c r="FVP44" s="117"/>
      <c r="FVQ44" s="117"/>
      <c r="FVR44" s="117"/>
      <c r="FVS44" s="117"/>
      <c r="FVT44" s="117"/>
      <c r="FVU44" s="117"/>
      <c r="FVV44" s="117"/>
      <c r="FVW44" s="117"/>
      <c r="FVX44" s="117"/>
      <c r="FVY44" s="117"/>
      <c r="FVZ44" s="117"/>
      <c r="FWA44" s="117"/>
      <c r="FWB44" s="117"/>
      <c r="FWC44" s="117"/>
      <c r="FWD44" s="117"/>
      <c r="FWE44" s="117"/>
      <c r="FWF44" s="117"/>
      <c r="FWG44" s="117"/>
      <c r="FWH44" s="117"/>
      <c r="FWI44" s="117"/>
      <c r="FWJ44" s="117"/>
      <c r="FWK44" s="117"/>
      <c r="FWL44" s="117"/>
      <c r="FWM44" s="117"/>
      <c r="FWN44" s="117"/>
      <c r="FWO44" s="117"/>
      <c r="FWP44" s="117"/>
      <c r="FWQ44" s="117"/>
      <c r="FWR44" s="117"/>
      <c r="FWS44" s="117"/>
      <c r="FWT44" s="117"/>
      <c r="FWU44" s="117"/>
      <c r="FWV44" s="117"/>
      <c r="FWW44" s="117"/>
      <c r="FWX44" s="117"/>
      <c r="FWY44" s="117"/>
      <c r="FWZ44" s="117"/>
      <c r="FXA44" s="117"/>
      <c r="FXB44" s="117"/>
      <c r="FXC44" s="117"/>
      <c r="FXD44" s="117"/>
      <c r="FXE44" s="117"/>
      <c r="FXF44" s="117"/>
      <c r="FXG44" s="117"/>
      <c r="FXH44" s="117"/>
      <c r="FXI44" s="117"/>
      <c r="FXJ44" s="117"/>
      <c r="FXK44" s="117"/>
      <c r="FXL44" s="117"/>
      <c r="FXM44" s="117"/>
      <c r="FXN44" s="117"/>
      <c r="FXO44" s="117"/>
      <c r="FXP44" s="117"/>
      <c r="FXQ44" s="117"/>
      <c r="FXR44" s="117"/>
      <c r="FXS44" s="117"/>
      <c r="FXT44" s="117"/>
      <c r="FXU44" s="117"/>
      <c r="FXV44" s="117"/>
      <c r="FXW44" s="117"/>
      <c r="FXX44" s="117"/>
      <c r="FXY44" s="117"/>
      <c r="FXZ44" s="117"/>
      <c r="FYA44" s="117"/>
      <c r="FYB44" s="117"/>
      <c r="FYC44" s="117"/>
      <c r="FYD44" s="117"/>
      <c r="FYE44" s="117"/>
      <c r="FYF44" s="117"/>
      <c r="FYG44" s="117"/>
      <c r="FYH44" s="117"/>
      <c r="FYI44" s="117"/>
      <c r="FYJ44" s="117"/>
      <c r="FYK44" s="117"/>
      <c r="FYL44" s="117"/>
      <c r="FYM44" s="117"/>
      <c r="FYN44" s="117"/>
      <c r="FYO44" s="117"/>
      <c r="FYP44" s="117"/>
      <c r="FYQ44" s="117"/>
      <c r="FYR44" s="117"/>
      <c r="FYS44" s="117"/>
      <c r="FYT44" s="117"/>
      <c r="FYU44" s="117"/>
      <c r="FYV44" s="117"/>
      <c r="FYW44" s="117"/>
      <c r="FYX44" s="117"/>
      <c r="FYY44" s="117"/>
      <c r="FYZ44" s="117"/>
      <c r="FZA44" s="117"/>
      <c r="FZB44" s="117"/>
      <c r="FZC44" s="117"/>
      <c r="FZD44" s="117"/>
      <c r="FZE44" s="117"/>
      <c r="FZF44" s="117"/>
      <c r="FZG44" s="117"/>
      <c r="FZH44" s="117"/>
      <c r="FZI44" s="117"/>
      <c r="FZJ44" s="117"/>
      <c r="FZK44" s="117"/>
      <c r="FZL44" s="117"/>
      <c r="FZM44" s="117"/>
      <c r="FZN44" s="117"/>
      <c r="FZO44" s="117"/>
      <c r="FZP44" s="117"/>
      <c r="FZQ44" s="117"/>
      <c r="FZR44" s="117"/>
      <c r="FZS44" s="117"/>
      <c r="FZT44" s="117"/>
      <c r="FZU44" s="117"/>
      <c r="FZV44" s="117"/>
      <c r="FZW44" s="117"/>
      <c r="FZX44" s="117"/>
      <c r="FZY44" s="117"/>
      <c r="FZZ44" s="117"/>
      <c r="GAA44" s="117"/>
      <c r="GAB44" s="117"/>
      <c r="GAC44" s="117"/>
      <c r="GAD44" s="117"/>
      <c r="GAE44" s="117"/>
      <c r="GAF44" s="117"/>
      <c r="GAG44" s="117"/>
      <c r="GAH44" s="117"/>
      <c r="GAI44" s="117"/>
      <c r="GAJ44" s="117"/>
      <c r="GAK44" s="117"/>
      <c r="GAL44" s="117"/>
      <c r="GAM44" s="117"/>
      <c r="GAN44" s="117"/>
      <c r="GAO44" s="117"/>
      <c r="GAP44" s="117"/>
      <c r="GAQ44" s="117"/>
      <c r="GAR44" s="117"/>
      <c r="GAS44" s="117"/>
      <c r="GAT44" s="117"/>
      <c r="GAU44" s="117"/>
      <c r="GAV44" s="117"/>
      <c r="GAW44" s="117"/>
      <c r="GAX44" s="117"/>
      <c r="GAY44" s="117"/>
      <c r="GAZ44" s="117"/>
      <c r="GBA44" s="117"/>
      <c r="GBB44" s="117"/>
      <c r="GBC44" s="117"/>
      <c r="GBD44" s="117"/>
      <c r="GBE44" s="117"/>
      <c r="GBF44" s="117"/>
      <c r="GBG44" s="117"/>
      <c r="GBH44" s="117"/>
      <c r="GBI44" s="117"/>
      <c r="GBJ44" s="117"/>
      <c r="GBK44" s="117"/>
      <c r="GBL44" s="117"/>
      <c r="GBM44" s="117"/>
      <c r="GBN44" s="117"/>
      <c r="GBO44" s="117"/>
      <c r="GBP44" s="117"/>
      <c r="GBQ44" s="117"/>
      <c r="GBR44" s="117"/>
      <c r="GBS44" s="117"/>
      <c r="GBT44" s="117"/>
      <c r="GBU44" s="117"/>
      <c r="GBV44" s="117"/>
      <c r="GBW44" s="117"/>
      <c r="GBX44" s="117"/>
      <c r="GBY44" s="117"/>
      <c r="GBZ44" s="117"/>
      <c r="GCA44" s="117"/>
      <c r="GCB44" s="117"/>
      <c r="GCC44" s="117"/>
      <c r="GCD44" s="117"/>
      <c r="GCE44" s="117"/>
      <c r="GCF44" s="117"/>
      <c r="GCG44" s="117"/>
      <c r="GCH44" s="117"/>
      <c r="GCI44" s="117"/>
      <c r="GCJ44" s="117"/>
      <c r="GCK44" s="117"/>
      <c r="GCL44" s="117"/>
      <c r="GCM44" s="117"/>
      <c r="GCN44" s="117"/>
      <c r="GCO44" s="117"/>
      <c r="GCP44" s="117"/>
      <c r="GCQ44" s="117"/>
      <c r="GCR44" s="117"/>
      <c r="GCS44" s="117"/>
      <c r="GCT44" s="117"/>
      <c r="GCU44" s="117"/>
      <c r="GCV44" s="117"/>
      <c r="GCW44" s="117"/>
      <c r="GCX44" s="117"/>
      <c r="GCY44" s="117"/>
      <c r="GCZ44" s="117"/>
      <c r="GDA44" s="117"/>
      <c r="GDB44" s="117"/>
      <c r="GDC44" s="117"/>
      <c r="GDD44" s="117"/>
      <c r="GDE44" s="117"/>
      <c r="GDF44" s="117"/>
      <c r="GDG44" s="117"/>
      <c r="GDH44" s="117"/>
      <c r="GDI44" s="117"/>
      <c r="GDJ44" s="117"/>
      <c r="GDK44" s="117"/>
      <c r="GDL44" s="117"/>
      <c r="GDM44" s="117"/>
      <c r="GDN44" s="117"/>
      <c r="GDO44" s="117"/>
      <c r="GDP44" s="117"/>
      <c r="GDQ44" s="117"/>
      <c r="GDR44" s="117"/>
      <c r="GDS44" s="117"/>
      <c r="GDT44" s="117"/>
      <c r="GDU44" s="117"/>
      <c r="GDV44" s="117"/>
      <c r="GDW44" s="117"/>
      <c r="GDX44" s="117"/>
      <c r="GDY44" s="117"/>
      <c r="GDZ44" s="117"/>
      <c r="GEA44" s="117"/>
      <c r="GEB44" s="117"/>
      <c r="GEC44" s="117"/>
      <c r="GED44" s="117"/>
      <c r="GEE44" s="117"/>
      <c r="GEF44" s="117"/>
      <c r="GEG44" s="117"/>
      <c r="GEH44" s="117"/>
      <c r="GEI44" s="117"/>
      <c r="GEJ44" s="117"/>
      <c r="GEK44" s="117"/>
      <c r="GEL44" s="117"/>
      <c r="GEM44" s="117"/>
      <c r="GEN44" s="117"/>
      <c r="GEO44" s="117"/>
      <c r="GEP44" s="117"/>
      <c r="GEQ44" s="117"/>
      <c r="GER44" s="117"/>
      <c r="GES44" s="117"/>
      <c r="GET44" s="117"/>
      <c r="GEU44" s="117"/>
      <c r="GEV44" s="117"/>
      <c r="GEW44" s="117"/>
      <c r="GEX44" s="117"/>
      <c r="GEY44" s="117"/>
      <c r="GEZ44" s="117"/>
      <c r="GFA44" s="117"/>
      <c r="GFB44" s="117"/>
      <c r="GFC44" s="117"/>
      <c r="GFD44" s="117"/>
      <c r="GFE44" s="117"/>
      <c r="GFF44" s="117"/>
      <c r="GFG44" s="117"/>
      <c r="GFH44" s="117"/>
      <c r="GFI44" s="117"/>
      <c r="GFJ44" s="117"/>
      <c r="GFK44" s="117"/>
      <c r="GFL44" s="117"/>
      <c r="GFM44" s="117"/>
      <c r="GFN44" s="117"/>
      <c r="GFO44" s="117"/>
      <c r="GFP44" s="117"/>
      <c r="GFQ44" s="117"/>
      <c r="GFR44" s="117"/>
      <c r="GFS44" s="117"/>
      <c r="GFT44" s="117"/>
      <c r="GFU44" s="117"/>
      <c r="GFV44" s="117"/>
      <c r="GFW44" s="117"/>
      <c r="GFX44" s="117"/>
      <c r="GFY44" s="117"/>
      <c r="GFZ44" s="117"/>
      <c r="GGA44" s="117"/>
      <c r="GGB44" s="117"/>
      <c r="GGC44" s="117"/>
      <c r="GGD44" s="117"/>
      <c r="GGE44" s="117"/>
      <c r="GGF44" s="117"/>
      <c r="GGG44" s="117"/>
      <c r="GGH44" s="117"/>
      <c r="GGI44" s="117"/>
      <c r="GGJ44" s="117"/>
      <c r="GGK44" s="117"/>
      <c r="GGL44" s="117"/>
      <c r="GGM44" s="117"/>
      <c r="GGN44" s="117"/>
      <c r="GGO44" s="117"/>
      <c r="GGP44" s="117"/>
      <c r="GGQ44" s="117"/>
      <c r="GGR44" s="117"/>
      <c r="GGS44" s="117"/>
      <c r="GGT44" s="117"/>
      <c r="GGU44" s="117"/>
      <c r="GGV44" s="117"/>
      <c r="GGW44" s="117"/>
      <c r="GGX44" s="117"/>
      <c r="GGY44" s="117"/>
      <c r="GGZ44" s="117"/>
      <c r="GHA44" s="117"/>
      <c r="GHB44" s="117"/>
      <c r="GHC44" s="117"/>
      <c r="GHD44" s="117"/>
      <c r="GHE44" s="117"/>
      <c r="GHF44" s="117"/>
      <c r="GHG44" s="117"/>
      <c r="GHH44" s="117"/>
      <c r="GHI44" s="117"/>
      <c r="GHJ44" s="117"/>
      <c r="GHK44" s="117"/>
      <c r="GHL44" s="117"/>
      <c r="GHM44" s="117"/>
      <c r="GHN44" s="117"/>
      <c r="GHO44" s="117"/>
      <c r="GHP44" s="117"/>
      <c r="GHQ44" s="117"/>
      <c r="GHR44" s="117"/>
      <c r="GHS44" s="117"/>
      <c r="GHT44" s="117"/>
      <c r="GHU44" s="117"/>
      <c r="GHV44" s="117"/>
      <c r="GHW44" s="117"/>
      <c r="GHX44" s="117"/>
      <c r="GHY44" s="117"/>
      <c r="GHZ44" s="117"/>
      <c r="GIA44" s="117"/>
      <c r="GIB44" s="117"/>
      <c r="GIC44" s="117"/>
      <c r="GID44" s="117"/>
      <c r="GIE44" s="117"/>
      <c r="GIF44" s="117"/>
      <c r="GIG44" s="117"/>
      <c r="GIH44" s="117"/>
      <c r="GII44" s="117"/>
      <c r="GIJ44" s="117"/>
      <c r="GIK44" s="117"/>
      <c r="GIL44" s="117"/>
      <c r="GIM44" s="117"/>
      <c r="GIN44" s="117"/>
      <c r="GIO44" s="117"/>
      <c r="GIP44" s="117"/>
      <c r="GIQ44" s="117"/>
      <c r="GIR44" s="117"/>
      <c r="GIS44" s="117"/>
      <c r="GIT44" s="117"/>
      <c r="GIU44" s="117"/>
      <c r="GIV44" s="117"/>
      <c r="GIW44" s="117"/>
      <c r="GIX44" s="117"/>
      <c r="GIY44" s="117"/>
      <c r="GIZ44" s="117"/>
      <c r="GJA44" s="117"/>
      <c r="GJB44" s="117"/>
      <c r="GJC44" s="117"/>
      <c r="GJD44" s="117"/>
      <c r="GJE44" s="117"/>
      <c r="GJF44" s="117"/>
      <c r="GJG44" s="117"/>
      <c r="GJH44" s="117"/>
      <c r="GJI44" s="117"/>
      <c r="GJJ44" s="117"/>
      <c r="GJK44" s="117"/>
      <c r="GJL44" s="117"/>
      <c r="GJM44" s="117"/>
      <c r="GJN44" s="117"/>
      <c r="GJO44" s="117"/>
      <c r="GJP44" s="117"/>
      <c r="GJQ44" s="117"/>
      <c r="GJR44" s="117"/>
      <c r="GJS44" s="117"/>
      <c r="GJT44" s="117"/>
      <c r="GJU44" s="117"/>
      <c r="GJV44" s="117"/>
      <c r="GJW44" s="117"/>
      <c r="GJX44" s="117"/>
      <c r="GJY44" s="117"/>
      <c r="GJZ44" s="117"/>
      <c r="GKA44" s="117"/>
      <c r="GKB44" s="117"/>
      <c r="GKC44" s="117"/>
      <c r="GKD44" s="117"/>
      <c r="GKE44" s="117"/>
      <c r="GKF44" s="117"/>
      <c r="GKG44" s="117"/>
      <c r="GKH44" s="117"/>
      <c r="GKI44" s="117"/>
      <c r="GKJ44" s="117"/>
      <c r="GKK44" s="117"/>
      <c r="GKL44" s="117"/>
      <c r="GKM44" s="117"/>
      <c r="GKN44" s="117"/>
      <c r="GKO44" s="117"/>
      <c r="GKP44" s="117"/>
      <c r="GKQ44" s="117"/>
      <c r="GKR44" s="117"/>
      <c r="GKS44" s="117"/>
      <c r="GKT44" s="117"/>
      <c r="GKU44" s="117"/>
      <c r="GKV44" s="117"/>
      <c r="GKW44" s="117"/>
      <c r="GKX44" s="117"/>
      <c r="GKY44" s="117"/>
      <c r="GKZ44" s="117"/>
      <c r="GLA44" s="117"/>
      <c r="GLB44" s="117"/>
      <c r="GLC44" s="117"/>
      <c r="GLD44" s="117"/>
      <c r="GLE44" s="117"/>
      <c r="GLF44" s="117"/>
      <c r="GLG44" s="117"/>
      <c r="GLH44" s="117"/>
      <c r="GLI44" s="117"/>
      <c r="GLJ44" s="117"/>
      <c r="GLK44" s="117"/>
      <c r="GLL44" s="117"/>
      <c r="GLM44" s="117"/>
      <c r="GLN44" s="117"/>
      <c r="GLO44" s="117"/>
      <c r="GLP44" s="117"/>
      <c r="GLQ44" s="117"/>
      <c r="GLR44" s="117"/>
      <c r="GLS44" s="117"/>
      <c r="GLT44" s="117"/>
      <c r="GLU44" s="117"/>
      <c r="GLV44" s="117"/>
      <c r="GLW44" s="117"/>
      <c r="GLX44" s="117"/>
      <c r="GLY44" s="117"/>
      <c r="GLZ44" s="117"/>
      <c r="GMA44" s="117"/>
      <c r="GMB44" s="117"/>
      <c r="GMC44" s="117"/>
      <c r="GMD44" s="117"/>
      <c r="GME44" s="117"/>
      <c r="GMF44" s="117"/>
      <c r="GMG44" s="117"/>
      <c r="GMH44" s="117"/>
      <c r="GMI44" s="117"/>
      <c r="GMJ44" s="117"/>
      <c r="GMK44" s="117"/>
      <c r="GML44" s="117"/>
      <c r="GMM44" s="117"/>
      <c r="GMN44" s="117"/>
      <c r="GMO44" s="117"/>
      <c r="GMP44" s="117"/>
      <c r="GMQ44" s="117"/>
      <c r="GMR44" s="117"/>
      <c r="GMS44" s="117"/>
      <c r="GMT44" s="117"/>
      <c r="GMU44" s="117"/>
      <c r="GMV44" s="117"/>
      <c r="GMW44" s="117"/>
      <c r="GMX44" s="117"/>
      <c r="GMY44" s="117"/>
      <c r="GMZ44" s="117"/>
      <c r="GNA44" s="117"/>
      <c r="GNB44" s="117"/>
      <c r="GNC44" s="117"/>
      <c r="GND44" s="117"/>
      <c r="GNE44" s="117"/>
      <c r="GNF44" s="117"/>
      <c r="GNG44" s="117"/>
      <c r="GNH44" s="117"/>
      <c r="GNI44" s="117"/>
      <c r="GNJ44" s="117"/>
      <c r="GNK44" s="117"/>
      <c r="GNL44" s="117"/>
      <c r="GNM44" s="117"/>
      <c r="GNN44" s="117"/>
      <c r="GNO44" s="117"/>
      <c r="GNP44" s="117"/>
      <c r="GNQ44" s="117"/>
      <c r="GNR44" s="117"/>
      <c r="GNS44" s="117"/>
      <c r="GNT44" s="117"/>
      <c r="GNU44" s="117"/>
      <c r="GNV44" s="117"/>
      <c r="GNW44" s="117"/>
      <c r="GNX44" s="117"/>
      <c r="GNY44" s="117"/>
      <c r="GNZ44" s="117"/>
      <c r="GOA44" s="117"/>
      <c r="GOB44" s="117"/>
      <c r="GOC44" s="117"/>
      <c r="GOD44" s="117"/>
      <c r="GOE44" s="117"/>
      <c r="GOF44" s="117"/>
      <c r="GOG44" s="117"/>
      <c r="GOH44" s="117"/>
      <c r="GOI44" s="117"/>
      <c r="GOJ44" s="117"/>
      <c r="GOK44" s="117"/>
      <c r="GOL44" s="117"/>
      <c r="GOM44" s="117"/>
      <c r="GON44" s="117"/>
      <c r="GOO44" s="117"/>
      <c r="GOP44" s="117"/>
      <c r="GOQ44" s="117"/>
      <c r="GOR44" s="117"/>
      <c r="GOS44" s="117"/>
      <c r="GOT44" s="117"/>
      <c r="GOU44" s="117"/>
      <c r="GOV44" s="117"/>
      <c r="GOW44" s="117"/>
      <c r="GOX44" s="117"/>
      <c r="GOY44" s="117"/>
      <c r="GOZ44" s="117"/>
      <c r="GPA44" s="117"/>
      <c r="GPB44" s="117"/>
      <c r="GPC44" s="117"/>
      <c r="GPD44" s="117"/>
      <c r="GPE44" s="117"/>
      <c r="GPF44" s="117"/>
      <c r="GPG44" s="117"/>
      <c r="GPH44" s="117"/>
      <c r="GPI44" s="117"/>
      <c r="GPJ44" s="117"/>
      <c r="GPK44" s="117"/>
      <c r="GPL44" s="117"/>
      <c r="GPM44" s="117"/>
      <c r="GPN44" s="117"/>
      <c r="GPO44" s="117"/>
      <c r="GPP44" s="117"/>
      <c r="GPQ44" s="117"/>
      <c r="GPR44" s="117"/>
      <c r="GPS44" s="117"/>
      <c r="GPT44" s="117"/>
      <c r="GPU44" s="117"/>
      <c r="GPV44" s="117"/>
      <c r="GPW44" s="117"/>
      <c r="GPX44" s="117"/>
      <c r="GPY44" s="117"/>
      <c r="GPZ44" s="117"/>
      <c r="GQA44" s="117"/>
      <c r="GQB44" s="117"/>
      <c r="GQC44" s="117"/>
      <c r="GQD44" s="117"/>
      <c r="GQE44" s="117"/>
      <c r="GQF44" s="117"/>
      <c r="GQG44" s="117"/>
      <c r="GQH44" s="117"/>
      <c r="GQI44" s="117"/>
      <c r="GQJ44" s="117"/>
      <c r="GQK44" s="117"/>
      <c r="GQL44" s="117"/>
      <c r="GQM44" s="117"/>
      <c r="GQN44" s="117"/>
      <c r="GQO44" s="117"/>
      <c r="GQP44" s="117"/>
      <c r="GQQ44" s="117"/>
      <c r="GQR44" s="117"/>
      <c r="GQS44" s="117"/>
      <c r="GQT44" s="117"/>
      <c r="GQU44" s="117"/>
      <c r="GQV44" s="117"/>
      <c r="GQW44" s="117"/>
      <c r="GQX44" s="117"/>
      <c r="GQY44" s="117"/>
      <c r="GQZ44" s="117"/>
      <c r="GRA44" s="117"/>
      <c r="GRB44" s="117"/>
      <c r="GRC44" s="117"/>
      <c r="GRD44" s="117"/>
      <c r="GRE44" s="117"/>
      <c r="GRF44" s="117"/>
      <c r="GRG44" s="117"/>
      <c r="GRH44" s="117"/>
      <c r="GRI44" s="117"/>
      <c r="GRJ44" s="117"/>
      <c r="GRK44" s="117"/>
      <c r="GRL44" s="117"/>
      <c r="GRM44" s="117"/>
      <c r="GRN44" s="117"/>
      <c r="GRO44" s="117"/>
      <c r="GRP44" s="117"/>
      <c r="GRQ44" s="117"/>
      <c r="GRR44" s="117"/>
      <c r="GRS44" s="117"/>
      <c r="GRT44" s="117"/>
      <c r="GRU44" s="117"/>
      <c r="GRV44" s="117"/>
      <c r="GRW44" s="117"/>
      <c r="GRX44" s="117"/>
      <c r="GRY44" s="117"/>
      <c r="GRZ44" s="117"/>
      <c r="GSA44" s="117"/>
      <c r="GSB44" s="117"/>
      <c r="GSC44" s="117"/>
      <c r="GSD44" s="117"/>
      <c r="GSE44" s="117"/>
      <c r="GSF44" s="117"/>
      <c r="GSG44" s="117"/>
      <c r="GSH44" s="117"/>
      <c r="GSI44" s="117"/>
      <c r="GSJ44" s="117"/>
      <c r="GSK44" s="117"/>
      <c r="GSL44" s="117"/>
      <c r="GSM44" s="117"/>
      <c r="GSN44" s="117"/>
      <c r="GSO44" s="117"/>
      <c r="GSP44" s="117"/>
      <c r="GSQ44" s="117"/>
      <c r="GSR44" s="117"/>
      <c r="GSS44" s="117"/>
      <c r="GST44" s="117"/>
      <c r="GSU44" s="117"/>
      <c r="GSV44" s="117"/>
      <c r="GSW44" s="117"/>
      <c r="GSX44" s="117"/>
      <c r="GSY44" s="117"/>
      <c r="GSZ44" s="117"/>
      <c r="GTA44" s="117"/>
      <c r="GTB44" s="117"/>
      <c r="GTC44" s="117"/>
      <c r="GTD44" s="117"/>
      <c r="GTE44" s="117"/>
      <c r="GTF44" s="117"/>
      <c r="GTG44" s="117"/>
      <c r="GTH44" s="117"/>
      <c r="GTI44" s="117"/>
      <c r="GTJ44" s="117"/>
      <c r="GTK44" s="117"/>
      <c r="GTL44" s="117"/>
      <c r="GTM44" s="117"/>
      <c r="GTN44" s="117"/>
      <c r="GTO44" s="117"/>
      <c r="GTP44" s="117"/>
      <c r="GTQ44" s="117"/>
      <c r="GTR44" s="117"/>
      <c r="GTS44" s="117"/>
      <c r="GTT44" s="117"/>
      <c r="GTU44" s="117"/>
      <c r="GTV44" s="117"/>
      <c r="GTW44" s="117"/>
      <c r="GTX44" s="117"/>
      <c r="GTY44" s="117"/>
      <c r="GTZ44" s="117"/>
      <c r="GUA44" s="117"/>
      <c r="GUB44" s="117"/>
      <c r="GUC44" s="117"/>
      <c r="GUD44" s="117"/>
      <c r="GUE44" s="117"/>
      <c r="GUF44" s="117"/>
      <c r="GUG44" s="117"/>
      <c r="GUH44" s="117"/>
      <c r="GUI44" s="117"/>
      <c r="GUJ44" s="117"/>
      <c r="GUK44" s="117"/>
      <c r="GUL44" s="117"/>
      <c r="GUM44" s="117"/>
      <c r="GUN44" s="117"/>
      <c r="GUO44" s="117"/>
      <c r="GUP44" s="117"/>
      <c r="GUQ44" s="117"/>
      <c r="GUR44" s="117"/>
      <c r="GUS44" s="117"/>
      <c r="GUT44" s="117"/>
      <c r="GUU44" s="117"/>
      <c r="GUV44" s="117"/>
      <c r="GUW44" s="117"/>
      <c r="GUX44" s="117"/>
      <c r="GUY44" s="117"/>
      <c r="GUZ44" s="117"/>
      <c r="GVA44" s="117"/>
      <c r="GVB44" s="117"/>
      <c r="GVC44" s="117"/>
      <c r="GVD44" s="117"/>
      <c r="GVE44" s="117"/>
      <c r="GVF44" s="117"/>
      <c r="GVG44" s="117"/>
      <c r="GVH44" s="117"/>
      <c r="GVI44" s="117"/>
      <c r="GVJ44" s="117"/>
      <c r="GVK44" s="117"/>
      <c r="GVL44" s="117"/>
      <c r="GVM44" s="117"/>
      <c r="GVN44" s="117"/>
      <c r="GVO44" s="117"/>
      <c r="GVP44" s="117"/>
      <c r="GVQ44" s="117"/>
      <c r="GVR44" s="117"/>
      <c r="GVS44" s="117"/>
      <c r="GVT44" s="117"/>
      <c r="GVU44" s="117"/>
      <c r="GVV44" s="117"/>
      <c r="GVW44" s="117"/>
      <c r="GVX44" s="117"/>
      <c r="GVY44" s="117"/>
      <c r="GVZ44" s="117"/>
      <c r="GWA44" s="117"/>
      <c r="GWB44" s="117"/>
      <c r="GWC44" s="117"/>
      <c r="GWD44" s="117"/>
      <c r="GWE44" s="117"/>
      <c r="GWF44" s="117"/>
      <c r="GWG44" s="117"/>
      <c r="GWH44" s="117"/>
      <c r="GWI44" s="117"/>
      <c r="GWJ44" s="117"/>
      <c r="GWK44" s="117"/>
      <c r="GWL44" s="117"/>
      <c r="GWM44" s="117"/>
      <c r="GWN44" s="117"/>
      <c r="GWO44" s="117"/>
      <c r="GWP44" s="117"/>
      <c r="GWQ44" s="117"/>
      <c r="GWR44" s="117"/>
      <c r="GWS44" s="117"/>
      <c r="GWT44" s="117"/>
      <c r="GWU44" s="117"/>
      <c r="GWV44" s="117"/>
      <c r="GWW44" s="117"/>
      <c r="GWX44" s="117"/>
      <c r="GWY44" s="117"/>
      <c r="GWZ44" s="117"/>
      <c r="GXA44" s="117"/>
      <c r="GXB44" s="117"/>
      <c r="GXC44" s="117"/>
      <c r="GXD44" s="117"/>
      <c r="GXE44" s="117"/>
      <c r="GXF44" s="117"/>
      <c r="GXG44" s="117"/>
      <c r="GXH44" s="117"/>
      <c r="GXI44" s="117"/>
      <c r="GXJ44" s="117"/>
      <c r="GXK44" s="117"/>
      <c r="GXL44" s="117"/>
      <c r="GXM44" s="117"/>
      <c r="GXN44" s="117"/>
      <c r="GXO44" s="117"/>
      <c r="GXP44" s="117"/>
      <c r="GXQ44" s="117"/>
      <c r="GXR44" s="117"/>
      <c r="GXS44" s="117"/>
      <c r="GXT44" s="117"/>
      <c r="GXU44" s="117"/>
      <c r="GXV44" s="117"/>
      <c r="GXW44" s="117"/>
      <c r="GXX44" s="117"/>
      <c r="GXY44" s="117"/>
      <c r="GXZ44" s="117"/>
      <c r="GYA44" s="117"/>
      <c r="GYB44" s="117"/>
      <c r="GYC44" s="117"/>
      <c r="GYD44" s="117"/>
      <c r="GYE44" s="117"/>
      <c r="GYF44" s="117"/>
      <c r="GYG44" s="117"/>
      <c r="GYH44" s="117"/>
      <c r="GYI44" s="117"/>
      <c r="GYJ44" s="117"/>
      <c r="GYK44" s="117"/>
      <c r="GYL44" s="117"/>
      <c r="GYM44" s="117"/>
      <c r="GYN44" s="117"/>
      <c r="GYO44" s="117"/>
      <c r="GYP44" s="117"/>
      <c r="GYQ44" s="117"/>
      <c r="GYR44" s="117"/>
      <c r="GYS44" s="117"/>
      <c r="GYT44" s="117"/>
      <c r="GYU44" s="117"/>
      <c r="GYV44" s="117"/>
      <c r="GYW44" s="117"/>
      <c r="GYX44" s="117"/>
      <c r="GYY44" s="117"/>
      <c r="GYZ44" s="117"/>
      <c r="GZA44" s="117"/>
      <c r="GZB44" s="117"/>
      <c r="GZC44" s="117"/>
      <c r="GZD44" s="117"/>
      <c r="GZE44" s="117"/>
      <c r="GZF44" s="117"/>
      <c r="GZG44" s="117"/>
      <c r="GZH44" s="117"/>
      <c r="GZI44" s="117"/>
      <c r="GZJ44" s="117"/>
      <c r="GZK44" s="117"/>
      <c r="GZL44" s="117"/>
      <c r="GZM44" s="117"/>
      <c r="GZN44" s="117"/>
      <c r="GZO44" s="117"/>
      <c r="GZP44" s="117"/>
      <c r="GZQ44" s="117"/>
      <c r="GZR44" s="117"/>
      <c r="GZS44" s="117"/>
      <c r="GZT44" s="117"/>
      <c r="GZU44" s="117"/>
      <c r="GZV44" s="117"/>
      <c r="GZW44" s="117"/>
      <c r="GZX44" s="117"/>
      <c r="GZY44" s="117"/>
      <c r="GZZ44" s="117"/>
      <c r="HAA44" s="117"/>
      <c r="HAB44" s="117"/>
      <c r="HAC44" s="117"/>
      <c r="HAD44" s="117"/>
      <c r="HAE44" s="117"/>
      <c r="HAF44" s="117"/>
      <c r="HAG44" s="117"/>
      <c r="HAH44" s="117"/>
      <c r="HAI44" s="117"/>
      <c r="HAJ44" s="117"/>
      <c r="HAK44" s="117"/>
      <c r="HAL44" s="117"/>
      <c r="HAM44" s="117"/>
      <c r="HAN44" s="117"/>
      <c r="HAO44" s="117"/>
      <c r="HAP44" s="117"/>
      <c r="HAQ44" s="117"/>
      <c r="HAR44" s="117"/>
      <c r="HAS44" s="117"/>
      <c r="HAT44" s="117"/>
      <c r="HAU44" s="117"/>
      <c r="HAV44" s="117"/>
      <c r="HAW44" s="117"/>
      <c r="HAX44" s="117"/>
      <c r="HAY44" s="117"/>
      <c r="HAZ44" s="117"/>
      <c r="HBA44" s="117"/>
      <c r="HBB44" s="117"/>
      <c r="HBC44" s="117"/>
      <c r="HBD44" s="117"/>
      <c r="HBE44" s="117"/>
      <c r="HBF44" s="117"/>
      <c r="HBG44" s="117"/>
      <c r="HBH44" s="117"/>
      <c r="HBI44" s="117"/>
      <c r="HBJ44" s="117"/>
      <c r="HBK44" s="117"/>
      <c r="HBL44" s="117"/>
      <c r="HBM44" s="117"/>
      <c r="HBN44" s="117"/>
      <c r="HBO44" s="117"/>
      <c r="HBP44" s="117"/>
      <c r="HBQ44" s="117"/>
      <c r="HBR44" s="117"/>
      <c r="HBS44" s="117"/>
      <c r="HBT44" s="117"/>
      <c r="HBU44" s="117"/>
      <c r="HBV44" s="117"/>
      <c r="HBW44" s="117"/>
      <c r="HBX44" s="117"/>
      <c r="HBY44" s="117"/>
      <c r="HBZ44" s="117"/>
      <c r="HCA44" s="117"/>
      <c r="HCB44" s="117"/>
      <c r="HCC44" s="117"/>
      <c r="HCD44" s="117"/>
      <c r="HCE44" s="117"/>
      <c r="HCF44" s="117"/>
      <c r="HCG44" s="117"/>
      <c r="HCH44" s="117"/>
      <c r="HCI44" s="117"/>
      <c r="HCJ44" s="117"/>
      <c r="HCK44" s="117"/>
      <c r="HCL44" s="117"/>
      <c r="HCM44" s="117"/>
      <c r="HCN44" s="117"/>
      <c r="HCO44" s="117"/>
      <c r="HCP44" s="117"/>
      <c r="HCQ44" s="117"/>
      <c r="HCR44" s="117"/>
      <c r="HCS44" s="117"/>
      <c r="HCT44" s="117"/>
      <c r="HCU44" s="117"/>
      <c r="HCV44" s="117"/>
      <c r="HCW44" s="117"/>
      <c r="HCX44" s="117"/>
      <c r="HCY44" s="117"/>
      <c r="HCZ44" s="117"/>
      <c r="HDA44" s="117"/>
      <c r="HDB44" s="117"/>
      <c r="HDC44" s="117"/>
      <c r="HDD44" s="117"/>
      <c r="HDE44" s="117"/>
      <c r="HDF44" s="117"/>
      <c r="HDG44" s="117"/>
      <c r="HDH44" s="117"/>
      <c r="HDI44" s="117"/>
      <c r="HDJ44" s="117"/>
      <c r="HDK44" s="117"/>
      <c r="HDL44" s="117"/>
      <c r="HDM44" s="117"/>
      <c r="HDN44" s="117"/>
      <c r="HDO44" s="117"/>
      <c r="HDP44" s="117"/>
      <c r="HDQ44" s="117"/>
      <c r="HDR44" s="117"/>
      <c r="HDS44" s="117"/>
      <c r="HDT44" s="117"/>
      <c r="HDU44" s="117"/>
      <c r="HDV44" s="117"/>
      <c r="HDW44" s="117"/>
      <c r="HDX44" s="117"/>
      <c r="HDY44" s="117"/>
      <c r="HDZ44" s="117"/>
      <c r="HEA44" s="117"/>
      <c r="HEB44" s="117"/>
      <c r="HEC44" s="117"/>
      <c r="HED44" s="117"/>
      <c r="HEE44" s="117"/>
      <c r="HEF44" s="117"/>
      <c r="HEG44" s="117"/>
      <c r="HEH44" s="117"/>
      <c r="HEI44" s="117"/>
      <c r="HEJ44" s="117"/>
      <c r="HEK44" s="117"/>
      <c r="HEL44" s="117"/>
      <c r="HEM44" s="117"/>
      <c r="HEN44" s="117"/>
      <c r="HEO44" s="117"/>
      <c r="HEP44" s="117"/>
      <c r="HEQ44" s="117"/>
      <c r="HER44" s="117"/>
      <c r="HES44" s="117"/>
      <c r="HET44" s="117"/>
      <c r="HEU44" s="117"/>
      <c r="HEV44" s="117"/>
      <c r="HEW44" s="117"/>
      <c r="HEX44" s="117"/>
      <c r="HEY44" s="117"/>
      <c r="HEZ44" s="117"/>
      <c r="HFA44" s="117"/>
      <c r="HFB44" s="117"/>
      <c r="HFC44" s="117"/>
      <c r="HFD44" s="117"/>
      <c r="HFE44" s="117"/>
      <c r="HFF44" s="117"/>
      <c r="HFG44" s="117"/>
      <c r="HFH44" s="117"/>
      <c r="HFI44" s="117"/>
      <c r="HFJ44" s="117"/>
      <c r="HFK44" s="117"/>
      <c r="HFL44" s="117"/>
      <c r="HFM44" s="117"/>
      <c r="HFN44" s="117"/>
      <c r="HFO44" s="117"/>
      <c r="HFP44" s="117"/>
      <c r="HFQ44" s="117"/>
      <c r="HFR44" s="117"/>
      <c r="HFS44" s="117"/>
      <c r="HFT44" s="117"/>
      <c r="HFU44" s="117"/>
      <c r="HFV44" s="117"/>
      <c r="HFW44" s="117"/>
      <c r="HFX44" s="117"/>
      <c r="HFY44" s="117"/>
      <c r="HFZ44" s="117"/>
      <c r="HGA44" s="117"/>
      <c r="HGB44" s="117"/>
      <c r="HGC44" s="117"/>
      <c r="HGD44" s="117"/>
      <c r="HGE44" s="117"/>
      <c r="HGF44" s="117"/>
      <c r="HGG44" s="117"/>
      <c r="HGH44" s="117"/>
      <c r="HGI44" s="117"/>
      <c r="HGJ44" s="117"/>
      <c r="HGK44" s="117"/>
      <c r="HGL44" s="117"/>
      <c r="HGM44" s="117"/>
      <c r="HGN44" s="117"/>
      <c r="HGO44" s="117"/>
      <c r="HGP44" s="117"/>
      <c r="HGQ44" s="117"/>
      <c r="HGR44" s="117"/>
      <c r="HGS44" s="117"/>
      <c r="HGT44" s="117"/>
      <c r="HGU44" s="117"/>
      <c r="HGV44" s="117"/>
      <c r="HGW44" s="117"/>
      <c r="HGX44" s="117"/>
      <c r="HGY44" s="117"/>
      <c r="HGZ44" s="117"/>
      <c r="HHA44" s="117"/>
      <c r="HHB44" s="117"/>
      <c r="HHC44" s="117"/>
      <c r="HHD44" s="117"/>
      <c r="HHE44" s="117"/>
      <c r="HHF44" s="117"/>
      <c r="HHG44" s="117"/>
      <c r="HHH44" s="117"/>
      <c r="HHI44" s="117"/>
      <c r="HHJ44" s="117"/>
      <c r="HHK44" s="117"/>
      <c r="HHL44" s="117"/>
      <c r="HHM44" s="117"/>
      <c r="HHN44" s="117"/>
      <c r="HHO44" s="117"/>
      <c r="HHP44" s="117"/>
      <c r="HHQ44" s="117"/>
      <c r="HHR44" s="117"/>
      <c r="HHS44" s="117"/>
      <c r="HHT44" s="117"/>
      <c r="HHU44" s="117"/>
      <c r="HHV44" s="117"/>
      <c r="HHW44" s="117"/>
      <c r="HHX44" s="117"/>
      <c r="HHY44" s="117"/>
      <c r="HHZ44" s="117"/>
      <c r="HIA44" s="117"/>
      <c r="HIB44" s="117"/>
      <c r="HIC44" s="117"/>
      <c r="HID44" s="117"/>
      <c r="HIE44" s="117"/>
      <c r="HIF44" s="117"/>
      <c r="HIG44" s="117"/>
      <c r="HIH44" s="117"/>
      <c r="HII44" s="117"/>
      <c r="HIJ44" s="117"/>
      <c r="HIK44" s="117"/>
      <c r="HIL44" s="117"/>
      <c r="HIM44" s="117"/>
      <c r="HIN44" s="117"/>
      <c r="HIO44" s="117"/>
      <c r="HIP44" s="117"/>
      <c r="HIQ44" s="117"/>
      <c r="HIR44" s="117"/>
      <c r="HIS44" s="117"/>
      <c r="HIT44" s="117"/>
      <c r="HIU44" s="117"/>
      <c r="HIV44" s="117"/>
      <c r="HIW44" s="117"/>
      <c r="HIX44" s="117"/>
      <c r="HIY44" s="117"/>
      <c r="HIZ44" s="117"/>
      <c r="HJA44" s="117"/>
      <c r="HJB44" s="117"/>
      <c r="HJC44" s="117"/>
      <c r="HJD44" s="117"/>
      <c r="HJE44" s="117"/>
      <c r="HJF44" s="117"/>
      <c r="HJG44" s="117"/>
      <c r="HJH44" s="117"/>
      <c r="HJI44" s="117"/>
      <c r="HJJ44" s="117"/>
      <c r="HJK44" s="117"/>
      <c r="HJL44" s="117"/>
      <c r="HJM44" s="117"/>
      <c r="HJN44" s="117"/>
      <c r="HJO44" s="117"/>
      <c r="HJP44" s="117"/>
      <c r="HJQ44" s="117"/>
      <c r="HJR44" s="117"/>
      <c r="HJS44" s="117"/>
      <c r="HJT44" s="117"/>
      <c r="HJU44" s="117"/>
      <c r="HJV44" s="117"/>
      <c r="HJW44" s="117"/>
      <c r="HJX44" s="117"/>
      <c r="HJY44" s="117"/>
      <c r="HJZ44" s="117"/>
      <c r="HKA44" s="117"/>
      <c r="HKB44" s="117"/>
      <c r="HKC44" s="117"/>
      <c r="HKD44" s="117"/>
      <c r="HKE44" s="117"/>
      <c r="HKF44" s="117"/>
      <c r="HKG44" s="117"/>
      <c r="HKH44" s="117"/>
      <c r="HKI44" s="117"/>
      <c r="HKJ44" s="117"/>
      <c r="HKK44" s="117"/>
      <c r="HKL44" s="117"/>
      <c r="HKM44" s="117"/>
      <c r="HKN44" s="117"/>
      <c r="HKO44" s="117"/>
      <c r="HKP44" s="117"/>
      <c r="HKQ44" s="117"/>
      <c r="HKR44" s="117"/>
      <c r="HKS44" s="117"/>
      <c r="HKT44" s="117"/>
      <c r="HKU44" s="117"/>
      <c r="HKV44" s="117"/>
      <c r="HKW44" s="117"/>
      <c r="HKX44" s="117"/>
      <c r="HKY44" s="117"/>
      <c r="HKZ44" s="117"/>
      <c r="HLA44" s="117"/>
      <c r="HLB44" s="117"/>
      <c r="HLC44" s="117"/>
      <c r="HLD44" s="117"/>
      <c r="HLE44" s="117"/>
      <c r="HLF44" s="117"/>
      <c r="HLG44" s="117"/>
      <c r="HLH44" s="117"/>
      <c r="HLI44" s="117"/>
      <c r="HLJ44" s="117"/>
      <c r="HLK44" s="117"/>
      <c r="HLL44" s="117"/>
      <c r="HLM44" s="117"/>
      <c r="HLN44" s="117"/>
      <c r="HLO44" s="117"/>
      <c r="HLP44" s="117"/>
      <c r="HLQ44" s="117"/>
      <c r="HLR44" s="117"/>
      <c r="HLS44" s="117"/>
      <c r="HLT44" s="117"/>
      <c r="HLU44" s="117"/>
      <c r="HLV44" s="117"/>
      <c r="HLW44" s="117"/>
      <c r="HLX44" s="117"/>
      <c r="HLY44" s="117"/>
      <c r="HLZ44" s="117"/>
      <c r="HMA44" s="117"/>
      <c r="HMB44" s="117"/>
      <c r="HMC44" s="117"/>
      <c r="HMD44" s="117"/>
      <c r="HME44" s="117"/>
      <c r="HMF44" s="117"/>
      <c r="HMG44" s="117"/>
      <c r="HMH44" s="117"/>
      <c r="HMI44" s="117"/>
      <c r="HMJ44" s="117"/>
      <c r="HMK44" s="117"/>
      <c r="HML44" s="117"/>
      <c r="HMM44" s="117"/>
      <c r="HMN44" s="117"/>
      <c r="HMO44" s="117"/>
      <c r="HMP44" s="117"/>
      <c r="HMQ44" s="117"/>
      <c r="HMR44" s="117"/>
      <c r="HMS44" s="117"/>
      <c r="HMT44" s="117"/>
      <c r="HMU44" s="117"/>
      <c r="HMV44" s="117"/>
      <c r="HMW44" s="117"/>
      <c r="HMX44" s="117"/>
      <c r="HMY44" s="117"/>
      <c r="HMZ44" s="117"/>
      <c r="HNA44" s="117"/>
      <c r="HNB44" s="117"/>
      <c r="HNC44" s="117"/>
      <c r="HND44" s="117"/>
      <c r="HNE44" s="117"/>
      <c r="HNF44" s="117"/>
      <c r="HNG44" s="117"/>
      <c r="HNH44" s="117"/>
      <c r="HNI44" s="117"/>
      <c r="HNJ44" s="117"/>
      <c r="HNK44" s="117"/>
      <c r="HNL44" s="117"/>
      <c r="HNM44" s="117"/>
      <c r="HNN44" s="117"/>
      <c r="HNO44" s="117"/>
      <c r="HNP44" s="117"/>
      <c r="HNQ44" s="117"/>
      <c r="HNR44" s="117"/>
      <c r="HNS44" s="117"/>
      <c r="HNT44" s="117"/>
      <c r="HNU44" s="117"/>
      <c r="HNV44" s="117"/>
      <c r="HNW44" s="117"/>
      <c r="HNX44" s="117"/>
      <c r="HNY44" s="117"/>
      <c r="HNZ44" s="117"/>
      <c r="HOA44" s="117"/>
      <c r="HOB44" s="117"/>
      <c r="HOC44" s="117"/>
      <c r="HOD44" s="117"/>
      <c r="HOE44" s="117"/>
      <c r="HOF44" s="117"/>
      <c r="HOG44" s="117"/>
      <c r="HOH44" s="117"/>
      <c r="HOI44" s="117"/>
      <c r="HOJ44" s="117"/>
      <c r="HOK44" s="117"/>
      <c r="HOL44" s="117"/>
      <c r="HOM44" s="117"/>
      <c r="HON44" s="117"/>
      <c r="HOO44" s="117"/>
      <c r="HOP44" s="117"/>
      <c r="HOQ44" s="117"/>
      <c r="HOR44" s="117"/>
      <c r="HOS44" s="117"/>
      <c r="HOT44" s="117"/>
      <c r="HOU44" s="117"/>
      <c r="HOV44" s="117"/>
      <c r="HOW44" s="117"/>
      <c r="HOX44" s="117"/>
      <c r="HOY44" s="117"/>
      <c r="HOZ44" s="117"/>
      <c r="HPA44" s="117"/>
      <c r="HPB44" s="117"/>
      <c r="HPC44" s="117"/>
      <c r="HPD44" s="117"/>
      <c r="HPE44" s="117"/>
      <c r="HPF44" s="117"/>
      <c r="HPG44" s="117"/>
      <c r="HPH44" s="117"/>
      <c r="HPI44" s="117"/>
      <c r="HPJ44" s="117"/>
      <c r="HPK44" s="117"/>
      <c r="HPL44" s="117"/>
      <c r="HPM44" s="117"/>
      <c r="HPN44" s="117"/>
      <c r="HPO44" s="117"/>
      <c r="HPP44" s="117"/>
      <c r="HPQ44" s="117"/>
      <c r="HPR44" s="117"/>
      <c r="HPS44" s="117"/>
      <c r="HPT44" s="117"/>
      <c r="HPU44" s="117"/>
      <c r="HPV44" s="117"/>
      <c r="HPW44" s="117"/>
      <c r="HPX44" s="117"/>
      <c r="HPY44" s="117"/>
      <c r="HPZ44" s="117"/>
      <c r="HQA44" s="117"/>
      <c r="HQB44" s="117"/>
      <c r="HQC44" s="117"/>
      <c r="HQD44" s="117"/>
      <c r="HQE44" s="117"/>
      <c r="HQF44" s="117"/>
      <c r="HQG44" s="117"/>
      <c r="HQH44" s="117"/>
      <c r="HQI44" s="117"/>
      <c r="HQJ44" s="117"/>
      <c r="HQK44" s="117"/>
      <c r="HQL44" s="117"/>
      <c r="HQM44" s="117"/>
      <c r="HQN44" s="117"/>
      <c r="HQO44" s="117"/>
      <c r="HQP44" s="117"/>
      <c r="HQQ44" s="117"/>
      <c r="HQR44" s="117"/>
      <c r="HQS44" s="117"/>
      <c r="HQT44" s="117"/>
      <c r="HQU44" s="117"/>
      <c r="HQV44" s="117"/>
      <c r="HQW44" s="117"/>
      <c r="HQX44" s="117"/>
      <c r="HQY44" s="117"/>
      <c r="HQZ44" s="117"/>
      <c r="HRA44" s="117"/>
      <c r="HRB44" s="117"/>
      <c r="HRC44" s="117"/>
      <c r="HRD44" s="117"/>
      <c r="HRE44" s="117"/>
      <c r="HRF44" s="117"/>
      <c r="HRG44" s="117"/>
      <c r="HRH44" s="117"/>
      <c r="HRI44" s="117"/>
      <c r="HRJ44" s="117"/>
      <c r="HRK44" s="117"/>
      <c r="HRL44" s="117"/>
      <c r="HRM44" s="117"/>
      <c r="HRN44" s="117"/>
      <c r="HRO44" s="117"/>
      <c r="HRP44" s="117"/>
      <c r="HRQ44" s="117"/>
      <c r="HRR44" s="117"/>
      <c r="HRS44" s="117"/>
      <c r="HRT44" s="117"/>
      <c r="HRU44" s="117"/>
      <c r="HRV44" s="117"/>
      <c r="HRW44" s="117"/>
      <c r="HRX44" s="117"/>
      <c r="HRY44" s="117"/>
      <c r="HRZ44" s="117"/>
      <c r="HSA44" s="117"/>
      <c r="HSB44" s="117"/>
      <c r="HSC44" s="117"/>
      <c r="HSD44" s="117"/>
      <c r="HSE44" s="117"/>
      <c r="HSF44" s="117"/>
      <c r="HSG44" s="117"/>
      <c r="HSH44" s="117"/>
      <c r="HSI44" s="117"/>
      <c r="HSJ44" s="117"/>
      <c r="HSK44" s="117"/>
      <c r="HSL44" s="117"/>
      <c r="HSM44" s="117"/>
      <c r="HSN44" s="117"/>
      <c r="HSO44" s="117"/>
      <c r="HSP44" s="117"/>
      <c r="HSQ44" s="117"/>
      <c r="HSR44" s="117"/>
      <c r="HSS44" s="117"/>
      <c r="HST44" s="117"/>
      <c r="HSU44" s="117"/>
      <c r="HSV44" s="117"/>
      <c r="HSW44" s="117"/>
      <c r="HSX44" s="117"/>
      <c r="HSY44" s="117"/>
      <c r="HSZ44" s="117"/>
      <c r="HTA44" s="117"/>
      <c r="HTB44" s="117"/>
      <c r="HTC44" s="117"/>
      <c r="HTD44" s="117"/>
      <c r="HTE44" s="117"/>
      <c r="HTF44" s="117"/>
      <c r="HTG44" s="117"/>
      <c r="HTH44" s="117"/>
      <c r="HTI44" s="117"/>
      <c r="HTJ44" s="117"/>
      <c r="HTK44" s="117"/>
      <c r="HTL44" s="117"/>
      <c r="HTM44" s="117"/>
      <c r="HTN44" s="117"/>
      <c r="HTO44" s="117"/>
      <c r="HTP44" s="117"/>
      <c r="HTQ44" s="117"/>
      <c r="HTR44" s="117"/>
      <c r="HTS44" s="117"/>
      <c r="HTT44" s="117"/>
      <c r="HTU44" s="117"/>
      <c r="HTV44" s="117"/>
      <c r="HTW44" s="117"/>
      <c r="HTX44" s="117"/>
      <c r="HTY44" s="117"/>
      <c r="HTZ44" s="117"/>
      <c r="HUA44" s="117"/>
      <c r="HUB44" s="117"/>
      <c r="HUC44" s="117"/>
      <c r="HUD44" s="117"/>
      <c r="HUE44" s="117"/>
      <c r="HUF44" s="117"/>
      <c r="HUG44" s="117"/>
      <c r="HUH44" s="117"/>
      <c r="HUI44" s="117"/>
      <c r="HUJ44" s="117"/>
      <c r="HUK44" s="117"/>
      <c r="HUL44" s="117"/>
      <c r="HUM44" s="117"/>
      <c r="HUN44" s="117"/>
      <c r="HUO44" s="117"/>
      <c r="HUP44" s="117"/>
      <c r="HUQ44" s="117"/>
      <c r="HUR44" s="117"/>
      <c r="HUS44" s="117"/>
      <c r="HUT44" s="117"/>
      <c r="HUU44" s="117"/>
      <c r="HUV44" s="117"/>
      <c r="HUW44" s="117"/>
      <c r="HUX44" s="117"/>
      <c r="HUY44" s="117"/>
      <c r="HUZ44" s="117"/>
      <c r="HVA44" s="117"/>
      <c r="HVB44" s="117"/>
      <c r="HVC44" s="117"/>
      <c r="HVD44" s="117"/>
      <c r="HVE44" s="117"/>
      <c r="HVF44" s="117"/>
      <c r="HVG44" s="117"/>
      <c r="HVH44" s="117"/>
      <c r="HVI44" s="117"/>
      <c r="HVJ44" s="117"/>
      <c r="HVK44" s="117"/>
      <c r="HVL44" s="117"/>
      <c r="HVM44" s="117"/>
      <c r="HVN44" s="117"/>
      <c r="HVO44" s="117"/>
      <c r="HVP44" s="117"/>
      <c r="HVQ44" s="117"/>
      <c r="HVR44" s="117"/>
      <c r="HVS44" s="117"/>
      <c r="HVT44" s="117"/>
      <c r="HVU44" s="117"/>
      <c r="HVV44" s="117"/>
      <c r="HVW44" s="117"/>
      <c r="HVX44" s="117"/>
      <c r="HVY44" s="117"/>
      <c r="HVZ44" s="117"/>
      <c r="HWA44" s="117"/>
      <c r="HWB44" s="117"/>
      <c r="HWC44" s="117"/>
      <c r="HWD44" s="117"/>
      <c r="HWE44" s="117"/>
      <c r="HWF44" s="117"/>
      <c r="HWG44" s="117"/>
      <c r="HWH44" s="117"/>
      <c r="HWI44" s="117"/>
      <c r="HWJ44" s="117"/>
      <c r="HWK44" s="117"/>
      <c r="HWL44" s="117"/>
      <c r="HWM44" s="117"/>
      <c r="HWN44" s="117"/>
      <c r="HWO44" s="117"/>
      <c r="HWP44" s="117"/>
      <c r="HWQ44" s="117"/>
      <c r="HWR44" s="117"/>
      <c r="HWS44" s="117"/>
      <c r="HWT44" s="117"/>
      <c r="HWU44" s="117"/>
      <c r="HWV44" s="117"/>
      <c r="HWW44" s="117"/>
      <c r="HWX44" s="117"/>
      <c r="HWY44" s="117"/>
      <c r="HWZ44" s="117"/>
      <c r="HXA44" s="117"/>
      <c r="HXB44" s="117"/>
      <c r="HXC44" s="117"/>
      <c r="HXD44" s="117"/>
      <c r="HXE44" s="117"/>
      <c r="HXF44" s="117"/>
      <c r="HXG44" s="117"/>
      <c r="HXH44" s="117"/>
      <c r="HXI44" s="117"/>
      <c r="HXJ44" s="117"/>
      <c r="HXK44" s="117"/>
      <c r="HXL44" s="117"/>
      <c r="HXM44" s="117"/>
      <c r="HXN44" s="117"/>
      <c r="HXO44" s="117"/>
      <c r="HXP44" s="117"/>
      <c r="HXQ44" s="117"/>
      <c r="HXR44" s="117"/>
      <c r="HXS44" s="117"/>
      <c r="HXT44" s="117"/>
      <c r="HXU44" s="117"/>
      <c r="HXV44" s="117"/>
      <c r="HXW44" s="117"/>
      <c r="HXX44" s="117"/>
      <c r="HXY44" s="117"/>
      <c r="HXZ44" s="117"/>
      <c r="HYA44" s="117"/>
      <c r="HYB44" s="117"/>
      <c r="HYC44" s="117"/>
      <c r="HYD44" s="117"/>
      <c r="HYE44" s="117"/>
      <c r="HYF44" s="117"/>
      <c r="HYG44" s="117"/>
      <c r="HYH44" s="117"/>
      <c r="HYI44" s="117"/>
      <c r="HYJ44" s="117"/>
      <c r="HYK44" s="117"/>
      <c r="HYL44" s="117"/>
      <c r="HYM44" s="117"/>
      <c r="HYN44" s="117"/>
      <c r="HYO44" s="117"/>
      <c r="HYP44" s="117"/>
      <c r="HYQ44" s="117"/>
      <c r="HYR44" s="117"/>
      <c r="HYS44" s="117"/>
      <c r="HYT44" s="117"/>
      <c r="HYU44" s="117"/>
      <c r="HYV44" s="117"/>
      <c r="HYW44" s="117"/>
      <c r="HYX44" s="117"/>
      <c r="HYY44" s="117"/>
      <c r="HYZ44" s="117"/>
      <c r="HZA44" s="117"/>
      <c r="HZB44" s="117"/>
      <c r="HZC44" s="117"/>
      <c r="HZD44" s="117"/>
      <c r="HZE44" s="117"/>
      <c r="HZF44" s="117"/>
      <c r="HZG44" s="117"/>
      <c r="HZH44" s="117"/>
      <c r="HZI44" s="117"/>
      <c r="HZJ44" s="117"/>
      <c r="HZK44" s="117"/>
      <c r="HZL44" s="117"/>
      <c r="HZM44" s="117"/>
      <c r="HZN44" s="117"/>
      <c r="HZO44" s="117"/>
      <c r="HZP44" s="117"/>
      <c r="HZQ44" s="117"/>
      <c r="HZR44" s="117"/>
      <c r="HZS44" s="117"/>
      <c r="HZT44" s="117"/>
      <c r="HZU44" s="117"/>
      <c r="HZV44" s="117"/>
      <c r="HZW44" s="117"/>
      <c r="HZX44" s="117"/>
      <c r="HZY44" s="117"/>
      <c r="HZZ44" s="117"/>
      <c r="IAA44" s="117"/>
      <c r="IAB44" s="117"/>
      <c r="IAC44" s="117"/>
      <c r="IAD44" s="117"/>
      <c r="IAE44" s="117"/>
      <c r="IAF44" s="117"/>
      <c r="IAG44" s="117"/>
      <c r="IAH44" s="117"/>
      <c r="IAI44" s="117"/>
      <c r="IAJ44" s="117"/>
      <c r="IAK44" s="117"/>
      <c r="IAL44" s="117"/>
      <c r="IAM44" s="117"/>
      <c r="IAN44" s="117"/>
      <c r="IAO44" s="117"/>
      <c r="IAP44" s="117"/>
      <c r="IAQ44" s="117"/>
      <c r="IAR44" s="117"/>
      <c r="IAS44" s="117"/>
      <c r="IAT44" s="117"/>
      <c r="IAU44" s="117"/>
      <c r="IAV44" s="117"/>
      <c r="IAW44" s="117"/>
      <c r="IAX44" s="117"/>
      <c r="IAY44" s="117"/>
      <c r="IAZ44" s="117"/>
      <c r="IBA44" s="117"/>
      <c r="IBB44" s="117"/>
      <c r="IBC44" s="117"/>
      <c r="IBD44" s="117"/>
      <c r="IBE44" s="117"/>
      <c r="IBF44" s="117"/>
      <c r="IBG44" s="117"/>
      <c r="IBH44" s="117"/>
      <c r="IBI44" s="117"/>
      <c r="IBJ44" s="117"/>
      <c r="IBK44" s="117"/>
      <c r="IBL44" s="117"/>
      <c r="IBM44" s="117"/>
      <c r="IBN44" s="117"/>
      <c r="IBO44" s="117"/>
      <c r="IBP44" s="117"/>
      <c r="IBQ44" s="117"/>
      <c r="IBR44" s="117"/>
      <c r="IBS44" s="117"/>
      <c r="IBT44" s="117"/>
      <c r="IBU44" s="117"/>
      <c r="IBV44" s="117"/>
      <c r="IBW44" s="117"/>
      <c r="IBX44" s="117"/>
      <c r="IBY44" s="117"/>
      <c r="IBZ44" s="117"/>
      <c r="ICA44" s="117"/>
      <c r="ICB44" s="117"/>
      <c r="ICC44" s="117"/>
      <c r="ICD44" s="117"/>
      <c r="ICE44" s="117"/>
      <c r="ICF44" s="117"/>
      <c r="ICG44" s="117"/>
      <c r="ICH44" s="117"/>
      <c r="ICI44" s="117"/>
      <c r="ICJ44" s="117"/>
      <c r="ICK44" s="117"/>
      <c r="ICL44" s="117"/>
      <c r="ICM44" s="117"/>
      <c r="ICN44" s="117"/>
      <c r="ICO44" s="117"/>
      <c r="ICP44" s="117"/>
      <c r="ICQ44" s="117"/>
      <c r="ICR44" s="117"/>
      <c r="ICS44" s="117"/>
      <c r="ICT44" s="117"/>
      <c r="ICU44" s="117"/>
      <c r="ICV44" s="117"/>
      <c r="ICW44" s="117"/>
      <c r="ICX44" s="117"/>
      <c r="ICY44" s="117"/>
      <c r="ICZ44" s="117"/>
      <c r="IDA44" s="117"/>
      <c r="IDB44" s="117"/>
      <c r="IDC44" s="117"/>
      <c r="IDD44" s="117"/>
      <c r="IDE44" s="117"/>
      <c r="IDF44" s="117"/>
      <c r="IDG44" s="117"/>
      <c r="IDH44" s="117"/>
      <c r="IDI44" s="117"/>
      <c r="IDJ44" s="117"/>
      <c r="IDK44" s="117"/>
      <c r="IDL44" s="117"/>
      <c r="IDM44" s="117"/>
      <c r="IDN44" s="117"/>
      <c r="IDO44" s="117"/>
      <c r="IDP44" s="117"/>
      <c r="IDQ44" s="117"/>
      <c r="IDR44" s="117"/>
      <c r="IDS44" s="117"/>
      <c r="IDT44" s="117"/>
      <c r="IDU44" s="117"/>
      <c r="IDV44" s="117"/>
      <c r="IDW44" s="117"/>
      <c r="IDX44" s="117"/>
      <c r="IDY44" s="117"/>
      <c r="IDZ44" s="117"/>
      <c r="IEA44" s="117"/>
      <c r="IEB44" s="117"/>
      <c r="IEC44" s="117"/>
      <c r="IED44" s="117"/>
      <c r="IEE44" s="117"/>
      <c r="IEF44" s="117"/>
      <c r="IEG44" s="117"/>
      <c r="IEH44" s="117"/>
      <c r="IEI44" s="117"/>
      <c r="IEJ44" s="117"/>
      <c r="IEK44" s="117"/>
      <c r="IEL44" s="117"/>
      <c r="IEM44" s="117"/>
      <c r="IEN44" s="117"/>
      <c r="IEO44" s="117"/>
      <c r="IEP44" s="117"/>
      <c r="IEQ44" s="117"/>
      <c r="IER44" s="117"/>
      <c r="IES44" s="117"/>
      <c r="IET44" s="117"/>
      <c r="IEU44" s="117"/>
      <c r="IEV44" s="117"/>
      <c r="IEW44" s="117"/>
      <c r="IEX44" s="117"/>
      <c r="IEY44" s="117"/>
      <c r="IEZ44" s="117"/>
      <c r="IFA44" s="117"/>
      <c r="IFB44" s="117"/>
      <c r="IFC44" s="117"/>
      <c r="IFD44" s="117"/>
      <c r="IFE44" s="117"/>
      <c r="IFF44" s="117"/>
      <c r="IFG44" s="117"/>
      <c r="IFH44" s="117"/>
      <c r="IFI44" s="117"/>
      <c r="IFJ44" s="117"/>
      <c r="IFK44" s="117"/>
      <c r="IFL44" s="117"/>
      <c r="IFM44" s="117"/>
      <c r="IFN44" s="117"/>
      <c r="IFO44" s="117"/>
      <c r="IFP44" s="117"/>
      <c r="IFQ44" s="117"/>
      <c r="IFR44" s="117"/>
      <c r="IFS44" s="117"/>
      <c r="IFT44" s="117"/>
      <c r="IFU44" s="117"/>
      <c r="IFV44" s="117"/>
      <c r="IFW44" s="117"/>
      <c r="IFX44" s="117"/>
      <c r="IFY44" s="117"/>
      <c r="IFZ44" s="117"/>
      <c r="IGA44" s="117"/>
      <c r="IGB44" s="117"/>
      <c r="IGC44" s="117"/>
      <c r="IGD44" s="117"/>
      <c r="IGE44" s="117"/>
      <c r="IGF44" s="117"/>
      <c r="IGG44" s="117"/>
      <c r="IGH44" s="117"/>
      <c r="IGI44" s="117"/>
      <c r="IGJ44" s="117"/>
      <c r="IGK44" s="117"/>
      <c r="IGL44" s="117"/>
      <c r="IGM44" s="117"/>
      <c r="IGN44" s="117"/>
      <c r="IGO44" s="117"/>
      <c r="IGP44" s="117"/>
      <c r="IGQ44" s="117"/>
      <c r="IGR44" s="117"/>
      <c r="IGS44" s="117"/>
      <c r="IGT44" s="117"/>
      <c r="IGU44" s="117"/>
      <c r="IGV44" s="117"/>
      <c r="IGW44" s="117"/>
      <c r="IGX44" s="117"/>
      <c r="IGY44" s="117"/>
      <c r="IGZ44" s="117"/>
      <c r="IHA44" s="117"/>
      <c r="IHB44" s="117"/>
      <c r="IHC44" s="117"/>
      <c r="IHD44" s="117"/>
      <c r="IHE44" s="117"/>
      <c r="IHF44" s="117"/>
      <c r="IHG44" s="117"/>
      <c r="IHH44" s="117"/>
      <c r="IHI44" s="117"/>
      <c r="IHJ44" s="117"/>
      <c r="IHK44" s="117"/>
      <c r="IHL44" s="117"/>
      <c r="IHM44" s="117"/>
      <c r="IHN44" s="117"/>
      <c r="IHO44" s="117"/>
      <c r="IHP44" s="117"/>
      <c r="IHQ44" s="117"/>
      <c r="IHR44" s="117"/>
      <c r="IHS44" s="117"/>
      <c r="IHT44" s="117"/>
      <c r="IHU44" s="117"/>
      <c r="IHV44" s="117"/>
      <c r="IHW44" s="117"/>
      <c r="IHX44" s="117"/>
      <c r="IHY44" s="117"/>
      <c r="IHZ44" s="117"/>
      <c r="IIA44" s="117"/>
      <c r="IIB44" s="117"/>
      <c r="IIC44" s="117"/>
      <c r="IID44" s="117"/>
      <c r="IIE44" s="117"/>
      <c r="IIF44" s="117"/>
      <c r="IIG44" s="117"/>
      <c r="IIH44" s="117"/>
      <c r="III44" s="117"/>
      <c r="IIJ44" s="117"/>
      <c r="IIK44" s="117"/>
      <c r="IIL44" s="117"/>
      <c r="IIM44" s="117"/>
      <c r="IIN44" s="117"/>
      <c r="IIO44" s="117"/>
      <c r="IIP44" s="117"/>
      <c r="IIQ44" s="117"/>
      <c r="IIR44" s="117"/>
      <c r="IIS44" s="117"/>
      <c r="IIT44" s="117"/>
      <c r="IIU44" s="117"/>
      <c r="IIV44" s="117"/>
      <c r="IIW44" s="117"/>
      <c r="IIX44" s="117"/>
      <c r="IIY44" s="117"/>
      <c r="IIZ44" s="117"/>
      <c r="IJA44" s="117"/>
      <c r="IJB44" s="117"/>
      <c r="IJC44" s="117"/>
      <c r="IJD44" s="117"/>
      <c r="IJE44" s="117"/>
      <c r="IJF44" s="117"/>
      <c r="IJG44" s="117"/>
      <c r="IJH44" s="117"/>
      <c r="IJI44" s="117"/>
      <c r="IJJ44" s="117"/>
      <c r="IJK44" s="117"/>
      <c r="IJL44" s="117"/>
      <c r="IJM44" s="117"/>
      <c r="IJN44" s="117"/>
      <c r="IJO44" s="117"/>
      <c r="IJP44" s="117"/>
      <c r="IJQ44" s="117"/>
      <c r="IJR44" s="117"/>
      <c r="IJS44" s="117"/>
      <c r="IJT44" s="117"/>
      <c r="IJU44" s="117"/>
      <c r="IJV44" s="117"/>
      <c r="IJW44" s="117"/>
      <c r="IJX44" s="117"/>
      <c r="IJY44" s="117"/>
      <c r="IJZ44" s="117"/>
      <c r="IKA44" s="117"/>
      <c r="IKB44" s="117"/>
      <c r="IKC44" s="117"/>
      <c r="IKD44" s="117"/>
      <c r="IKE44" s="117"/>
      <c r="IKF44" s="117"/>
      <c r="IKG44" s="117"/>
      <c r="IKH44" s="117"/>
      <c r="IKI44" s="117"/>
      <c r="IKJ44" s="117"/>
      <c r="IKK44" s="117"/>
      <c r="IKL44" s="117"/>
      <c r="IKM44" s="117"/>
      <c r="IKN44" s="117"/>
      <c r="IKO44" s="117"/>
      <c r="IKP44" s="117"/>
      <c r="IKQ44" s="117"/>
      <c r="IKR44" s="117"/>
      <c r="IKS44" s="117"/>
      <c r="IKT44" s="117"/>
      <c r="IKU44" s="117"/>
      <c r="IKV44" s="117"/>
      <c r="IKW44" s="117"/>
      <c r="IKX44" s="117"/>
      <c r="IKY44" s="117"/>
      <c r="IKZ44" s="117"/>
      <c r="ILA44" s="117"/>
      <c r="ILB44" s="117"/>
      <c r="ILC44" s="117"/>
      <c r="ILD44" s="117"/>
      <c r="ILE44" s="117"/>
      <c r="ILF44" s="117"/>
      <c r="ILG44" s="117"/>
      <c r="ILH44" s="117"/>
      <c r="ILI44" s="117"/>
      <c r="ILJ44" s="117"/>
      <c r="ILK44" s="117"/>
      <c r="ILL44" s="117"/>
      <c r="ILM44" s="117"/>
      <c r="ILN44" s="117"/>
      <c r="ILO44" s="117"/>
      <c r="ILP44" s="117"/>
      <c r="ILQ44" s="117"/>
      <c r="ILR44" s="117"/>
      <c r="ILS44" s="117"/>
      <c r="ILT44" s="117"/>
      <c r="ILU44" s="117"/>
      <c r="ILV44" s="117"/>
      <c r="ILW44" s="117"/>
      <c r="ILX44" s="117"/>
      <c r="ILY44" s="117"/>
      <c r="ILZ44" s="117"/>
      <c r="IMA44" s="117"/>
      <c r="IMB44" s="117"/>
      <c r="IMC44" s="117"/>
      <c r="IMD44" s="117"/>
      <c r="IME44" s="117"/>
      <c r="IMF44" s="117"/>
      <c r="IMG44" s="117"/>
      <c r="IMH44" s="117"/>
      <c r="IMI44" s="117"/>
      <c r="IMJ44" s="117"/>
      <c r="IMK44" s="117"/>
      <c r="IML44" s="117"/>
      <c r="IMM44" s="117"/>
      <c r="IMN44" s="117"/>
      <c r="IMO44" s="117"/>
      <c r="IMP44" s="117"/>
      <c r="IMQ44" s="117"/>
      <c r="IMR44" s="117"/>
      <c r="IMS44" s="117"/>
      <c r="IMT44" s="117"/>
      <c r="IMU44" s="117"/>
      <c r="IMV44" s="117"/>
      <c r="IMW44" s="117"/>
      <c r="IMX44" s="117"/>
      <c r="IMY44" s="117"/>
      <c r="IMZ44" s="117"/>
      <c r="INA44" s="117"/>
      <c r="INB44" s="117"/>
      <c r="INC44" s="117"/>
      <c r="IND44" s="117"/>
      <c r="INE44" s="117"/>
      <c r="INF44" s="117"/>
      <c r="ING44" s="117"/>
      <c r="INH44" s="117"/>
      <c r="INI44" s="117"/>
      <c r="INJ44" s="117"/>
      <c r="INK44" s="117"/>
      <c r="INL44" s="117"/>
      <c r="INM44" s="117"/>
      <c r="INN44" s="117"/>
      <c r="INO44" s="117"/>
      <c r="INP44" s="117"/>
      <c r="INQ44" s="117"/>
      <c r="INR44" s="117"/>
      <c r="INS44" s="117"/>
      <c r="INT44" s="117"/>
      <c r="INU44" s="117"/>
      <c r="INV44" s="117"/>
      <c r="INW44" s="117"/>
      <c r="INX44" s="117"/>
      <c r="INY44" s="117"/>
      <c r="INZ44" s="117"/>
      <c r="IOA44" s="117"/>
      <c r="IOB44" s="117"/>
      <c r="IOC44" s="117"/>
      <c r="IOD44" s="117"/>
      <c r="IOE44" s="117"/>
      <c r="IOF44" s="117"/>
      <c r="IOG44" s="117"/>
      <c r="IOH44" s="117"/>
      <c r="IOI44" s="117"/>
      <c r="IOJ44" s="117"/>
      <c r="IOK44" s="117"/>
      <c r="IOL44" s="117"/>
      <c r="IOM44" s="117"/>
      <c r="ION44" s="117"/>
      <c r="IOO44" s="117"/>
      <c r="IOP44" s="117"/>
      <c r="IOQ44" s="117"/>
      <c r="IOR44" s="117"/>
      <c r="IOS44" s="117"/>
      <c r="IOT44" s="117"/>
      <c r="IOU44" s="117"/>
      <c r="IOV44" s="117"/>
      <c r="IOW44" s="117"/>
      <c r="IOX44" s="117"/>
      <c r="IOY44" s="117"/>
      <c r="IOZ44" s="117"/>
      <c r="IPA44" s="117"/>
      <c r="IPB44" s="117"/>
      <c r="IPC44" s="117"/>
      <c r="IPD44" s="117"/>
      <c r="IPE44" s="117"/>
      <c r="IPF44" s="117"/>
      <c r="IPG44" s="117"/>
      <c r="IPH44" s="117"/>
      <c r="IPI44" s="117"/>
      <c r="IPJ44" s="117"/>
      <c r="IPK44" s="117"/>
      <c r="IPL44" s="117"/>
      <c r="IPM44" s="117"/>
      <c r="IPN44" s="117"/>
      <c r="IPO44" s="117"/>
      <c r="IPP44" s="117"/>
      <c r="IPQ44" s="117"/>
      <c r="IPR44" s="117"/>
      <c r="IPS44" s="117"/>
      <c r="IPT44" s="117"/>
      <c r="IPU44" s="117"/>
      <c r="IPV44" s="117"/>
      <c r="IPW44" s="117"/>
      <c r="IPX44" s="117"/>
      <c r="IPY44" s="117"/>
      <c r="IPZ44" s="117"/>
      <c r="IQA44" s="117"/>
      <c r="IQB44" s="117"/>
      <c r="IQC44" s="117"/>
      <c r="IQD44" s="117"/>
      <c r="IQE44" s="117"/>
      <c r="IQF44" s="117"/>
      <c r="IQG44" s="117"/>
      <c r="IQH44" s="117"/>
      <c r="IQI44" s="117"/>
      <c r="IQJ44" s="117"/>
      <c r="IQK44" s="117"/>
      <c r="IQL44" s="117"/>
      <c r="IQM44" s="117"/>
      <c r="IQN44" s="117"/>
      <c r="IQO44" s="117"/>
      <c r="IQP44" s="117"/>
      <c r="IQQ44" s="117"/>
      <c r="IQR44" s="117"/>
      <c r="IQS44" s="117"/>
      <c r="IQT44" s="117"/>
      <c r="IQU44" s="117"/>
      <c r="IQV44" s="117"/>
      <c r="IQW44" s="117"/>
      <c r="IQX44" s="117"/>
      <c r="IQY44" s="117"/>
      <c r="IQZ44" s="117"/>
      <c r="IRA44" s="117"/>
      <c r="IRB44" s="117"/>
      <c r="IRC44" s="117"/>
      <c r="IRD44" s="117"/>
      <c r="IRE44" s="117"/>
      <c r="IRF44" s="117"/>
      <c r="IRG44" s="117"/>
      <c r="IRH44" s="117"/>
      <c r="IRI44" s="117"/>
      <c r="IRJ44" s="117"/>
      <c r="IRK44" s="117"/>
      <c r="IRL44" s="117"/>
      <c r="IRM44" s="117"/>
      <c r="IRN44" s="117"/>
      <c r="IRO44" s="117"/>
      <c r="IRP44" s="117"/>
      <c r="IRQ44" s="117"/>
      <c r="IRR44" s="117"/>
      <c r="IRS44" s="117"/>
      <c r="IRT44" s="117"/>
      <c r="IRU44" s="117"/>
      <c r="IRV44" s="117"/>
      <c r="IRW44" s="117"/>
      <c r="IRX44" s="117"/>
      <c r="IRY44" s="117"/>
      <c r="IRZ44" s="117"/>
      <c r="ISA44" s="117"/>
      <c r="ISB44" s="117"/>
      <c r="ISC44" s="117"/>
      <c r="ISD44" s="117"/>
      <c r="ISE44" s="117"/>
      <c r="ISF44" s="117"/>
      <c r="ISG44" s="117"/>
      <c r="ISH44" s="117"/>
      <c r="ISI44" s="117"/>
      <c r="ISJ44" s="117"/>
      <c r="ISK44" s="117"/>
      <c r="ISL44" s="117"/>
      <c r="ISM44" s="117"/>
      <c r="ISN44" s="117"/>
      <c r="ISO44" s="117"/>
      <c r="ISP44" s="117"/>
      <c r="ISQ44" s="117"/>
      <c r="ISR44" s="117"/>
      <c r="ISS44" s="117"/>
      <c r="IST44" s="117"/>
      <c r="ISU44" s="117"/>
      <c r="ISV44" s="117"/>
      <c r="ISW44" s="117"/>
      <c r="ISX44" s="117"/>
      <c r="ISY44" s="117"/>
      <c r="ISZ44" s="117"/>
      <c r="ITA44" s="117"/>
      <c r="ITB44" s="117"/>
      <c r="ITC44" s="117"/>
      <c r="ITD44" s="117"/>
      <c r="ITE44" s="117"/>
      <c r="ITF44" s="117"/>
      <c r="ITG44" s="117"/>
      <c r="ITH44" s="117"/>
      <c r="ITI44" s="117"/>
      <c r="ITJ44" s="117"/>
      <c r="ITK44" s="117"/>
      <c r="ITL44" s="117"/>
      <c r="ITM44" s="117"/>
      <c r="ITN44" s="117"/>
      <c r="ITO44" s="117"/>
      <c r="ITP44" s="117"/>
      <c r="ITQ44" s="117"/>
      <c r="ITR44" s="117"/>
      <c r="ITS44" s="117"/>
      <c r="ITT44" s="117"/>
      <c r="ITU44" s="117"/>
      <c r="ITV44" s="117"/>
      <c r="ITW44" s="117"/>
      <c r="ITX44" s="117"/>
      <c r="ITY44" s="117"/>
      <c r="ITZ44" s="117"/>
      <c r="IUA44" s="117"/>
      <c r="IUB44" s="117"/>
      <c r="IUC44" s="117"/>
      <c r="IUD44" s="117"/>
      <c r="IUE44" s="117"/>
      <c r="IUF44" s="117"/>
      <c r="IUG44" s="117"/>
      <c r="IUH44" s="117"/>
      <c r="IUI44" s="117"/>
      <c r="IUJ44" s="117"/>
      <c r="IUK44" s="117"/>
      <c r="IUL44" s="117"/>
      <c r="IUM44" s="117"/>
      <c r="IUN44" s="117"/>
      <c r="IUO44" s="117"/>
      <c r="IUP44" s="117"/>
      <c r="IUQ44" s="117"/>
      <c r="IUR44" s="117"/>
      <c r="IUS44" s="117"/>
      <c r="IUT44" s="117"/>
      <c r="IUU44" s="117"/>
      <c r="IUV44" s="117"/>
      <c r="IUW44" s="117"/>
      <c r="IUX44" s="117"/>
      <c r="IUY44" s="117"/>
      <c r="IUZ44" s="117"/>
      <c r="IVA44" s="117"/>
      <c r="IVB44" s="117"/>
      <c r="IVC44" s="117"/>
      <c r="IVD44" s="117"/>
      <c r="IVE44" s="117"/>
      <c r="IVF44" s="117"/>
      <c r="IVG44" s="117"/>
      <c r="IVH44" s="117"/>
      <c r="IVI44" s="117"/>
      <c r="IVJ44" s="117"/>
      <c r="IVK44" s="117"/>
      <c r="IVL44" s="117"/>
      <c r="IVM44" s="117"/>
      <c r="IVN44" s="117"/>
      <c r="IVO44" s="117"/>
      <c r="IVP44" s="117"/>
      <c r="IVQ44" s="117"/>
      <c r="IVR44" s="117"/>
      <c r="IVS44" s="117"/>
      <c r="IVT44" s="117"/>
      <c r="IVU44" s="117"/>
      <c r="IVV44" s="117"/>
      <c r="IVW44" s="117"/>
      <c r="IVX44" s="117"/>
      <c r="IVY44" s="117"/>
      <c r="IVZ44" s="117"/>
      <c r="IWA44" s="117"/>
      <c r="IWB44" s="117"/>
      <c r="IWC44" s="117"/>
      <c r="IWD44" s="117"/>
      <c r="IWE44" s="117"/>
      <c r="IWF44" s="117"/>
      <c r="IWG44" s="117"/>
      <c r="IWH44" s="117"/>
      <c r="IWI44" s="117"/>
      <c r="IWJ44" s="117"/>
      <c r="IWK44" s="117"/>
      <c r="IWL44" s="117"/>
      <c r="IWM44" s="117"/>
      <c r="IWN44" s="117"/>
      <c r="IWO44" s="117"/>
      <c r="IWP44" s="117"/>
      <c r="IWQ44" s="117"/>
      <c r="IWR44" s="117"/>
      <c r="IWS44" s="117"/>
      <c r="IWT44" s="117"/>
      <c r="IWU44" s="117"/>
      <c r="IWV44" s="117"/>
      <c r="IWW44" s="117"/>
      <c r="IWX44" s="117"/>
      <c r="IWY44" s="117"/>
      <c r="IWZ44" s="117"/>
      <c r="IXA44" s="117"/>
      <c r="IXB44" s="117"/>
      <c r="IXC44" s="117"/>
      <c r="IXD44" s="117"/>
      <c r="IXE44" s="117"/>
      <c r="IXF44" s="117"/>
      <c r="IXG44" s="117"/>
      <c r="IXH44" s="117"/>
      <c r="IXI44" s="117"/>
      <c r="IXJ44" s="117"/>
      <c r="IXK44" s="117"/>
      <c r="IXL44" s="117"/>
      <c r="IXM44" s="117"/>
      <c r="IXN44" s="117"/>
      <c r="IXO44" s="117"/>
      <c r="IXP44" s="117"/>
      <c r="IXQ44" s="117"/>
      <c r="IXR44" s="117"/>
      <c r="IXS44" s="117"/>
      <c r="IXT44" s="117"/>
      <c r="IXU44" s="117"/>
      <c r="IXV44" s="117"/>
      <c r="IXW44" s="117"/>
      <c r="IXX44" s="117"/>
      <c r="IXY44" s="117"/>
      <c r="IXZ44" s="117"/>
      <c r="IYA44" s="117"/>
      <c r="IYB44" s="117"/>
      <c r="IYC44" s="117"/>
      <c r="IYD44" s="117"/>
      <c r="IYE44" s="117"/>
      <c r="IYF44" s="117"/>
      <c r="IYG44" s="117"/>
      <c r="IYH44" s="117"/>
      <c r="IYI44" s="117"/>
      <c r="IYJ44" s="117"/>
      <c r="IYK44" s="117"/>
      <c r="IYL44" s="117"/>
      <c r="IYM44" s="117"/>
      <c r="IYN44" s="117"/>
      <c r="IYO44" s="117"/>
      <c r="IYP44" s="117"/>
      <c r="IYQ44" s="117"/>
      <c r="IYR44" s="117"/>
      <c r="IYS44" s="117"/>
      <c r="IYT44" s="117"/>
      <c r="IYU44" s="117"/>
      <c r="IYV44" s="117"/>
      <c r="IYW44" s="117"/>
      <c r="IYX44" s="117"/>
      <c r="IYY44" s="117"/>
      <c r="IYZ44" s="117"/>
      <c r="IZA44" s="117"/>
      <c r="IZB44" s="117"/>
      <c r="IZC44" s="117"/>
      <c r="IZD44" s="117"/>
      <c r="IZE44" s="117"/>
      <c r="IZF44" s="117"/>
      <c r="IZG44" s="117"/>
      <c r="IZH44" s="117"/>
      <c r="IZI44" s="117"/>
      <c r="IZJ44" s="117"/>
      <c r="IZK44" s="117"/>
      <c r="IZL44" s="117"/>
      <c r="IZM44" s="117"/>
      <c r="IZN44" s="117"/>
      <c r="IZO44" s="117"/>
      <c r="IZP44" s="117"/>
      <c r="IZQ44" s="117"/>
      <c r="IZR44" s="117"/>
      <c r="IZS44" s="117"/>
      <c r="IZT44" s="117"/>
      <c r="IZU44" s="117"/>
      <c r="IZV44" s="117"/>
      <c r="IZW44" s="117"/>
      <c r="IZX44" s="117"/>
      <c r="IZY44" s="117"/>
      <c r="IZZ44" s="117"/>
      <c r="JAA44" s="117"/>
      <c r="JAB44" s="117"/>
      <c r="JAC44" s="117"/>
      <c r="JAD44" s="117"/>
      <c r="JAE44" s="117"/>
      <c r="JAF44" s="117"/>
      <c r="JAG44" s="117"/>
      <c r="JAH44" s="117"/>
      <c r="JAI44" s="117"/>
      <c r="JAJ44" s="117"/>
      <c r="JAK44" s="117"/>
      <c r="JAL44" s="117"/>
      <c r="JAM44" s="117"/>
      <c r="JAN44" s="117"/>
      <c r="JAO44" s="117"/>
      <c r="JAP44" s="117"/>
      <c r="JAQ44" s="117"/>
      <c r="JAR44" s="117"/>
      <c r="JAS44" s="117"/>
      <c r="JAT44" s="117"/>
      <c r="JAU44" s="117"/>
      <c r="JAV44" s="117"/>
      <c r="JAW44" s="117"/>
      <c r="JAX44" s="117"/>
      <c r="JAY44" s="117"/>
      <c r="JAZ44" s="117"/>
      <c r="JBA44" s="117"/>
      <c r="JBB44" s="117"/>
      <c r="JBC44" s="117"/>
      <c r="JBD44" s="117"/>
      <c r="JBE44" s="117"/>
      <c r="JBF44" s="117"/>
      <c r="JBG44" s="117"/>
      <c r="JBH44" s="117"/>
      <c r="JBI44" s="117"/>
      <c r="JBJ44" s="117"/>
      <c r="JBK44" s="117"/>
      <c r="JBL44" s="117"/>
      <c r="JBM44" s="117"/>
      <c r="JBN44" s="117"/>
      <c r="JBO44" s="117"/>
      <c r="JBP44" s="117"/>
      <c r="JBQ44" s="117"/>
      <c r="JBR44" s="117"/>
      <c r="JBS44" s="117"/>
      <c r="JBT44" s="117"/>
      <c r="JBU44" s="117"/>
      <c r="JBV44" s="117"/>
      <c r="JBW44" s="117"/>
      <c r="JBX44" s="117"/>
      <c r="JBY44" s="117"/>
      <c r="JBZ44" s="117"/>
      <c r="JCA44" s="117"/>
      <c r="JCB44" s="117"/>
      <c r="JCC44" s="117"/>
      <c r="JCD44" s="117"/>
      <c r="JCE44" s="117"/>
      <c r="JCF44" s="117"/>
      <c r="JCG44" s="117"/>
      <c r="JCH44" s="117"/>
      <c r="JCI44" s="117"/>
      <c r="JCJ44" s="117"/>
      <c r="JCK44" s="117"/>
      <c r="JCL44" s="117"/>
      <c r="JCM44" s="117"/>
      <c r="JCN44" s="117"/>
      <c r="JCO44" s="117"/>
      <c r="JCP44" s="117"/>
      <c r="JCQ44" s="117"/>
      <c r="JCR44" s="117"/>
      <c r="JCS44" s="117"/>
      <c r="JCT44" s="117"/>
      <c r="JCU44" s="117"/>
      <c r="JCV44" s="117"/>
      <c r="JCW44" s="117"/>
      <c r="JCX44" s="117"/>
      <c r="JCY44" s="117"/>
      <c r="JCZ44" s="117"/>
      <c r="JDA44" s="117"/>
      <c r="JDB44" s="117"/>
      <c r="JDC44" s="117"/>
      <c r="JDD44" s="117"/>
      <c r="JDE44" s="117"/>
      <c r="JDF44" s="117"/>
      <c r="JDG44" s="117"/>
      <c r="JDH44" s="117"/>
      <c r="JDI44" s="117"/>
      <c r="JDJ44" s="117"/>
      <c r="JDK44" s="117"/>
      <c r="JDL44" s="117"/>
      <c r="JDM44" s="117"/>
      <c r="JDN44" s="117"/>
      <c r="JDO44" s="117"/>
      <c r="JDP44" s="117"/>
      <c r="JDQ44" s="117"/>
      <c r="JDR44" s="117"/>
      <c r="JDS44" s="117"/>
      <c r="JDT44" s="117"/>
      <c r="JDU44" s="117"/>
      <c r="JDV44" s="117"/>
      <c r="JDW44" s="117"/>
      <c r="JDX44" s="117"/>
      <c r="JDY44" s="117"/>
      <c r="JDZ44" s="117"/>
      <c r="JEA44" s="117"/>
      <c r="JEB44" s="117"/>
      <c r="JEC44" s="117"/>
      <c r="JED44" s="117"/>
      <c r="JEE44" s="117"/>
      <c r="JEF44" s="117"/>
      <c r="JEG44" s="117"/>
      <c r="JEH44" s="117"/>
      <c r="JEI44" s="117"/>
      <c r="JEJ44" s="117"/>
      <c r="JEK44" s="117"/>
      <c r="JEL44" s="117"/>
      <c r="JEM44" s="117"/>
      <c r="JEN44" s="117"/>
      <c r="JEO44" s="117"/>
      <c r="JEP44" s="117"/>
      <c r="JEQ44" s="117"/>
      <c r="JER44" s="117"/>
      <c r="JES44" s="117"/>
      <c r="JET44" s="117"/>
      <c r="JEU44" s="117"/>
      <c r="JEV44" s="117"/>
      <c r="JEW44" s="117"/>
      <c r="JEX44" s="117"/>
      <c r="JEY44" s="117"/>
      <c r="JEZ44" s="117"/>
      <c r="JFA44" s="117"/>
      <c r="JFB44" s="117"/>
      <c r="JFC44" s="117"/>
      <c r="JFD44" s="117"/>
      <c r="JFE44" s="117"/>
      <c r="JFF44" s="117"/>
      <c r="JFG44" s="117"/>
      <c r="JFH44" s="117"/>
      <c r="JFI44" s="117"/>
      <c r="JFJ44" s="117"/>
      <c r="JFK44" s="117"/>
      <c r="JFL44" s="117"/>
      <c r="JFM44" s="117"/>
      <c r="JFN44" s="117"/>
      <c r="JFO44" s="117"/>
      <c r="JFP44" s="117"/>
      <c r="JFQ44" s="117"/>
      <c r="JFR44" s="117"/>
      <c r="JFS44" s="117"/>
      <c r="JFT44" s="117"/>
      <c r="JFU44" s="117"/>
      <c r="JFV44" s="117"/>
      <c r="JFW44" s="117"/>
      <c r="JFX44" s="117"/>
      <c r="JFY44" s="117"/>
      <c r="JFZ44" s="117"/>
      <c r="JGA44" s="117"/>
      <c r="JGB44" s="117"/>
      <c r="JGC44" s="117"/>
      <c r="JGD44" s="117"/>
      <c r="JGE44" s="117"/>
      <c r="JGF44" s="117"/>
      <c r="JGG44" s="117"/>
      <c r="JGH44" s="117"/>
      <c r="JGI44" s="117"/>
      <c r="JGJ44" s="117"/>
      <c r="JGK44" s="117"/>
      <c r="JGL44" s="117"/>
      <c r="JGM44" s="117"/>
      <c r="JGN44" s="117"/>
      <c r="JGO44" s="117"/>
      <c r="JGP44" s="117"/>
      <c r="JGQ44" s="117"/>
      <c r="JGR44" s="117"/>
      <c r="JGS44" s="117"/>
      <c r="JGT44" s="117"/>
      <c r="JGU44" s="117"/>
      <c r="JGV44" s="117"/>
      <c r="JGW44" s="117"/>
      <c r="JGX44" s="117"/>
      <c r="JGY44" s="117"/>
      <c r="JGZ44" s="117"/>
      <c r="JHA44" s="117"/>
      <c r="JHB44" s="117"/>
      <c r="JHC44" s="117"/>
      <c r="JHD44" s="117"/>
      <c r="JHE44" s="117"/>
      <c r="JHF44" s="117"/>
      <c r="JHG44" s="117"/>
      <c r="JHH44" s="117"/>
      <c r="JHI44" s="117"/>
      <c r="JHJ44" s="117"/>
      <c r="JHK44" s="117"/>
      <c r="JHL44" s="117"/>
      <c r="JHM44" s="117"/>
      <c r="JHN44" s="117"/>
      <c r="JHO44" s="117"/>
      <c r="JHP44" s="117"/>
      <c r="JHQ44" s="117"/>
      <c r="JHR44" s="117"/>
      <c r="JHS44" s="117"/>
      <c r="JHT44" s="117"/>
      <c r="JHU44" s="117"/>
      <c r="JHV44" s="117"/>
      <c r="JHW44" s="117"/>
      <c r="JHX44" s="117"/>
      <c r="JHY44" s="117"/>
      <c r="JHZ44" s="117"/>
      <c r="JIA44" s="117"/>
      <c r="JIB44" s="117"/>
      <c r="JIC44" s="117"/>
      <c r="JID44" s="117"/>
      <c r="JIE44" s="117"/>
      <c r="JIF44" s="117"/>
      <c r="JIG44" s="117"/>
      <c r="JIH44" s="117"/>
      <c r="JII44" s="117"/>
      <c r="JIJ44" s="117"/>
      <c r="JIK44" s="117"/>
      <c r="JIL44" s="117"/>
      <c r="JIM44" s="117"/>
      <c r="JIN44" s="117"/>
      <c r="JIO44" s="117"/>
      <c r="JIP44" s="117"/>
      <c r="JIQ44" s="117"/>
      <c r="JIR44" s="117"/>
      <c r="JIS44" s="117"/>
      <c r="JIT44" s="117"/>
      <c r="JIU44" s="117"/>
      <c r="JIV44" s="117"/>
      <c r="JIW44" s="117"/>
      <c r="JIX44" s="117"/>
      <c r="JIY44" s="117"/>
      <c r="JIZ44" s="117"/>
      <c r="JJA44" s="117"/>
      <c r="JJB44" s="117"/>
      <c r="JJC44" s="117"/>
      <c r="JJD44" s="117"/>
      <c r="JJE44" s="117"/>
      <c r="JJF44" s="117"/>
      <c r="JJG44" s="117"/>
      <c r="JJH44" s="117"/>
      <c r="JJI44" s="117"/>
      <c r="JJJ44" s="117"/>
      <c r="JJK44" s="117"/>
      <c r="JJL44" s="117"/>
      <c r="JJM44" s="117"/>
      <c r="JJN44" s="117"/>
      <c r="JJO44" s="117"/>
      <c r="JJP44" s="117"/>
      <c r="JJQ44" s="117"/>
      <c r="JJR44" s="117"/>
      <c r="JJS44" s="117"/>
      <c r="JJT44" s="117"/>
      <c r="JJU44" s="117"/>
      <c r="JJV44" s="117"/>
      <c r="JJW44" s="117"/>
      <c r="JJX44" s="117"/>
      <c r="JJY44" s="117"/>
      <c r="JJZ44" s="117"/>
      <c r="JKA44" s="117"/>
      <c r="JKB44" s="117"/>
      <c r="JKC44" s="117"/>
      <c r="JKD44" s="117"/>
      <c r="JKE44" s="117"/>
      <c r="JKF44" s="117"/>
      <c r="JKG44" s="117"/>
      <c r="JKH44" s="117"/>
      <c r="JKI44" s="117"/>
      <c r="JKJ44" s="117"/>
      <c r="JKK44" s="117"/>
      <c r="JKL44" s="117"/>
      <c r="JKM44" s="117"/>
      <c r="JKN44" s="117"/>
      <c r="JKO44" s="117"/>
      <c r="JKP44" s="117"/>
      <c r="JKQ44" s="117"/>
      <c r="JKR44" s="117"/>
      <c r="JKS44" s="117"/>
      <c r="JKT44" s="117"/>
      <c r="JKU44" s="117"/>
      <c r="JKV44" s="117"/>
      <c r="JKW44" s="117"/>
      <c r="JKX44" s="117"/>
      <c r="JKY44" s="117"/>
      <c r="JKZ44" s="117"/>
      <c r="JLA44" s="117"/>
      <c r="JLB44" s="117"/>
      <c r="JLC44" s="117"/>
      <c r="JLD44" s="117"/>
      <c r="JLE44" s="117"/>
      <c r="JLF44" s="117"/>
      <c r="JLG44" s="117"/>
      <c r="JLH44" s="117"/>
      <c r="JLI44" s="117"/>
      <c r="JLJ44" s="117"/>
      <c r="JLK44" s="117"/>
      <c r="JLL44" s="117"/>
      <c r="JLM44" s="117"/>
      <c r="JLN44" s="117"/>
      <c r="JLO44" s="117"/>
      <c r="JLP44" s="117"/>
      <c r="JLQ44" s="117"/>
      <c r="JLR44" s="117"/>
      <c r="JLS44" s="117"/>
      <c r="JLT44" s="117"/>
      <c r="JLU44" s="117"/>
      <c r="JLV44" s="117"/>
      <c r="JLW44" s="117"/>
      <c r="JLX44" s="117"/>
      <c r="JLY44" s="117"/>
      <c r="JLZ44" s="117"/>
      <c r="JMA44" s="117"/>
      <c r="JMB44" s="117"/>
      <c r="JMC44" s="117"/>
      <c r="JMD44" s="117"/>
      <c r="JME44" s="117"/>
      <c r="JMF44" s="117"/>
      <c r="JMG44" s="117"/>
      <c r="JMH44" s="117"/>
      <c r="JMI44" s="117"/>
      <c r="JMJ44" s="117"/>
      <c r="JMK44" s="117"/>
      <c r="JML44" s="117"/>
      <c r="JMM44" s="117"/>
      <c r="JMN44" s="117"/>
      <c r="JMO44" s="117"/>
      <c r="JMP44" s="117"/>
      <c r="JMQ44" s="117"/>
      <c r="JMR44" s="117"/>
      <c r="JMS44" s="117"/>
      <c r="JMT44" s="117"/>
      <c r="JMU44" s="117"/>
      <c r="JMV44" s="117"/>
      <c r="JMW44" s="117"/>
      <c r="JMX44" s="117"/>
      <c r="JMY44" s="117"/>
      <c r="JMZ44" s="117"/>
      <c r="JNA44" s="117"/>
      <c r="JNB44" s="117"/>
      <c r="JNC44" s="117"/>
      <c r="JND44" s="117"/>
      <c r="JNE44" s="117"/>
      <c r="JNF44" s="117"/>
      <c r="JNG44" s="117"/>
      <c r="JNH44" s="117"/>
      <c r="JNI44" s="117"/>
      <c r="JNJ44" s="117"/>
      <c r="JNK44" s="117"/>
      <c r="JNL44" s="117"/>
      <c r="JNM44" s="117"/>
      <c r="JNN44" s="117"/>
      <c r="JNO44" s="117"/>
      <c r="JNP44" s="117"/>
      <c r="JNQ44" s="117"/>
      <c r="JNR44" s="117"/>
      <c r="JNS44" s="117"/>
      <c r="JNT44" s="117"/>
      <c r="JNU44" s="117"/>
      <c r="JNV44" s="117"/>
      <c r="JNW44" s="117"/>
      <c r="JNX44" s="117"/>
      <c r="JNY44" s="117"/>
      <c r="JNZ44" s="117"/>
      <c r="JOA44" s="117"/>
      <c r="JOB44" s="117"/>
      <c r="JOC44" s="117"/>
      <c r="JOD44" s="117"/>
      <c r="JOE44" s="117"/>
      <c r="JOF44" s="117"/>
      <c r="JOG44" s="117"/>
      <c r="JOH44" s="117"/>
      <c r="JOI44" s="117"/>
      <c r="JOJ44" s="117"/>
      <c r="JOK44" s="117"/>
      <c r="JOL44" s="117"/>
      <c r="JOM44" s="117"/>
      <c r="JON44" s="117"/>
      <c r="JOO44" s="117"/>
      <c r="JOP44" s="117"/>
      <c r="JOQ44" s="117"/>
      <c r="JOR44" s="117"/>
      <c r="JOS44" s="117"/>
      <c r="JOT44" s="117"/>
      <c r="JOU44" s="117"/>
      <c r="JOV44" s="117"/>
      <c r="JOW44" s="117"/>
      <c r="JOX44" s="117"/>
      <c r="JOY44" s="117"/>
      <c r="JOZ44" s="117"/>
      <c r="JPA44" s="117"/>
      <c r="JPB44" s="117"/>
      <c r="JPC44" s="117"/>
      <c r="JPD44" s="117"/>
      <c r="JPE44" s="117"/>
      <c r="JPF44" s="117"/>
      <c r="JPG44" s="117"/>
      <c r="JPH44" s="117"/>
      <c r="JPI44" s="117"/>
      <c r="JPJ44" s="117"/>
      <c r="JPK44" s="117"/>
      <c r="JPL44" s="117"/>
      <c r="JPM44" s="117"/>
      <c r="JPN44" s="117"/>
      <c r="JPO44" s="117"/>
      <c r="JPP44" s="117"/>
      <c r="JPQ44" s="117"/>
      <c r="JPR44" s="117"/>
      <c r="JPS44" s="117"/>
      <c r="JPT44" s="117"/>
      <c r="JPU44" s="117"/>
      <c r="JPV44" s="117"/>
      <c r="JPW44" s="117"/>
      <c r="JPX44" s="117"/>
      <c r="JPY44" s="117"/>
      <c r="JPZ44" s="117"/>
      <c r="JQA44" s="117"/>
      <c r="JQB44" s="117"/>
      <c r="JQC44" s="117"/>
      <c r="JQD44" s="117"/>
      <c r="JQE44" s="117"/>
      <c r="JQF44" s="117"/>
      <c r="JQG44" s="117"/>
      <c r="JQH44" s="117"/>
      <c r="JQI44" s="117"/>
      <c r="JQJ44" s="117"/>
      <c r="JQK44" s="117"/>
      <c r="JQL44" s="117"/>
      <c r="JQM44" s="117"/>
      <c r="JQN44" s="117"/>
      <c r="JQO44" s="117"/>
      <c r="JQP44" s="117"/>
      <c r="JQQ44" s="117"/>
      <c r="JQR44" s="117"/>
      <c r="JQS44" s="117"/>
      <c r="JQT44" s="117"/>
      <c r="JQU44" s="117"/>
      <c r="JQV44" s="117"/>
      <c r="JQW44" s="117"/>
      <c r="JQX44" s="117"/>
      <c r="JQY44" s="117"/>
      <c r="JQZ44" s="117"/>
      <c r="JRA44" s="117"/>
      <c r="JRB44" s="117"/>
      <c r="JRC44" s="117"/>
      <c r="JRD44" s="117"/>
      <c r="JRE44" s="117"/>
      <c r="JRF44" s="117"/>
      <c r="JRG44" s="117"/>
      <c r="JRH44" s="117"/>
      <c r="JRI44" s="117"/>
      <c r="JRJ44" s="117"/>
      <c r="JRK44" s="117"/>
      <c r="JRL44" s="117"/>
      <c r="JRM44" s="117"/>
      <c r="JRN44" s="117"/>
      <c r="JRO44" s="117"/>
      <c r="JRP44" s="117"/>
      <c r="JRQ44" s="117"/>
      <c r="JRR44" s="117"/>
      <c r="JRS44" s="117"/>
      <c r="JRT44" s="117"/>
      <c r="JRU44" s="117"/>
      <c r="JRV44" s="117"/>
      <c r="JRW44" s="117"/>
      <c r="JRX44" s="117"/>
      <c r="JRY44" s="117"/>
      <c r="JRZ44" s="117"/>
      <c r="JSA44" s="117"/>
      <c r="JSB44" s="117"/>
      <c r="JSC44" s="117"/>
      <c r="JSD44" s="117"/>
      <c r="JSE44" s="117"/>
      <c r="JSF44" s="117"/>
      <c r="JSG44" s="117"/>
      <c r="JSH44" s="117"/>
      <c r="JSI44" s="117"/>
      <c r="JSJ44" s="117"/>
      <c r="JSK44" s="117"/>
      <c r="JSL44" s="117"/>
      <c r="JSM44" s="117"/>
      <c r="JSN44" s="117"/>
      <c r="JSO44" s="117"/>
      <c r="JSP44" s="117"/>
      <c r="JSQ44" s="117"/>
      <c r="JSR44" s="117"/>
      <c r="JSS44" s="117"/>
      <c r="JST44" s="117"/>
      <c r="JSU44" s="117"/>
      <c r="JSV44" s="117"/>
      <c r="JSW44" s="117"/>
      <c r="JSX44" s="117"/>
      <c r="JSY44" s="117"/>
      <c r="JSZ44" s="117"/>
      <c r="JTA44" s="117"/>
      <c r="JTB44" s="117"/>
      <c r="JTC44" s="117"/>
      <c r="JTD44" s="117"/>
      <c r="JTE44" s="117"/>
      <c r="JTF44" s="117"/>
      <c r="JTG44" s="117"/>
      <c r="JTH44" s="117"/>
      <c r="JTI44" s="117"/>
      <c r="JTJ44" s="117"/>
      <c r="JTK44" s="117"/>
      <c r="JTL44" s="117"/>
      <c r="JTM44" s="117"/>
      <c r="JTN44" s="117"/>
      <c r="JTO44" s="117"/>
      <c r="JTP44" s="117"/>
      <c r="JTQ44" s="117"/>
      <c r="JTR44" s="117"/>
      <c r="JTS44" s="117"/>
      <c r="JTT44" s="117"/>
      <c r="JTU44" s="117"/>
      <c r="JTV44" s="117"/>
      <c r="JTW44" s="117"/>
      <c r="JTX44" s="117"/>
      <c r="JTY44" s="117"/>
      <c r="JTZ44" s="117"/>
      <c r="JUA44" s="117"/>
      <c r="JUB44" s="117"/>
      <c r="JUC44" s="117"/>
      <c r="JUD44" s="117"/>
      <c r="JUE44" s="117"/>
      <c r="JUF44" s="117"/>
      <c r="JUG44" s="117"/>
      <c r="JUH44" s="117"/>
      <c r="JUI44" s="117"/>
      <c r="JUJ44" s="117"/>
      <c r="JUK44" s="117"/>
      <c r="JUL44" s="117"/>
      <c r="JUM44" s="117"/>
      <c r="JUN44" s="117"/>
      <c r="JUO44" s="117"/>
      <c r="JUP44" s="117"/>
      <c r="JUQ44" s="117"/>
      <c r="JUR44" s="117"/>
      <c r="JUS44" s="117"/>
      <c r="JUT44" s="117"/>
      <c r="JUU44" s="117"/>
      <c r="JUV44" s="117"/>
      <c r="JUW44" s="117"/>
      <c r="JUX44" s="117"/>
      <c r="JUY44" s="117"/>
      <c r="JUZ44" s="117"/>
      <c r="JVA44" s="117"/>
      <c r="JVB44" s="117"/>
      <c r="JVC44" s="117"/>
      <c r="JVD44" s="117"/>
      <c r="JVE44" s="117"/>
      <c r="JVF44" s="117"/>
      <c r="JVG44" s="117"/>
      <c r="JVH44" s="117"/>
      <c r="JVI44" s="117"/>
      <c r="JVJ44" s="117"/>
      <c r="JVK44" s="117"/>
      <c r="JVL44" s="117"/>
      <c r="JVM44" s="117"/>
      <c r="JVN44" s="117"/>
      <c r="JVO44" s="117"/>
      <c r="JVP44" s="117"/>
      <c r="JVQ44" s="117"/>
      <c r="JVR44" s="117"/>
      <c r="JVS44" s="117"/>
      <c r="JVT44" s="117"/>
      <c r="JVU44" s="117"/>
      <c r="JVV44" s="117"/>
      <c r="JVW44" s="117"/>
      <c r="JVX44" s="117"/>
      <c r="JVY44" s="117"/>
      <c r="JVZ44" s="117"/>
      <c r="JWA44" s="117"/>
      <c r="JWB44" s="117"/>
      <c r="JWC44" s="117"/>
      <c r="JWD44" s="117"/>
      <c r="JWE44" s="117"/>
      <c r="JWF44" s="117"/>
      <c r="JWG44" s="117"/>
      <c r="JWH44" s="117"/>
      <c r="JWI44" s="117"/>
      <c r="JWJ44" s="117"/>
      <c r="JWK44" s="117"/>
      <c r="JWL44" s="117"/>
      <c r="JWM44" s="117"/>
      <c r="JWN44" s="117"/>
      <c r="JWO44" s="117"/>
      <c r="JWP44" s="117"/>
      <c r="JWQ44" s="117"/>
      <c r="JWR44" s="117"/>
      <c r="JWS44" s="117"/>
      <c r="JWT44" s="117"/>
      <c r="JWU44" s="117"/>
      <c r="JWV44" s="117"/>
      <c r="JWW44" s="117"/>
      <c r="JWX44" s="117"/>
      <c r="JWY44" s="117"/>
      <c r="JWZ44" s="117"/>
      <c r="JXA44" s="117"/>
      <c r="JXB44" s="117"/>
      <c r="JXC44" s="117"/>
      <c r="JXD44" s="117"/>
      <c r="JXE44" s="117"/>
      <c r="JXF44" s="117"/>
      <c r="JXG44" s="117"/>
      <c r="JXH44" s="117"/>
      <c r="JXI44" s="117"/>
      <c r="JXJ44" s="117"/>
      <c r="JXK44" s="117"/>
      <c r="JXL44" s="117"/>
      <c r="JXM44" s="117"/>
      <c r="JXN44" s="117"/>
      <c r="JXO44" s="117"/>
      <c r="JXP44" s="117"/>
      <c r="JXQ44" s="117"/>
      <c r="JXR44" s="117"/>
      <c r="JXS44" s="117"/>
      <c r="JXT44" s="117"/>
      <c r="JXU44" s="117"/>
      <c r="JXV44" s="117"/>
      <c r="JXW44" s="117"/>
      <c r="JXX44" s="117"/>
      <c r="JXY44" s="117"/>
      <c r="JXZ44" s="117"/>
      <c r="JYA44" s="117"/>
      <c r="JYB44" s="117"/>
      <c r="JYC44" s="117"/>
      <c r="JYD44" s="117"/>
      <c r="JYE44" s="117"/>
      <c r="JYF44" s="117"/>
      <c r="JYG44" s="117"/>
      <c r="JYH44" s="117"/>
      <c r="JYI44" s="117"/>
      <c r="JYJ44" s="117"/>
      <c r="JYK44" s="117"/>
      <c r="JYL44" s="117"/>
      <c r="JYM44" s="117"/>
      <c r="JYN44" s="117"/>
      <c r="JYO44" s="117"/>
      <c r="JYP44" s="117"/>
      <c r="JYQ44" s="117"/>
      <c r="JYR44" s="117"/>
      <c r="JYS44" s="117"/>
      <c r="JYT44" s="117"/>
      <c r="JYU44" s="117"/>
      <c r="JYV44" s="117"/>
      <c r="JYW44" s="117"/>
      <c r="JYX44" s="117"/>
      <c r="JYY44" s="117"/>
      <c r="JYZ44" s="117"/>
      <c r="JZA44" s="117"/>
      <c r="JZB44" s="117"/>
      <c r="JZC44" s="117"/>
      <c r="JZD44" s="117"/>
      <c r="JZE44" s="117"/>
      <c r="JZF44" s="117"/>
      <c r="JZG44" s="117"/>
      <c r="JZH44" s="117"/>
      <c r="JZI44" s="117"/>
      <c r="JZJ44" s="117"/>
      <c r="JZK44" s="117"/>
      <c r="JZL44" s="117"/>
      <c r="JZM44" s="117"/>
      <c r="JZN44" s="117"/>
      <c r="JZO44" s="117"/>
      <c r="JZP44" s="117"/>
      <c r="JZQ44" s="117"/>
      <c r="JZR44" s="117"/>
      <c r="JZS44" s="117"/>
      <c r="JZT44" s="117"/>
      <c r="JZU44" s="117"/>
      <c r="JZV44" s="117"/>
      <c r="JZW44" s="117"/>
      <c r="JZX44" s="117"/>
      <c r="JZY44" s="117"/>
      <c r="JZZ44" s="117"/>
      <c r="KAA44" s="117"/>
      <c r="KAB44" s="117"/>
      <c r="KAC44" s="117"/>
      <c r="KAD44" s="117"/>
      <c r="KAE44" s="117"/>
      <c r="KAF44" s="117"/>
      <c r="KAG44" s="117"/>
      <c r="KAH44" s="117"/>
      <c r="KAI44" s="117"/>
      <c r="KAJ44" s="117"/>
      <c r="KAK44" s="117"/>
      <c r="KAL44" s="117"/>
      <c r="KAM44" s="117"/>
      <c r="KAN44" s="117"/>
      <c r="KAO44" s="117"/>
      <c r="KAP44" s="117"/>
      <c r="KAQ44" s="117"/>
      <c r="KAR44" s="117"/>
      <c r="KAS44" s="117"/>
      <c r="KAT44" s="117"/>
      <c r="KAU44" s="117"/>
      <c r="KAV44" s="117"/>
      <c r="KAW44" s="117"/>
      <c r="KAX44" s="117"/>
      <c r="KAY44" s="117"/>
      <c r="KAZ44" s="117"/>
      <c r="KBA44" s="117"/>
      <c r="KBB44" s="117"/>
      <c r="KBC44" s="117"/>
      <c r="KBD44" s="117"/>
      <c r="KBE44" s="117"/>
      <c r="KBF44" s="117"/>
      <c r="KBG44" s="117"/>
      <c r="KBH44" s="117"/>
      <c r="KBI44" s="117"/>
      <c r="KBJ44" s="117"/>
      <c r="KBK44" s="117"/>
      <c r="KBL44" s="117"/>
      <c r="KBM44" s="117"/>
      <c r="KBN44" s="117"/>
      <c r="KBO44" s="117"/>
      <c r="KBP44" s="117"/>
      <c r="KBQ44" s="117"/>
      <c r="KBR44" s="117"/>
      <c r="KBS44" s="117"/>
      <c r="KBT44" s="117"/>
      <c r="KBU44" s="117"/>
      <c r="KBV44" s="117"/>
      <c r="KBW44" s="117"/>
      <c r="KBX44" s="117"/>
      <c r="KBY44" s="117"/>
      <c r="KBZ44" s="117"/>
      <c r="KCA44" s="117"/>
      <c r="KCB44" s="117"/>
      <c r="KCC44" s="117"/>
      <c r="KCD44" s="117"/>
      <c r="KCE44" s="117"/>
      <c r="KCF44" s="117"/>
      <c r="KCG44" s="117"/>
      <c r="KCH44" s="117"/>
      <c r="KCI44" s="117"/>
      <c r="KCJ44" s="117"/>
      <c r="KCK44" s="117"/>
      <c r="KCL44" s="117"/>
      <c r="KCM44" s="117"/>
      <c r="KCN44" s="117"/>
      <c r="KCO44" s="117"/>
      <c r="KCP44" s="117"/>
      <c r="KCQ44" s="117"/>
      <c r="KCR44" s="117"/>
      <c r="KCS44" s="117"/>
      <c r="KCT44" s="117"/>
      <c r="KCU44" s="117"/>
      <c r="KCV44" s="117"/>
      <c r="KCW44" s="117"/>
      <c r="KCX44" s="117"/>
      <c r="KCY44" s="117"/>
      <c r="KCZ44" s="117"/>
      <c r="KDA44" s="117"/>
      <c r="KDB44" s="117"/>
      <c r="KDC44" s="117"/>
      <c r="KDD44" s="117"/>
      <c r="KDE44" s="117"/>
      <c r="KDF44" s="117"/>
      <c r="KDG44" s="117"/>
      <c r="KDH44" s="117"/>
      <c r="KDI44" s="117"/>
      <c r="KDJ44" s="117"/>
      <c r="KDK44" s="117"/>
      <c r="KDL44" s="117"/>
      <c r="KDM44" s="117"/>
      <c r="KDN44" s="117"/>
      <c r="KDO44" s="117"/>
      <c r="KDP44" s="117"/>
      <c r="KDQ44" s="117"/>
      <c r="KDR44" s="117"/>
      <c r="KDS44" s="117"/>
      <c r="KDT44" s="117"/>
      <c r="KDU44" s="117"/>
      <c r="KDV44" s="117"/>
      <c r="KDW44" s="117"/>
      <c r="KDX44" s="117"/>
      <c r="KDY44" s="117"/>
      <c r="KDZ44" s="117"/>
      <c r="KEA44" s="117"/>
      <c r="KEB44" s="117"/>
      <c r="KEC44" s="117"/>
      <c r="KED44" s="117"/>
      <c r="KEE44" s="117"/>
      <c r="KEF44" s="117"/>
      <c r="KEG44" s="117"/>
      <c r="KEH44" s="117"/>
      <c r="KEI44" s="117"/>
      <c r="KEJ44" s="117"/>
      <c r="KEK44" s="117"/>
      <c r="KEL44" s="117"/>
      <c r="KEM44" s="117"/>
      <c r="KEN44" s="117"/>
      <c r="KEO44" s="117"/>
      <c r="KEP44" s="117"/>
      <c r="KEQ44" s="117"/>
      <c r="KER44" s="117"/>
      <c r="KES44" s="117"/>
      <c r="KET44" s="117"/>
      <c r="KEU44" s="117"/>
      <c r="KEV44" s="117"/>
      <c r="KEW44" s="117"/>
      <c r="KEX44" s="117"/>
      <c r="KEY44" s="117"/>
      <c r="KEZ44" s="117"/>
      <c r="KFA44" s="117"/>
      <c r="KFB44" s="117"/>
      <c r="KFC44" s="117"/>
      <c r="KFD44" s="117"/>
      <c r="KFE44" s="117"/>
      <c r="KFF44" s="117"/>
      <c r="KFG44" s="117"/>
      <c r="KFH44" s="117"/>
      <c r="KFI44" s="117"/>
      <c r="KFJ44" s="117"/>
      <c r="KFK44" s="117"/>
      <c r="KFL44" s="117"/>
      <c r="KFM44" s="117"/>
      <c r="KFN44" s="117"/>
      <c r="KFO44" s="117"/>
      <c r="KFP44" s="117"/>
      <c r="KFQ44" s="117"/>
      <c r="KFR44" s="117"/>
      <c r="KFS44" s="117"/>
      <c r="KFT44" s="117"/>
      <c r="KFU44" s="117"/>
      <c r="KFV44" s="117"/>
      <c r="KFW44" s="117"/>
      <c r="KFX44" s="117"/>
      <c r="KFY44" s="117"/>
      <c r="KFZ44" s="117"/>
      <c r="KGA44" s="117"/>
      <c r="KGB44" s="117"/>
      <c r="KGC44" s="117"/>
      <c r="KGD44" s="117"/>
      <c r="KGE44" s="117"/>
      <c r="KGF44" s="117"/>
      <c r="KGG44" s="117"/>
      <c r="KGH44" s="117"/>
      <c r="KGI44" s="117"/>
      <c r="KGJ44" s="117"/>
      <c r="KGK44" s="117"/>
      <c r="KGL44" s="117"/>
      <c r="KGM44" s="117"/>
      <c r="KGN44" s="117"/>
      <c r="KGO44" s="117"/>
      <c r="KGP44" s="117"/>
      <c r="KGQ44" s="117"/>
      <c r="KGR44" s="117"/>
      <c r="KGS44" s="117"/>
      <c r="KGT44" s="117"/>
      <c r="KGU44" s="117"/>
      <c r="KGV44" s="117"/>
      <c r="KGW44" s="117"/>
      <c r="KGX44" s="117"/>
      <c r="KGY44" s="117"/>
      <c r="KGZ44" s="117"/>
      <c r="KHA44" s="117"/>
      <c r="KHB44" s="117"/>
      <c r="KHC44" s="117"/>
      <c r="KHD44" s="117"/>
      <c r="KHE44" s="117"/>
      <c r="KHF44" s="117"/>
      <c r="KHG44" s="117"/>
      <c r="KHH44" s="117"/>
      <c r="KHI44" s="117"/>
      <c r="KHJ44" s="117"/>
      <c r="KHK44" s="117"/>
      <c r="KHL44" s="117"/>
      <c r="KHM44" s="117"/>
      <c r="KHN44" s="117"/>
      <c r="KHO44" s="117"/>
      <c r="KHP44" s="117"/>
      <c r="KHQ44" s="117"/>
      <c r="KHR44" s="117"/>
      <c r="KHS44" s="117"/>
      <c r="KHT44" s="117"/>
      <c r="KHU44" s="117"/>
      <c r="KHV44" s="117"/>
      <c r="KHW44" s="117"/>
      <c r="KHX44" s="117"/>
      <c r="KHY44" s="117"/>
      <c r="KHZ44" s="117"/>
      <c r="KIA44" s="117"/>
      <c r="KIB44" s="117"/>
      <c r="KIC44" s="117"/>
      <c r="KID44" s="117"/>
      <c r="KIE44" s="117"/>
      <c r="KIF44" s="117"/>
      <c r="KIG44" s="117"/>
      <c r="KIH44" s="117"/>
      <c r="KII44" s="117"/>
      <c r="KIJ44" s="117"/>
      <c r="KIK44" s="117"/>
      <c r="KIL44" s="117"/>
      <c r="KIM44" s="117"/>
      <c r="KIN44" s="117"/>
      <c r="KIO44" s="117"/>
      <c r="KIP44" s="117"/>
      <c r="KIQ44" s="117"/>
      <c r="KIR44" s="117"/>
      <c r="KIS44" s="117"/>
      <c r="KIT44" s="117"/>
      <c r="KIU44" s="117"/>
      <c r="KIV44" s="117"/>
      <c r="KIW44" s="117"/>
      <c r="KIX44" s="117"/>
      <c r="KIY44" s="117"/>
      <c r="KIZ44" s="117"/>
      <c r="KJA44" s="117"/>
      <c r="KJB44" s="117"/>
      <c r="KJC44" s="117"/>
      <c r="KJD44" s="117"/>
      <c r="KJE44" s="117"/>
      <c r="KJF44" s="117"/>
      <c r="KJG44" s="117"/>
      <c r="KJH44" s="117"/>
      <c r="KJI44" s="117"/>
      <c r="KJJ44" s="117"/>
      <c r="KJK44" s="117"/>
      <c r="KJL44" s="117"/>
      <c r="KJM44" s="117"/>
      <c r="KJN44" s="117"/>
      <c r="KJO44" s="117"/>
      <c r="KJP44" s="117"/>
      <c r="KJQ44" s="117"/>
      <c r="KJR44" s="117"/>
      <c r="KJS44" s="117"/>
      <c r="KJT44" s="117"/>
      <c r="KJU44" s="117"/>
      <c r="KJV44" s="117"/>
      <c r="KJW44" s="117"/>
      <c r="KJX44" s="117"/>
      <c r="KJY44" s="117"/>
      <c r="KJZ44" s="117"/>
      <c r="KKA44" s="117"/>
      <c r="KKB44" s="117"/>
      <c r="KKC44" s="117"/>
      <c r="KKD44" s="117"/>
      <c r="KKE44" s="117"/>
      <c r="KKF44" s="117"/>
      <c r="KKG44" s="117"/>
      <c r="KKH44" s="117"/>
      <c r="KKI44" s="117"/>
      <c r="KKJ44" s="117"/>
      <c r="KKK44" s="117"/>
      <c r="KKL44" s="117"/>
      <c r="KKM44" s="117"/>
      <c r="KKN44" s="117"/>
      <c r="KKO44" s="117"/>
      <c r="KKP44" s="117"/>
      <c r="KKQ44" s="117"/>
      <c r="KKR44" s="117"/>
      <c r="KKS44" s="117"/>
      <c r="KKT44" s="117"/>
      <c r="KKU44" s="117"/>
      <c r="KKV44" s="117"/>
      <c r="KKW44" s="117"/>
      <c r="KKX44" s="117"/>
      <c r="KKY44" s="117"/>
      <c r="KKZ44" s="117"/>
      <c r="KLA44" s="117"/>
      <c r="KLB44" s="117"/>
      <c r="KLC44" s="117"/>
      <c r="KLD44" s="117"/>
      <c r="KLE44" s="117"/>
      <c r="KLF44" s="117"/>
      <c r="KLG44" s="117"/>
      <c r="KLH44" s="117"/>
      <c r="KLI44" s="117"/>
      <c r="KLJ44" s="117"/>
      <c r="KLK44" s="117"/>
      <c r="KLL44" s="117"/>
      <c r="KLM44" s="117"/>
      <c r="KLN44" s="117"/>
      <c r="KLO44" s="117"/>
      <c r="KLP44" s="117"/>
      <c r="KLQ44" s="117"/>
      <c r="KLR44" s="117"/>
      <c r="KLS44" s="117"/>
      <c r="KLT44" s="117"/>
      <c r="KLU44" s="117"/>
      <c r="KLV44" s="117"/>
      <c r="KLW44" s="117"/>
      <c r="KLX44" s="117"/>
      <c r="KLY44" s="117"/>
      <c r="KLZ44" s="117"/>
      <c r="KMA44" s="117"/>
      <c r="KMB44" s="117"/>
      <c r="KMC44" s="117"/>
      <c r="KMD44" s="117"/>
      <c r="KME44" s="117"/>
      <c r="KMF44" s="117"/>
      <c r="KMG44" s="117"/>
      <c r="KMH44" s="117"/>
      <c r="KMI44" s="117"/>
      <c r="KMJ44" s="117"/>
      <c r="KMK44" s="117"/>
      <c r="KML44" s="117"/>
      <c r="KMM44" s="117"/>
      <c r="KMN44" s="117"/>
      <c r="KMO44" s="117"/>
      <c r="KMP44" s="117"/>
      <c r="KMQ44" s="117"/>
      <c r="KMR44" s="117"/>
      <c r="KMS44" s="117"/>
      <c r="KMT44" s="117"/>
      <c r="KMU44" s="117"/>
      <c r="KMV44" s="117"/>
      <c r="KMW44" s="117"/>
      <c r="KMX44" s="117"/>
      <c r="KMY44" s="117"/>
      <c r="KMZ44" s="117"/>
      <c r="KNA44" s="117"/>
      <c r="KNB44" s="117"/>
      <c r="KNC44" s="117"/>
      <c r="KND44" s="117"/>
      <c r="KNE44" s="117"/>
      <c r="KNF44" s="117"/>
      <c r="KNG44" s="117"/>
      <c r="KNH44" s="117"/>
      <c r="KNI44" s="117"/>
      <c r="KNJ44" s="117"/>
      <c r="KNK44" s="117"/>
      <c r="KNL44" s="117"/>
      <c r="KNM44" s="117"/>
      <c r="KNN44" s="117"/>
      <c r="KNO44" s="117"/>
      <c r="KNP44" s="117"/>
      <c r="KNQ44" s="117"/>
      <c r="KNR44" s="117"/>
      <c r="KNS44" s="117"/>
      <c r="KNT44" s="117"/>
      <c r="KNU44" s="117"/>
      <c r="KNV44" s="117"/>
      <c r="KNW44" s="117"/>
      <c r="KNX44" s="117"/>
      <c r="KNY44" s="117"/>
      <c r="KNZ44" s="117"/>
      <c r="KOA44" s="117"/>
      <c r="KOB44" s="117"/>
      <c r="KOC44" s="117"/>
      <c r="KOD44" s="117"/>
      <c r="KOE44" s="117"/>
      <c r="KOF44" s="117"/>
      <c r="KOG44" s="117"/>
      <c r="KOH44" s="117"/>
      <c r="KOI44" s="117"/>
      <c r="KOJ44" s="117"/>
      <c r="KOK44" s="117"/>
      <c r="KOL44" s="117"/>
      <c r="KOM44" s="117"/>
      <c r="KON44" s="117"/>
      <c r="KOO44" s="117"/>
      <c r="KOP44" s="117"/>
      <c r="KOQ44" s="117"/>
      <c r="KOR44" s="117"/>
      <c r="KOS44" s="117"/>
      <c r="KOT44" s="117"/>
      <c r="KOU44" s="117"/>
      <c r="KOV44" s="117"/>
      <c r="KOW44" s="117"/>
      <c r="KOX44" s="117"/>
      <c r="KOY44" s="117"/>
      <c r="KOZ44" s="117"/>
      <c r="KPA44" s="117"/>
      <c r="KPB44" s="117"/>
      <c r="KPC44" s="117"/>
      <c r="KPD44" s="117"/>
      <c r="KPE44" s="117"/>
      <c r="KPF44" s="117"/>
      <c r="KPG44" s="117"/>
      <c r="KPH44" s="117"/>
      <c r="KPI44" s="117"/>
      <c r="KPJ44" s="117"/>
      <c r="KPK44" s="117"/>
      <c r="KPL44" s="117"/>
      <c r="KPM44" s="117"/>
      <c r="KPN44" s="117"/>
      <c r="KPO44" s="117"/>
      <c r="KPP44" s="117"/>
      <c r="KPQ44" s="117"/>
      <c r="KPR44" s="117"/>
      <c r="KPS44" s="117"/>
      <c r="KPT44" s="117"/>
      <c r="KPU44" s="117"/>
      <c r="KPV44" s="117"/>
      <c r="KPW44" s="117"/>
      <c r="KPX44" s="117"/>
      <c r="KPY44" s="117"/>
      <c r="KPZ44" s="117"/>
      <c r="KQA44" s="117"/>
      <c r="KQB44" s="117"/>
      <c r="KQC44" s="117"/>
      <c r="KQD44" s="117"/>
      <c r="KQE44" s="117"/>
      <c r="KQF44" s="117"/>
      <c r="KQG44" s="117"/>
      <c r="KQH44" s="117"/>
      <c r="KQI44" s="117"/>
      <c r="KQJ44" s="117"/>
      <c r="KQK44" s="117"/>
      <c r="KQL44" s="117"/>
      <c r="KQM44" s="117"/>
      <c r="KQN44" s="117"/>
      <c r="KQO44" s="117"/>
      <c r="KQP44" s="117"/>
      <c r="KQQ44" s="117"/>
      <c r="KQR44" s="117"/>
      <c r="KQS44" s="117"/>
      <c r="KQT44" s="117"/>
      <c r="KQU44" s="117"/>
      <c r="KQV44" s="117"/>
      <c r="KQW44" s="117"/>
      <c r="KQX44" s="117"/>
      <c r="KQY44" s="117"/>
      <c r="KQZ44" s="117"/>
      <c r="KRA44" s="117"/>
      <c r="KRB44" s="117"/>
      <c r="KRC44" s="117"/>
      <c r="KRD44" s="117"/>
      <c r="KRE44" s="117"/>
      <c r="KRF44" s="117"/>
      <c r="KRG44" s="117"/>
      <c r="KRH44" s="117"/>
      <c r="KRI44" s="117"/>
      <c r="KRJ44" s="117"/>
      <c r="KRK44" s="117"/>
      <c r="KRL44" s="117"/>
      <c r="KRM44" s="117"/>
      <c r="KRN44" s="117"/>
      <c r="KRO44" s="117"/>
      <c r="KRP44" s="117"/>
      <c r="KRQ44" s="117"/>
      <c r="KRR44" s="117"/>
      <c r="KRS44" s="117"/>
      <c r="KRT44" s="117"/>
      <c r="KRU44" s="117"/>
      <c r="KRV44" s="117"/>
      <c r="KRW44" s="117"/>
      <c r="KRX44" s="117"/>
      <c r="KRY44" s="117"/>
      <c r="KRZ44" s="117"/>
      <c r="KSA44" s="117"/>
      <c r="KSB44" s="117"/>
      <c r="KSC44" s="117"/>
      <c r="KSD44" s="117"/>
      <c r="KSE44" s="117"/>
      <c r="KSF44" s="117"/>
      <c r="KSG44" s="117"/>
      <c r="KSH44" s="117"/>
      <c r="KSI44" s="117"/>
      <c r="KSJ44" s="117"/>
      <c r="KSK44" s="117"/>
      <c r="KSL44" s="117"/>
      <c r="KSM44" s="117"/>
      <c r="KSN44" s="117"/>
      <c r="KSO44" s="117"/>
      <c r="KSP44" s="117"/>
      <c r="KSQ44" s="117"/>
      <c r="KSR44" s="117"/>
      <c r="KSS44" s="117"/>
      <c r="KST44" s="117"/>
      <c r="KSU44" s="117"/>
      <c r="KSV44" s="117"/>
      <c r="KSW44" s="117"/>
      <c r="KSX44" s="117"/>
      <c r="KSY44" s="117"/>
      <c r="KSZ44" s="117"/>
      <c r="KTA44" s="117"/>
      <c r="KTB44" s="117"/>
      <c r="KTC44" s="117"/>
      <c r="KTD44" s="117"/>
      <c r="KTE44" s="117"/>
      <c r="KTF44" s="117"/>
      <c r="KTG44" s="117"/>
      <c r="KTH44" s="117"/>
      <c r="KTI44" s="117"/>
      <c r="KTJ44" s="117"/>
      <c r="KTK44" s="117"/>
      <c r="KTL44" s="117"/>
      <c r="KTM44" s="117"/>
      <c r="KTN44" s="117"/>
      <c r="KTO44" s="117"/>
      <c r="KTP44" s="117"/>
      <c r="KTQ44" s="117"/>
      <c r="KTR44" s="117"/>
      <c r="KTS44" s="117"/>
      <c r="KTT44" s="117"/>
      <c r="KTU44" s="117"/>
      <c r="KTV44" s="117"/>
      <c r="KTW44" s="117"/>
      <c r="KTX44" s="117"/>
      <c r="KTY44" s="117"/>
      <c r="KTZ44" s="117"/>
      <c r="KUA44" s="117"/>
      <c r="KUB44" s="117"/>
      <c r="KUC44" s="117"/>
      <c r="KUD44" s="117"/>
      <c r="KUE44" s="117"/>
      <c r="KUF44" s="117"/>
      <c r="KUG44" s="117"/>
      <c r="KUH44" s="117"/>
      <c r="KUI44" s="117"/>
      <c r="KUJ44" s="117"/>
      <c r="KUK44" s="117"/>
      <c r="KUL44" s="117"/>
      <c r="KUM44" s="117"/>
      <c r="KUN44" s="117"/>
      <c r="KUO44" s="117"/>
      <c r="KUP44" s="117"/>
      <c r="KUQ44" s="117"/>
      <c r="KUR44" s="117"/>
      <c r="KUS44" s="117"/>
      <c r="KUT44" s="117"/>
      <c r="KUU44" s="117"/>
      <c r="KUV44" s="117"/>
      <c r="KUW44" s="117"/>
      <c r="KUX44" s="117"/>
      <c r="KUY44" s="117"/>
      <c r="KUZ44" s="117"/>
      <c r="KVA44" s="117"/>
      <c r="KVB44" s="117"/>
      <c r="KVC44" s="117"/>
      <c r="KVD44" s="117"/>
      <c r="KVE44" s="117"/>
      <c r="KVF44" s="117"/>
      <c r="KVG44" s="117"/>
      <c r="KVH44" s="117"/>
      <c r="KVI44" s="117"/>
      <c r="KVJ44" s="117"/>
      <c r="KVK44" s="117"/>
      <c r="KVL44" s="117"/>
      <c r="KVM44" s="117"/>
      <c r="KVN44" s="117"/>
      <c r="KVO44" s="117"/>
      <c r="KVP44" s="117"/>
      <c r="KVQ44" s="117"/>
      <c r="KVR44" s="117"/>
      <c r="KVS44" s="117"/>
      <c r="KVT44" s="117"/>
      <c r="KVU44" s="117"/>
      <c r="KVV44" s="117"/>
      <c r="KVW44" s="117"/>
      <c r="KVX44" s="117"/>
      <c r="KVY44" s="117"/>
      <c r="KVZ44" s="117"/>
      <c r="KWA44" s="117"/>
      <c r="KWB44" s="117"/>
      <c r="KWC44" s="117"/>
      <c r="KWD44" s="117"/>
      <c r="KWE44" s="117"/>
      <c r="KWF44" s="117"/>
      <c r="KWG44" s="117"/>
      <c r="KWH44" s="117"/>
      <c r="KWI44" s="117"/>
      <c r="KWJ44" s="117"/>
      <c r="KWK44" s="117"/>
      <c r="KWL44" s="117"/>
      <c r="KWM44" s="117"/>
      <c r="KWN44" s="117"/>
      <c r="KWO44" s="117"/>
      <c r="KWP44" s="117"/>
      <c r="KWQ44" s="117"/>
      <c r="KWR44" s="117"/>
      <c r="KWS44" s="117"/>
      <c r="KWT44" s="117"/>
      <c r="KWU44" s="117"/>
      <c r="KWV44" s="117"/>
      <c r="KWW44" s="117"/>
      <c r="KWX44" s="117"/>
      <c r="KWY44" s="117"/>
      <c r="KWZ44" s="117"/>
      <c r="KXA44" s="117"/>
      <c r="KXB44" s="117"/>
      <c r="KXC44" s="117"/>
      <c r="KXD44" s="117"/>
      <c r="KXE44" s="117"/>
      <c r="KXF44" s="117"/>
      <c r="KXG44" s="117"/>
      <c r="KXH44" s="117"/>
      <c r="KXI44" s="117"/>
      <c r="KXJ44" s="117"/>
      <c r="KXK44" s="117"/>
      <c r="KXL44" s="117"/>
      <c r="KXM44" s="117"/>
      <c r="KXN44" s="117"/>
      <c r="KXO44" s="117"/>
      <c r="KXP44" s="117"/>
      <c r="KXQ44" s="117"/>
      <c r="KXR44" s="117"/>
      <c r="KXS44" s="117"/>
      <c r="KXT44" s="117"/>
      <c r="KXU44" s="117"/>
      <c r="KXV44" s="117"/>
      <c r="KXW44" s="117"/>
      <c r="KXX44" s="117"/>
      <c r="KXY44" s="117"/>
      <c r="KXZ44" s="117"/>
      <c r="KYA44" s="117"/>
      <c r="KYB44" s="117"/>
      <c r="KYC44" s="117"/>
      <c r="KYD44" s="117"/>
      <c r="KYE44" s="117"/>
      <c r="KYF44" s="117"/>
      <c r="KYG44" s="117"/>
      <c r="KYH44" s="117"/>
      <c r="KYI44" s="117"/>
      <c r="KYJ44" s="117"/>
      <c r="KYK44" s="117"/>
      <c r="KYL44" s="117"/>
      <c r="KYM44" s="117"/>
      <c r="KYN44" s="117"/>
      <c r="KYO44" s="117"/>
      <c r="KYP44" s="117"/>
      <c r="KYQ44" s="117"/>
      <c r="KYR44" s="117"/>
      <c r="KYS44" s="117"/>
      <c r="KYT44" s="117"/>
      <c r="KYU44" s="117"/>
      <c r="KYV44" s="117"/>
      <c r="KYW44" s="117"/>
      <c r="KYX44" s="117"/>
      <c r="KYY44" s="117"/>
      <c r="KYZ44" s="117"/>
      <c r="KZA44" s="117"/>
      <c r="KZB44" s="117"/>
      <c r="KZC44" s="117"/>
      <c r="KZD44" s="117"/>
      <c r="KZE44" s="117"/>
      <c r="KZF44" s="117"/>
      <c r="KZG44" s="117"/>
      <c r="KZH44" s="117"/>
      <c r="KZI44" s="117"/>
      <c r="KZJ44" s="117"/>
      <c r="KZK44" s="117"/>
      <c r="KZL44" s="117"/>
      <c r="KZM44" s="117"/>
      <c r="KZN44" s="117"/>
      <c r="KZO44" s="117"/>
      <c r="KZP44" s="117"/>
      <c r="KZQ44" s="117"/>
      <c r="KZR44" s="117"/>
      <c r="KZS44" s="117"/>
      <c r="KZT44" s="117"/>
      <c r="KZU44" s="117"/>
      <c r="KZV44" s="117"/>
      <c r="KZW44" s="117"/>
      <c r="KZX44" s="117"/>
      <c r="KZY44" s="117"/>
      <c r="KZZ44" s="117"/>
      <c r="LAA44" s="117"/>
      <c r="LAB44" s="117"/>
      <c r="LAC44" s="117"/>
      <c r="LAD44" s="117"/>
      <c r="LAE44" s="117"/>
      <c r="LAF44" s="117"/>
      <c r="LAG44" s="117"/>
      <c r="LAH44" s="117"/>
      <c r="LAI44" s="117"/>
      <c r="LAJ44" s="117"/>
      <c r="LAK44" s="117"/>
      <c r="LAL44" s="117"/>
      <c r="LAM44" s="117"/>
      <c r="LAN44" s="117"/>
      <c r="LAO44" s="117"/>
      <c r="LAP44" s="117"/>
      <c r="LAQ44" s="117"/>
      <c r="LAR44" s="117"/>
      <c r="LAS44" s="117"/>
      <c r="LAT44" s="117"/>
      <c r="LAU44" s="117"/>
      <c r="LAV44" s="117"/>
      <c r="LAW44" s="117"/>
      <c r="LAX44" s="117"/>
      <c r="LAY44" s="117"/>
      <c r="LAZ44" s="117"/>
      <c r="LBA44" s="117"/>
      <c r="LBB44" s="117"/>
      <c r="LBC44" s="117"/>
      <c r="LBD44" s="117"/>
      <c r="LBE44" s="117"/>
      <c r="LBF44" s="117"/>
      <c r="LBG44" s="117"/>
      <c r="LBH44" s="117"/>
      <c r="LBI44" s="117"/>
      <c r="LBJ44" s="117"/>
      <c r="LBK44" s="117"/>
      <c r="LBL44" s="117"/>
      <c r="LBM44" s="117"/>
      <c r="LBN44" s="117"/>
      <c r="LBO44" s="117"/>
      <c r="LBP44" s="117"/>
      <c r="LBQ44" s="117"/>
      <c r="LBR44" s="117"/>
      <c r="LBS44" s="117"/>
      <c r="LBT44" s="117"/>
      <c r="LBU44" s="117"/>
      <c r="LBV44" s="117"/>
      <c r="LBW44" s="117"/>
      <c r="LBX44" s="117"/>
      <c r="LBY44" s="117"/>
      <c r="LBZ44" s="117"/>
      <c r="LCA44" s="117"/>
      <c r="LCB44" s="117"/>
      <c r="LCC44" s="117"/>
      <c r="LCD44" s="117"/>
      <c r="LCE44" s="117"/>
      <c r="LCF44" s="117"/>
      <c r="LCG44" s="117"/>
      <c r="LCH44" s="117"/>
      <c r="LCI44" s="117"/>
      <c r="LCJ44" s="117"/>
      <c r="LCK44" s="117"/>
      <c r="LCL44" s="117"/>
      <c r="LCM44" s="117"/>
      <c r="LCN44" s="117"/>
      <c r="LCO44" s="117"/>
      <c r="LCP44" s="117"/>
      <c r="LCQ44" s="117"/>
      <c r="LCR44" s="117"/>
      <c r="LCS44" s="117"/>
      <c r="LCT44" s="117"/>
      <c r="LCU44" s="117"/>
      <c r="LCV44" s="117"/>
      <c r="LCW44" s="117"/>
      <c r="LCX44" s="117"/>
      <c r="LCY44" s="117"/>
      <c r="LCZ44" s="117"/>
      <c r="LDA44" s="117"/>
      <c r="LDB44" s="117"/>
      <c r="LDC44" s="117"/>
      <c r="LDD44" s="117"/>
      <c r="LDE44" s="117"/>
      <c r="LDF44" s="117"/>
      <c r="LDG44" s="117"/>
      <c r="LDH44" s="117"/>
      <c r="LDI44" s="117"/>
      <c r="LDJ44" s="117"/>
      <c r="LDK44" s="117"/>
      <c r="LDL44" s="117"/>
      <c r="LDM44" s="117"/>
      <c r="LDN44" s="117"/>
      <c r="LDO44" s="117"/>
      <c r="LDP44" s="117"/>
      <c r="LDQ44" s="117"/>
      <c r="LDR44" s="117"/>
      <c r="LDS44" s="117"/>
      <c r="LDT44" s="117"/>
      <c r="LDU44" s="117"/>
      <c r="LDV44" s="117"/>
      <c r="LDW44" s="117"/>
      <c r="LDX44" s="117"/>
      <c r="LDY44" s="117"/>
      <c r="LDZ44" s="117"/>
      <c r="LEA44" s="117"/>
      <c r="LEB44" s="117"/>
      <c r="LEC44" s="117"/>
      <c r="LED44" s="117"/>
      <c r="LEE44" s="117"/>
      <c r="LEF44" s="117"/>
      <c r="LEG44" s="117"/>
      <c r="LEH44" s="117"/>
      <c r="LEI44" s="117"/>
      <c r="LEJ44" s="117"/>
      <c r="LEK44" s="117"/>
      <c r="LEL44" s="117"/>
      <c r="LEM44" s="117"/>
      <c r="LEN44" s="117"/>
      <c r="LEO44" s="117"/>
      <c r="LEP44" s="117"/>
      <c r="LEQ44" s="117"/>
      <c r="LER44" s="117"/>
      <c r="LES44" s="117"/>
      <c r="LET44" s="117"/>
      <c r="LEU44" s="117"/>
      <c r="LEV44" s="117"/>
      <c r="LEW44" s="117"/>
      <c r="LEX44" s="117"/>
      <c r="LEY44" s="117"/>
      <c r="LEZ44" s="117"/>
      <c r="LFA44" s="117"/>
      <c r="LFB44" s="117"/>
      <c r="LFC44" s="117"/>
      <c r="LFD44" s="117"/>
      <c r="LFE44" s="117"/>
      <c r="LFF44" s="117"/>
      <c r="LFG44" s="117"/>
      <c r="LFH44" s="117"/>
      <c r="LFI44" s="117"/>
      <c r="LFJ44" s="117"/>
      <c r="LFK44" s="117"/>
      <c r="LFL44" s="117"/>
      <c r="LFM44" s="117"/>
      <c r="LFN44" s="117"/>
      <c r="LFO44" s="117"/>
      <c r="LFP44" s="117"/>
      <c r="LFQ44" s="117"/>
      <c r="LFR44" s="117"/>
      <c r="LFS44" s="117"/>
      <c r="LFT44" s="117"/>
      <c r="LFU44" s="117"/>
      <c r="LFV44" s="117"/>
      <c r="LFW44" s="117"/>
      <c r="LFX44" s="117"/>
      <c r="LFY44" s="117"/>
      <c r="LFZ44" s="117"/>
      <c r="LGA44" s="117"/>
      <c r="LGB44" s="117"/>
      <c r="LGC44" s="117"/>
      <c r="LGD44" s="117"/>
      <c r="LGE44" s="117"/>
      <c r="LGF44" s="117"/>
      <c r="LGG44" s="117"/>
      <c r="LGH44" s="117"/>
      <c r="LGI44" s="117"/>
      <c r="LGJ44" s="117"/>
      <c r="LGK44" s="117"/>
      <c r="LGL44" s="117"/>
      <c r="LGM44" s="117"/>
      <c r="LGN44" s="117"/>
      <c r="LGO44" s="117"/>
      <c r="LGP44" s="117"/>
      <c r="LGQ44" s="117"/>
      <c r="LGR44" s="117"/>
      <c r="LGS44" s="117"/>
      <c r="LGT44" s="117"/>
      <c r="LGU44" s="117"/>
      <c r="LGV44" s="117"/>
      <c r="LGW44" s="117"/>
      <c r="LGX44" s="117"/>
      <c r="LGY44" s="117"/>
      <c r="LGZ44" s="117"/>
      <c r="LHA44" s="117"/>
      <c r="LHB44" s="117"/>
      <c r="LHC44" s="117"/>
      <c r="LHD44" s="117"/>
      <c r="LHE44" s="117"/>
      <c r="LHF44" s="117"/>
      <c r="LHG44" s="117"/>
      <c r="LHH44" s="117"/>
      <c r="LHI44" s="117"/>
      <c r="LHJ44" s="117"/>
      <c r="LHK44" s="117"/>
      <c r="LHL44" s="117"/>
      <c r="LHM44" s="117"/>
      <c r="LHN44" s="117"/>
      <c r="LHO44" s="117"/>
      <c r="LHP44" s="117"/>
      <c r="LHQ44" s="117"/>
      <c r="LHR44" s="117"/>
      <c r="LHS44" s="117"/>
      <c r="LHT44" s="117"/>
      <c r="LHU44" s="117"/>
      <c r="LHV44" s="117"/>
      <c r="LHW44" s="117"/>
      <c r="LHX44" s="117"/>
      <c r="LHY44" s="117"/>
      <c r="LHZ44" s="117"/>
      <c r="LIA44" s="117"/>
      <c r="LIB44" s="117"/>
      <c r="LIC44" s="117"/>
      <c r="LID44" s="117"/>
      <c r="LIE44" s="117"/>
      <c r="LIF44" s="117"/>
      <c r="LIG44" s="117"/>
      <c r="LIH44" s="117"/>
      <c r="LII44" s="117"/>
      <c r="LIJ44" s="117"/>
      <c r="LIK44" s="117"/>
      <c r="LIL44" s="117"/>
      <c r="LIM44" s="117"/>
      <c r="LIN44" s="117"/>
      <c r="LIO44" s="117"/>
      <c r="LIP44" s="117"/>
      <c r="LIQ44" s="117"/>
      <c r="LIR44" s="117"/>
      <c r="LIS44" s="117"/>
      <c r="LIT44" s="117"/>
      <c r="LIU44" s="117"/>
      <c r="LIV44" s="117"/>
      <c r="LIW44" s="117"/>
      <c r="LIX44" s="117"/>
      <c r="LIY44" s="117"/>
      <c r="LIZ44" s="117"/>
      <c r="LJA44" s="117"/>
      <c r="LJB44" s="117"/>
      <c r="LJC44" s="117"/>
      <c r="LJD44" s="117"/>
      <c r="LJE44" s="117"/>
      <c r="LJF44" s="117"/>
      <c r="LJG44" s="117"/>
      <c r="LJH44" s="117"/>
      <c r="LJI44" s="117"/>
      <c r="LJJ44" s="117"/>
      <c r="LJK44" s="117"/>
      <c r="LJL44" s="117"/>
      <c r="LJM44" s="117"/>
      <c r="LJN44" s="117"/>
      <c r="LJO44" s="117"/>
      <c r="LJP44" s="117"/>
      <c r="LJQ44" s="117"/>
      <c r="LJR44" s="117"/>
      <c r="LJS44" s="117"/>
      <c r="LJT44" s="117"/>
      <c r="LJU44" s="117"/>
      <c r="LJV44" s="117"/>
      <c r="LJW44" s="117"/>
      <c r="LJX44" s="117"/>
      <c r="LJY44" s="117"/>
      <c r="LJZ44" s="117"/>
      <c r="LKA44" s="117"/>
      <c r="LKB44" s="117"/>
      <c r="LKC44" s="117"/>
      <c r="LKD44" s="117"/>
      <c r="LKE44" s="117"/>
      <c r="LKF44" s="117"/>
      <c r="LKG44" s="117"/>
      <c r="LKH44" s="117"/>
      <c r="LKI44" s="117"/>
      <c r="LKJ44" s="117"/>
      <c r="LKK44" s="117"/>
      <c r="LKL44" s="117"/>
      <c r="LKM44" s="117"/>
      <c r="LKN44" s="117"/>
      <c r="LKO44" s="117"/>
      <c r="LKP44" s="117"/>
      <c r="LKQ44" s="117"/>
      <c r="LKR44" s="117"/>
      <c r="LKS44" s="117"/>
      <c r="LKT44" s="117"/>
      <c r="LKU44" s="117"/>
      <c r="LKV44" s="117"/>
      <c r="LKW44" s="117"/>
      <c r="LKX44" s="117"/>
      <c r="LKY44" s="117"/>
      <c r="LKZ44" s="117"/>
      <c r="LLA44" s="117"/>
      <c r="LLB44" s="117"/>
      <c r="LLC44" s="117"/>
      <c r="LLD44" s="117"/>
      <c r="LLE44" s="117"/>
      <c r="LLF44" s="117"/>
      <c r="LLG44" s="117"/>
      <c r="LLH44" s="117"/>
      <c r="LLI44" s="117"/>
      <c r="LLJ44" s="117"/>
      <c r="LLK44" s="117"/>
      <c r="LLL44" s="117"/>
      <c r="LLM44" s="117"/>
      <c r="LLN44" s="117"/>
      <c r="LLO44" s="117"/>
      <c r="LLP44" s="117"/>
      <c r="LLQ44" s="117"/>
      <c r="LLR44" s="117"/>
      <c r="LLS44" s="117"/>
      <c r="LLT44" s="117"/>
      <c r="LLU44" s="117"/>
      <c r="LLV44" s="117"/>
      <c r="LLW44" s="117"/>
      <c r="LLX44" s="117"/>
      <c r="LLY44" s="117"/>
      <c r="LLZ44" s="117"/>
      <c r="LMA44" s="117"/>
      <c r="LMB44" s="117"/>
      <c r="LMC44" s="117"/>
      <c r="LMD44" s="117"/>
      <c r="LME44" s="117"/>
      <c r="LMF44" s="117"/>
      <c r="LMG44" s="117"/>
      <c r="LMH44" s="117"/>
      <c r="LMI44" s="117"/>
      <c r="LMJ44" s="117"/>
      <c r="LMK44" s="117"/>
      <c r="LML44" s="117"/>
      <c r="LMM44" s="117"/>
      <c r="LMN44" s="117"/>
      <c r="LMO44" s="117"/>
      <c r="LMP44" s="117"/>
      <c r="LMQ44" s="117"/>
      <c r="LMR44" s="117"/>
      <c r="LMS44" s="117"/>
      <c r="LMT44" s="117"/>
      <c r="LMU44" s="117"/>
      <c r="LMV44" s="117"/>
      <c r="LMW44" s="117"/>
      <c r="LMX44" s="117"/>
      <c r="LMY44" s="117"/>
      <c r="LMZ44" s="117"/>
      <c r="LNA44" s="117"/>
      <c r="LNB44" s="117"/>
      <c r="LNC44" s="117"/>
      <c r="LND44" s="117"/>
      <c r="LNE44" s="117"/>
      <c r="LNF44" s="117"/>
      <c r="LNG44" s="117"/>
      <c r="LNH44" s="117"/>
      <c r="LNI44" s="117"/>
      <c r="LNJ44" s="117"/>
      <c r="LNK44" s="117"/>
      <c r="LNL44" s="117"/>
      <c r="LNM44" s="117"/>
      <c r="LNN44" s="117"/>
      <c r="LNO44" s="117"/>
      <c r="LNP44" s="117"/>
      <c r="LNQ44" s="117"/>
      <c r="LNR44" s="117"/>
      <c r="LNS44" s="117"/>
      <c r="LNT44" s="117"/>
      <c r="LNU44" s="117"/>
      <c r="LNV44" s="117"/>
      <c r="LNW44" s="117"/>
      <c r="LNX44" s="117"/>
      <c r="LNY44" s="117"/>
      <c r="LNZ44" s="117"/>
      <c r="LOA44" s="117"/>
      <c r="LOB44" s="117"/>
      <c r="LOC44" s="117"/>
      <c r="LOD44" s="117"/>
      <c r="LOE44" s="117"/>
      <c r="LOF44" s="117"/>
      <c r="LOG44" s="117"/>
      <c r="LOH44" s="117"/>
      <c r="LOI44" s="117"/>
      <c r="LOJ44" s="117"/>
      <c r="LOK44" s="117"/>
      <c r="LOL44" s="117"/>
      <c r="LOM44" s="117"/>
      <c r="LON44" s="117"/>
      <c r="LOO44" s="117"/>
      <c r="LOP44" s="117"/>
      <c r="LOQ44" s="117"/>
      <c r="LOR44" s="117"/>
      <c r="LOS44" s="117"/>
      <c r="LOT44" s="117"/>
      <c r="LOU44" s="117"/>
      <c r="LOV44" s="117"/>
      <c r="LOW44" s="117"/>
      <c r="LOX44" s="117"/>
      <c r="LOY44" s="117"/>
      <c r="LOZ44" s="117"/>
      <c r="LPA44" s="117"/>
      <c r="LPB44" s="117"/>
      <c r="LPC44" s="117"/>
      <c r="LPD44" s="117"/>
      <c r="LPE44" s="117"/>
      <c r="LPF44" s="117"/>
      <c r="LPG44" s="117"/>
      <c r="LPH44" s="117"/>
      <c r="LPI44" s="117"/>
      <c r="LPJ44" s="117"/>
      <c r="LPK44" s="117"/>
      <c r="LPL44" s="117"/>
      <c r="LPM44" s="117"/>
      <c r="LPN44" s="117"/>
      <c r="LPO44" s="117"/>
      <c r="LPP44" s="117"/>
      <c r="LPQ44" s="117"/>
      <c r="LPR44" s="117"/>
      <c r="LPS44" s="117"/>
      <c r="LPT44" s="117"/>
      <c r="LPU44" s="117"/>
      <c r="LPV44" s="117"/>
      <c r="LPW44" s="117"/>
      <c r="LPX44" s="117"/>
      <c r="LPY44" s="117"/>
      <c r="LPZ44" s="117"/>
      <c r="LQA44" s="117"/>
      <c r="LQB44" s="117"/>
      <c r="LQC44" s="117"/>
      <c r="LQD44" s="117"/>
      <c r="LQE44" s="117"/>
      <c r="LQF44" s="117"/>
      <c r="LQG44" s="117"/>
      <c r="LQH44" s="117"/>
      <c r="LQI44" s="117"/>
      <c r="LQJ44" s="117"/>
      <c r="LQK44" s="117"/>
      <c r="LQL44" s="117"/>
      <c r="LQM44" s="117"/>
      <c r="LQN44" s="117"/>
      <c r="LQO44" s="117"/>
      <c r="LQP44" s="117"/>
      <c r="LQQ44" s="117"/>
      <c r="LQR44" s="117"/>
      <c r="LQS44" s="117"/>
      <c r="LQT44" s="117"/>
      <c r="LQU44" s="117"/>
      <c r="LQV44" s="117"/>
      <c r="LQW44" s="117"/>
      <c r="LQX44" s="117"/>
      <c r="LQY44" s="117"/>
      <c r="LQZ44" s="117"/>
      <c r="LRA44" s="117"/>
      <c r="LRB44" s="117"/>
      <c r="LRC44" s="117"/>
      <c r="LRD44" s="117"/>
      <c r="LRE44" s="117"/>
      <c r="LRF44" s="117"/>
      <c r="LRG44" s="117"/>
      <c r="LRH44" s="117"/>
      <c r="LRI44" s="117"/>
      <c r="LRJ44" s="117"/>
      <c r="LRK44" s="117"/>
      <c r="LRL44" s="117"/>
      <c r="LRM44" s="117"/>
      <c r="LRN44" s="117"/>
      <c r="LRO44" s="117"/>
      <c r="LRP44" s="117"/>
      <c r="LRQ44" s="117"/>
      <c r="LRR44" s="117"/>
      <c r="LRS44" s="117"/>
      <c r="LRT44" s="117"/>
      <c r="LRU44" s="117"/>
      <c r="LRV44" s="117"/>
      <c r="LRW44" s="117"/>
      <c r="LRX44" s="117"/>
      <c r="LRY44" s="117"/>
      <c r="LRZ44" s="117"/>
      <c r="LSA44" s="117"/>
      <c r="LSB44" s="117"/>
      <c r="LSC44" s="117"/>
      <c r="LSD44" s="117"/>
      <c r="LSE44" s="117"/>
      <c r="LSF44" s="117"/>
      <c r="LSG44" s="117"/>
      <c r="LSH44" s="117"/>
      <c r="LSI44" s="117"/>
      <c r="LSJ44" s="117"/>
      <c r="LSK44" s="117"/>
      <c r="LSL44" s="117"/>
      <c r="LSM44" s="117"/>
      <c r="LSN44" s="117"/>
      <c r="LSO44" s="117"/>
      <c r="LSP44" s="117"/>
      <c r="LSQ44" s="117"/>
      <c r="LSR44" s="117"/>
      <c r="LSS44" s="117"/>
      <c r="LST44" s="117"/>
      <c r="LSU44" s="117"/>
      <c r="LSV44" s="117"/>
      <c r="LSW44" s="117"/>
      <c r="LSX44" s="117"/>
      <c r="LSY44" s="117"/>
      <c r="LSZ44" s="117"/>
      <c r="LTA44" s="117"/>
      <c r="LTB44" s="117"/>
      <c r="LTC44" s="117"/>
      <c r="LTD44" s="117"/>
      <c r="LTE44" s="117"/>
      <c r="LTF44" s="117"/>
      <c r="LTG44" s="117"/>
      <c r="LTH44" s="117"/>
      <c r="LTI44" s="117"/>
      <c r="LTJ44" s="117"/>
      <c r="LTK44" s="117"/>
      <c r="LTL44" s="117"/>
      <c r="LTM44" s="117"/>
      <c r="LTN44" s="117"/>
      <c r="LTO44" s="117"/>
      <c r="LTP44" s="117"/>
      <c r="LTQ44" s="117"/>
      <c r="LTR44" s="117"/>
      <c r="LTS44" s="117"/>
      <c r="LTT44" s="117"/>
      <c r="LTU44" s="117"/>
      <c r="LTV44" s="117"/>
      <c r="LTW44" s="117"/>
      <c r="LTX44" s="117"/>
      <c r="LTY44" s="117"/>
      <c r="LTZ44" s="117"/>
      <c r="LUA44" s="117"/>
      <c r="LUB44" s="117"/>
      <c r="LUC44" s="117"/>
      <c r="LUD44" s="117"/>
      <c r="LUE44" s="117"/>
      <c r="LUF44" s="117"/>
      <c r="LUG44" s="117"/>
      <c r="LUH44" s="117"/>
      <c r="LUI44" s="117"/>
      <c r="LUJ44" s="117"/>
      <c r="LUK44" s="117"/>
      <c r="LUL44" s="117"/>
      <c r="LUM44" s="117"/>
      <c r="LUN44" s="117"/>
      <c r="LUO44" s="117"/>
      <c r="LUP44" s="117"/>
      <c r="LUQ44" s="117"/>
      <c r="LUR44" s="117"/>
      <c r="LUS44" s="117"/>
      <c r="LUT44" s="117"/>
      <c r="LUU44" s="117"/>
      <c r="LUV44" s="117"/>
      <c r="LUW44" s="117"/>
      <c r="LUX44" s="117"/>
      <c r="LUY44" s="117"/>
      <c r="LUZ44" s="117"/>
      <c r="LVA44" s="117"/>
      <c r="LVB44" s="117"/>
      <c r="LVC44" s="117"/>
      <c r="LVD44" s="117"/>
      <c r="LVE44" s="117"/>
      <c r="LVF44" s="117"/>
      <c r="LVG44" s="117"/>
      <c r="LVH44" s="117"/>
      <c r="LVI44" s="117"/>
      <c r="LVJ44" s="117"/>
      <c r="LVK44" s="117"/>
      <c r="LVL44" s="117"/>
      <c r="LVM44" s="117"/>
      <c r="LVN44" s="117"/>
      <c r="LVO44" s="117"/>
      <c r="LVP44" s="117"/>
      <c r="LVQ44" s="117"/>
      <c r="LVR44" s="117"/>
      <c r="LVS44" s="117"/>
      <c r="LVT44" s="117"/>
      <c r="LVU44" s="117"/>
      <c r="LVV44" s="117"/>
      <c r="LVW44" s="117"/>
      <c r="LVX44" s="117"/>
      <c r="LVY44" s="117"/>
      <c r="LVZ44" s="117"/>
      <c r="LWA44" s="117"/>
      <c r="LWB44" s="117"/>
      <c r="LWC44" s="117"/>
      <c r="LWD44" s="117"/>
      <c r="LWE44" s="117"/>
      <c r="LWF44" s="117"/>
      <c r="LWG44" s="117"/>
      <c r="LWH44" s="117"/>
      <c r="LWI44" s="117"/>
      <c r="LWJ44" s="117"/>
      <c r="LWK44" s="117"/>
      <c r="LWL44" s="117"/>
      <c r="LWM44" s="117"/>
      <c r="LWN44" s="117"/>
      <c r="LWO44" s="117"/>
      <c r="LWP44" s="117"/>
      <c r="LWQ44" s="117"/>
      <c r="LWR44" s="117"/>
      <c r="LWS44" s="117"/>
      <c r="LWT44" s="117"/>
      <c r="LWU44" s="117"/>
      <c r="LWV44" s="117"/>
      <c r="LWW44" s="117"/>
      <c r="LWX44" s="117"/>
      <c r="LWY44" s="117"/>
      <c r="LWZ44" s="117"/>
      <c r="LXA44" s="117"/>
      <c r="LXB44" s="117"/>
      <c r="LXC44" s="117"/>
      <c r="LXD44" s="117"/>
      <c r="LXE44" s="117"/>
      <c r="LXF44" s="117"/>
      <c r="LXG44" s="117"/>
      <c r="LXH44" s="117"/>
      <c r="LXI44" s="117"/>
      <c r="LXJ44" s="117"/>
      <c r="LXK44" s="117"/>
      <c r="LXL44" s="117"/>
      <c r="LXM44" s="117"/>
      <c r="LXN44" s="117"/>
      <c r="LXO44" s="117"/>
      <c r="LXP44" s="117"/>
      <c r="LXQ44" s="117"/>
      <c r="LXR44" s="117"/>
      <c r="LXS44" s="117"/>
      <c r="LXT44" s="117"/>
      <c r="LXU44" s="117"/>
      <c r="LXV44" s="117"/>
      <c r="LXW44" s="117"/>
      <c r="LXX44" s="117"/>
      <c r="LXY44" s="117"/>
      <c r="LXZ44" s="117"/>
      <c r="LYA44" s="117"/>
      <c r="LYB44" s="117"/>
      <c r="LYC44" s="117"/>
      <c r="LYD44" s="117"/>
      <c r="LYE44" s="117"/>
      <c r="LYF44" s="117"/>
      <c r="LYG44" s="117"/>
      <c r="LYH44" s="117"/>
      <c r="LYI44" s="117"/>
      <c r="LYJ44" s="117"/>
      <c r="LYK44" s="117"/>
      <c r="LYL44" s="117"/>
      <c r="LYM44" s="117"/>
      <c r="LYN44" s="117"/>
      <c r="LYO44" s="117"/>
      <c r="LYP44" s="117"/>
      <c r="LYQ44" s="117"/>
      <c r="LYR44" s="117"/>
      <c r="LYS44" s="117"/>
      <c r="LYT44" s="117"/>
      <c r="LYU44" s="117"/>
      <c r="LYV44" s="117"/>
      <c r="LYW44" s="117"/>
      <c r="LYX44" s="117"/>
      <c r="LYY44" s="117"/>
      <c r="LYZ44" s="117"/>
      <c r="LZA44" s="117"/>
      <c r="LZB44" s="117"/>
      <c r="LZC44" s="117"/>
      <c r="LZD44" s="117"/>
      <c r="LZE44" s="117"/>
      <c r="LZF44" s="117"/>
      <c r="LZG44" s="117"/>
      <c r="LZH44" s="117"/>
      <c r="LZI44" s="117"/>
      <c r="LZJ44" s="117"/>
      <c r="LZK44" s="117"/>
      <c r="LZL44" s="117"/>
      <c r="LZM44" s="117"/>
      <c r="LZN44" s="117"/>
      <c r="LZO44" s="117"/>
      <c r="LZP44" s="117"/>
      <c r="LZQ44" s="117"/>
      <c r="LZR44" s="117"/>
      <c r="LZS44" s="117"/>
      <c r="LZT44" s="117"/>
      <c r="LZU44" s="117"/>
      <c r="LZV44" s="117"/>
      <c r="LZW44" s="117"/>
      <c r="LZX44" s="117"/>
      <c r="LZY44" s="117"/>
      <c r="LZZ44" s="117"/>
      <c r="MAA44" s="117"/>
      <c r="MAB44" s="117"/>
      <c r="MAC44" s="117"/>
      <c r="MAD44" s="117"/>
      <c r="MAE44" s="117"/>
      <c r="MAF44" s="117"/>
      <c r="MAG44" s="117"/>
      <c r="MAH44" s="117"/>
      <c r="MAI44" s="117"/>
      <c r="MAJ44" s="117"/>
      <c r="MAK44" s="117"/>
      <c r="MAL44" s="117"/>
      <c r="MAM44" s="117"/>
      <c r="MAN44" s="117"/>
      <c r="MAO44" s="117"/>
      <c r="MAP44" s="117"/>
      <c r="MAQ44" s="117"/>
      <c r="MAR44" s="117"/>
      <c r="MAS44" s="117"/>
      <c r="MAT44" s="117"/>
      <c r="MAU44" s="117"/>
      <c r="MAV44" s="117"/>
      <c r="MAW44" s="117"/>
      <c r="MAX44" s="117"/>
      <c r="MAY44" s="117"/>
      <c r="MAZ44" s="117"/>
      <c r="MBA44" s="117"/>
      <c r="MBB44" s="117"/>
      <c r="MBC44" s="117"/>
      <c r="MBD44" s="117"/>
      <c r="MBE44" s="117"/>
      <c r="MBF44" s="117"/>
      <c r="MBG44" s="117"/>
      <c r="MBH44" s="117"/>
      <c r="MBI44" s="117"/>
      <c r="MBJ44" s="117"/>
      <c r="MBK44" s="117"/>
      <c r="MBL44" s="117"/>
      <c r="MBM44" s="117"/>
      <c r="MBN44" s="117"/>
      <c r="MBO44" s="117"/>
      <c r="MBP44" s="117"/>
      <c r="MBQ44" s="117"/>
      <c r="MBR44" s="117"/>
      <c r="MBS44" s="117"/>
      <c r="MBT44" s="117"/>
      <c r="MBU44" s="117"/>
      <c r="MBV44" s="117"/>
      <c r="MBW44" s="117"/>
      <c r="MBX44" s="117"/>
      <c r="MBY44" s="117"/>
      <c r="MBZ44" s="117"/>
      <c r="MCA44" s="117"/>
      <c r="MCB44" s="117"/>
      <c r="MCC44" s="117"/>
      <c r="MCD44" s="117"/>
      <c r="MCE44" s="117"/>
      <c r="MCF44" s="117"/>
      <c r="MCG44" s="117"/>
      <c r="MCH44" s="117"/>
      <c r="MCI44" s="117"/>
      <c r="MCJ44" s="117"/>
      <c r="MCK44" s="117"/>
      <c r="MCL44" s="117"/>
      <c r="MCM44" s="117"/>
      <c r="MCN44" s="117"/>
      <c r="MCO44" s="117"/>
      <c r="MCP44" s="117"/>
      <c r="MCQ44" s="117"/>
      <c r="MCR44" s="117"/>
      <c r="MCS44" s="117"/>
      <c r="MCT44" s="117"/>
      <c r="MCU44" s="117"/>
      <c r="MCV44" s="117"/>
      <c r="MCW44" s="117"/>
      <c r="MCX44" s="117"/>
      <c r="MCY44" s="117"/>
      <c r="MCZ44" s="117"/>
      <c r="MDA44" s="117"/>
      <c r="MDB44" s="117"/>
      <c r="MDC44" s="117"/>
      <c r="MDD44" s="117"/>
      <c r="MDE44" s="117"/>
      <c r="MDF44" s="117"/>
      <c r="MDG44" s="117"/>
      <c r="MDH44" s="117"/>
      <c r="MDI44" s="117"/>
      <c r="MDJ44" s="117"/>
      <c r="MDK44" s="117"/>
      <c r="MDL44" s="117"/>
      <c r="MDM44" s="117"/>
      <c r="MDN44" s="117"/>
      <c r="MDO44" s="117"/>
      <c r="MDP44" s="117"/>
      <c r="MDQ44" s="117"/>
      <c r="MDR44" s="117"/>
      <c r="MDS44" s="117"/>
      <c r="MDT44" s="117"/>
      <c r="MDU44" s="117"/>
      <c r="MDV44" s="117"/>
      <c r="MDW44" s="117"/>
      <c r="MDX44" s="117"/>
      <c r="MDY44" s="117"/>
      <c r="MDZ44" s="117"/>
      <c r="MEA44" s="117"/>
      <c r="MEB44" s="117"/>
      <c r="MEC44" s="117"/>
      <c r="MED44" s="117"/>
      <c r="MEE44" s="117"/>
      <c r="MEF44" s="117"/>
      <c r="MEG44" s="117"/>
      <c r="MEH44" s="117"/>
      <c r="MEI44" s="117"/>
      <c r="MEJ44" s="117"/>
      <c r="MEK44" s="117"/>
      <c r="MEL44" s="117"/>
      <c r="MEM44" s="117"/>
      <c r="MEN44" s="117"/>
      <c r="MEO44" s="117"/>
      <c r="MEP44" s="117"/>
      <c r="MEQ44" s="117"/>
      <c r="MER44" s="117"/>
      <c r="MES44" s="117"/>
      <c r="MET44" s="117"/>
      <c r="MEU44" s="117"/>
      <c r="MEV44" s="117"/>
      <c r="MEW44" s="117"/>
      <c r="MEX44" s="117"/>
      <c r="MEY44" s="117"/>
      <c r="MEZ44" s="117"/>
      <c r="MFA44" s="117"/>
      <c r="MFB44" s="117"/>
      <c r="MFC44" s="117"/>
      <c r="MFD44" s="117"/>
      <c r="MFE44" s="117"/>
      <c r="MFF44" s="117"/>
      <c r="MFG44" s="117"/>
      <c r="MFH44" s="117"/>
      <c r="MFI44" s="117"/>
      <c r="MFJ44" s="117"/>
      <c r="MFK44" s="117"/>
      <c r="MFL44" s="117"/>
      <c r="MFM44" s="117"/>
      <c r="MFN44" s="117"/>
      <c r="MFO44" s="117"/>
      <c r="MFP44" s="117"/>
      <c r="MFQ44" s="117"/>
      <c r="MFR44" s="117"/>
      <c r="MFS44" s="117"/>
      <c r="MFT44" s="117"/>
      <c r="MFU44" s="117"/>
      <c r="MFV44" s="117"/>
      <c r="MFW44" s="117"/>
      <c r="MFX44" s="117"/>
      <c r="MFY44" s="117"/>
      <c r="MFZ44" s="117"/>
      <c r="MGA44" s="117"/>
      <c r="MGB44" s="117"/>
      <c r="MGC44" s="117"/>
      <c r="MGD44" s="117"/>
      <c r="MGE44" s="117"/>
      <c r="MGF44" s="117"/>
      <c r="MGG44" s="117"/>
      <c r="MGH44" s="117"/>
      <c r="MGI44" s="117"/>
      <c r="MGJ44" s="117"/>
      <c r="MGK44" s="117"/>
      <c r="MGL44" s="117"/>
      <c r="MGM44" s="117"/>
      <c r="MGN44" s="117"/>
      <c r="MGO44" s="117"/>
      <c r="MGP44" s="117"/>
      <c r="MGQ44" s="117"/>
      <c r="MGR44" s="117"/>
      <c r="MGS44" s="117"/>
      <c r="MGT44" s="117"/>
      <c r="MGU44" s="117"/>
      <c r="MGV44" s="117"/>
      <c r="MGW44" s="117"/>
      <c r="MGX44" s="117"/>
      <c r="MGY44" s="117"/>
      <c r="MGZ44" s="117"/>
      <c r="MHA44" s="117"/>
      <c r="MHB44" s="117"/>
      <c r="MHC44" s="117"/>
      <c r="MHD44" s="117"/>
      <c r="MHE44" s="117"/>
      <c r="MHF44" s="117"/>
      <c r="MHG44" s="117"/>
      <c r="MHH44" s="117"/>
      <c r="MHI44" s="117"/>
      <c r="MHJ44" s="117"/>
      <c r="MHK44" s="117"/>
      <c r="MHL44" s="117"/>
      <c r="MHM44" s="117"/>
      <c r="MHN44" s="117"/>
      <c r="MHO44" s="117"/>
      <c r="MHP44" s="117"/>
      <c r="MHQ44" s="117"/>
      <c r="MHR44" s="117"/>
      <c r="MHS44" s="117"/>
      <c r="MHT44" s="117"/>
      <c r="MHU44" s="117"/>
      <c r="MHV44" s="117"/>
      <c r="MHW44" s="117"/>
      <c r="MHX44" s="117"/>
      <c r="MHY44" s="117"/>
      <c r="MHZ44" s="117"/>
      <c r="MIA44" s="117"/>
      <c r="MIB44" s="117"/>
      <c r="MIC44" s="117"/>
      <c r="MID44" s="117"/>
      <c r="MIE44" s="117"/>
      <c r="MIF44" s="117"/>
      <c r="MIG44" s="117"/>
      <c r="MIH44" s="117"/>
      <c r="MII44" s="117"/>
      <c r="MIJ44" s="117"/>
      <c r="MIK44" s="117"/>
      <c r="MIL44" s="117"/>
      <c r="MIM44" s="117"/>
      <c r="MIN44" s="117"/>
      <c r="MIO44" s="117"/>
      <c r="MIP44" s="117"/>
      <c r="MIQ44" s="117"/>
      <c r="MIR44" s="117"/>
      <c r="MIS44" s="117"/>
      <c r="MIT44" s="117"/>
      <c r="MIU44" s="117"/>
      <c r="MIV44" s="117"/>
      <c r="MIW44" s="117"/>
      <c r="MIX44" s="117"/>
      <c r="MIY44" s="117"/>
      <c r="MIZ44" s="117"/>
      <c r="MJA44" s="117"/>
      <c r="MJB44" s="117"/>
      <c r="MJC44" s="117"/>
      <c r="MJD44" s="117"/>
      <c r="MJE44" s="117"/>
      <c r="MJF44" s="117"/>
      <c r="MJG44" s="117"/>
      <c r="MJH44" s="117"/>
      <c r="MJI44" s="117"/>
      <c r="MJJ44" s="117"/>
      <c r="MJK44" s="117"/>
      <c r="MJL44" s="117"/>
      <c r="MJM44" s="117"/>
      <c r="MJN44" s="117"/>
      <c r="MJO44" s="117"/>
      <c r="MJP44" s="117"/>
      <c r="MJQ44" s="117"/>
      <c r="MJR44" s="117"/>
      <c r="MJS44" s="117"/>
      <c r="MJT44" s="117"/>
      <c r="MJU44" s="117"/>
      <c r="MJV44" s="117"/>
      <c r="MJW44" s="117"/>
      <c r="MJX44" s="117"/>
      <c r="MJY44" s="117"/>
      <c r="MJZ44" s="117"/>
      <c r="MKA44" s="117"/>
      <c r="MKB44" s="117"/>
      <c r="MKC44" s="117"/>
      <c r="MKD44" s="117"/>
      <c r="MKE44" s="117"/>
      <c r="MKF44" s="117"/>
      <c r="MKG44" s="117"/>
      <c r="MKH44" s="117"/>
      <c r="MKI44" s="117"/>
      <c r="MKJ44" s="117"/>
      <c r="MKK44" s="117"/>
      <c r="MKL44" s="117"/>
      <c r="MKM44" s="117"/>
      <c r="MKN44" s="117"/>
      <c r="MKO44" s="117"/>
      <c r="MKP44" s="117"/>
      <c r="MKQ44" s="117"/>
      <c r="MKR44" s="117"/>
      <c r="MKS44" s="117"/>
      <c r="MKT44" s="117"/>
      <c r="MKU44" s="117"/>
      <c r="MKV44" s="117"/>
      <c r="MKW44" s="117"/>
      <c r="MKX44" s="117"/>
      <c r="MKY44" s="117"/>
      <c r="MKZ44" s="117"/>
      <c r="MLA44" s="117"/>
      <c r="MLB44" s="117"/>
      <c r="MLC44" s="117"/>
      <c r="MLD44" s="117"/>
      <c r="MLE44" s="117"/>
      <c r="MLF44" s="117"/>
      <c r="MLG44" s="117"/>
      <c r="MLH44" s="117"/>
      <c r="MLI44" s="117"/>
      <c r="MLJ44" s="117"/>
      <c r="MLK44" s="117"/>
      <c r="MLL44" s="117"/>
      <c r="MLM44" s="117"/>
      <c r="MLN44" s="117"/>
      <c r="MLO44" s="117"/>
      <c r="MLP44" s="117"/>
      <c r="MLQ44" s="117"/>
      <c r="MLR44" s="117"/>
      <c r="MLS44" s="117"/>
      <c r="MLT44" s="117"/>
      <c r="MLU44" s="117"/>
      <c r="MLV44" s="117"/>
      <c r="MLW44" s="117"/>
      <c r="MLX44" s="117"/>
      <c r="MLY44" s="117"/>
      <c r="MLZ44" s="117"/>
      <c r="MMA44" s="117"/>
      <c r="MMB44" s="117"/>
      <c r="MMC44" s="117"/>
      <c r="MMD44" s="117"/>
      <c r="MME44" s="117"/>
      <c r="MMF44" s="117"/>
      <c r="MMG44" s="117"/>
      <c r="MMH44" s="117"/>
      <c r="MMI44" s="117"/>
      <c r="MMJ44" s="117"/>
      <c r="MMK44" s="117"/>
      <c r="MML44" s="117"/>
      <c r="MMM44" s="117"/>
      <c r="MMN44" s="117"/>
      <c r="MMO44" s="117"/>
      <c r="MMP44" s="117"/>
      <c r="MMQ44" s="117"/>
      <c r="MMR44" s="117"/>
      <c r="MMS44" s="117"/>
      <c r="MMT44" s="117"/>
      <c r="MMU44" s="117"/>
      <c r="MMV44" s="117"/>
      <c r="MMW44" s="117"/>
      <c r="MMX44" s="117"/>
      <c r="MMY44" s="117"/>
      <c r="MMZ44" s="117"/>
      <c r="MNA44" s="117"/>
      <c r="MNB44" s="117"/>
      <c r="MNC44" s="117"/>
      <c r="MND44" s="117"/>
      <c r="MNE44" s="117"/>
      <c r="MNF44" s="117"/>
      <c r="MNG44" s="117"/>
      <c r="MNH44" s="117"/>
      <c r="MNI44" s="117"/>
      <c r="MNJ44" s="117"/>
      <c r="MNK44" s="117"/>
      <c r="MNL44" s="117"/>
      <c r="MNM44" s="117"/>
      <c r="MNN44" s="117"/>
      <c r="MNO44" s="117"/>
      <c r="MNP44" s="117"/>
      <c r="MNQ44" s="117"/>
      <c r="MNR44" s="117"/>
      <c r="MNS44" s="117"/>
      <c r="MNT44" s="117"/>
      <c r="MNU44" s="117"/>
      <c r="MNV44" s="117"/>
      <c r="MNW44" s="117"/>
      <c r="MNX44" s="117"/>
      <c r="MNY44" s="117"/>
      <c r="MNZ44" s="117"/>
      <c r="MOA44" s="117"/>
      <c r="MOB44" s="117"/>
      <c r="MOC44" s="117"/>
      <c r="MOD44" s="117"/>
      <c r="MOE44" s="117"/>
      <c r="MOF44" s="117"/>
      <c r="MOG44" s="117"/>
      <c r="MOH44" s="117"/>
      <c r="MOI44" s="117"/>
      <c r="MOJ44" s="117"/>
      <c r="MOK44" s="117"/>
      <c r="MOL44" s="117"/>
      <c r="MOM44" s="117"/>
      <c r="MON44" s="117"/>
      <c r="MOO44" s="117"/>
      <c r="MOP44" s="117"/>
      <c r="MOQ44" s="117"/>
      <c r="MOR44" s="117"/>
      <c r="MOS44" s="117"/>
      <c r="MOT44" s="117"/>
      <c r="MOU44" s="117"/>
      <c r="MOV44" s="117"/>
      <c r="MOW44" s="117"/>
      <c r="MOX44" s="117"/>
      <c r="MOY44" s="117"/>
      <c r="MOZ44" s="117"/>
      <c r="MPA44" s="117"/>
      <c r="MPB44" s="117"/>
      <c r="MPC44" s="117"/>
      <c r="MPD44" s="117"/>
      <c r="MPE44" s="117"/>
      <c r="MPF44" s="117"/>
      <c r="MPG44" s="117"/>
      <c r="MPH44" s="117"/>
      <c r="MPI44" s="117"/>
      <c r="MPJ44" s="117"/>
      <c r="MPK44" s="117"/>
      <c r="MPL44" s="117"/>
      <c r="MPM44" s="117"/>
      <c r="MPN44" s="117"/>
      <c r="MPO44" s="117"/>
      <c r="MPP44" s="117"/>
      <c r="MPQ44" s="117"/>
      <c r="MPR44" s="117"/>
      <c r="MPS44" s="117"/>
      <c r="MPT44" s="117"/>
      <c r="MPU44" s="117"/>
      <c r="MPV44" s="117"/>
      <c r="MPW44" s="117"/>
      <c r="MPX44" s="117"/>
      <c r="MPY44" s="117"/>
      <c r="MPZ44" s="117"/>
      <c r="MQA44" s="117"/>
      <c r="MQB44" s="117"/>
      <c r="MQC44" s="117"/>
      <c r="MQD44" s="117"/>
      <c r="MQE44" s="117"/>
      <c r="MQF44" s="117"/>
      <c r="MQG44" s="117"/>
      <c r="MQH44" s="117"/>
      <c r="MQI44" s="117"/>
      <c r="MQJ44" s="117"/>
      <c r="MQK44" s="117"/>
      <c r="MQL44" s="117"/>
      <c r="MQM44" s="117"/>
      <c r="MQN44" s="117"/>
      <c r="MQO44" s="117"/>
      <c r="MQP44" s="117"/>
      <c r="MQQ44" s="117"/>
      <c r="MQR44" s="117"/>
      <c r="MQS44" s="117"/>
      <c r="MQT44" s="117"/>
      <c r="MQU44" s="117"/>
      <c r="MQV44" s="117"/>
      <c r="MQW44" s="117"/>
      <c r="MQX44" s="117"/>
      <c r="MQY44" s="117"/>
      <c r="MQZ44" s="117"/>
      <c r="MRA44" s="117"/>
      <c r="MRB44" s="117"/>
      <c r="MRC44" s="117"/>
      <c r="MRD44" s="117"/>
      <c r="MRE44" s="117"/>
      <c r="MRF44" s="117"/>
      <c r="MRG44" s="117"/>
      <c r="MRH44" s="117"/>
      <c r="MRI44" s="117"/>
      <c r="MRJ44" s="117"/>
      <c r="MRK44" s="117"/>
      <c r="MRL44" s="117"/>
      <c r="MRM44" s="117"/>
      <c r="MRN44" s="117"/>
      <c r="MRO44" s="117"/>
      <c r="MRP44" s="117"/>
      <c r="MRQ44" s="117"/>
      <c r="MRR44" s="117"/>
      <c r="MRS44" s="117"/>
      <c r="MRT44" s="117"/>
      <c r="MRU44" s="117"/>
      <c r="MRV44" s="117"/>
      <c r="MRW44" s="117"/>
      <c r="MRX44" s="117"/>
      <c r="MRY44" s="117"/>
      <c r="MRZ44" s="117"/>
      <c r="MSA44" s="117"/>
      <c r="MSB44" s="117"/>
      <c r="MSC44" s="117"/>
      <c r="MSD44" s="117"/>
      <c r="MSE44" s="117"/>
      <c r="MSF44" s="117"/>
      <c r="MSG44" s="117"/>
      <c r="MSH44" s="117"/>
      <c r="MSI44" s="117"/>
      <c r="MSJ44" s="117"/>
      <c r="MSK44" s="117"/>
      <c r="MSL44" s="117"/>
      <c r="MSM44" s="117"/>
      <c r="MSN44" s="117"/>
      <c r="MSO44" s="117"/>
      <c r="MSP44" s="117"/>
      <c r="MSQ44" s="117"/>
      <c r="MSR44" s="117"/>
      <c r="MSS44" s="117"/>
      <c r="MST44" s="117"/>
      <c r="MSU44" s="117"/>
      <c r="MSV44" s="117"/>
      <c r="MSW44" s="117"/>
      <c r="MSX44" s="117"/>
      <c r="MSY44" s="117"/>
      <c r="MSZ44" s="117"/>
      <c r="MTA44" s="117"/>
      <c r="MTB44" s="117"/>
      <c r="MTC44" s="117"/>
      <c r="MTD44" s="117"/>
      <c r="MTE44" s="117"/>
      <c r="MTF44" s="117"/>
      <c r="MTG44" s="117"/>
      <c r="MTH44" s="117"/>
      <c r="MTI44" s="117"/>
      <c r="MTJ44" s="117"/>
      <c r="MTK44" s="117"/>
      <c r="MTL44" s="117"/>
      <c r="MTM44" s="117"/>
      <c r="MTN44" s="117"/>
      <c r="MTO44" s="117"/>
      <c r="MTP44" s="117"/>
      <c r="MTQ44" s="117"/>
      <c r="MTR44" s="117"/>
      <c r="MTS44" s="117"/>
      <c r="MTT44" s="117"/>
      <c r="MTU44" s="117"/>
      <c r="MTV44" s="117"/>
      <c r="MTW44" s="117"/>
      <c r="MTX44" s="117"/>
      <c r="MTY44" s="117"/>
      <c r="MTZ44" s="117"/>
      <c r="MUA44" s="117"/>
      <c r="MUB44" s="117"/>
      <c r="MUC44" s="117"/>
      <c r="MUD44" s="117"/>
      <c r="MUE44" s="117"/>
      <c r="MUF44" s="117"/>
      <c r="MUG44" s="117"/>
      <c r="MUH44" s="117"/>
      <c r="MUI44" s="117"/>
      <c r="MUJ44" s="117"/>
      <c r="MUK44" s="117"/>
      <c r="MUL44" s="117"/>
      <c r="MUM44" s="117"/>
      <c r="MUN44" s="117"/>
      <c r="MUO44" s="117"/>
      <c r="MUP44" s="117"/>
      <c r="MUQ44" s="117"/>
      <c r="MUR44" s="117"/>
      <c r="MUS44" s="117"/>
      <c r="MUT44" s="117"/>
      <c r="MUU44" s="117"/>
      <c r="MUV44" s="117"/>
      <c r="MUW44" s="117"/>
      <c r="MUX44" s="117"/>
      <c r="MUY44" s="117"/>
      <c r="MUZ44" s="117"/>
      <c r="MVA44" s="117"/>
      <c r="MVB44" s="117"/>
      <c r="MVC44" s="117"/>
      <c r="MVD44" s="117"/>
      <c r="MVE44" s="117"/>
      <c r="MVF44" s="117"/>
      <c r="MVG44" s="117"/>
      <c r="MVH44" s="117"/>
      <c r="MVI44" s="117"/>
      <c r="MVJ44" s="117"/>
      <c r="MVK44" s="117"/>
      <c r="MVL44" s="117"/>
      <c r="MVM44" s="117"/>
      <c r="MVN44" s="117"/>
      <c r="MVO44" s="117"/>
      <c r="MVP44" s="117"/>
      <c r="MVQ44" s="117"/>
      <c r="MVR44" s="117"/>
      <c r="MVS44" s="117"/>
      <c r="MVT44" s="117"/>
      <c r="MVU44" s="117"/>
      <c r="MVV44" s="117"/>
      <c r="MVW44" s="117"/>
      <c r="MVX44" s="117"/>
      <c r="MVY44" s="117"/>
      <c r="MVZ44" s="117"/>
      <c r="MWA44" s="117"/>
      <c r="MWB44" s="117"/>
      <c r="MWC44" s="117"/>
      <c r="MWD44" s="117"/>
      <c r="MWE44" s="117"/>
      <c r="MWF44" s="117"/>
      <c r="MWG44" s="117"/>
      <c r="MWH44" s="117"/>
      <c r="MWI44" s="117"/>
      <c r="MWJ44" s="117"/>
      <c r="MWK44" s="117"/>
      <c r="MWL44" s="117"/>
      <c r="MWM44" s="117"/>
      <c r="MWN44" s="117"/>
      <c r="MWO44" s="117"/>
      <c r="MWP44" s="117"/>
      <c r="MWQ44" s="117"/>
      <c r="MWR44" s="117"/>
      <c r="MWS44" s="117"/>
      <c r="MWT44" s="117"/>
      <c r="MWU44" s="117"/>
      <c r="MWV44" s="117"/>
      <c r="MWW44" s="117"/>
      <c r="MWX44" s="117"/>
      <c r="MWY44" s="117"/>
      <c r="MWZ44" s="117"/>
      <c r="MXA44" s="117"/>
      <c r="MXB44" s="117"/>
      <c r="MXC44" s="117"/>
      <c r="MXD44" s="117"/>
      <c r="MXE44" s="117"/>
      <c r="MXF44" s="117"/>
      <c r="MXG44" s="117"/>
      <c r="MXH44" s="117"/>
      <c r="MXI44" s="117"/>
      <c r="MXJ44" s="117"/>
      <c r="MXK44" s="117"/>
      <c r="MXL44" s="117"/>
      <c r="MXM44" s="117"/>
      <c r="MXN44" s="117"/>
      <c r="MXO44" s="117"/>
      <c r="MXP44" s="117"/>
      <c r="MXQ44" s="117"/>
      <c r="MXR44" s="117"/>
      <c r="MXS44" s="117"/>
      <c r="MXT44" s="117"/>
      <c r="MXU44" s="117"/>
      <c r="MXV44" s="117"/>
      <c r="MXW44" s="117"/>
      <c r="MXX44" s="117"/>
      <c r="MXY44" s="117"/>
      <c r="MXZ44" s="117"/>
      <c r="MYA44" s="117"/>
      <c r="MYB44" s="117"/>
      <c r="MYC44" s="117"/>
      <c r="MYD44" s="117"/>
      <c r="MYE44" s="117"/>
      <c r="MYF44" s="117"/>
      <c r="MYG44" s="117"/>
      <c r="MYH44" s="117"/>
      <c r="MYI44" s="117"/>
      <c r="MYJ44" s="117"/>
      <c r="MYK44" s="117"/>
      <c r="MYL44" s="117"/>
      <c r="MYM44" s="117"/>
      <c r="MYN44" s="117"/>
      <c r="MYO44" s="117"/>
      <c r="MYP44" s="117"/>
      <c r="MYQ44" s="117"/>
      <c r="MYR44" s="117"/>
      <c r="MYS44" s="117"/>
      <c r="MYT44" s="117"/>
      <c r="MYU44" s="117"/>
      <c r="MYV44" s="117"/>
      <c r="MYW44" s="117"/>
      <c r="MYX44" s="117"/>
      <c r="MYY44" s="117"/>
      <c r="MYZ44" s="117"/>
      <c r="MZA44" s="117"/>
      <c r="MZB44" s="117"/>
      <c r="MZC44" s="117"/>
      <c r="MZD44" s="117"/>
      <c r="MZE44" s="117"/>
      <c r="MZF44" s="117"/>
      <c r="MZG44" s="117"/>
      <c r="MZH44" s="117"/>
      <c r="MZI44" s="117"/>
      <c r="MZJ44" s="117"/>
      <c r="MZK44" s="117"/>
      <c r="MZL44" s="117"/>
      <c r="MZM44" s="117"/>
      <c r="MZN44" s="117"/>
      <c r="MZO44" s="117"/>
      <c r="MZP44" s="117"/>
      <c r="MZQ44" s="117"/>
      <c r="MZR44" s="117"/>
      <c r="MZS44" s="117"/>
      <c r="MZT44" s="117"/>
      <c r="MZU44" s="117"/>
      <c r="MZV44" s="117"/>
      <c r="MZW44" s="117"/>
      <c r="MZX44" s="117"/>
      <c r="MZY44" s="117"/>
      <c r="MZZ44" s="117"/>
      <c r="NAA44" s="117"/>
      <c r="NAB44" s="117"/>
      <c r="NAC44" s="117"/>
      <c r="NAD44" s="117"/>
      <c r="NAE44" s="117"/>
      <c r="NAF44" s="117"/>
      <c r="NAG44" s="117"/>
      <c r="NAH44" s="117"/>
      <c r="NAI44" s="117"/>
      <c r="NAJ44" s="117"/>
      <c r="NAK44" s="117"/>
      <c r="NAL44" s="117"/>
      <c r="NAM44" s="117"/>
      <c r="NAN44" s="117"/>
      <c r="NAO44" s="117"/>
      <c r="NAP44" s="117"/>
      <c r="NAQ44" s="117"/>
      <c r="NAR44" s="117"/>
      <c r="NAS44" s="117"/>
      <c r="NAT44" s="117"/>
      <c r="NAU44" s="117"/>
      <c r="NAV44" s="117"/>
      <c r="NAW44" s="117"/>
      <c r="NAX44" s="117"/>
      <c r="NAY44" s="117"/>
      <c r="NAZ44" s="117"/>
      <c r="NBA44" s="117"/>
      <c r="NBB44" s="117"/>
      <c r="NBC44" s="117"/>
      <c r="NBD44" s="117"/>
      <c r="NBE44" s="117"/>
      <c r="NBF44" s="117"/>
      <c r="NBG44" s="117"/>
      <c r="NBH44" s="117"/>
      <c r="NBI44" s="117"/>
      <c r="NBJ44" s="117"/>
      <c r="NBK44" s="117"/>
      <c r="NBL44" s="117"/>
      <c r="NBM44" s="117"/>
      <c r="NBN44" s="117"/>
      <c r="NBO44" s="117"/>
      <c r="NBP44" s="117"/>
      <c r="NBQ44" s="117"/>
      <c r="NBR44" s="117"/>
      <c r="NBS44" s="117"/>
      <c r="NBT44" s="117"/>
      <c r="NBU44" s="117"/>
      <c r="NBV44" s="117"/>
      <c r="NBW44" s="117"/>
      <c r="NBX44" s="117"/>
      <c r="NBY44" s="117"/>
      <c r="NBZ44" s="117"/>
      <c r="NCA44" s="117"/>
      <c r="NCB44" s="117"/>
      <c r="NCC44" s="117"/>
      <c r="NCD44" s="117"/>
      <c r="NCE44" s="117"/>
      <c r="NCF44" s="117"/>
      <c r="NCG44" s="117"/>
      <c r="NCH44" s="117"/>
      <c r="NCI44" s="117"/>
      <c r="NCJ44" s="117"/>
      <c r="NCK44" s="117"/>
      <c r="NCL44" s="117"/>
      <c r="NCM44" s="117"/>
      <c r="NCN44" s="117"/>
      <c r="NCO44" s="117"/>
      <c r="NCP44" s="117"/>
      <c r="NCQ44" s="117"/>
      <c r="NCR44" s="117"/>
      <c r="NCS44" s="117"/>
      <c r="NCT44" s="117"/>
      <c r="NCU44" s="117"/>
      <c r="NCV44" s="117"/>
      <c r="NCW44" s="117"/>
      <c r="NCX44" s="117"/>
      <c r="NCY44" s="117"/>
      <c r="NCZ44" s="117"/>
      <c r="NDA44" s="117"/>
      <c r="NDB44" s="117"/>
      <c r="NDC44" s="117"/>
      <c r="NDD44" s="117"/>
      <c r="NDE44" s="117"/>
      <c r="NDF44" s="117"/>
      <c r="NDG44" s="117"/>
      <c r="NDH44" s="117"/>
      <c r="NDI44" s="117"/>
      <c r="NDJ44" s="117"/>
      <c r="NDK44" s="117"/>
      <c r="NDL44" s="117"/>
      <c r="NDM44" s="117"/>
      <c r="NDN44" s="117"/>
      <c r="NDO44" s="117"/>
      <c r="NDP44" s="117"/>
      <c r="NDQ44" s="117"/>
      <c r="NDR44" s="117"/>
      <c r="NDS44" s="117"/>
      <c r="NDT44" s="117"/>
      <c r="NDU44" s="117"/>
      <c r="NDV44" s="117"/>
      <c r="NDW44" s="117"/>
      <c r="NDX44" s="117"/>
      <c r="NDY44" s="117"/>
      <c r="NDZ44" s="117"/>
      <c r="NEA44" s="117"/>
      <c r="NEB44" s="117"/>
      <c r="NEC44" s="117"/>
      <c r="NED44" s="117"/>
      <c r="NEE44" s="117"/>
      <c r="NEF44" s="117"/>
      <c r="NEG44" s="117"/>
      <c r="NEH44" s="117"/>
      <c r="NEI44" s="117"/>
      <c r="NEJ44" s="117"/>
      <c r="NEK44" s="117"/>
      <c r="NEL44" s="117"/>
      <c r="NEM44" s="117"/>
      <c r="NEN44" s="117"/>
      <c r="NEO44" s="117"/>
      <c r="NEP44" s="117"/>
      <c r="NEQ44" s="117"/>
      <c r="NER44" s="117"/>
      <c r="NES44" s="117"/>
      <c r="NET44" s="117"/>
      <c r="NEU44" s="117"/>
      <c r="NEV44" s="117"/>
      <c r="NEW44" s="117"/>
      <c r="NEX44" s="117"/>
      <c r="NEY44" s="117"/>
      <c r="NEZ44" s="117"/>
      <c r="NFA44" s="117"/>
      <c r="NFB44" s="117"/>
      <c r="NFC44" s="117"/>
      <c r="NFD44" s="117"/>
      <c r="NFE44" s="117"/>
      <c r="NFF44" s="117"/>
      <c r="NFG44" s="117"/>
      <c r="NFH44" s="117"/>
      <c r="NFI44" s="117"/>
      <c r="NFJ44" s="117"/>
      <c r="NFK44" s="117"/>
      <c r="NFL44" s="117"/>
      <c r="NFM44" s="117"/>
      <c r="NFN44" s="117"/>
      <c r="NFO44" s="117"/>
      <c r="NFP44" s="117"/>
      <c r="NFQ44" s="117"/>
      <c r="NFR44" s="117"/>
      <c r="NFS44" s="117"/>
      <c r="NFT44" s="117"/>
      <c r="NFU44" s="117"/>
      <c r="NFV44" s="117"/>
      <c r="NFW44" s="117"/>
      <c r="NFX44" s="117"/>
      <c r="NFY44" s="117"/>
      <c r="NFZ44" s="117"/>
      <c r="NGA44" s="117"/>
      <c r="NGB44" s="117"/>
      <c r="NGC44" s="117"/>
      <c r="NGD44" s="117"/>
      <c r="NGE44" s="117"/>
      <c r="NGF44" s="117"/>
      <c r="NGG44" s="117"/>
      <c r="NGH44" s="117"/>
      <c r="NGI44" s="117"/>
      <c r="NGJ44" s="117"/>
      <c r="NGK44" s="117"/>
      <c r="NGL44" s="117"/>
      <c r="NGM44" s="117"/>
      <c r="NGN44" s="117"/>
      <c r="NGO44" s="117"/>
      <c r="NGP44" s="117"/>
      <c r="NGQ44" s="117"/>
      <c r="NGR44" s="117"/>
      <c r="NGS44" s="117"/>
      <c r="NGT44" s="117"/>
      <c r="NGU44" s="117"/>
      <c r="NGV44" s="117"/>
      <c r="NGW44" s="117"/>
      <c r="NGX44" s="117"/>
      <c r="NGY44" s="117"/>
      <c r="NGZ44" s="117"/>
      <c r="NHA44" s="117"/>
      <c r="NHB44" s="117"/>
      <c r="NHC44" s="117"/>
      <c r="NHD44" s="117"/>
      <c r="NHE44" s="117"/>
      <c r="NHF44" s="117"/>
      <c r="NHG44" s="117"/>
      <c r="NHH44" s="117"/>
      <c r="NHI44" s="117"/>
      <c r="NHJ44" s="117"/>
      <c r="NHK44" s="117"/>
      <c r="NHL44" s="117"/>
      <c r="NHM44" s="117"/>
      <c r="NHN44" s="117"/>
      <c r="NHO44" s="117"/>
      <c r="NHP44" s="117"/>
      <c r="NHQ44" s="117"/>
      <c r="NHR44" s="117"/>
      <c r="NHS44" s="117"/>
      <c r="NHT44" s="117"/>
      <c r="NHU44" s="117"/>
      <c r="NHV44" s="117"/>
      <c r="NHW44" s="117"/>
      <c r="NHX44" s="117"/>
      <c r="NHY44" s="117"/>
      <c r="NHZ44" s="117"/>
      <c r="NIA44" s="117"/>
      <c r="NIB44" s="117"/>
      <c r="NIC44" s="117"/>
      <c r="NID44" s="117"/>
      <c r="NIE44" s="117"/>
      <c r="NIF44" s="117"/>
      <c r="NIG44" s="117"/>
      <c r="NIH44" s="117"/>
      <c r="NII44" s="117"/>
      <c r="NIJ44" s="117"/>
      <c r="NIK44" s="117"/>
      <c r="NIL44" s="117"/>
      <c r="NIM44" s="117"/>
      <c r="NIN44" s="117"/>
      <c r="NIO44" s="117"/>
      <c r="NIP44" s="117"/>
      <c r="NIQ44" s="117"/>
      <c r="NIR44" s="117"/>
      <c r="NIS44" s="117"/>
      <c r="NIT44" s="117"/>
      <c r="NIU44" s="117"/>
      <c r="NIV44" s="117"/>
      <c r="NIW44" s="117"/>
      <c r="NIX44" s="117"/>
      <c r="NIY44" s="117"/>
      <c r="NIZ44" s="117"/>
      <c r="NJA44" s="117"/>
      <c r="NJB44" s="117"/>
      <c r="NJC44" s="117"/>
      <c r="NJD44" s="117"/>
      <c r="NJE44" s="117"/>
      <c r="NJF44" s="117"/>
      <c r="NJG44" s="117"/>
      <c r="NJH44" s="117"/>
      <c r="NJI44" s="117"/>
      <c r="NJJ44" s="117"/>
      <c r="NJK44" s="117"/>
      <c r="NJL44" s="117"/>
      <c r="NJM44" s="117"/>
      <c r="NJN44" s="117"/>
      <c r="NJO44" s="117"/>
      <c r="NJP44" s="117"/>
      <c r="NJQ44" s="117"/>
      <c r="NJR44" s="117"/>
      <c r="NJS44" s="117"/>
      <c r="NJT44" s="117"/>
      <c r="NJU44" s="117"/>
      <c r="NJV44" s="117"/>
      <c r="NJW44" s="117"/>
      <c r="NJX44" s="117"/>
      <c r="NJY44" s="117"/>
      <c r="NJZ44" s="117"/>
      <c r="NKA44" s="117"/>
      <c r="NKB44" s="117"/>
      <c r="NKC44" s="117"/>
      <c r="NKD44" s="117"/>
      <c r="NKE44" s="117"/>
      <c r="NKF44" s="117"/>
      <c r="NKG44" s="117"/>
      <c r="NKH44" s="117"/>
      <c r="NKI44" s="117"/>
      <c r="NKJ44" s="117"/>
      <c r="NKK44" s="117"/>
      <c r="NKL44" s="117"/>
      <c r="NKM44" s="117"/>
      <c r="NKN44" s="117"/>
      <c r="NKO44" s="117"/>
      <c r="NKP44" s="117"/>
      <c r="NKQ44" s="117"/>
      <c r="NKR44" s="117"/>
      <c r="NKS44" s="117"/>
      <c r="NKT44" s="117"/>
      <c r="NKU44" s="117"/>
      <c r="NKV44" s="117"/>
      <c r="NKW44" s="117"/>
      <c r="NKX44" s="117"/>
      <c r="NKY44" s="117"/>
      <c r="NKZ44" s="117"/>
      <c r="NLA44" s="117"/>
      <c r="NLB44" s="117"/>
      <c r="NLC44" s="117"/>
      <c r="NLD44" s="117"/>
      <c r="NLE44" s="117"/>
      <c r="NLF44" s="117"/>
      <c r="NLG44" s="117"/>
      <c r="NLH44" s="117"/>
      <c r="NLI44" s="117"/>
      <c r="NLJ44" s="117"/>
      <c r="NLK44" s="117"/>
      <c r="NLL44" s="117"/>
      <c r="NLM44" s="117"/>
      <c r="NLN44" s="117"/>
      <c r="NLO44" s="117"/>
      <c r="NLP44" s="117"/>
      <c r="NLQ44" s="117"/>
      <c r="NLR44" s="117"/>
      <c r="NLS44" s="117"/>
      <c r="NLT44" s="117"/>
      <c r="NLU44" s="117"/>
      <c r="NLV44" s="117"/>
      <c r="NLW44" s="117"/>
      <c r="NLX44" s="117"/>
      <c r="NLY44" s="117"/>
      <c r="NLZ44" s="117"/>
      <c r="NMA44" s="117"/>
      <c r="NMB44" s="117"/>
      <c r="NMC44" s="117"/>
      <c r="NMD44" s="117"/>
      <c r="NME44" s="117"/>
      <c r="NMF44" s="117"/>
      <c r="NMG44" s="117"/>
      <c r="NMH44" s="117"/>
      <c r="NMI44" s="117"/>
      <c r="NMJ44" s="117"/>
      <c r="NMK44" s="117"/>
      <c r="NML44" s="117"/>
      <c r="NMM44" s="117"/>
      <c r="NMN44" s="117"/>
      <c r="NMO44" s="117"/>
      <c r="NMP44" s="117"/>
      <c r="NMQ44" s="117"/>
      <c r="NMR44" s="117"/>
      <c r="NMS44" s="117"/>
      <c r="NMT44" s="117"/>
      <c r="NMU44" s="117"/>
      <c r="NMV44" s="117"/>
      <c r="NMW44" s="117"/>
      <c r="NMX44" s="117"/>
      <c r="NMY44" s="117"/>
      <c r="NMZ44" s="117"/>
      <c r="NNA44" s="117"/>
      <c r="NNB44" s="117"/>
      <c r="NNC44" s="117"/>
      <c r="NND44" s="117"/>
      <c r="NNE44" s="117"/>
      <c r="NNF44" s="117"/>
      <c r="NNG44" s="117"/>
      <c r="NNH44" s="117"/>
      <c r="NNI44" s="117"/>
      <c r="NNJ44" s="117"/>
      <c r="NNK44" s="117"/>
      <c r="NNL44" s="117"/>
      <c r="NNM44" s="117"/>
      <c r="NNN44" s="117"/>
      <c r="NNO44" s="117"/>
      <c r="NNP44" s="117"/>
      <c r="NNQ44" s="117"/>
      <c r="NNR44" s="117"/>
      <c r="NNS44" s="117"/>
      <c r="NNT44" s="117"/>
      <c r="NNU44" s="117"/>
      <c r="NNV44" s="117"/>
      <c r="NNW44" s="117"/>
      <c r="NNX44" s="117"/>
      <c r="NNY44" s="117"/>
      <c r="NNZ44" s="117"/>
      <c r="NOA44" s="117"/>
      <c r="NOB44" s="117"/>
      <c r="NOC44" s="117"/>
      <c r="NOD44" s="117"/>
      <c r="NOE44" s="117"/>
      <c r="NOF44" s="117"/>
      <c r="NOG44" s="117"/>
      <c r="NOH44" s="117"/>
      <c r="NOI44" s="117"/>
      <c r="NOJ44" s="117"/>
      <c r="NOK44" s="117"/>
      <c r="NOL44" s="117"/>
      <c r="NOM44" s="117"/>
      <c r="NON44" s="117"/>
      <c r="NOO44" s="117"/>
      <c r="NOP44" s="117"/>
      <c r="NOQ44" s="117"/>
      <c r="NOR44" s="117"/>
      <c r="NOS44" s="117"/>
      <c r="NOT44" s="117"/>
      <c r="NOU44" s="117"/>
      <c r="NOV44" s="117"/>
      <c r="NOW44" s="117"/>
      <c r="NOX44" s="117"/>
      <c r="NOY44" s="117"/>
      <c r="NOZ44" s="117"/>
      <c r="NPA44" s="117"/>
      <c r="NPB44" s="117"/>
      <c r="NPC44" s="117"/>
      <c r="NPD44" s="117"/>
      <c r="NPE44" s="117"/>
      <c r="NPF44" s="117"/>
      <c r="NPG44" s="117"/>
      <c r="NPH44" s="117"/>
      <c r="NPI44" s="117"/>
      <c r="NPJ44" s="117"/>
      <c r="NPK44" s="117"/>
      <c r="NPL44" s="117"/>
      <c r="NPM44" s="117"/>
      <c r="NPN44" s="117"/>
      <c r="NPO44" s="117"/>
      <c r="NPP44" s="117"/>
      <c r="NPQ44" s="117"/>
      <c r="NPR44" s="117"/>
      <c r="NPS44" s="117"/>
      <c r="NPT44" s="117"/>
      <c r="NPU44" s="117"/>
      <c r="NPV44" s="117"/>
      <c r="NPW44" s="117"/>
      <c r="NPX44" s="117"/>
      <c r="NPY44" s="117"/>
      <c r="NPZ44" s="117"/>
      <c r="NQA44" s="117"/>
      <c r="NQB44" s="117"/>
      <c r="NQC44" s="117"/>
      <c r="NQD44" s="117"/>
      <c r="NQE44" s="117"/>
      <c r="NQF44" s="117"/>
      <c r="NQG44" s="117"/>
      <c r="NQH44" s="117"/>
      <c r="NQI44" s="117"/>
      <c r="NQJ44" s="117"/>
      <c r="NQK44" s="117"/>
      <c r="NQL44" s="117"/>
      <c r="NQM44" s="117"/>
      <c r="NQN44" s="117"/>
      <c r="NQO44" s="117"/>
      <c r="NQP44" s="117"/>
      <c r="NQQ44" s="117"/>
      <c r="NQR44" s="117"/>
      <c r="NQS44" s="117"/>
      <c r="NQT44" s="117"/>
      <c r="NQU44" s="117"/>
      <c r="NQV44" s="117"/>
      <c r="NQW44" s="117"/>
      <c r="NQX44" s="117"/>
      <c r="NQY44" s="117"/>
      <c r="NQZ44" s="117"/>
      <c r="NRA44" s="117"/>
      <c r="NRB44" s="117"/>
      <c r="NRC44" s="117"/>
      <c r="NRD44" s="117"/>
      <c r="NRE44" s="117"/>
      <c r="NRF44" s="117"/>
      <c r="NRG44" s="117"/>
      <c r="NRH44" s="117"/>
      <c r="NRI44" s="117"/>
      <c r="NRJ44" s="117"/>
      <c r="NRK44" s="117"/>
      <c r="NRL44" s="117"/>
      <c r="NRM44" s="117"/>
      <c r="NRN44" s="117"/>
      <c r="NRO44" s="117"/>
      <c r="NRP44" s="117"/>
      <c r="NRQ44" s="117"/>
      <c r="NRR44" s="117"/>
      <c r="NRS44" s="117"/>
      <c r="NRT44" s="117"/>
      <c r="NRU44" s="117"/>
      <c r="NRV44" s="117"/>
      <c r="NRW44" s="117"/>
      <c r="NRX44" s="117"/>
      <c r="NRY44" s="117"/>
      <c r="NRZ44" s="117"/>
      <c r="NSA44" s="117"/>
      <c r="NSB44" s="117"/>
      <c r="NSC44" s="117"/>
      <c r="NSD44" s="117"/>
      <c r="NSE44" s="117"/>
      <c r="NSF44" s="117"/>
      <c r="NSG44" s="117"/>
      <c r="NSH44" s="117"/>
      <c r="NSI44" s="117"/>
      <c r="NSJ44" s="117"/>
      <c r="NSK44" s="117"/>
      <c r="NSL44" s="117"/>
      <c r="NSM44" s="117"/>
      <c r="NSN44" s="117"/>
      <c r="NSO44" s="117"/>
      <c r="NSP44" s="117"/>
      <c r="NSQ44" s="117"/>
      <c r="NSR44" s="117"/>
      <c r="NSS44" s="117"/>
      <c r="NST44" s="117"/>
      <c r="NSU44" s="117"/>
      <c r="NSV44" s="117"/>
      <c r="NSW44" s="117"/>
      <c r="NSX44" s="117"/>
      <c r="NSY44" s="117"/>
      <c r="NSZ44" s="117"/>
      <c r="NTA44" s="117"/>
      <c r="NTB44" s="117"/>
      <c r="NTC44" s="117"/>
      <c r="NTD44" s="117"/>
      <c r="NTE44" s="117"/>
      <c r="NTF44" s="117"/>
      <c r="NTG44" s="117"/>
      <c r="NTH44" s="117"/>
      <c r="NTI44" s="117"/>
      <c r="NTJ44" s="117"/>
      <c r="NTK44" s="117"/>
      <c r="NTL44" s="117"/>
      <c r="NTM44" s="117"/>
      <c r="NTN44" s="117"/>
      <c r="NTO44" s="117"/>
      <c r="NTP44" s="117"/>
      <c r="NTQ44" s="117"/>
      <c r="NTR44" s="117"/>
      <c r="NTS44" s="117"/>
      <c r="NTT44" s="117"/>
      <c r="NTU44" s="117"/>
      <c r="NTV44" s="117"/>
      <c r="NTW44" s="117"/>
      <c r="NTX44" s="117"/>
      <c r="NTY44" s="117"/>
      <c r="NTZ44" s="117"/>
      <c r="NUA44" s="117"/>
      <c r="NUB44" s="117"/>
      <c r="NUC44" s="117"/>
      <c r="NUD44" s="117"/>
      <c r="NUE44" s="117"/>
      <c r="NUF44" s="117"/>
      <c r="NUG44" s="117"/>
      <c r="NUH44" s="117"/>
      <c r="NUI44" s="117"/>
      <c r="NUJ44" s="117"/>
      <c r="NUK44" s="117"/>
      <c r="NUL44" s="117"/>
      <c r="NUM44" s="117"/>
      <c r="NUN44" s="117"/>
      <c r="NUO44" s="117"/>
      <c r="NUP44" s="117"/>
      <c r="NUQ44" s="117"/>
      <c r="NUR44" s="117"/>
      <c r="NUS44" s="117"/>
      <c r="NUT44" s="117"/>
      <c r="NUU44" s="117"/>
      <c r="NUV44" s="117"/>
      <c r="NUW44" s="117"/>
      <c r="NUX44" s="117"/>
      <c r="NUY44" s="117"/>
      <c r="NUZ44" s="117"/>
      <c r="NVA44" s="117"/>
      <c r="NVB44" s="117"/>
      <c r="NVC44" s="117"/>
      <c r="NVD44" s="117"/>
      <c r="NVE44" s="117"/>
      <c r="NVF44" s="117"/>
      <c r="NVG44" s="117"/>
      <c r="NVH44" s="117"/>
      <c r="NVI44" s="117"/>
      <c r="NVJ44" s="117"/>
      <c r="NVK44" s="117"/>
      <c r="NVL44" s="117"/>
      <c r="NVM44" s="117"/>
      <c r="NVN44" s="117"/>
      <c r="NVO44" s="117"/>
      <c r="NVP44" s="117"/>
      <c r="NVQ44" s="117"/>
      <c r="NVR44" s="117"/>
      <c r="NVS44" s="117"/>
      <c r="NVT44" s="117"/>
      <c r="NVU44" s="117"/>
      <c r="NVV44" s="117"/>
      <c r="NVW44" s="117"/>
      <c r="NVX44" s="117"/>
      <c r="NVY44" s="117"/>
      <c r="NVZ44" s="117"/>
      <c r="NWA44" s="117"/>
      <c r="NWB44" s="117"/>
      <c r="NWC44" s="117"/>
      <c r="NWD44" s="117"/>
      <c r="NWE44" s="117"/>
      <c r="NWF44" s="117"/>
      <c r="NWG44" s="117"/>
      <c r="NWH44" s="117"/>
      <c r="NWI44" s="117"/>
      <c r="NWJ44" s="117"/>
      <c r="NWK44" s="117"/>
      <c r="NWL44" s="117"/>
      <c r="NWM44" s="117"/>
      <c r="NWN44" s="117"/>
      <c r="NWO44" s="117"/>
      <c r="NWP44" s="117"/>
      <c r="NWQ44" s="117"/>
      <c r="NWR44" s="117"/>
      <c r="NWS44" s="117"/>
      <c r="NWT44" s="117"/>
      <c r="NWU44" s="117"/>
      <c r="NWV44" s="117"/>
      <c r="NWW44" s="117"/>
      <c r="NWX44" s="117"/>
      <c r="NWY44" s="117"/>
      <c r="NWZ44" s="117"/>
      <c r="NXA44" s="117"/>
      <c r="NXB44" s="117"/>
      <c r="NXC44" s="117"/>
      <c r="NXD44" s="117"/>
      <c r="NXE44" s="117"/>
      <c r="NXF44" s="117"/>
      <c r="NXG44" s="117"/>
      <c r="NXH44" s="117"/>
      <c r="NXI44" s="117"/>
      <c r="NXJ44" s="117"/>
      <c r="NXK44" s="117"/>
      <c r="NXL44" s="117"/>
      <c r="NXM44" s="117"/>
      <c r="NXN44" s="117"/>
      <c r="NXO44" s="117"/>
      <c r="NXP44" s="117"/>
      <c r="NXQ44" s="117"/>
      <c r="NXR44" s="117"/>
      <c r="NXS44" s="117"/>
      <c r="NXT44" s="117"/>
      <c r="NXU44" s="117"/>
      <c r="NXV44" s="117"/>
      <c r="NXW44" s="117"/>
      <c r="NXX44" s="117"/>
      <c r="NXY44" s="117"/>
      <c r="NXZ44" s="117"/>
      <c r="NYA44" s="117"/>
      <c r="NYB44" s="117"/>
      <c r="NYC44" s="117"/>
      <c r="NYD44" s="117"/>
      <c r="NYE44" s="117"/>
      <c r="NYF44" s="117"/>
      <c r="NYG44" s="117"/>
      <c r="NYH44" s="117"/>
      <c r="NYI44" s="117"/>
      <c r="NYJ44" s="117"/>
      <c r="NYK44" s="117"/>
      <c r="NYL44" s="117"/>
      <c r="NYM44" s="117"/>
      <c r="NYN44" s="117"/>
      <c r="NYO44" s="117"/>
      <c r="NYP44" s="117"/>
      <c r="NYQ44" s="117"/>
      <c r="NYR44" s="117"/>
      <c r="NYS44" s="117"/>
      <c r="NYT44" s="117"/>
      <c r="NYU44" s="117"/>
      <c r="NYV44" s="117"/>
      <c r="NYW44" s="117"/>
      <c r="NYX44" s="117"/>
      <c r="NYY44" s="117"/>
      <c r="NYZ44" s="117"/>
      <c r="NZA44" s="117"/>
      <c r="NZB44" s="117"/>
      <c r="NZC44" s="117"/>
      <c r="NZD44" s="117"/>
      <c r="NZE44" s="117"/>
      <c r="NZF44" s="117"/>
      <c r="NZG44" s="117"/>
      <c r="NZH44" s="117"/>
      <c r="NZI44" s="117"/>
      <c r="NZJ44" s="117"/>
      <c r="NZK44" s="117"/>
      <c r="NZL44" s="117"/>
      <c r="NZM44" s="117"/>
      <c r="NZN44" s="117"/>
      <c r="NZO44" s="117"/>
      <c r="NZP44" s="117"/>
      <c r="NZQ44" s="117"/>
      <c r="NZR44" s="117"/>
      <c r="NZS44" s="117"/>
      <c r="NZT44" s="117"/>
      <c r="NZU44" s="117"/>
      <c r="NZV44" s="117"/>
      <c r="NZW44" s="117"/>
      <c r="NZX44" s="117"/>
      <c r="NZY44" s="117"/>
      <c r="NZZ44" s="117"/>
      <c r="OAA44" s="117"/>
      <c r="OAB44" s="117"/>
      <c r="OAC44" s="117"/>
      <c r="OAD44" s="117"/>
      <c r="OAE44" s="117"/>
      <c r="OAF44" s="117"/>
      <c r="OAG44" s="117"/>
      <c r="OAH44" s="117"/>
      <c r="OAI44" s="117"/>
      <c r="OAJ44" s="117"/>
      <c r="OAK44" s="117"/>
      <c r="OAL44" s="117"/>
      <c r="OAM44" s="117"/>
      <c r="OAN44" s="117"/>
      <c r="OAO44" s="117"/>
      <c r="OAP44" s="117"/>
      <c r="OAQ44" s="117"/>
      <c r="OAR44" s="117"/>
      <c r="OAS44" s="117"/>
      <c r="OAT44" s="117"/>
      <c r="OAU44" s="117"/>
      <c r="OAV44" s="117"/>
      <c r="OAW44" s="117"/>
      <c r="OAX44" s="117"/>
      <c r="OAY44" s="117"/>
      <c r="OAZ44" s="117"/>
      <c r="OBA44" s="117"/>
      <c r="OBB44" s="117"/>
      <c r="OBC44" s="117"/>
      <c r="OBD44" s="117"/>
      <c r="OBE44" s="117"/>
      <c r="OBF44" s="117"/>
      <c r="OBG44" s="117"/>
      <c r="OBH44" s="117"/>
      <c r="OBI44" s="117"/>
      <c r="OBJ44" s="117"/>
      <c r="OBK44" s="117"/>
      <c r="OBL44" s="117"/>
      <c r="OBM44" s="117"/>
      <c r="OBN44" s="117"/>
      <c r="OBO44" s="117"/>
      <c r="OBP44" s="117"/>
      <c r="OBQ44" s="117"/>
      <c r="OBR44" s="117"/>
      <c r="OBS44" s="117"/>
      <c r="OBT44" s="117"/>
      <c r="OBU44" s="117"/>
      <c r="OBV44" s="117"/>
      <c r="OBW44" s="117"/>
      <c r="OBX44" s="117"/>
      <c r="OBY44" s="117"/>
      <c r="OBZ44" s="117"/>
      <c r="OCA44" s="117"/>
      <c r="OCB44" s="117"/>
      <c r="OCC44" s="117"/>
      <c r="OCD44" s="117"/>
      <c r="OCE44" s="117"/>
      <c r="OCF44" s="117"/>
      <c r="OCG44" s="117"/>
      <c r="OCH44" s="117"/>
      <c r="OCI44" s="117"/>
      <c r="OCJ44" s="117"/>
      <c r="OCK44" s="117"/>
      <c r="OCL44" s="117"/>
      <c r="OCM44" s="117"/>
      <c r="OCN44" s="117"/>
      <c r="OCO44" s="117"/>
      <c r="OCP44" s="117"/>
      <c r="OCQ44" s="117"/>
      <c r="OCR44" s="117"/>
      <c r="OCS44" s="117"/>
      <c r="OCT44" s="117"/>
      <c r="OCU44" s="117"/>
      <c r="OCV44" s="117"/>
      <c r="OCW44" s="117"/>
      <c r="OCX44" s="117"/>
      <c r="OCY44" s="117"/>
      <c r="OCZ44" s="117"/>
      <c r="ODA44" s="117"/>
      <c r="ODB44" s="117"/>
      <c r="ODC44" s="117"/>
      <c r="ODD44" s="117"/>
      <c r="ODE44" s="117"/>
      <c r="ODF44" s="117"/>
      <c r="ODG44" s="117"/>
      <c r="ODH44" s="117"/>
      <c r="ODI44" s="117"/>
      <c r="ODJ44" s="117"/>
      <c r="ODK44" s="117"/>
      <c r="ODL44" s="117"/>
      <c r="ODM44" s="117"/>
      <c r="ODN44" s="117"/>
      <c r="ODO44" s="117"/>
      <c r="ODP44" s="117"/>
      <c r="ODQ44" s="117"/>
      <c r="ODR44" s="117"/>
      <c r="ODS44" s="117"/>
      <c r="ODT44" s="117"/>
      <c r="ODU44" s="117"/>
      <c r="ODV44" s="117"/>
      <c r="ODW44" s="117"/>
      <c r="ODX44" s="117"/>
      <c r="ODY44" s="117"/>
      <c r="ODZ44" s="117"/>
      <c r="OEA44" s="117"/>
      <c r="OEB44" s="117"/>
      <c r="OEC44" s="117"/>
      <c r="OED44" s="117"/>
      <c r="OEE44" s="117"/>
      <c r="OEF44" s="117"/>
      <c r="OEG44" s="117"/>
      <c r="OEH44" s="117"/>
      <c r="OEI44" s="117"/>
      <c r="OEJ44" s="117"/>
      <c r="OEK44" s="117"/>
      <c r="OEL44" s="117"/>
      <c r="OEM44" s="117"/>
      <c r="OEN44" s="117"/>
      <c r="OEO44" s="117"/>
      <c r="OEP44" s="117"/>
      <c r="OEQ44" s="117"/>
      <c r="OER44" s="117"/>
      <c r="OES44" s="117"/>
      <c r="OET44" s="117"/>
      <c r="OEU44" s="117"/>
      <c r="OEV44" s="117"/>
      <c r="OEW44" s="117"/>
      <c r="OEX44" s="117"/>
      <c r="OEY44" s="117"/>
      <c r="OEZ44" s="117"/>
      <c r="OFA44" s="117"/>
      <c r="OFB44" s="117"/>
      <c r="OFC44" s="117"/>
      <c r="OFD44" s="117"/>
      <c r="OFE44" s="117"/>
      <c r="OFF44" s="117"/>
      <c r="OFG44" s="117"/>
      <c r="OFH44" s="117"/>
      <c r="OFI44" s="117"/>
      <c r="OFJ44" s="117"/>
      <c r="OFK44" s="117"/>
      <c r="OFL44" s="117"/>
      <c r="OFM44" s="117"/>
      <c r="OFN44" s="117"/>
      <c r="OFO44" s="117"/>
      <c r="OFP44" s="117"/>
      <c r="OFQ44" s="117"/>
      <c r="OFR44" s="117"/>
      <c r="OFS44" s="117"/>
      <c r="OFT44" s="117"/>
      <c r="OFU44" s="117"/>
      <c r="OFV44" s="117"/>
      <c r="OFW44" s="117"/>
      <c r="OFX44" s="117"/>
      <c r="OFY44" s="117"/>
      <c r="OFZ44" s="117"/>
      <c r="OGA44" s="117"/>
      <c r="OGB44" s="117"/>
      <c r="OGC44" s="117"/>
      <c r="OGD44" s="117"/>
      <c r="OGE44" s="117"/>
      <c r="OGF44" s="117"/>
      <c r="OGG44" s="117"/>
      <c r="OGH44" s="117"/>
      <c r="OGI44" s="117"/>
      <c r="OGJ44" s="117"/>
      <c r="OGK44" s="117"/>
      <c r="OGL44" s="117"/>
      <c r="OGM44" s="117"/>
      <c r="OGN44" s="117"/>
      <c r="OGO44" s="117"/>
      <c r="OGP44" s="117"/>
      <c r="OGQ44" s="117"/>
      <c r="OGR44" s="117"/>
      <c r="OGS44" s="117"/>
      <c r="OGT44" s="117"/>
      <c r="OGU44" s="117"/>
      <c r="OGV44" s="117"/>
      <c r="OGW44" s="117"/>
      <c r="OGX44" s="117"/>
      <c r="OGY44" s="117"/>
      <c r="OGZ44" s="117"/>
      <c r="OHA44" s="117"/>
      <c r="OHB44" s="117"/>
      <c r="OHC44" s="117"/>
      <c r="OHD44" s="117"/>
      <c r="OHE44" s="117"/>
      <c r="OHF44" s="117"/>
      <c r="OHG44" s="117"/>
      <c r="OHH44" s="117"/>
      <c r="OHI44" s="117"/>
      <c r="OHJ44" s="117"/>
      <c r="OHK44" s="117"/>
      <c r="OHL44" s="117"/>
      <c r="OHM44" s="117"/>
      <c r="OHN44" s="117"/>
      <c r="OHO44" s="117"/>
      <c r="OHP44" s="117"/>
      <c r="OHQ44" s="117"/>
      <c r="OHR44" s="117"/>
      <c r="OHS44" s="117"/>
      <c r="OHT44" s="117"/>
      <c r="OHU44" s="117"/>
      <c r="OHV44" s="117"/>
      <c r="OHW44" s="117"/>
      <c r="OHX44" s="117"/>
      <c r="OHY44" s="117"/>
      <c r="OHZ44" s="117"/>
      <c r="OIA44" s="117"/>
      <c r="OIB44" s="117"/>
      <c r="OIC44" s="117"/>
      <c r="OID44" s="117"/>
      <c r="OIE44" s="117"/>
      <c r="OIF44" s="117"/>
      <c r="OIG44" s="117"/>
      <c r="OIH44" s="117"/>
      <c r="OII44" s="117"/>
      <c r="OIJ44" s="117"/>
      <c r="OIK44" s="117"/>
      <c r="OIL44" s="117"/>
      <c r="OIM44" s="117"/>
      <c r="OIN44" s="117"/>
      <c r="OIO44" s="117"/>
      <c r="OIP44" s="117"/>
      <c r="OIQ44" s="117"/>
      <c r="OIR44" s="117"/>
      <c r="OIS44" s="117"/>
      <c r="OIT44" s="117"/>
      <c r="OIU44" s="117"/>
      <c r="OIV44" s="117"/>
      <c r="OIW44" s="117"/>
      <c r="OIX44" s="117"/>
      <c r="OIY44" s="117"/>
      <c r="OIZ44" s="117"/>
      <c r="OJA44" s="117"/>
      <c r="OJB44" s="117"/>
      <c r="OJC44" s="117"/>
      <c r="OJD44" s="117"/>
      <c r="OJE44" s="117"/>
      <c r="OJF44" s="117"/>
      <c r="OJG44" s="117"/>
      <c r="OJH44" s="117"/>
      <c r="OJI44" s="117"/>
      <c r="OJJ44" s="117"/>
      <c r="OJK44" s="117"/>
      <c r="OJL44" s="117"/>
      <c r="OJM44" s="117"/>
      <c r="OJN44" s="117"/>
      <c r="OJO44" s="117"/>
      <c r="OJP44" s="117"/>
      <c r="OJQ44" s="117"/>
      <c r="OJR44" s="117"/>
      <c r="OJS44" s="117"/>
      <c r="OJT44" s="117"/>
      <c r="OJU44" s="117"/>
      <c r="OJV44" s="117"/>
      <c r="OJW44" s="117"/>
      <c r="OJX44" s="117"/>
      <c r="OJY44" s="117"/>
      <c r="OJZ44" s="117"/>
      <c r="OKA44" s="117"/>
      <c r="OKB44" s="117"/>
      <c r="OKC44" s="117"/>
      <c r="OKD44" s="117"/>
      <c r="OKE44" s="117"/>
      <c r="OKF44" s="117"/>
      <c r="OKG44" s="117"/>
      <c r="OKH44" s="117"/>
      <c r="OKI44" s="117"/>
      <c r="OKJ44" s="117"/>
      <c r="OKK44" s="117"/>
      <c r="OKL44" s="117"/>
      <c r="OKM44" s="117"/>
      <c r="OKN44" s="117"/>
      <c r="OKO44" s="117"/>
      <c r="OKP44" s="117"/>
      <c r="OKQ44" s="117"/>
      <c r="OKR44" s="117"/>
      <c r="OKS44" s="117"/>
      <c r="OKT44" s="117"/>
      <c r="OKU44" s="117"/>
      <c r="OKV44" s="117"/>
      <c r="OKW44" s="117"/>
      <c r="OKX44" s="117"/>
      <c r="OKY44" s="117"/>
      <c r="OKZ44" s="117"/>
      <c r="OLA44" s="117"/>
      <c r="OLB44" s="117"/>
      <c r="OLC44" s="117"/>
      <c r="OLD44" s="117"/>
      <c r="OLE44" s="117"/>
      <c r="OLF44" s="117"/>
      <c r="OLG44" s="117"/>
      <c r="OLH44" s="117"/>
      <c r="OLI44" s="117"/>
      <c r="OLJ44" s="117"/>
      <c r="OLK44" s="117"/>
      <c r="OLL44" s="117"/>
      <c r="OLM44" s="117"/>
      <c r="OLN44" s="117"/>
      <c r="OLO44" s="117"/>
      <c r="OLP44" s="117"/>
      <c r="OLQ44" s="117"/>
      <c r="OLR44" s="117"/>
      <c r="OLS44" s="117"/>
      <c r="OLT44" s="117"/>
      <c r="OLU44" s="117"/>
      <c r="OLV44" s="117"/>
      <c r="OLW44" s="117"/>
      <c r="OLX44" s="117"/>
      <c r="OLY44" s="117"/>
      <c r="OLZ44" s="117"/>
      <c r="OMA44" s="117"/>
      <c r="OMB44" s="117"/>
      <c r="OMC44" s="117"/>
      <c r="OMD44" s="117"/>
      <c r="OME44" s="117"/>
      <c r="OMF44" s="117"/>
      <c r="OMG44" s="117"/>
      <c r="OMH44" s="117"/>
      <c r="OMI44" s="117"/>
      <c r="OMJ44" s="117"/>
      <c r="OMK44" s="117"/>
      <c r="OML44" s="117"/>
      <c r="OMM44" s="117"/>
      <c r="OMN44" s="117"/>
      <c r="OMO44" s="117"/>
      <c r="OMP44" s="117"/>
      <c r="OMQ44" s="117"/>
      <c r="OMR44" s="117"/>
      <c r="OMS44" s="117"/>
      <c r="OMT44" s="117"/>
      <c r="OMU44" s="117"/>
      <c r="OMV44" s="117"/>
      <c r="OMW44" s="117"/>
      <c r="OMX44" s="117"/>
      <c r="OMY44" s="117"/>
      <c r="OMZ44" s="117"/>
      <c r="ONA44" s="117"/>
      <c r="ONB44" s="117"/>
      <c r="ONC44" s="117"/>
      <c r="OND44" s="117"/>
      <c r="ONE44" s="117"/>
      <c r="ONF44" s="117"/>
      <c r="ONG44" s="117"/>
      <c r="ONH44" s="117"/>
      <c r="ONI44" s="117"/>
      <c r="ONJ44" s="117"/>
      <c r="ONK44" s="117"/>
      <c r="ONL44" s="117"/>
      <c r="ONM44" s="117"/>
      <c r="ONN44" s="117"/>
      <c r="ONO44" s="117"/>
      <c r="ONP44" s="117"/>
      <c r="ONQ44" s="117"/>
      <c r="ONR44" s="117"/>
      <c r="ONS44" s="117"/>
      <c r="ONT44" s="117"/>
      <c r="ONU44" s="117"/>
      <c r="ONV44" s="117"/>
      <c r="ONW44" s="117"/>
      <c r="ONX44" s="117"/>
      <c r="ONY44" s="117"/>
      <c r="ONZ44" s="117"/>
      <c r="OOA44" s="117"/>
      <c r="OOB44" s="117"/>
      <c r="OOC44" s="117"/>
      <c r="OOD44" s="117"/>
      <c r="OOE44" s="117"/>
      <c r="OOF44" s="117"/>
      <c r="OOG44" s="117"/>
      <c r="OOH44" s="117"/>
      <c r="OOI44" s="117"/>
      <c r="OOJ44" s="117"/>
      <c r="OOK44" s="117"/>
      <c r="OOL44" s="117"/>
      <c r="OOM44" s="117"/>
      <c r="OON44" s="117"/>
      <c r="OOO44" s="117"/>
      <c r="OOP44" s="117"/>
      <c r="OOQ44" s="117"/>
      <c r="OOR44" s="117"/>
      <c r="OOS44" s="117"/>
      <c r="OOT44" s="117"/>
      <c r="OOU44" s="117"/>
      <c r="OOV44" s="117"/>
      <c r="OOW44" s="117"/>
      <c r="OOX44" s="117"/>
      <c r="OOY44" s="117"/>
      <c r="OOZ44" s="117"/>
      <c r="OPA44" s="117"/>
      <c r="OPB44" s="117"/>
      <c r="OPC44" s="117"/>
      <c r="OPD44" s="117"/>
      <c r="OPE44" s="117"/>
      <c r="OPF44" s="117"/>
      <c r="OPG44" s="117"/>
      <c r="OPH44" s="117"/>
      <c r="OPI44" s="117"/>
      <c r="OPJ44" s="117"/>
      <c r="OPK44" s="117"/>
      <c r="OPL44" s="117"/>
      <c r="OPM44" s="117"/>
      <c r="OPN44" s="117"/>
      <c r="OPO44" s="117"/>
      <c r="OPP44" s="117"/>
      <c r="OPQ44" s="117"/>
      <c r="OPR44" s="117"/>
      <c r="OPS44" s="117"/>
      <c r="OPT44" s="117"/>
      <c r="OPU44" s="117"/>
      <c r="OPV44" s="117"/>
      <c r="OPW44" s="117"/>
      <c r="OPX44" s="117"/>
      <c r="OPY44" s="117"/>
      <c r="OPZ44" s="117"/>
      <c r="OQA44" s="117"/>
      <c r="OQB44" s="117"/>
      <c r="OQC44" s="117"/>
      <c r="OQD44" s="117"/>
      <c r="OQE44" s="117"/>
      <c r="OQF44" s="117"/>
      <c r="OQG44" s="117"/>
      <c r="OQH44" s="117"/>
      <c r="OQI44" s="117"/>
      <c r="OQJ44" s="117"/>
      <c r="OQK44" s="117"/>
      <c r="OQL44" s="117"/>
      <c r="OQM44" s="117"/>
      <c r="OQN44" s="117"/>
      <c r="OQO44" s="117"/>
      <c r="OQP44" s="117"/>
      <c r="OQQ44" s="117"/>
      <c r="OQR44" s="117"/>
      <c r="OQS44" s="117"/>
      <c r="OQT44" s="117"/>
      <c r="OQU44" s="117"/>
      <c r="OQV44" s="117"/>
      <c r="OQW44" s="117"/>
      <c r="OQX44" s="117"/>
      <c r="OQY44" s="117"/>
      <c r="OQZ44" s="117"/>
      <c r="ORA44" s="117"/>
      <c r="ORB44" s="117"/>
      <c r="ORC44" s="117"/>
      <c r="ORD44" s="117"/>
      <c r="ORE44" s="117"/>
      <c r="ORF44" s="117"/>
      <c r="ORG44" s="117"/>
      <c r="ORH44" s="117"/>
      <c r="ORI44" s="117"/>
      <c r="ORJ44" s="117"/>
      <c r="ORK44" s="117"/>
      <c r="ORL44" s="117"/>
      <c r="ORM44" s="117"/>
      <c r="ORN44" s="117"/>
      <c r="ORO44" s="117"/>
      <c r="ORP44" s="117"/>
      <c r="ORQ44" s="117"/>
      <c r="ORR44" s="117"/>
      <c r="ORS44" s="117"/>
      <c r="ORT44" s="117"/>
      <c r="ORU44" s="117"/>
      <c r="ORV44" s="117"/>
      <c r="ORW44" s="117"/>
      <c r="ORX44" s="117"/>
      <c r="ORY44" s="117"/>
      <c r="ORZ44" s="117"/>
      <c r="OSA44" s="117"/>
      <c r="OSB44" s="117"/>
      <c r="OSC44" s="117"/>
      <c r="OSD44" s="117"/>
      <c r="OSE44" s="117"/>
      <c r="OSF44" s="117"/>
      <c r="OSG44" s="117"/>
      <c r="OSH44" s="117"/>
      <c r="OSI44" s="117"/>
      <c r="OSJ44" s="117"/>
      <c r="OSK44" s="117"/>
      <c r="OSL44" s="117"/>
      <c r="OSM44" s="117"/>
      <c r="OSN44" s="117"/>
      <c r="OSO44" s="117"/>
      <c r="OSP44" s="117"/>
      <c r="OSQ44" s="117"/>
      <c r="OSR44" s="117"/>
      <c r="OSS44" s="117"/>
      <c r="OST44" s="117"/>
      <c r="OSU44" s="117"/>
      <c r="OSV44" s="117"/>
      <c r="OSW44" s="117"/>
      <c r="OSX44" s="117"/>
      <c r="OSY44" s="117"/>
      <c r="OSZ44" s="117"/>
      <c r="OTA44" s="117"/>
      <c r="OTB44" s="117"/>
      <c r="OTC44" s="117"/>
      <c r="OTD44" s="117"/>
      <c r="OTE44" s="117"/>
      <c r="OTF44" s="117"/>
      <c r="OTG44" s="117"/>
      <c r="OTH44" s="117"/>
      <c r="OTI44" s="117"/>
      <c r="OTJ44" s="117"/>
      <c r="OTK44" s="117"/>
      <c r="OTL44" s="117"/>
      <c r="OTM44" s="117"/>
      <c r="OTN44" s="117"/>
      <c r="OTO44" s="117"/>
      <c r="OTP44" s="117"/>
      <c r="OTQ44" s="117"/>
      <c r="OTR44" s="117"/>
      <c r="OTS44" s="117"/>
      <c r="OTT44" s="117"/>
      <c r="OTU44" s="117"/>
      <c r="OTV44" s="117"/>
      <c r="OTW44" s="117"/>
      <c r="OTX44" s="117"/>
      <c r="OTY44" s="117"/>
      <c r="OTZ44" s="117"/>
      <c r="OUA44" s="117"/>
      <c r="OUB44" s="117"/>
      <c r="OUC44" s="117"/>
      <c r="OUD44" s="117"/>
      <c r="OUE44" s="117"/>
      <c r="OUF44" s="117"/>
      <c r="OUG44" s="117"/>
      <c r="OUH44" s="117"/>
      <c r="OUI44" s="117"/>
      <c r="OUJ44" s="117"/>
      <c r="OUK44" s="117"/>
      <c r="OUL44" s="117"/>
      <c r="OUM44" s="117"/>
      <c r="OUN44" s="117"/>
      <c r="OUO44" s="117"/>
      <c r="OUP44" s="117"/>
      <c r="OUQ44" s="117"/>
      <c r="OUR44" s="117"/>
      <c r="OUS44" s="117"/>
      <c r="OUT44" s="117"/>
      <c r="OUU44" s="117"/>
      <c r="OUV44" s="117"/>
      <c r="OUW44" s="117"/>
      <c r="OUX44" s="117"/>
      <c r="OUY44" s="117"/>
      <c r="OUZ44" s="117"/>
      <c r="OVA44" s="117"/>
      <c r="OVB44" s="117"/>
      <c r="OVC44" s="117"/>
      <c r="OVD44" s="117"/>
      <c r="OVE44" s="117"/>
      <c r="OVF44" s="117"/>
      <c r="OVG44" s="117"/>
      <c r="OVH44" s="117"/>
      <c r="OVI44" s="117"/>
      <c r="OVJ44" s="117"/>
      <c r="OVK44" s="117"/>
      <c r="OVL44" s="117"/>
      <c r="OVM44" s="117"/>
      <c r="OVN44" s="117"/>
      <c r="OVO44" s="117"/>
      <c r="OVP44" s="117"/>
      <c r="OVQ44" s="117"/>
      <c r="OVR44" s="117"/>
      <c r="OVS44" s="117"/>
      <c r="OVT44" s="117"/>
      <c r="OVU44" s="117"/>
      <c r="OVV44" s="117"/>
      <c r="OVW44" s="117"/>
      <c r="OVX44" s="117"/>
      <c r="OVY44" s="117"/>
      <c r="OVZ44" s="117"/>
      <c r="OWA44" s="117"/>
      <c r="OWB44" s="117"/>
      <c r="OWC44" s="117"/>
      <c r="OWD44" s="117"/>
      <c r="OWE44" s="117"/>
      <c r="OWF44" s="117"/>
      <c r="OWG44" s="117"/>
      <c r="OWH44" s="117"/>
      <c r="OWI44" s="117"/>
      <c r="OWJ44" s="117"/>
      <c r="OWK44" s="117"/>
      <c r="OWL44" s="117"/>
      <c r="OWM44" s="117"/>
      <c r="OWN44" s="117"/>
      <c r="OWO44" s="117"/>
      <c r="OWP44" s="117"/>
      <c r="OWQ44" s="117"/>
      <c r="OWR44" s="117"/>
      <c r="OWS44" s="117"/>
      <c r="OWT44" s="117"/>
      <c r="OWU44" s="117"/>
      <c r="OWV44" s="117"/>
      <c r="OWW44" s="117"/>
      <c r="OWX44" s="117"/>
      <c r="OWY44" s="117"/>
      <c r="OWZ44" s="117"/>
      <c r="OXA44" s="117"/>
      <c r="OXB44" s="117"/>
      <c r="OXC44" s="117"/>
      <c r="OXD44" s="117"/>
      <c r="OXE44" s="117"/>
      <c r="OXF44" s="117"/>
      <c r="OXG44" s="117"/>
      <c r="OXH44" s="117"/>
      <c r="OXI44" s="117"/>
      <c r="OXJ44" s="117"/>
      <c r="OXK44" s="117"/>
      <c r="OXL44" s="117"/>
      <c r="OXM44" s="117"/>
      <c r="OXN44" s="117"/>
      <c r="OXO44" s="117"/>
      <c r="OXP44" s="117"/>
      <c r="OXQ44" s="117"/>
      <c r="OXR44" s="117"/>
      <c r="OXS44" s="117"/>
      <c r="OXT44" s="117"/>
      <c r="OXU44" s="117"/>
      <c r="OXV44" s="117"/>
      <c r="OXW44" s="117"/>
      <c r="OXX44" s="117"/>
      <c r="OXY44" s="117"/>
      <c r="OXZ44" s="117"/>
      <c r="OYA44" s="117"/>
      <c r="OYB44" s="117"/>
      <c r="OYC44" s="117"/>
      <c r="OYD44" s="117"/>
      <c r="OYE44" s="117"/>
      <c r="OYF44" s="117"/>
      <c r="OYG44" s="117"/>
      <c r="OYH44" s="117"/>
      <c r="OYI44" s="117"/>
      <c r="OYJ44" s="117"/>
      <c r="OYK44" s="117"/>
      <c r="OYL44" s="117"/>
      <c r="OYM44" s="117"/>
      <c r="OYN44" s="117"/>
      <c r="OYO44" s="117"/>
      <c r="OYP44" s="117"/>
      <c r="OYQ44" s="117"/>
      <c r="OYR44" s="117"/>
      <c r="OYS44" s="117"/>
      <c r="OYT44" s="117"/>
      <c r="OYU44" s="117"/>
      <c r="OYV44" s="117"/>
      <c r="OYW44" s="117"/>
      <c r="OYX44" s="117"/>
      <c r="OYY44" s="117"/>
      <c r="OYZ44" s="117"/>
      <c r="OZA44" s="117"/>
      <c r="OZB44" s="117"/>
      <c r="OZC44" s="117"/>
      <c r="OZD44" s="117"/>
      <c r="OZE44" s="117"/>
      <c r="OZF44" s="117"/>
      <c r="OZG44" s="117"/>
      <c r="OZH44" s="117"/>
      <c r="OZI44" s="117"/>
      <c r="OZJ44" s="117"/>
      <c r="OZK44" s="117"/>
      <c r="OZL44" s="117"/>
      <c r="OZM44" s="117"/>
      <c r="OZN44" s="117"/>
      <c r="OZO44" s="117"/>
      <c r="OZP44" s="117"/>
      <c r="OZQ44" s="117"/>
      <c r="OZR44" s="117"/>
      <c r="OZS44" s="117"/>
      <c r="OZT44" s="117"/>
      <c r="OZU44" s="117"/>
      <c r="OZV44" s="117"/>
      <c r="OZW44" s="117"/>
      <c r="OZX44" s="117"/>
      <c r="OZY44" s="117"/>
      <c r="OZZ44" s="117"/>
      <c r="PAA44" s="117"/>
      <c r="PAB44" s="117"/>
      <c r="PAC44" s="117"/>
      <c r="PAD44" s="117"/>
      <c r="PAE44" s="117"/>
      <c r="PAF44" s="117"/>
      <c r="PAG44" s="117"/>
      <c r="PAH44" s="117"/>
      <c r="PAI44" s="117"/>
      <c r="PAJ44" s="117"/>
      <c r="PAK44" s="117"/>
      <c r="PAL44" s="117"/>
      <c r="PAM44" s="117"/>
      <c r="PAN44" s="117"/>
      <c r="PAO44" s="117"/>
      <c r="PAP44" s="117"/>
      <c r="PAQ44" s="117"/>
      <c r="PAR44" s="117"/>
      <c r="PAS44" s="117"/>
      <c r="PAT44" s="117"/>
      <c r="PAU44" s="117"/>
      <c r="PAV44" s="117"/>
      <c r="PAW44" s="117"/>
      <c r="PAX44" s="117"/>
      <c r="PAY44" s="117"/>
      <c r="PAZ44" s="117"/>
      <c r="PBA44" s="117"/>
      <c r="PBB44" s="117"/>
      <c r="PBC44" s="117"/>
      <c r="PBD44" s="117"/>
      <c r="PBE44" s="117"/>
      <c r="PBF44" s="117"/>
      <c r="PBG44" s="117"/>
      <c r="PBH44" s="117"/>
      <c r="PBI44" s="117"/>
      <c r="PBJ44" s="117"/>
      <c r="PBK44" s="117"/>
      <c r="PBL44" s="117"/>
      <c r="PBM44" s="117"/>
      <c r="PBN44" s="117"/>
      <c r="PBO44" s="117"/>
      <c r="PBP44" s="117"/>
      <c r="PBQ44" s="117"/>
      <c r="PBR44" s="117"/>
      <c r="PBS44" s="117"/>
      <c r="PBT44" s="117"/>
      <c r="PBU44" s="117"/>
      <c r="PBV44" s="117"/>
      <c r="PBW44" s="117"/>
      <c r="PBX44" s="117"/>
      <c r="PBY44" s="117"/>
      <c r="PBZ44" s="117"/>
      <c r="PCA44" s="117"/>
      <c r="PCB44" s="117"/>
      <c r="PCC44" s="117"/>
      <c r="PCD44" s="117"/>
      <c r="PCE44" s="117"/>
      <c r="PCF44" s="117"/>
      <c r="PCG44" s="117"/>
      <c r="PCH44" s="117"/>
      <c r="PCI44" s="117"/>
      <c r="PCJ44" s="117"/>
      <c r="PCK44" s="117"/>
      <c r="PCL44" s="117"/>
      <c r="PCM44" s="117"/>
      <c r="PCN44" s="117"/>
      <c r="PCO44" s="117"/>
      <c r="PCP44" s="117"/>
      <c r="PCQ44" s="117"/>
      <c r="PCR44" s="117"/>
      <c r="PCS44" s="117"/>
      <c r="PCT44" s="117"/>
      <c r="PCU44" s="117"/>
      <c r="PCV44" s="117"/>
      <c r="PCW44" s="117"/>
      <c r="PCX44" s="117"/>
      <c r="PCY44" s="117"/>
      <c r="PCZ44" s="117"/>
      <c r="PDA44" s="117"/>
      <c r="PDB44" s="117"/>
      <c r="PDC44" s="117"/>
      <c r="PDD44" s="117"/>
      <c r="PDE44" s="117"/>
      <c r="PDF44" s="117"/>
      <c r="PDG44" s="117"/>
      <c r="PDH44" s="117"/>
      <c r="PDI44" s="117"/>
      <c r="PDJ44" s="117"/>
      <c r="PDK44" s="117"/>
      <c r="PDL44" s="117"/>
      <c r="PDM44" s="117"/>
      <c r="PDN44" s="117"/>
      <c r="PDO44" s="117"/>
      <c r="PDP44" s="117"/>
      <c r="PDQ44" s="117"/>
      <c r="PDR44" s="117"/>
      <c r="PDS44" s="117"/>
      <c r="PDT44" s="117"/>
      <c r="PDU44" s="117"/>
      <c r="PDV44" s="117"/>
      <c r="PDW44" s="117"/>
      <c r="PDX44" s="117"/>
      <c r="PDY44" s="117"/>
      <c r="PDZ44" s="117"/>
      <c r="PEA44" s="117"/>
      <c r="PEB44" s="117"/>
      <c r="PEC44" s="117"/>
      <c r="PED44" s="117"/>
      <c r="PEE44" s="117"/>
      <c r="PEF44" s="117"/>
      <c r="PEG44" s="117"/>
      <c r="PEH44" s="117"/>
      <c r="PEI44" s="117"/>
      <c r="PEJ44" s="117"/>
      <c r="PEK44" s="117"/>
      <c r="PEL44" s="117"/>
      <c r="PEM44" s="117"/>
      <c r="PEN44" s="117"/>
      <c r="PEO44" s="117"/>
      <c r="PEP44" s="117"/>
      <c r="PEQ44" s="117"/>
      <c r="PER44" s="117"/>
      <c r="PES44" s="117"/>
      <c r="PET44" s="117"/>
      <c r="PEU44" s="117"/>
      <c r="PEV44" s="117"/>
      <c r="PEW44" s="117"/>
      <c r="PEX44" s="117"/>
      <c r="PEY44" s="117"/>
      <c r="PEZ44" s="117"/>
      <c r="PFA44" s="117"/>
      <c r="PFB44" s="117"/>
      <c r="PFC44" s="117"/>
      <c r="PFD44" s="117"/>
      <c r="PFE44" s="117"/>
      <c r="PFF44" s="117"/>
      <c r="PFG44" s="117"/>
      <c r="PFH44" s="117"/>
      <c r="PFI44" s="117"/>
      <c r="PFJ44" s="117"/>
      <c r="PFK44" s="117"/>
      <c r="PFL44" s="117"/>
      <c r="PFM44" s="117"/>
      <c r="PFN44" s="117"/>
      <c r="PFO44" s="117"/>
      <c r="PFP44" s="117"/>
      <c r="PFQ44" s="117"/>
      <c r="PFR44" s="117"/>
      <c r="PFS44" s="117"/>
      <c r="PFT44" s="117"/>
      <c r="PFU44" s="117"/>
      <c r="PFV44" s="117"/>
      <c r="PFW44" s="117"/>
      <c r="PFX44" s="117"/>
      <c r="PFY44" s="117"/>
      <c r="PFZ44" s="117"/>
      <c r="PGA44" s="117"/>
      <c r="PGB44" s="117"/>
      <c r="PGC44" s="117"/>
      <c r="PGD44" s="117"/>
      <c r="PGE44" s="117"/>
      <c r="PGF44" s="117"/>
      <c r="PGG44" s="117"/>
      <c r="PGH44" s="117"/>
      <c r="PGI44" s="117"/>
      <c r="PGJ44" s="117"/>
      <c r="PGK44" s="117"/>
      <c r="PGL44" s="117"/>
      <c r="PGM44" s="117"/>
      <c r="PGN44" s="117"/>
      <c r="PGO44" s="117"/>
      <c r="PGP44" s="117"/>
      <c r="PGQ44" s="117"/>
      <c r="PGR44" s="117"/>
      <c r="PGS44" s="117"/>
      <c r="PGT44" s="117"/>
      <c r="PGU44" s="117"/>
      <c r="PGV44" s="117"/>
      <c r="PGW44" s="117"/>
      <c r="PGX44" s="117"/>
      <c r="PGY44" s="117"/>
      <c r="PGZ44" s="117"/>
      <c r="PHA44" s="117"/>
      <c r="PHB44" s="117"/>
      <c r="PHC44" s="117"/>
      <c r="PHD44" s="117"/>
      <c r="PHE44" s="117"/>
      <c r="PHF44" s="117"/>
      <c r="PHG44" s="117"/>
      <c r="PHH44" s="117"/>
      <c r="PHI44" s="117"/>
      <c r="PHJ44" s="117"/>
      <c r="PHK44" s="117"/>
      <c r="PHL44" s="117"/>
      <c r="PHM44" s="117"/>
      <c r="PHN44" s="117"/>
      <c r="PHO44" s="117"/>
      <c r="PHP44" s="117"/>
      <c r="PHQ44" s="117"/>
      <c r="PHR44" s="117"/>
      <c r="PHS44" s="117"/>
      <c r="PHT44" s="117"/>
      <c r="PHU44" s="117"/>
      <c r="PHV44" s="117"/>
      <c r="PHW44" s="117"/>
      <c r="PHX44" s="117"/>
      <c r="PHY44" s="117"/>
      <c r="PHZ44" s="117"/>
      <c r="PIA44" s="117"/>
      <c r="PIB44" s="117"/>
      <c r="PIC44" s="117"/>
      <c r="PID44" s="117"/>
      <c r="PIE44" s="117"/>
      <c r="PIF44" s="117"/>
      <c r="PIG44" s="117"/>
      <c r="PIH44" s="117"/>
      <c r="PII44" s="117"/>
      <c r="PIJ44" s="117"/>
      <c r="PIK44" s="117"/>
      <c r="PIL44" s="117"/>
      <c r="PIM44" s="117"/>
      <c r="PIN44" s="117"/>
      <c r="PIO44" s="117"/>
      <c r="PIP44" s="117"/>
      <c r="PIQ44" s="117"/>
      <c r="PIR44" s="117"/>
      <c r="PIS44" s="117"/>
      <c r="PIT44" s="117"/>
      <c r="PIU44" s="117"/>
      <c r="PIV44" s="117"/>
      <c r="PIW44" s="117"/>
      <c r="PIX44" s="117"/>
      <c r="PIY44" s="117"/>
      <c r="PIZ44" s="117"/>
      <c r="PJA44" s="117"/>
      <c r="PJB44" s="117"/>
      <c r="PJC44" s="117"/>
      <c r="PJD44" s="117"/>
      <c r="PJE44" s="117"/>
      <c r="PJF44" s="117"/>
      <c r="PJG44" s="117"/>
      <c r="PJH44" s="117"/>
      <c r="PJI44" s="117"/>
      <c r="PJJ44" s="117"/>
      <c r="PJK44" s="117"/>
      <c r="PJL44" s="117"/>
      <c r="PJM44" s="117"/>
      <c r="PJN44" s="117"/>
      <c r="PJO44" s="117"/>
      <c r="PJP44" s="117"/>
      <c r="PJQ44" s="117"/>
      <c r="PJR44" s="117"/>
      <c r="PJS44" s="117"/>
      <c r="PJT44" s="117"/>
      <c r="PJU44" s="117"/>
      <c r="PJV44" s="117"/>
      <c r="PJW44" s="117"/>
      <c r="PJX44" s="117"/>
      <c r="PJY44" s="117"/>
      <c r="PJZ44" s="117"/>
      <c r="PKA44" s="117"/>
      <c r="PKB44" s="117"/>
      <c r="PKC44" s="117"/>
      <c r="PKD44" s="117"/>
      <c r="PKE44" s="117"/>
      <c r="PKF44" s="117"/>
      <c r="PKG44" s="117"/>
      <c r="PKH44" s="117"/>
      <c r="PKI44" s="117"/>
      <c r="PKJ44" s="117"/>
      <c r="PKK44" s="117"/>
      <c r="PKL44" s="117"/>
      <c r="PKM44" s="117"/>
      <c r="PKN44" s="117"/>
      <c r="PKO44" s="117"/>
      <c r="PKP44" s="117"/>
      <c r="PKQ44" s="117"/>
      <c r="PKR44" s="117"/>
      <c r="PKS44" s="117"/>
      <c r="PKT44" s="117"/>
      <c r="PKU44" s="117"/>
      <c r="PKV44" s="117"/>
      <c r="PKW44" s="117"/>
      <c r="PKX44" s="117"/>
      <c r="PKY44" s="117"/>
      <c r="PKZ44" s="117"/>
      <c r="PLA44" s="117"/>
      <c r="PLB44" s="117"/>
      <c r="PLC44" s="117"/>
      <c r="PLD44" s="117"/>
      <c r="PLE44" s="117"/>
      <c r="PLF44" s="117"/>
      <c r="PLG44" s="117"/>
      <c r="PLH44" s="117"/>
      <c r="PLI44" s="117"/>
      <c r="PLJ44" s="117"/>
      <c r="PLK44" s="117"/>
      <c r="PLL44" s="117"/>
      <c r="PLM44" s="117"/>
      <c r="PLN44" s="117"/>
      <c r="PLO44" s="117"/>
      <c r="PLP44" s="117"/>
      <c r="PLQ44" s="117"/>
      <c r="PLR44" s="117"/>
      <c r="PLS44" s="117"/>
      <c r="PLT44" s="117"/>
      <c r="PLU44" s="117"/>
      <c r="PLV44" s="117"/>
      <c r="PLW44" s="117"/>
      <c r="PLX44" s="117"/>
      <c r="PLY44" s="117"/>
      <c r="PLZ44" s="117"/>
      <c r="PMA44" s="117"/>
      <c r="PMB44" s="117"/>
      <c r="PMC44" s="117"/>
      <c r="PMD44" s="117"/>
      <c r="PME44" s="117"/>
      <c r="PMF44" s="117"/>
      <c r="PMG44" s="117"/>
      <c r="PMH44" s="117"/>
      <c r="PMI44" s="117"/>
      <c r="PMJ44" s="117"/>
      <c r="PMK44" s="117"/>
      <c r="PML44" s="117"/>
      <c r="PMM44" s="117"/>
      <c r="PMN44" s="117"/>
      <c r="PMO44" s="117"/>
      <c r="PMP44" s="117"/>
      <c r="PMQ44" s="117"/>
      <c r="PMR44" s="117"/>
      <c r="PMS44" s="117"/>
      <c r="PMT44" s="117"/>
      <c r="PMU44" s="117"/>
      <c r="PMV44" s="117"/>
      <c r="PMW44" s="117"/>
      <c r="PMX44" s="117"/>
      <c r="PMY44" s="117"/>
      <c r="PMZ44" s="117"/>
      <c r="PNA44" s="117"/>
      <c r="PNB44" s="117"/>
      <c r="PNC44" s="117"/>
      <c r="PND44" s="117"/>
      <c r="PNE44" s="117"/>
      <c r="PNF44" s="117"/>
      <c r="PNG44" s="117"/>
      <c r="PNH44" s="117"/>
      <c r="PNI44" s="117"/>
      <c r="PNJ44" s="117"/>
      <c r="PNK44" s="117"/>
      <c r="PNL44" s="117"/>
      <c r="PNM44" s="117"/>
      <c r="PNN44" s="117"/>
      <c r="PNO44" s="117"/>
      <c r="PNP44" s="117"/>
      <c r="PNQ44" s="117"/>
      <c r="PNR44" s="117"/>
      <c r="PNS44" s="117"/>
      <c r="PNT44" s="117"/>
      <c r="PNU44" s="117"/>
      <c r="PNV44" s="117"/>
      <c r="PNW44" s="117"/>
      <c r="PNX44" s="117"/>
      <c r="PNY44" s="117"/>
      <c r="PNZ44" s="117"/>
      <c r="POA44" s="117"/>
      <c r="POB44" s="117"/>
      <c r="POC44" s="117"/>
      <c r="POD44" s="117"/>
      <c r="POE44" s="117"/>
      <c r="POF44" s="117"/>
      <c r="POG44" s="117"/>
      <c r="POH44" s="117"/>
      <c r="POI44" s="117"/>
      <c r="POJ44" s="117"/>
      <c r="POK44" s="117"/>
      <c r="POL44" s="117"/>
      <c r="POM44" s="117"/>
      <c r="PON44" s="117"/>
      <c r="POO44" s="117"/>
      <c r="POP44" s="117"/>
      <c r="POQ44" s="117"/>
      <c r="POR44" s="117"/>
      <c r="POS44" s="117"/>
      <c r="POT44" s="117"/>
      <c r="POU44" s="117"/>
      <c r="POV44" s="117"/>
      <c r="POW44" s="117"/>
      <c r="POX44" s="117"/>
      <c r="POY44" s="117"/>
      <c r="POZ44" s="117"/>
      <c r="PPA44" s="117"/>
      <c r="PPB44" s="117"/>
      <c r="PPC44" s="117"/>
      <c r="PPD44" s="117"/>
      <c r="PPE44" s="117"/>
      <c r="PPF44" s="117"/>
      <c r="PPG44" s="117"/>
      <c r="PPH44" s="117"/>
      <c r="PPI44" s="117"/>
      <c r="PPJ44" s="117"/>
      <c r="PPK44" s="117"/>
      <c r="PPL44" s="117"/>
      <c r="PPM44" s="117"/>
      <c r="PPN44" s="117"/>
      <c r="PPO44" s="117"/>
      <c r="PPP44" s="117"/>
      <c r="PPQ44" s="117"/>
      <c r="PPR44" s="117"/>
      <c r="PPS44" s="117"/>
      <c r="PPT44" s="117"/>
      <c r="PPU44" s="117"/>
      <c r="PPV44" s="117"/>
      <c r="PPW44" s="117"/>
      <c r="PPX44" s="117"/>
      <c r="PPY44" s="117"/>
      <c r="PPZ44" s="117"/>
      <c r="PQA44" s="117"/>
      <c r="PQB44" s="117"/>
      <c r="PQC44" s="117"/>
      <c r="PQD44" s="117"/>
      <c r="PQE44" s="117"/>
      <c r="PQF44" s="117"/>
      <c r="PQG44" s="117"/>
      <c r="PQH44" s="117"/>
      <c r="PQI44" s="117"/>
      <c r="PQJ44" s="117"/>
      <c r="PQK44" s="117"/>
      <c r="PQL44" s="117"/>
      <c r="PQM44" s="117"/>
      <c r="PQN44" s="117"/>
      <c r="PQO44" s="117"/>
      <c r="PQP44" s="117"/>
      <c r="PQQ44" s="117"/>
      <c r="PQR44" s="117"/>
      <c r="PQS44" s="117"/>
      <c r="PQT44" s="117"/>
      <c r="PQU44" s="117"/>
      <c r="PQV44" s="117"/>
      <c r="PQW44" s="117"/>
      <c r="PQX44" s="117"/>
      <c r="PQY44" s="117"/>
      <c r="PQZ44" s="117"/>
      <c r="PRA44" s="117"/>
      <c r="PRB44" s="117"/>
      <c r="PRC44" s="117"/>
      <c r="PRD44" s="117"/>
      <c r="PRE44" s="117"/>
      <c r="PRF44" s="117"/>
      <c r="PRG44" s="117"/>
      <c r="PRH44" s="117"/>
      <c r="PRI44" s="117"/>
      <c r="PRJ44" s="117"/>
      <c r="PRK44" s="117"/>
      <c r="PRL44" s="117"/>
      <c r="PRM44" s="117"/>
      <c r="PRN44" s="117"/>
      <c r="PRO44" s="117"/>
      <c r="PRP44" s="117"/>
      <c r="PRQ44" s="117"/>
      <c r="PRR44" s="117"/>
      <c r="PRS44" s="117"/>
      <c r="PRT44" s="117"/>
      <c r="PRU44" s="117"/>
      <c r="PRV44" s="117"/>
      <c r="PRW44" s="117"/>
      <c r="PRX44" s="117"/>
      <c r="PRY44" s="117"/>
      <c r="PRZ44" s="117"/>
      <c r="PSA44" s="117"/>
      <c r="PSB44" s="117"/>
      <c r="PSC44" s="117"/>
      <c r="PSD44" s="117"/>
      <c r="PSE44" s="117"/>
      <c r="PSF44" s="117"/>
      <c r="PSG44" s="117"/>
      <c r="PSH44" s="117"/>
      <c r="PSI44" s="117"/>
      <c r="PSJ44" s="117"/>
      <c r="PSK44" s="117"/>
      <c r="PSL44" s="117"/>
      <c r="PSM44" s="117"/>
      <c r="PSN44" s="117"/>
      <c r="PSO44" s="117"/>
      <c r="PSP44" s="117"/>
      <c r="PSQ44" s="117"/>
      <c r="PSR44" s="117"/>
      <c r="PSS44" s="117"/>
      <c r="PST44" s="117"/>
      <c r="PSU44" s="117"/>
      <c r="PSV44" s="117"/>
      <c r="PSW44" s="117"/>
      <c r="PSX44" s="117"/>
      <c r="PSY44" s="117"/>
      <c r="PSZ44" s="117"/>
      <c r="PTA44" s="117"/>
      <c r="PTB44" s="117"/>
      <c r="PTC44" s="117"/>
      <c r="PTD44" s="117"/>
      <c r="PTE44" s="117"/>
      <c r="PTF44" s="117"/>
      <c r="PTG44" s="117"/>
      <c r="PTH44" s="117"/>
      <c r="PTI44" s="117"/>
      <c r="PTJ44" s="117"/>
      <c r="PTK44" s="117"/>
      <c r="PTL44" s="117"/>
      <c r="PTM44" s="117"/>
      <c r="PTN44" s="117"/>
      <c r="PTO44" s="117"/>
      <c r="PTP44" s="117"/>
      <c r="PTQ44" s="117"/>
      <c r="PTR44" s="117"/>
      <c r="PTS44" s="117"/>
      <c r="PTT44" s="117"/>
      <c r="PTU44" s="117"/>
      <c r="PTV44" s="117"/>
      <c r="PTW44" s="117"/>
      <c r="PTX44" s="117"/>
      <c r="PTY44" s="117"/>
      <c r="PTZ44" s="117"/>
      <c r="PUA44" s="117"/>
      <c r="PUB44" s="117"/>
      <c r="PUC44" s="117"/>
      <c r="PUD44" s="117"/>
      <c r="PUE44" s="117"/>
      <c r="PUF44" s="117"/>
      <c r="PUG44" s="117"/>
      <c r="PUH44" s="117"/>
      <c r="PUI44" s="117"/>
      <c r="PUJ44" s="117"/>
      <c r="PUK44" s="117"/>
      <c r="PUL44" s="117"/>
      <c r="PUM44" s="117"/>
      <c r="PUN44" s="117"/>
      <c r="PUO44" s="117"/>
      <c r="PUP44" s="117"/>
      <c r="PUQ44" s="117"/>
      <c r="PUR44" s="117"/>
      <c r="PUS44" s="117"/>
      <c r="PUT44" s="117"/>
      <c r="PUU44" s="117"/>
      <c r="PUV44" s="117"/>
      <c r="PUW44" s="117"/>
      <c r="PUX44" s="117"/>
      <c r="PUY44" s="117"/>
      <c r="PUZ44" s="117"/>
      <c r="PVA44" s="117"/>
      <c r="PVB44" s="117"/>
      <c r="PVC44" s="117"/>
      <c r="PVD44" s="117"/>
      <c r="PVE44" s="117"/>
      <c r="PVF44" s="117"/>
      <c r="PVG44" s="117"/>
      <c r="PVH44" s="117"/>
      <c r="PVI44" s="117"/>
      <c r="PVJ44" s="117"/>
      <c r="PVK44" s="117"/>
      <c r="PVL44" s="117"/>
      <c r="PVM44" s="117"/>
      <c r="PVN44" s="117"/>
      <c r="PVO44" s="117"/>
      <c r="PVP44" s="117"/>
      <c r="PVQ44" s="117"/>
      <c r="PVR44" s="117"/>
      <c r="PVS44" s="117"/>
      <c r="PVT44" s="117"/>
      <c r="PVU44" s="117"/>
      <c r="PVV44" s="117"/>
      <c r="PVW44" s="117"/>
      <c r="PVX44" s="117"/>
      <c r="PVY44" s="117"/>
      <c r="PVZ44" s="117"/>
      <c r="PWA44" s="117"/>
      <c r="PWB44" s="117"/>
      <c r="PWC44" s="117"/>
      <c r="PWD44" s="117"/>
      <c r="PWE44" s="117"/>
      <c r="PWF44" s="117"/>
      <c r="PWG44" s="117"/>
      <c r="PWH44" s="117"/>
      <c r="PWI44" s="117"/>
      <c r="PWJ44" s="117"/>
      <c r="PWK44" s="117"/>
      <c r="PWL44" s="117"/>
      <c r="PWM44" s="117"/>
      <c r="PWN44" s="117"/>
      <c r="PWO44" s="117"/>
      <c r="PWP44" s="117"/>
      <c r="PWQ44" s="117"/>
      <c r="PWR44" s="117"/>
      <c r="PWS44" s="117"/>
      <c r="PWT44" s="117"/>
      <c r="PWU44" s="117"/>
      <c r="PWV44" s="117"/>
      <c r="PWW44" s="117"/>
      <c r="PWX44" s="117"/>
      <c r="PWY44" s="117"/>
      <c r="PWZ44" s="117"/>
      <c r="PXA44" s="117"/>
      <c r="PXB44" s="117"/>
      <c r="PXC44" s="117"/>
      <c r="PXD44" s="117"/>
      <c r="PXE44" s="117"/>
      <c r="PXF44" s="117"/>
      <c r="PXG44" s="117"/>
      <c r="PXH44" s="117"/>
      <c r="PXI44" s="117"/>
      <c r="PXJ44" s="117"/>
      <c r="PXK44" s="117"/>
      <c r="PXL44" s="117"/>
      <c r="PXM44" s="117"/>
      <c r="PXN44" s="117"/>
      <c r="PXO44" s="117"/>
      <c r="PXP44" s="117"/>
      <c r="PXQ44" s="117"/>
      <c r="PXR44" s="117"/>
      <c r="PXS44" s="117"/>
      <c r="PXT44" s="117"/>
      <c r="PXU44" s="117"/>
      <c r="PXV44" s="117"/>
      <c r="PXW44" s="117"/>
      <c r="PXX44" s="117"/>
      <c r="PXY44" s="117"/>
      <c r="PXZ44" s="117"/>
      <c r="PYA44" s="117"/>
      <c r="PYB44" s="117"/>
      <c r="PYC44" s="117"/>
      <c r="PYD44" s="117"/>
      <c r="PYE44" s="117"/>
      <c r="PYF44" s="117"/>
      <c r="PYG44" s="117"/>
      <c r="PYH44" s="117"/>
      <c r="PYI44" s="117"/>
      <c r="PYJ44" s="117"/>
      <c r="PYK44" s="117"/>
      <c r="PYL44" s="117"/>
      <c r="PYM44" s="117"/>
      <c r="PYN44" s="117"/>
      <c r="PYO44" s="117"/>
      <c r="PYP44" s="117"/>
      <c r="PYQ44" s="117"/>
      <c r="PYR44" s="117"/>
      <c r="PYS44" s="117"/>
      <c r="PYT44" s="117"/>
      <c r="PYU44" s="117"/>
      <c r="PYV44" s="117"/>
      <c r="PYW44" s="117"/>
      <c r="PYX44" s="117"/>
      <c r="PYY44" s="117"/>
      <c r="PYZ44" s="117"/>
      <c r="PZA44" s="117"/>
      <c r="PZB44" s="117"/>
      <c r="PZC44" s="117"/>
      <c r="PZD44" s="117"/>
      <c r="PZE44" s="117"/>
      <c r="PZF44" s="117"/>
      <c r="PZG44" s="117"/>
      <c r="PZH44" s="117"/>
      <c r="PZI44" s="117"/>
      <c r="PZJ44" s="117"/>
      <c r="PZK44" s="117"/>
      <c r="PZL44" s="117"/>
      <c r="PZM44" s="117"/>
      <c r="PZN44" s="117"/>
      <c r="PZO44" s="117"/>
      <c r="PZP44" s="117"/>
      <c r="PZQ44" s="117"/>
      <c r="PZR44" s="117"/>
      <c r="PZS44" s="117"/>
      <c r="PZT44" s="117"/>
      <c r="PZU44" s="117"/>
      <c r="PZV44" s="117"/>
      <c r="PZW44" s="117"/>
      <c r="PZX44" s="117"/>
      <c r="PZY44" s="117"/>
      <c r="PZZ44" s="117"/>
      <c r="QAA44" s="117"/>
      <c r="QAB44" s="117"/>
      <c r="QAC44" s="117"/>
      <c r="QAD44" s="117"/>
      <c r="QAE44" s="117"/>
      <c r="QAF44" s="117"/>
      <c r="QAG44" s="117"/>
      <c r="QAH44" s="117"/>
      <c r="QAI44" s="117"/>
      <c r="QAJ44" s="117"/>
      <c r="QAK44" s="117"/>
      <c r="QAL44" s="117"/>
      <c r="QAM44" s="117"/>
      <c r="QAN44" s="117"/>
      <c r="QAO44" s="117"/>
      <c r="QAP44" s="117"/>
      <c r="QAQ44" s="117"/>
      <c r="QAR44" s="117"/>
      <c r="QAS44" s="117"/>
      <c r="QAT44" s="117"/>
      <c r="QAU44" s="117"/>
      <c r="QAV44" s="117"/>
      <c r="QAW44" s="117"/>
      <c r="QAX44" s="117"/>
      <c r="QAY44" s="117"/>
      <c r="QAZ44" s="117"/>
      <c r="QBA44" s="117"/>
      <c r="QBB44" s="117"/>
      <c r="QBC44" s="117"/>
      <c r="QBD44" s="117"/>
      <c r="QBE44" s="117"/>
      <c r="QBF44" s="117"/>
      <c r="QBG44" s="117"/>
      <c r="QBH44" s="117"/>
      <c r="QBI44" s="117"/>
      <c r="QBJ44" s="117"/>
      <c r="QBK44" s="117"/>
      <c r="QBL44" s="117"/>
      <c r="QBM44" s="117"/>
      <c r="QBN44" s="117"/>
      <c r="QBO44" s="117"/>
      <c r="QBP44" s="117"/>
      <c r="QBQ44" s="117"/>
      <c r="QBR44" s="117"/>
      <c r="QBS44" s="117"/>
      <c r="QBT44" s="117"/>
      <c r="QBU44" s="117"/>
      <c r="QBV44" s="117"/>
      <c r="QBW44" s="117"/>
      <c r="QBX44" s="117"/>
      <c r="QBY44" s="117"/>
      <c r="QBZ44" s="117"/>
      <c r="QCA44" s="117"/>
      <c r="QCB44" s="117"/>
      <c r="QCC44" s="117"/>
      <c r="QCD44" s="117"/>
      <c r="QCE44" s="117"/>
      <c r="QCF44" s="117"/>
      <c r="QCG44" s="117"/>
      <c r="QCH44" s="117"/>
      <c r="QCI44" s="117"/>
      <c r="QCJ44" s="117"/>
      <c r="QCK44" s="117"/>
      <c r="QCL44" s="117"/>
      <c r="QCM44" s="117"/>
      <c r="QCN44" s="117"/>
      <c r="QCO44" s="117"/>
      <c r="QCP44" s="117"/>
      <c r="QCQ44" s="117"/>
      <c r="QCR44" s="117"/>
      <c r="QCS44" s="117"/>
      <c r="QCT44" s="117"/>
      <c r="QCU44" s="117"/>
      <c r="QCV44" s="117"/>
      <c r="QCW44" s="117"/>
      <c r="QCX44" s="117"/>
      <c r="QCY44" s="117"/>
      <c r="QCZ44" s="117"/>
      <c r="QDA44" s="117"/>
      <c r="QDB44" s="117"/>
      <c r="QDC44" s="117"/>
      <c r="QDD44" s="117"/>
      <c r="QDE44" s="117"/>
      <c r="QDF44" s="117"/>
      <c r="QDG44" s="117"/>
      <c r="QDH44" s="117"/>
      <c r="QDI44" s="117"/>
      <c r="QDJ44" s="117"/>
      <c r="QDK44" s="117"/>
      <c r="QDL44" s="117"/>
      <c r="QDM44" s="117"/>
      <c r="QDN44" s="117"/>
      <c r="QDO44" s="117"/>
      <c r="QDP44" s="117"/>
      <c r="QDQ44" s="117"/>
      <c r="QDR44" s="117"/>
      <c r="QDS44" s="117"/>
      <c r="QDT44" s="117"/>
      <c r="QDU44" s="117"/>
      <c r="QDV44" s="117"/>
      <c r="QDW44" s="117"/>
      <c r="QDX44" s="117"/>
      <c r="QDY44" s="117"/>
      <c r="QDZ44" s="117"/>
      <c r="QEA44" s="117"/>
      <c r="QEB44" s="117"/>
      <c r="QEC44" s="117"/>
      <c r="QED44" s="117"/>
      <c r="QEE44" s="117"/>
      <c r="QEF44" s="117"/>
      <c r="QEG44" s="117"/>
      <c r="QEH44" s="117"/>
      <c r="QEI44" s="117"/>
      <c r="QEJ44" s="117"/>
      <c r="QEK44" s="117"/>
      <c r="QEL44" s="117"/>
      <c r="QEM44" s="117"/>
      <c r="QEN44" s="117"/>
      <c r="QEO44" s="117"/>
      <c r="QEP44" s="117"/>
      <c r="QEQ44" s="117"/>
      <c r="QER44" s="117"/>
      <c r="QES44" s="117"/>
      <c r="QET44" s="117"/>
      <c r="QEU44" s="117"/>
      <c r="QEV44" s="117"/>
      <c r="QEW44" s="117"/>
      <c r="QEX44" s="117"/>
      <c r="QEY44" s="117"/>
      <c r="QEZ44" s="117"/>
      <c r="QFA44" s="117"/>
      <c r="QFB44" s="117"/>
      <c r="QFC44" s="117"/>
      <c r="QFD44" s="117"/>
      <c r="QFE44" s="117"/>
      <c r="QFF44" s="117"/>
      <c r="QFG44" s="117"/>
      <c r="QFH44" s="117"/>
      <c r="QFI44" s="117"/>
      <c r="QFJ44" s="117"/>
      <c r="QFK44" s="117"/>
      <c r="QFL44" s="117"/>
      <c r="QFM44" s="117"/>
      <c r="QFN44" s="117"/>
      <c r="QFO44" s="117"/>
      <c r="QFP44" s="117"/>
      <c r="QFQ44" s="117"/>
      <c r="QFR44" s="117"/>
      <c r="QFS44" s="117"/>
      <c r="QFT44" s="117"/>
      <c r="QFU44" s="117"/>
      <c r="QFV44" s="117"/>
      <c r="QFW44" s="117"/>
      <c r="QFX44" s="117"/>
      <c r="QFY44" s="117"/>
      <c r="QFZ44" s="117"/>
      <c r="QGA44" s="117"/>
      <c r="QGB44" s="117"/>
      <c r="QGC44" s="117"/>
      <c r="QGD44" s="117"/>
      <c r="QGE44" s="117"/>
      <c r="QGF44" s="117"/>
      <c r="QGG44" s="117"/>
      <c r="QGH44" s="117"/>
      <c r="QGI44" s="117"/>
      <c r="QGJ44" s="117"/>
      <c r="QGK44" s="117"/>
      <c r="QGL44" s="117"/>
      <c r="QGM44" s="117"/>
      <c r="QGN44" s="117"/>
      <c r="QGO44" s="117"/>
      <c r="QGP44" s="117"/>
      <c r="QGQ44" s="117"/>
      <c r="QGR44" s="117"/>
      <c r="QGS44" s="117"/>
      <c r="QGT44" s="117"/>
      <c r="QGU44" s="117"/>
      <c r="QGV44" s="117"/>
      <c r="QGW44" s="117"/>
      <c r="QGX44" s="117"/>
      <c r="QGY44" s="117"/>
      <c r="QGZ44" s="117"/>
      <c r="QHA44" s="117"/>
      <c r="QHB44" s="117"/>
      <c r="QHC44" s="117"/>
      <c r="QHD44" s="117"/>
      <c r="QHE44" s="117"/>
      <c r="QHF44" s="117"/>
      <c r="QHG44" s="117"/>
      <c r="QHH44" s="117"/>
      <c r="QHI44" s="117"/>
      <c r="QHJ44" s="117"/>
      <c r="QHK44" s="117"/>
      <c r="QHL44" s="117"/>
      <c r="QHM44" s="117"/>
      <c r="QHN44" s="117"/>
      <c r="QHO44" s="117"/>
      <c r="QHP44" s="117"/>
      <c r="QHQ44" s="117"/>
      <c r="QHR44" s="117"/>
      <c r="QHS44" s="117"/>
      <c r="QHT44" s="117"/>
      <c r="QHU44" s="117"/>
      <c r="QHV44" s="117"/>
      <c r="QHW44" s="117"/>
      <c r="QHX44" s="117"/>
      <c r="QHY44" s="117"/>
      <c r="QHZ44" s="117"/>
      <c r="QIA44" s="117"/>
      <c r="QIB44" s="117"/>
      <c r="QIC44" s="117"/>
      <c r="QID44" s="117"/>
      <c r="QIE44" s="117"/>
      <c r="QIF44" s="117"/>
      <c r="QIG44" s="117"/>
      <c r="QIH44" s="117"/>
      <c r="QII44" s="117"/>
      <c r="QIJ44" s="117"/>
      <c r="QIK44" s="117"/>
      <c r="QIL44" s="117"/>
      <c r="QIM44" s="117"/>
      <c r="QIN44" s="117"/>
      <c r="QIO44" s="117"/>
      <c r="QIP44" s="117"/>
      <c r="QIQ44" s="117"/>
      <c r="QIR44" s="117"/>
      <c r="QIS44" s="117"/>
      <c r="QIT44" s="117"/>
      <c r="QIU44" s="117"/>
      <c r="QIV44" s="117"/>
      <c r="QIW44" s="117"/>
      <c r="QIX44" s="117"/>
      <c r="QIY44" s="117"/>
      <c r="QIZ44" s="117"/>
      <c r="QJA44" s="117"/>
      <c r="QJB44" s="117"/>
      <c r="QJC44" s="117"/>
      <c r="QJD44" s="117"/>
      <c r="QJE44" s="117"/>
      <c r="QJF44" s="117"/>
      <c r="QJG44" s="117"/>
      <c r="QJH44" s="117"/>
      <c r="QJI44" s="117"/>
      <c r="QJJ44" s="117"/>
      <c r="QJK44" s="117"/>
      <c r="QJL44" s="117"/>
      <c r="QJM44" s="117"/>
      <c r="QJN44" s="117"/>
      <c r="QJO44" s="117"/>
      <c r="QJP44" s="117"/>
      <c r="QJQ44" s="117"/>
      <c r="QJR44" s="117"/>
      <c r="QJS44" s="117"/>
      <c r="QJT44" s="117"/>
      <c r="QJU44" s="117"/>
      <c r="QJV44" s="117"/>
      <c r="QJW44" s="117"/>
      <c r="QJX44" s="117"/>
      <c r="QJY44" s="117"/>
      <c r="QJZ44" s="117"/>
      <c r="QKA44" s="117"/>
      <c r="QKB44" s="117"/>
      <c r="QKC44" s="117"/>
      <c r="QKD44" s="117"/>
      <c r="QKE44" s="117"/>
      <c r="QKF44" s="117"/>
      <c r="QKG44" s="117"/>
      <c r="QKH44" s="117"/>
      <c r="QKI44" s="117"/>
      <c r="QKJ44" s="117"/>
      <c r="QKK44" s="117"/>
      <c r="QKL44" s="117"/>
      <c r="QKM44" s="117"/>
      <c r="QKN44" s="117"/>
      <c r="QKO44" s="117"/>
      <c r="QKP44" s="117"/>
      <c r="QKQ44" s="117"/>
      <c r="QKR44" s="117"/>
      <c r="QKS44" s="117"/>
      <c r="QKT44" s="117"/>
      <c r="QKU44" s="117"/>
      <c r="QKV44" s="117"/>
      <c r="QKW44" s="117"/>
      <c r="QKX44" s="117"/>
      <c r="QKY44" s="117"/>
      <c r="QKZ44" s="117"/>
      <c r="QLA44" s="117"/>
      <c r="QLB44" s="117"/>
      <c r="QLC44" s="117"/>
      <c r="QLD44" s="117"/>
      <c r="QLE44" s="117"/>
      <c r="QLF44" s="117"/>
      <c r="QLG44" s="117"/>
      <c r="QLH44" s="117"/>
      <c r="QLI44" s="117"/>
      <c r="QLJ44" s="117"/>
      <c r="QLK44" s="117"/>
      <c r="QLL44" s="117"/>
      <c r="QLM44" s="117"/>
      <c r="QLN44" s="117"/>
      <c r="QLO44" s="117"/>
      <c r="QLP44" s="117"/>
      <c r="QLQ44" s="117"/>
      <c r="QLR44" s="117"/>
      <c r="QLS44" s="117"/>
      <c r="QLT44" s="117"/>
      <c r="QLU44" s="117"/>
      <c r="QLV44" s="117"/>
      <c r="QLW44" s="117"/>
      <c r="QLX44" s="117"/>
      <c r="QLY44" s="117"/>
      <c r="QLZ44" s="117"/>
      <c r="QMA44" s="117"/>
      <c r="QMB44" s="117"/>
      <c r="QMC44" s="117"/>
      <c r="QMD44" s="117"/>
      <c r="QME44" s="117"/>
      <c r="QMF44" s="117"/>
      <c r="QMG44" s="117"/>
      <c r="QMH44" s="117"/>
      <c r="QMI44" s="117"/>
      <c r="QMJ44" s="117"/>
      <c r="QMK44" s="117"/>
      <c r="QML44" s="117"/>
      <c r="QMM44" s="117"/>
      <c r="QMN44" s="117"/>
      <c r="QMO44" s="117"/>
      <c r="QMP44" s="117"/>
      <c r="QMQ44" s="117"/>
      <c r="QMR44" s="117"/>
      <c r="QMS44" s="117"/>
      <c r="QMT44" s="117"/>
      <c r="QMU44" s="117"/>
      <c r="QMV44" s="117"/>
      <c r="QMW44" s="117"/>
      <c r="QMX44" s="117"/>
      <c r="QMY44" s="117"/>
      <c r="QMZ44" s="117"/>
      <c r="QNA44" s="117"/>
      <c r="QNB44" s="117"/>
      <c r="QNC44" s="117"/>
      <c r="QND44" s="117"/>
      <c r="QNE44" s="117"/>
      <c r="QNF44" s="117"/>
      <c r="QNG44" s="117"/>
      <c r="QNH44" s="117"/>
      <c r="QNI44" s="117"/>
      <c r="QNJ44" s="117"/>
      <c r="QNK44" s="117"/>
      <c r="QNL44" s="117"/>
      <c r="QNM44" s="117"/>
      <c r="QNN44" s="117"/>
      <c r="QNO44" s="117"/>
      <c r="QNP44" s="117"/>
      <c r="QNQ44" s="117"/>
      <c r="QNR44" s="117"/>
      <c r="QNS44" s="117"/>
      <c r="QNT44" s="117"/>
      <c r="QNU44" s="117"/>
      <c r="QNV44" s="117"/>
      <c r="QNW44" s="117"/>
      <c r="QNX44" s="117"/>
      <c r="QNY44" s="117"/>
      <c r="QNZ44" s="117"/>
      <c r="QOA44" s="117"/>
      <c r="QOB44" s="117"/>
      <c r="QOC44" s="117"/>
      <c r="QOD44" s="117"/>
      <c r="QOE44" s="117"/>
      <c r="QOF44" s="117"/>
      <c r="QOG44" s="117"/>
      <c r="QOH44" s="117"/>
      <c r="QOI44" s="117"/>
      <c r="QOJ44" s="117"/>
      <c r="QOK44" s="117"/>
      <c r="QOL44" s="117"/>
      <c r="QOM44" s="117"/>
      <c r="QON44" s="117"/>
      <c r="QOO44" s="117"/>
      <c r="QOP44" s="117"/>
      <c r="QOQ44" s="117"/>
      <c r="QOR44" s="117"/>
      <c r="QOS44" s="117"/>
      <c r="QOT44" s="117"/>
      <c r="QOU44" s="117"/>
      <c r="QOV44" s="117"/>
      <c r="QOW44" s="117"/>
      <c r="QOX44" s="117"/>
      <c r="QOY44" s="117"/>
      <c r="QOZ44" s="117"/>
      <c r="QPA44" s="117"/>
      <c r="QPB44" s="117"/>
      <c r="QPC44" s="117"/>
      <c r="QPD44" s="117"/>
      <c r="QPE44" s="117"/>
      <c r="QPF44" s="117"/>
      <c r="QPG44" s="117"/>
      <c r="QPH44" s="117"/>
      <c r="QPI44" s="117"/>
      <c r="QPJ44" s="117"/>
      <c r="QPK44" s="117"/>
      <c r="QPL44" s="117"/>
      <c r="QPM44" s="117"/>
      <c r="QPN44" s="117"/>
      <c r="QPO44" s="117"/>
      <c r="QPP44" s="117"/>
      <c r="QPQ44" s="117"/>
      <c r="QPR44" s="117"/>
      <c r="QPS44" s="117"/>
      <c r="QPT44" s="117"/>
      <c r="QPU44" s="117"/>
      <c r="QPV44" s="117"/>
      <c r="QPW44" s="117"/>
      <c r="QPX44" s="117"/>
      <c r="QPY44" s="117"/>
      <c r="QPZ44" s="117"/>
      <c r="QQA44" s="117"/>
      <c r="QQB44" s="117"/>
      <c r="QQC44" s="117"/>
      <c r="QQD44" s="117"/>
      <c r="QQE44" s="117"/>
      <c r="QQF44" s="117"/>
      <c r="QQG44" s="117"/>
      <c r="QQH44" s="117"/>
      <c r="QQI44" s="117"/>
      <c r="QQJ44" s="117"/>
      <c r="QQK44" s="117"/>
      <c r="QQL44" s="117"/>
      <c r="QQM44" s="117"/>
      <c r="QQN44" s="117"/>
      <c r="QQO44" s="117"/>
      <c r="QQP44" s="117"/>
      <c r="QQQ44" s="117"/>
      <c r="QQR44" s="117"/>
      <c r="QQS44" s="117"/>
      <c r="QQT44" s="117"/>
      <c r="QQU44" s="117"/>
      <c r="QQV44" s="117"/>
      <c r="QQW44" s="117"/>
      <c r="QQX44" s="117"/>
      <c r="QQY44" s="117"/>
      <c r="QQZ44" s="117"/>
      <c r="QRA44" s="117"/>
      <c r="QRB44" s="117"/>
      <c r="QRC44" s="117"/>
      <c r="QRD44" s="117"/>
      <c r="QRE44" s="117"/>
      <c r="QRF44" s="117"/>
      <c r="QRG44" s="117"/>
      <c r="QRH44" s="117"/>
      <c r="QRI44" s="117"/>
      <c r="QRJ44" s="117"/>
      <c r="QRK44" s="117"/>
      <c r="QRL44" s="117"/>
      <c r="QRM44" s="117"/>
      <c r="QRN44" s="117"/>
      <c r="QRO44" s="117"/>
      <c r="QRP44" s="117"/>
      <c r="QRQ44" s="117"/>
      <c r="QRR44" s="117"/>
      <c r="QRS44" s="117"/>
      <c r="QRT44" s="117"/>
      <c r="QRU44" s="117"/>
      <c r="QRV44" s="117"/>
      <c r="QRW44" s="117"/>
      <c r="QRX44" s="117"/>
      <c r="QRY44" s="117"/>
      <c r="QRZ44" s="117"/>
      <c r="QSA44" s="117"/>
      <c r="QSB44" s="117"/>
      <c r="QSC44" s="117"/>
      <c r="QSD44" s="117"/>
      <c r="QSE44" s="117"/>
      <c r="QSF44" s="117"/>
      <c r="QSG44" s="117"/>
      <c r="QSH44" s="117"/>
      <c r="QSI44" s="117"/>
      <c r="QSJ44" s="117"/>
      <c r="QSK44" s="117"/>
      <c r="QSL44" s="117"/>
      <c r="QSM44" s="117"/>
      <c r="QSN44" s="117"/>
      <c r="QSO44" s="117"/>
      <c r="QSP44" s="117"/>
      <c r="QSQ44" s="117"/>
      <c r="QSR44" s="117"/>
      <c r="QSS44" s="117"/>
      <c r="QST44" s="117"/>
      <c r="QSU44" s="117"/>
      <c r="QSV44" s="117"/>
      <c r="QSW44" s="117"/>
      <c r="QSX44" s="117"/>
      <c r="QSY44" s="117"/>
      <c r="QSZ44" s="117"/>
      <c r="QTA44" s="117"/>
      <c r="QTB44" s="117"/>
      <c r="QTC44" s="117"/>
      <c r="QTD44" s="117"/>
      <c r="QTE44" s="117"/>
      <c r="QTF44" s="117"/>
      <c r="QTG44" s="117"/>
      <c r="QTH44" s="117"/>
      <c r="QTI44" s="117"/>
      <c r="QTJ44" s="117"/>
      <c r="QTK44" s="117"/>
      <c r="QTL44" s="117"/>
      <c r="QTM44" s="117"/>
      <c r="QTN44" s="117"/>
      <c r="QTO44" s="117"/>
      <c r="QTP44" s="117"/>
      <c r="QTQ44" s="117"/>
      <c r="QTR44" s="117"/>
      <c r="QTS44" s="117"/>
      <c r="QTT44" s="117"/>
      <c r="QTU44" s="117"/>
      <c r="QTV44" s="117"/>
      <c r="QTW44" s="117"/>
      <c r="QTX44" s="117"/>
      <c r="QTY44" s="117"/>
      <c r="QTZ44" s="117"/>
      <c r="QUA44" s="117"/>
      <c r="QUB44" s="117"/>
      <c r="QUC44" s="117"/>
      <c r="QUD44" s="117"/>
      <c r="QUE44" s="117"/>
      <c r="QUF44" s="117"/>
      <c r="QUG44" s="117"/>
      <c r="QUH44" s="117"/>
      <c r="QUI44" s="117"/>
      <c r="QUJ44" s="117"/>
      <c r="QUK44" s="117"/>
      <c r="QUL44" s="117"/>
      <c r="QUM44" s="117"/>
      <c r="QUN44" s="117"/>
      <c r="QUO44" s="117"/>
      <c r="QUP44" s="117"/>
      <c r="QUQ44" s="117"/>
      <c r="QUR44" s="117"/>
      <c r="QUS44" s="117"/>
      <c r="QUT44" s="117"/>
      <c r="QUU44" s="117"/>
      <c r="QUV44" s="117"/>
      <c r="QUW44" s="117"/>
      <c r="QUX44" s="117"/>
      <c r="QUY44" s="117"/>
      <c r="QUZ44" s="117"/>
      <c r="QVA44" s="117"/>
      <c r="QVB44" s="117"/>
      <c r="QVC44" s="117"/>
      <c r="QVD44" s="117"/>
      <c r="QVE44" s="117"/>
      <c r="QVF44" s="117"/>
      <c r="QVG44" s="117"/>
      <c r="QVH44" s="117"/>
      <c r="QVI44" s="117"/>
      <c r="QVJ44" s="117"/>
      <c r="QVK44" s="117"/>
      <c r="QVL44" s="117"/>
      <c r="QVM44" s="117"/>
      <c r="QVN44" s="117"/>
      <c r="QVO44" s="117"/>
      <c r="QVP44" s="117"/>
      <c r="QVQ44" s="117"/>
      <c r="QVR44" s="117"/>
      <c r="QVS44" s="117"/>
      <c r="QVT44" s="117"/>
      <c r="QVU44" s="117"/>
      <c r="QVV44" s="117"/>
      <c r="QVW44" s="117"/>
      <c r="QVX44" s="117"/>
      <c r="QVY44" s="117"/>
      <c r="QVZ44" s="117"/>
      <c r="QWA44" s="117"/>
      <c r="QWB44" s="117"/>
      <c r="QWC44" s="117"/>
      <c r="QWD44" s="117"/>
      <c r="QWE44" s="117"/>
      <c r="QWF44" s="117"/>
      <c r="QWG44" s="117"/>
      <c r="QWH44" s="117"/>
      <c r="QWI44" s="117"/>
      <c r="QWJ44" s="117"/>
      <c r="QWK44" s="117"/>
      <c r="QWL44" s="117"/>
      <c r="QWM44" s="117"/>
      <c r="QWN44" s="117"/>
      <c r="QWO44" s="117"/>
      <c r="QWP44" s="117"/>
      <c r="QWQ44" s="117"/>
      <c r="QWR44" s="117"/>
      <c r="QWS44" s="117"/>
      <c r="QWT44" s="117"/>
      <c r="QWU44" s="117"/>
      <c r="QWV44" s="117"/>
      <c r="QWW44" s="117"/>
      <c r="QWX44" s="117"/>
      <c r="QWY44" s="117"/>
      <c r="QWZ44" s="117"/>
      <c r="QXA44" s="117"/>
      <c r="QXB44" s="117"/>
      <c r="QXC44" s="117"/>
      <c r="QXD44" s="117"/>
      <c r="QXE44" s="117"/>
      <c r="QXF44" s="117"/>
      <c r="QXG44" s="117"/>
      <c r="QXH44" s="117"/>
      <c r="QXI44" s="117"/>
      <c r="QXJ44" s="117"/>
      <c r="QXK44" s="117"/>
      <c r="QXL44" s="117"/>
      <c r="QXM44" s="117"/>
      <c r="QXN44" s="117"/>
      <c r="QXO44" s="117"/>
      <c r="QXP44" s="117"/>
      <c r="QXQ44" s="117"/>
      <c r="QXR44" s="117"/>
      <c r="QXS44" s="117"/>
      <c r="QXT44" s="117"/>
      <c r="QXU44" s="117"/>
      <c r="QXV44" s="117"/>
      <c r="QXW44" s="117"/>
      <c r="QXX44" s="117"/>
      <c r="QXY44" s="117"/>
      <c r="QXZ44" s="117"/>
      <c r="QYA44" s="117"/>
      <c r="QYB44" s="117"/>
      <c r="QYC44" s="117"/>
      <c r="QYD44" s="117"/>
      <c r="QYE44" s="117"/>
      <c r="QYF44" s="117"/>
      <c r="QYG44" s="117"/>
      <c r="QYH44" s="117"/>
      <c r="QYI44" s="117"/>
      <c r="QYJ44" s="117"/>
      <c r="QYK44" s="117"/>
      <c r="QYL44" s="117"/>
      <c r="QYM44" s="117"/>
      <c r="QYN44" s="117"/>
      <c r="QYO44" s="117"/>
      <c r="QYP44" s="117"/>
      <c r="QYQ44" s="117"/>
      <c r="QYR44" s="117"/>
      <c r="QYS44" s="117"/>
      <c r="QYT44" s="117"/>
      <c r="QYU44" s="117"/>
      <c r="QYV44" s="117"/>
      <c r="QYW44" s="117"/>
      <c r="QYX44" s="117"/>
      <c r="QYY44" s="117"/>
      <c r="QYZ44" s="117"/>
      <c r="QZA44" s="117"/>
      <c r="QZB44" s="117"/>
      <c r="QZC44" s="117"/>
      <c r="QZD44" s="117"/>
      <c r="QZE44" s="117"/>
      <c r="QZF44" s="117"/>
      <c r="QZG44" s="117"/>
      <c r="QZH44" s="117"/>
      <c r="QZI44" s="117"/>
      <c r="QZJ44" s="117"/>
      <c r="QZK44" s="117"/>
      <c r="QZL44" s="117"/>
      <c r="QZM44" s="117"/>
      <c r="QZN44" s="117"/>
      <c r="QZO44" s="117"/>
      <c r="QZP44" s="117"/>
      <c r="QZQ44" s="117"/>
      <c r="QZR44" s="117"/>
      <c r="QZS44" s="117"/>
      <c r="QZT44" s="117"/>
      <c r="QZU44" s="117"/>
      <c r="QZV44" s="117"/>
      <c r="QZW44" s="117"/>
      <c r="QZX44" s="117"/>
      <c r="QZY44" s="117"/>
      <c r="QZZ44" s="117"/>
      <c r="RAA44" s="117"/>
      <c r="RAB44" s="117"/>
      <c r="RAC44" s="117"/>
      <c r="RAD44" s="117"/>
      <c r="RAE44" s="117"/>
      <c r="RAF44" s="117"/>
      <c r="RAG44" s="117"/>
      <c r="RAH44" s="117"/>
      <c r="RAI44" s="117"/>
      <c r="RAJ44" s="117"/>
      <c r="RAK44" s="117"/>
      <c r="RAL44" s="117"/>
      <c r="RAM44" s="117"/>
      <c r="RAN44" s="117"/>
      <c r="RAO44" s="117"/>
      <c r="RAP44" s="117"/>
      <c r="RAQ44" s="117"/>
      <c r="RAR44" s="117"/>
      <c r="RAS44" s="117"/>
      <c r="RAT44" s="117"/>
      <c r="RAU44" s="117"/>
      <c r="RAV44" s="117"/>
      <c r="RAW44" s="117"/>
      <c r="RAX44" s="117"/>
      <c r="RAY44" s="117"/>
      <c r="RAZ44" s="117"/>
      <c r="RBA44" s="117"/>
      <c r="RBB44" s="117"/>
      <c r="RBC44" s="117"/>
      <c r="RBD44" s="117"/>
      <c r="RBE44" s="117"/>
      <c r="RBF44" s="117"/>
      <c r="RBG44" s="117"/>
      <c r="RBH44" s="117"/>
      <c r="RBI44" s="117"/>
      <c r="RBJ44" s="117"/>
      <c r="RBK44" s="117"/>
      <c r="RBL44" s="117"/>
      <c r="RBM44" s="117"/>
      <c r="RBN44" s="117"/>
      <c r="RBO44" s="117"/>
      <c r="RBP44" s="117"/>
      <c r="RBQ44" s="117"/>
      <c r="RBR44" s="117"/>
      <c r="RBS44" s="117"/>
      <c r="RBT44" s="117"/>
      <c r="RBU44" s="117"/>
      <c r="RBV44" s="117"/>
      <c r="RBW44" s="117"/>
      <c r="RBX44" s="117"/>
      <c r="RBY44" s="117"/>
      <c r="RBZ44" s="117"/>
      <c r="RCA44" s="117"/>
      <c r="RCB44" s="117"/>
      <c r="RCC44" s="117"/>
      <c r="RCD44" s="117"/>
      <c r="RCE44" s="117"/>
      <c r="RCF44" s="117"/>
      <c r="RCG44" s="117"/>
      <c r="RCH44" s="117"/>
      <c r="RCI44" s="117"/>
      <c r="RCJ44" s="117"/>
      <c r="RCK44" s="117"/>
      <c r="RCL44" s="117"/>
      <c r="RCM44" s="117"/>
      <c r="RCN44" s="117"/>
      <c r="RCO44" s="117"/>
      <c r="RCP44" s="117"/>
      <c r="RCQ44" s="117"/>
      <c r="RCR44" s="117"/>
      <c r="RCS44" s="117"/>
      <c r="RCT44" s="117"/>
      <c r="RCU44" s="117"/>
      <c r="RCV44" s="117"/>
      <c r="RCW44" s="117"/>
      <c r="RCX44" s="117"/>
      <c r="RCY44" s="117"/>
      <c r="RCZ44" s="117"/>
      <c r="RDA44" s="117"/>
      <c r="RDB44" s="117"/>
      <c r="RDC44" s="117"/>
      <c r="RDD44" s="117"/>
      <c r="RDE44" s="117"/>
      <c r="RDF44" s="117"/>
      <c r="RDG44" s="117"/>
      <c r="RDH44" s="117"/>
      <c r="RDI44" s="117"/>
      <c r="RDJ44" s="117"/>
      <c r="RDK44" s="117"/>
      <c r="RDL44" s="117"/>
      <c r="RDM44" s="117"/>
      <c r="RDN44" s="117"/>
      <c r="RDO44" s="117"/>
      <c r="RDP44" s="117"/>
      <c r="RDQ44" s="117"/>
      <c r="RDR44" s="117"/>
      <c r="RDS44" s="117"/>
      <c r="RDT44" s="117"/>
      <c r="RDU44" s="117"/>
      <c r="RDV44" s="117"/>
      <c r="RDW44" s="117"/>
      <c r="RDX44" s="117"/>
      <c r="RDY44" s="117"/>
      <c r="RDZ44" s="117"/>
      <c r="REA44" s="117"/>
      <c r="REB44" s="117"/>
      <c r="REC44" s="117"/>
      <c r="RED44" s="117"/>
      <c r="REE44" s="117"/>
      <c r="REF44" s="117"/>
      <c r="REG44" s="117"/>
      <c r="REH44" s="117"/>
      <c r="REI44" s="117"/>
      <c r="REJ44" s="117"/>
      <c r="REK44" s="117"/>
      <c r="REL44" s="117"/>
      <c r="REM44" s="117"/>
      <c r="REN44" s="117"/>
      <c r="REO44" s="117"/>
      <c r="REP44" s="117"/>
      <c r="REQ44" s="117"/>
      <c r="RER44" s="117"/>
      <c r="RES44" s="117"/>
      <c r="RET44" s="117"/>
      <c r="REU44" s="117"/>
      <c r="REV44" s="117"/>
      <c r="REW44" s="117"/>
      <c r="REX44" s="117"/>
      <c r="REY44" s="117"/>
      <c r="REZ44" s="117"/>
      <c r="RFA44" s="117"/>
      <c r="RFB44" s="117"/>
      <c r="RFC44" s="117"/>
      <c r="RFD44" s="117"/>
      <c r="RFE44" s="117"/>
      <c r="RFF44" s="117"/>
      <c r="RFG44" s="117"/>
      <c r="RFH44" s="117"/>
      <c r="RFI44" s="117"/>
      <c r="RFJ44" s="117"/>
      <c r="RFK44" s="117"/>
      <c r="RFL44" s="117"/>
      <c r="RFM44" s="117"/>
      <c r="RFN44" s="117"/>
      <c r="RFO44" s="117"/>
      <c r="RFP44" s="117"/>
      <c r="RFQ44" s="117"/>
      <c r="RFR44" s="117"/>
      <c r="RFS44" s="117"/>
      <c r="RFT44" s="117"/>
      <c r="RFU44" s="117"/>
      <c r="RFV44" s="117"/>
      <c r="RFW44" s="117"/>
      <c r="RFX44" s="117"/>
      <c r="RFY44" s="117"/>
      <c r="RFZ44" s="117"/>
      <c r="RGA44" s="117"/>
      <c r="RGB44" s="117"/>
      <c r="RGC44" s="117"/>
      <c r="RGD44" s="117"/>
      <c r="RGE44" s="117"/>
      <c r="RGF44" s="117"/>
      <c r="RGG44" s="117"/>
      <c r="RGH44" s="117"/>
      <c r="RGI44" s="117"/>
      <c r="RGJ44" s="117"/>
      <c r="RGK44" s="117"/>
      <c r="RGL44" s="117"/>
      <c r="RGM44" s="117"/>
      <c r="RGN44" s="117"/>
      <c r="RGO44" s="117"/>
      <c r="RGP44" s="117"/>
      <c r="RGQ44" s="117"/>
      <c r="RGR44" s="117"/>
      <c r="RGS44" s="117"/>
      <c r="RGT44" s="117"/>
      <c r="RGU44" s="117"/>
      <c r="RGV44" s="117"/>
      <c r="RGW44" s="117"/>
      <c r="RGX44" s="117"/>
      <c r="RGY44" s="117"/>
      <c r="RGZ44" s="117"/>
      <c r="RHA44" s="117"/>
      <c r="RHB44" s="117"/>
      <c r="RHC44" s="117"/>
      <c r="RHD44" s="117"/>
      <c r="RHE44" s="117"/>
      <c r="RHF44" s="117"/>
      <c r="RHG44" s="117"/>
      <c r="RHH44" s="117"/>
      <c r="RHI44" s="117"/>
      <c r="RHJ44" s="117"/>
      <c r="RHK44" s="117"/>
      <c r="RHL44" s="117"/>
      <c r="RHM44" s="117"/>
      <c r="RHN44" s="117"/>
      <c r="RHO44" s="117"/>
      <c r="RHP44" s="117"/>
      <c r="RHQ44" s="117"/>
      <c r="RHR44" s="117"/>
      <c r="RHS44" s="117"/>
      <c r="RHT44" s="117"/>
      <c r="RHU44" s="117"/>
      <c r="RHV44" s="117"/>
      <c r="RHW44" s="117"/>
      <c r="RHX44" s="117"/>
      <c r="RHY44" s="117"/>
      <c r="RHZ44" s="117"/>
      <c r="RIA44" s="117"/>
      <c r="RIB44" s="117"/>
      <c r="RIC44" s="117"/>
      <c r="RID44" s="117"/>
      <c r="RIE44" s="117"/>
      <c r="RIF44" s="117"/>
      <c r="RIG44" s="117"/>
      <c r="RIH44" s="117"/>
      <c r="RII44" s="117"/>
      <c r="RIJ44" s="117"/>
      <c r="RIK44" s="117"/>
      <c r="RIL44" s="117"/>
      <c r="RIM44" s="117"/>
      <c r="RIN44" s="117"/>
      <c r="RIO44" s="117"/>
      <c r="RIP44" s="117"/>
      <c r="RIQ44" s="117"/>
      <c r="RIR44" s="117"/>
      <c r="RIS44" s="117"/>
      <c r="RIT44" s="117"/>
      <c r="RIU44" s="117"/>
      <c r="RIV44" s="117"/>
      <c r="RIW44" s="117"/>
      <c r="RIX44" s="117"/>
      <c r="RIY44" s="117"/>
      <c r="RIZ44" s="117"/>
      <c r="RJA44" s="117"/>
      <c r="RJB44" s="117"/>
      <c r="RJC44" s="117"/>
      <c r="RJD44" s="117"/>
      <c r="RJE44" s="117"/>
      <c r="RJF44" s="117"/>
      <c r="RJG44" s="117"/>
      <c r="RJH44" s="117"/>
      <c r="RJI44" s="117"/>
      <c r="RJJ44" s="117"/>
      <c r="RJK44" s="117"/>
      <c r="RJL44" s="117"/>
      <c r="RJM44" s="117"/>
      <c r="RJN44" s="117"/>
      <c r="RJO44" s="117"/>
      <c r="RJP44" s="117"/>
      <c r="RJQ44" s="117"/>
      <c r="RJR44" s="117"/>
      <c r="RJS44" s="117"/>
      <c r="RJT44" s="117"/>
      <c r="RJU44" s="117"/>
      <c r="RJV44" s="117"/>
      <c r="RJW44" s="117"/>
      <c r="RJX44" s="117"/>
      <c r="RJY44" s="117"/>
      <c r="RJZ44" s="117"/>
      <c r="RKA44" s="117"/>
      <c r="RKB44" s="117"/>
      <c r="RKC44" s="117"/>
      <c r="RKD44" s="117"/>
      <c r="RKE44" s="117"/>
      <c r="RKF44" s="117"/>
      <c r="RKG44" s="117"/>
      <c r="RKH44" s="117"/>
      <c r="RKI44" s="117"/>
      <c r="RKJ44" s="117"/>
      <c r="RKK44" s="117"/>
      <c r="RKL44" s="117"/>
      <c r="RKM44" s="117"/>
      <c r="RKN44" s="117"/>
      <c r="RKO44" s="117"/>
      <c r="RKP44" s="117"/>
      <c r="RKQ44" s="117"/>
      <c r="RKR44" s="117"/>
      <c r="RKS44" s="117"/>
      <c r="RKT44" s="117"/>
      <c r="RKU44" s="117"/>
      <c r="RKV44" s="117"/>
      <c r="RKW44" s="117"/>
      <c r="RKX44" s="117"/>
      <c r="RKY44" s="117"/>
      <c r="RKZ44" s="117"/>
      <c r="RLA44" s="117"/>
      <c r="RLB44" s="117"/>
      <c r="RLC44" s="117"/>
      <c r="RLD44" s="117"/>
      <c r="RLE44" s="117"/>
      <c r="RLF44" s="117"/>
      <c r="RLG44" s="117"/>
      <c r="RLH44" s="117"/>
      <c r="RLI44" s="117"/>
      <c r="RLJ44" s="117"/>
      <c r="RLK44" s="117"/>
      <c r="RLL44" s="117"/>
      <c r="RLM44" s="117"/>
      <c r="RLN44" s="117"/>
      <c r="RLO44" s="117"/>
      <c r="RLP44" s="117"/>
      <c r="RLQ44" s="117"/>
      <c r="RLR44" s="117"/>
      <c r="RLS44" s="117"/>
      <c r="RLT44" s="117"/>
      <c r="RLU44" s="117"/>
      <c r="RLV44" s="117"/>
      <c r="RLW44" s="117"/>
      <c r="RLX44" s="117"/>
      <c r="RLY44" s="117"/>
      <c r="RLZ44" s="117"/>
      <c r="RMA44" s="117"/>
      <c r="RMB44" s="117"/>
      <c r="RMC44" s="117"/>
      <c r="RMD44" s="117"/>
      <c r="RME44" s="117"/>
      <c r="RMF44" s="117"/>
      <c r="RMG44" s="117"/>
      <c r="RMH44" s="117"/>
      <c r="RMI44" s="117"/>
      <c r="RMJ44" s="117"/>
      <c r="RMK44" s="117"/>
      <c r="RML44" s="117"/>
      <c r="RMM44" s="117"/>
      <c r="RMN44" s="117"/>
      <c r="RMO44" s="117"/>
      <c r="RMP44" s="117"/>
      <c r="RMQ44" s="117"/>
      <c r="RMR44" s="117"/>
      <c r="RMS44" s="117"/>
      <c r="RMT44" s="117"/>
      <c r="RMU44" s="117"/>
      <c r="RMV44" s="117"/>
      <c r="RMW44" s="117"/>
      <c r="RMX44" s="117"/>
      <c r="RMY44" s="117"/>
      <c r="RMZ44" s="117"/>
      <c r="RNA44" s="117"/>
      <c r="RNB44" s="117"/>
      <c r="RNC44" s="117"/>
      <c r="RND44" s="117"/>
      <c r="RNE44" s="117"/>
      <c r="RNF44" s="117"/>
      <c r="RNG44" s="117"/>
      <c r="RNH44" s="117"/>
      <c r="RNI44" s="117"/>
      <c r="RNJ44" s="117"/>
      <c r="RNK44" s="117"/>
      <c r="RNL44" s="117"/>
      <c r="RNM44" s="117"/>
      <c r="RNN44" s="117"/>
      <c r="RNO44" s="117"/>
      <c r="RNP44" s="117"/>
      <c r="RNQ44" s="117"/>
      <c r="RNR44" s="117"/>
      <c r="RNS44" s="117"/>
      <c r="RNT44" s="117"/>
      <c r="RNU44" s="117"/>
      <c r="RNV44" s="117"/>
      <c r="RNW44" s="117"/>
      <c r="RNX44" s="117"/>
      <c r="RNY44" s="117"/>
      <c r="RNZ44" s="117"/>
      <c r="ROA44" s="117"/>
      <c r="ROB44" s="117"/>
      <c r="ROC44" s="117"/>
      <c r="ROD44" s="117"/>
      <c r="ROE44" s="117"/>
      <c r="ROF44" s="117"/>
      <c r="ROG44" s="117"/>
      <c r="ROH44" s="117"/>
      <c r="ROI44" s="117"/>
      <c r="ROJ44" s="117"/>
      <c r="ROK44" s="117"/>
      <c r="ROL44" s="117"/>
      <c r="ROM44" s="117"/>
      <c r="RON44" s="117"/>
      <c r="ROO44" s="117"/>
      <c r="ROP44" s="117"/>
      <c r="ROQ44" s="117"/>
      <c r="ROR44" s="117"/>
      <c r="ROS44" s="117"/>
      <c r="ROT44" s="117"/>
      <c r="ROU44" s="117"/>
      <c r="ROV44" s="117"/>
      <c r="ROW44" s="117"/>
      <c r="ROX44" s="117"/>
      <c r="ROY44" s="117"/>
      <c r="ROZ44" s="117"/>
      <c r="RPA44" s="117"/>
      <c r="RPB44" s="117"/>
      <c r="RPC44" s="117"/>
      <c r="RPD44" s="117"/>
      <c r="RPE44" s="117"/>
      <c r="RPF44" s="117"/>
      <c r="RPG44" s="117"/>
      <c r="RPH44" s="117"/>
      <c r="RPI44" s="117"/>
      <c r="RPJ44" s="117"/>
      <c r="RPK44" s="117"/>
      <c r="RPL44" s="117"/>
      <c r="RPM44" s="117"/>
      <c r="RPN44" s="117"/>
      <c r="RPO44" s="117"/>
      <c r="RPP44" s="117"/>
      <c r="RPQ44" s="117"/>
      <c r="RPR44" s="117"/>
      <c r="RPS44" s="117"/>
      <c r="RPT44" s="117"/>
      <c r="RPU44" s="117"/>
      <c r="RPV44" s="117"/>
      <c r="RPW44" s="117"/>
      <c r="RPX44" s="117"/>
      <c r="RPY44" s="117"/>
      <c r="RPZ44" s="117"/>
      <c r="RQA44" s="117"/>
      <c r="RQB44" s="117"/>
      <c r="RQC44" s="117"/>
      <c r="RQD44" s="117"/>
      <c r="RQE44" s="117"/>
      <c r="RQF44" s="117"/>
      <c r="RQG44" s="117"/>
      <c r="RQH44" s="117"/>
      <c r="RQI44" s="117"/>
      <c r="RQJ44" s="117"/>
      <c r="RQK44" s="117"/>
      <c r="RQL44" s="117"/>
      <c r="RQM44" s="117"/>
      <c r="RQN44" s="117"/>
      <c r="RQO44" s="117"/>
      <c r="RQP44" s="117"/>
      <c r="RQQ44" s="117"/>
      <c r="RQR44" s="117"/>
      <c r="RQS44" s="117"/>
      <c r="RQT44" s="117"/>
      <c r="RQU44" s="117"/>
      <c r="RQV44" s="117"/>
      <c r="RQW44" s="117"/>
      <c r="RQX44" s="117"/>
      <c r="RQY44" s="117"/>
      <c r="RQZ44" s="117"/>
      <c r="RRA44" s="117"/>
      <c r="RRB44" s="117"/>
      <c r="RRC44" s="117"/>
      <c r="RRD44" s="117"/>
      <c r="RRE44" s="117"/>
      <c r="RRF44" s="117"/>
      <c r="RRG44" s="117"/>
      <c r="RRH44" s="117"/>
      <c r="RRI44" s="117"/>
      <c r="RRJ44" s="117"/>
      <c r="RRK44" s="117"/>
      <c r="RRL44" s="117"/>
      <c r="RRM44" s="117"/>
      <c r="RRN44" s="117"/>
      <c r="RRO44" s="117"/>
      <c r="RRP44" s="117"/>
      <c r="RRQ44" s="117"/>
      <c r="RRR44" s="117"/>
      <c r="RRS44" s="117"/>
      <c r="RRT44" s="117"/>
      <c r="RRU44" s="117"/>
      <c r="RRV44" s="117"/>
      <c r="RRW44" s="117"/>
      <c r="RRX44" s="117"/>
      <c r="RRY44" s="117"/>
      <c r="RRZ44" s="117"/>
      <c r="RSA44" s="117"/>
      <c r="RSB44" s="117"/>
      <c r="RSC44" s="117"/>
      <c r="RSD44" s="117"/>
      <c r="RSE44" s="117"/>
      <c r="RSF44" s="117"/>
      <c r="RSG44" s="117"/>
      <c r="RSH44" s="117"/>
      <c r="RSI44" s="117"/>
      <c r="RSJ44" s="117"/>
      <c r="RSK44" s="117"/>
      <c r="RSL44" s="117"/>
      <c r="RSM44" s="117"/>
      <c r="RSN44" s="117"/>
      <c r="RSO44" s="117"/>
      <c r="RSP44" s="117"/>
      <c r="RSQ44" s="117"/>
      <c r="RSR44" s="117"/>
      <c r="RSS44" s="117"/>
      <c r="RST44" s="117"/>
      <c r="RSU44" s="117"/>
      <c r="RSV44" s="117"/>
      <c r="RSW44" s="117"/>
      <c r="RSX44" s="117"/>
      <c r="RSY44" s="117"/>
      <c r="RSZ44" s="117"/>
      <c r="RTA44" s="117"/>
      <c r="RTB44" s="117"/>
      <c r="RTC44" s="117"/>
      <c r="RTD44" s="117"/>
      <c r="RTE44" s="117"/>
      <c r="RTF44" s="117"/>
      <c r="RTG44" s="117"/>
      <c r="RTH44" s="117"/>
      <c r="RTI44" s="117"/>
      <c r="RTJ44" s="117"/>
      <c r="RTK44" s="117"/>
      <c r="RTL44" s="117"/>
      <c r="RTM44" s="117"/>
      <c r="RTN44" s="117"/>
      <c r="RTO44" s="117"/>
      <c r="RTP44" s="117"/>
      <c r="RTQ44" s="117"/>
      <c r="RTR44" s="117"/>
      <c r="RTS44" s="117"/>
      <c r="RTT44" s="117"/>
      <c r="RTU44" s="117"/>
      <c r="RTV44" s="117"/>
      <c r="RTW44" s="117"/>
      <c r="RTX44" s="117"/>
      <c r="RTY44" s="117"/>
      <c r="RTZ44" s="117"/>
      <c r="RUA44" s="117"/>
      <c r="RUB44" s="117"/>
      <c r="RUC44" s="117"/>
      <c r="RUD44" s="117"/>
      <c r="RUE44" s="117"/>
      <c r="RUF44" s="117"/>
      <c r="RUG44" s="117"/>
      <c r="RUH44" s="117"/>
      <c r="RUI44" s="117"/>
      <c r="RUJ44" s="117"/>
      <c r="RUK44" s="117"/>
      <c r="RUL44" s="117"/>
      <c r="RUM44" s="117"/>
      <c r="RUN44" s="117"/>
      <c r="RUO44" s="117"/>
      <c r="RUP44" s="117"/>
      <c r="RUQ44" s="117"/>
      <c r="RUR44" s="117"/>
      <c r="RUS44" s="117"/>
      <c r="RUT44" s="117"/>
      <c r="RUU44" s="117"/>
      <c r="RUV44" s="117"/>
      <c r="RUW44" s="117"/>
      <c r="RUX44" s="117"/>
      <c r="RUY44" s="117"/>
      <c r="RUZ44" s="117"/>
      <c r="RVA44" s="117"/>
      <c r="RVB44" s="117"/>
      <c r="RVC44" s="117"/>
      <c r="RVD44" s="117"/>
      <c r="RVE44" s="117"/>
      <c r="RVF44" s="117"/>
      <c r="RVG44" s="117"/>
      <c r="RVH44" s="117"/>
      <c r="RVI44" s="117"/>
      <c r="RVJ44" s="117"/>
      <c r="RVK44" s="117"/>
      <c r="RVL44" s="117"/>
      <c r="RVM44" s="117"/>
      <c r="RVN44" s="117"/>
      <c r="RVO44" s="117"/>
      <c r="RVP44" s="117"/>
      <c r="RVQ44" s="117"/>
      <c r="RVR44" s="117"/>
      <c r="RVS44" s="117"/>
      <c r="RVT44" s="117"/>
      <c r="RVU44" s="117"/>
      <c r="RVV44" s="117"/>
      <c r="RVW44" s="117"/>
      <c r="RVX44" s="117"/>
      <c r="RVY44" s="117"/>
      <c r="RVZ44" s="117"/>
      <c r="RWA44" s="117"/>
      <c r="RWB44" s="117"/>
      <c r="RWC44" s="117"/>
      <c r="RWD44" s="117"/>
      <c r="RWE44" s="117"/>
      <c r="RWF44" s="117"/>
      <c r="RWG44" s="117"/>
      <c r="RWH44" s="117"/>
      <c r="RWI44" s="117"/>
      <c r="RWJ44" s="117"/>
      <c r="RWK44" s="117"/>
      <c r="RWL44" s="117"/>
      <c r="RWM44" s="117"/>
      <c r="RWN44" s="117"/>
      <c r="RWO44" s="117"/>
      <c r="RWP44" s="117"/>
      <c r="RWQ44" s="117"/>
      <c r="RWR44" s="117"/>
      <c r="RWS44" s="117"/>
      <c r="RWT44" s="117"/>
      <c r="RWU44" s="117"/>
      <c r="RWV44" s="117"/>
      <c r="RWW44" s="117"/>
      <c r="RWX44" s="117"/>
      <c r="RWY44" s="117"/>
      <c r="RWZ44" s="117"/>
      <c r="RXA44" s="117"/>
      <c r="RXB44" s="117"/>
      <c r="RXC44" s="117"/>
      <c r="RXD44" s="117"/>
      <c r="RXE44" s="117"/>
      <c r="RXF44" s="117"/>
      <c r="RXG44" s="117"/>
      <c r="RXH44" s="117"/>
      <c r="RXI44" s="117"/>
      <c r="RXJ44" s="117"/>
      <c r="RXK44" s="117"/>
      <c r="RXL44" s="117"/>
      <c r="RXM44" s="117"/>
      <c r="RXN44" s="117"/>
      <c r="RXO44" s="117"/>
      <c r="RXP44" s="117"/>
      <c r="RXQ44" s="117"/>
      <c r="RXR44" s="117"/>
      <c r="RXS44" s="117"/>
      <c r="RXT44" s="117"/>
      <c r="RXU44" s="117"/>
      <c r="RXV44" s="117"/>
      <c r="RXW44" s="117"/>
      <c r="RXX44" s="117"/>
      <c r="RXY44" s="117"/>
      <c r="RXZ44" s="117"/>
      <c r="RYA44" s="117"/>
      <c r="RYB44" s="117"/>
      <c r="RYC44" s="117"/>
      <c r="RYD44" s="117"/>
      <c r="RYE44" s="117"/>
      <c r="RYF44" s="117"/>
      <c r="RYG44" s="117"/>
      <c r="RYH44" s="117"/>
      <c r="RYI44" s="117"/>
      <c r="RYJ44" s="117"/>
      <c r="RYK44" s="117"/>
      <c r="RYL44" s="117"/>
      <c r="RYM44" s="117"/>
      <c r="RYN44" s="117"/>
      <c r="RYO44" s="117"/>
      <c r="RYP44" s="117"/>
      <c r="RYQ44" s="117"/>
      <c r="RYR44" s="117"/>
      <c r="RYS44" s="117"/>
      <c r="RYT44" s="117"/>
      <c r="RYU44" s="117"/>
      <c r="RYV44" s="117"/>
      <c r="RYW44" s="117"/>
      <c r="RYX44" s="117"/>
      <c r="RYY44" s="117"/>
      <c r="RYZ44" s="117"/>
      <c r="RZA44" s="117"/>
      <c r="RZB44" s="117"/>
      <c r="RZC44" s="117"/>
      <c r="RZD44" s="117"/>
      <c r="RZE44" s="117"/>
      <c r="RZF44" s="117"/>
      <c r="RZG44" s="117"/>
      <c r="RZH44" s="117"/>
      <c r="RZI44" s="117"/>
      <c r="RZJ44" s="117"/>
      <c r="RZK44" s="117"/>
      <c r="RZL44" s="117"/>
      <c r="RZM44" s="117"/>
      <c r="RZN44" s="117"/>
      <c r="RZO44" s="117"/>
      <c r="RZP44" s="117"/>
      <c r="RZQ44" s="117"/>
      <c r="RZR44" s="117"/>
      <c r="RZS44" s="117"/>
      <c r="RZT44" s="117"/>
      <c r="RZU44" s="117"/>
      <c r="RZV44" s="117"/>
      <c r="RZW44" s="117"/>
      <c r="RZX44" s="117"/>
      <c r="RZY44" s="117"/>
      <c r="RZZ44" s="117"/>
      <c r="SAA44" s="117"/>
      <c r="SAB44" s="117"/>
      <c r="SAC44" s="117"/>
      <c r="SAD44" s="117"/>
      <c r="SAE44" s="117"/>
      <c r="SAF44" s="117"/>
      <c r="SAG44" s="117"/>
      <c r="SAH44" s="117"/>
      <c r="SAI44" s="117"/>
      <c r="SAJ44" s="117"/>
      <c r="SAK44" s="117"/>
      <c r="SAL44" s="117"/>
      <c r="SAM44" s="117"/>
      <c r="SAN44" s="117"/>
      <c r="SAO44" s="117"/>
      <c r="SAP44" s="117"/>
      <c r="SAQ44" s="117"/>
      <c r="SAR44" s="117"/>
      <c r="SAS44" s="117"/>
      <c r="SAT44" s="117"/>
      <c r="SAU44" s="117"/>
      <c r="SAV44" s="117"/>
      <c r="SAW44" s="117"/>
      <c r="SAX44" s="117"/>
      <c r="SAY44" s="117"/>
      <c r="SAZ44" s="117"/>
      <c r="SBA44" s="117"/>
      <c r="SBB44" s="117"/>
      <c r="SBC44" s="117"/>
      <c r="SBD44" s="117"/>
      <c r="SBE44" s="117"/>
      <c r="SBF44" s="117"/>
      <c r="SBG44" s="117"/>
      <c r="SBH44" s="117"/>
      <c r="SBI44" s="117"/>
      <c r="SBJ44" s="117"/>
      <c r="SBK44" s="117"/>
      <c r="SBL44" s="117"/>
      <c r="SBM44" s="117"/>
      <c r="SBN44" s="117"/>
      <c r="SBO44" s="117"/>
      <c r="SBP44" s="117"/>
      <c r="SBQ44" s="117"/>
      <c r="SBR44" s="117"/>
      <c r="SBS44" s="117"/>
      <c r="SBT44" s="117"/>
      <c r="SBU44" s="117"/>
      <c r="SBV44" s="117"/>
      <c r="SBW44" s="117"/>
      <c r="SBX44" s="117"/>
      <c r="SBY44" s="117"/>
      <c r="SBZ44" s="117"/>
      <c r="SCA44" s="117"/>
      <c r="SCB44" s="117"/>
      <c r="SCC44" s="117"/>
      <c r="SCD44" s="117"/>
      <c r="SCE44" s="117"/>
      <c r="SCF44" s="117"/>
      <c r="SCG44" s="117"/>
      <c r="SCH44" s="117"/>
      <c r="SCI44" s="117"/>
      <c r="SCJ44" s="117"/>
      <c r="SCK44" s="117"/>
      <c r="SCL44" s="117"/>
      <c r="SCM44" s="117"/>
      <c r="SCN44" s="117"/>
      <c r="SCO44" s="117"/>
      <c r="SCP44" s="117"/>
      <c r="SCQ44" s="117"/>
      <c r="SCR44" s="117"/>
      <c r="SCS44" s="117"/>
      <c r="SCT44" s="117"/>
      <c r="SCU44" s="117"/>
      <c r="SCV44" s="117"/>
      <c r="SCW44" s="117"/>
      <c r="SCX44" s="117"/>
      <c r="SCY44" s="117"/>
      <c r="SCZ44" s="117"/>
      <c r="SDA44" s="117"/>
      <c r="SDB44" s="117"/>
      <c r="SDC44" s="117"/>
      <c r="SDD44" s="117"/>
      <c r="SDE44" s="117"/>
      <c r="SDF44" s="117"/>
      <c r="SDG44" s="117"/>
      <c r="SDH44" s="117"/>
      <c r="SDI44" s="117"/>
      <c r="SDJ44" s="117"/>
      <c r="SDK44" s="117"/>
      <c r="SDL44" s="117"/>
      <c r="SDM44" s="117"/>
      <c r="SDN44" s="117"/>
      <c r="SDO44" s="117"/>
      <c r="SDP44" s="117"/>
      <c r="SDQ44" s="117"/>
      <c r="SDR44" s="117"/>
      <c r="SDS44" s="117"/>
      <c r="SDT44" s="117"/>
      <c r="SDU44" s="117"/>
      <c r="SDV44" s="117"/>
      <c r="SDW44" s="117"/>
      <c r="SDX44" s="117"/>
      <c r="SDY44" s="117"/>
      <c r="SDZ44" s="117"/>
      <c r="SEA44" s="117"/>
      <c r="SEB44" s="117"/>
      <c r="SEC44" s="117"/>
      <c r="SED44" s="117"/>
      <c r="SEE44" s="117"/>
      <c r="SEF44" s="117"/>
      <c r="SEG44" s="117"/>
      <c r="SEH44" s="117"/>
      <c r="SEI44" s="117"/>
      <c r="SEJ44" s="117"/>
      <c r="SEK44" s="117"/>
      <c r="SEL44" s="117"/>
      <c r="SEM44" s="117"/>
      <c r="SEN44" s="117"/>
      <c r="SEO44" s="117"/>
      <c r="SEP44" s="117"/>
      <c r="SEQ44" s="117"/>
      <c r="SER44" s="117"/>
      <c r="SES44" s="117"/>
      <c r="SET44" s="117"/>
      <c r="SEU44" s="117"/>
      <c r="SEV44" s="117"/>
      <c r="SEW44" s="117"/>
      <c r="SEX44" s="117"/>
      <c r="SEY44" s="117"/>
      <c r="SEZ44" s="117"/>
      <c r="SFA44" s="117"/>
      <c r="SFB44" s="117"/>
      <c r="SFC44" s="117"/>
      <c r="SFD44" s="117"/>
      <c r="SFE44" s="117"/>
      <c r="SFF44" s="117"/>
      <c r="SFG44" s="117"/>
      <c r="SFH44" s="117"/>
      <c r="SFI44" s="117"/>
      <c r="SFJ44" s="117"/>
      <c r="SFK44" s="117"/>
      <c r="SFL44" s="117"/>
      <c r="SFM44" s="117"/>
      <c r="SFN44" s="117"/>
      <c r="SFO44" s="117"/>
      <c r="SFP44" s="117"/>
      <c r="SFQ44" s="117"/>
      <c r="SFR44" s="117"/>
      <c r="SFS44" s="117"/>
      <c r="SFT44" s="117"/>
      <c r="SFU44" s="117"/>
      <c r="SFV44" s="117"/>
      <c r="SFW44" s="117"/>
      <c r="SFX44" s="117"/>
      <c r="SFY44" s="117"/>
      <c r="SFZ44" s="117"/>
      <c r="SGA44" s="117"/>
      <c r="SGB44" s="117"/>
      <c r="SGC44" s="117"/>
      <c r="SGD44" s="117"/>
      <c r="SGE44" s="117"/>
      <c r="SGF44" s="117"/>
      <c r="SGG44" s="117"/>
      <c r="SGH44" s="117"/>
      <c r="SGI44" s="117"/>
      <c r="SGJ44" s="117"/>
      <c r="SGK44" s="117"/>
      <c r="SGL44" s="117"/>
      <c r="SGM44" s="117"/>
      <c r="SGN44" s="117"/>
      <c r="SGO44" s="117"/>
      <c r="SGP44" s="117"/>
      <c r="SGQ44" s="117"/>
      <c r="SGR44" s="117"/>
      <c r="SGS44" s="117"/>
      <c r="SGT44" s="117"/>
      <c r="SGU44" s="117"/>
      <c r="SGV44" s="117"/>
      <c r="SGW44" s="117"/>
      <c r="SGX44" s="117"/>
      <c r="SGY44" s="117"/>
      <c r="SGZ44" s="117"/>
      <c r="SHA44" s="117"/>
      <c r="SHB44" s="117"/>
      <c r="SHC44" s="117"/>
      <c r="SHD44" s="117"/>
      <c r="SHE44" s="117"/>
      <c r="SHF44" s="117"/>
      <c r="SHG44" s="117"/>
      <c r="SHH44" s="117"/>
      <c r="SHI44" s="117"/>
      <c r="SHJ44" s="117"/>
      <c r="SHK44" s="117"/>
      <c r="SHL44" s="117"/>
      <c r="SHM44" s="117"/>
      <c r="SHN44" s="117"/>
      <c r="SHO44" s="117"/>
      <c r="SHP44" s="117"/>
      <c r="SHQ44" s="117"/>
      <c r="SHR44" s="117"/>
      <c r="SHS44" s="117"/>
      <c r="SHT44" s="117"/>
      <c r="SHU44" s="117"/>
      <c r="SHV44" s="117"/>
      <c r="SHW44" s="117"/>
      <c r="SHX44" s="117"/>
      <c r="SHY44" s="117"/>
      <c r="SHZ44" s="117"/>
      <c r="SIA44" s="117"/>
      <c r="SIB44" s="117"/>
      <c r="SIC44" s="117"/>
      <c r="SID44" s="117"/>
      <c r="SIE44" s="117"/>
      <c r="SIF44" s="117"/>
      <c r="SIG44" s="117"/>
      <c r="SIH44" s="117"/>
      <c r="SII44" s="117"/>
      <c r="SIJ44" s="117"/>
      <c r="SIK44" s="117"/>
      <c r="SIL44" s="117"/>
      <c r="SIM44" s="117"/>
      <c r="SIN44" s="117"/>
      <c r="SIO44" s="117"/>
      <c r="SIP44" s="117"/>
      <c r="SIQ44" s="117"/>
      <c r="SIR44" s="117"/>
      <c r="SIS44" s="117"/>
      <c r="SIT44" s="117"/>
      <c r="SIU44" s="117"/>
      <c r="SIV44" s="117"/>
      <c r="SIW44" s="117"/>
      <c r="SIX44" s="117"/>
      <c r="SIY44" s="117"/>
      <c r="SIZ44" s="117"/>
      <c r="SJA44" s="117"/>
      <c r="SJB44" s="117"/>
      <c r="SJC44" s="117"/>
      <c r="SJD44" s="117"/>
      <c r="SJE44" s="117"/>
      <c r="SJF44" s="117"/>
      <c r="SJG44" s="117"/>
      <c r="SJH44" s="117"/>
      <c r="SJI44" s="117"/>
      <c r="SJJ44" s="117"/>
      <c r="SJK44" s="117"/>
      <c r="SJL44" s="117"/>
      <c r="SJM44" s="117"/>
      <c r="SJN44" s="117"/>
      <c r="SJO44" s="117"/>
      <c r="SJP44" s="117"/>
      <c r="SJQ44" s="117"/>
      <c r="SJR44" s="117"/>
      <c r="SJS44" s="117"/>
      <c r="SJT44" s="117"/>
      <c r="SJU44" s="117"/>
      <c r="SJV44" s="117"/>
      <c r="SJW44" s="117"/>
      <c r="SJX44" s="117"/>
      <c r="SJY44" s="117"/>
      <c r="SJZ44" s="117"/>
      <c r="SKA44" s="117"/>
      <c r="SKB44" s="117"/>
      <c r="SKC44" s="117"/>
      <c r="SKD44" s="117"/>
      <c r="SKE44" s="117"/>
      <c r="SKF44" s="117"/>
      <c r="SKG44" s="117"/>
      <c r="SKH44" s="117"/>
      <c r="SKI44" s="117"/>
      <c r="SKJ44" s="117"/>
      <c r="SKK44" s="117"/>
      <c r="SKL44" s="117"/>
      <c r="SKM44" s="117"/>
      <c r="SKN44" s="117"/>
      <c r="SKO44" s="117"/>
      <c r="SKP44" s="117"/>
      <c r="SKQ44" s="117"/>
      <c r="SKR44" s="117"/>
      <c r="SKS44" s="117"/>
      <c r="SKT44" s="117"/>
      <c r="SKU44" s="117"/>
      <c r="SKV44" s="117"/>
      <c r="SKW44" s="117"/>
      <c r="SKX44" s="117"/>
      <c r="SKY44" s="117"/>
      <c r="SKZ44" s="117"/>
      <c r="SLA44" s="117"/>
      <c r="SLB44" s="117"/>
      <c r="SLC44" s="117"/>
      <c r="SLD44" s="117"/>
      <c r="SLE44" s="117"/>
      <c r="SLF44" s="117"/>
      <c r="SLG44" s="117"/>
      <c r="SLH44" s="117"/>
      <c r="SLI44" s="117"/>
      <c r="SLJ44" s="117"/>
      <c r="SLK44" s="117"/>
      <c r="SLL44" s="117"/>
      <c r="SLM44" s="117"/>
      <c r="SLN44" s="117"/>
      <c r="SLO44" s="117"/>
      <c r="SLP44" s="117"/>
      <c r="SLQ44" s="117"/>
      <c r="SLR44" s="117"/>
      <c r="SLS44" s="117"/>
      <c r="SLT44" s="117"/>
      <c r="SLU44" s="117"/>
      <c r="SLV44" s="117"/>
      <c r="SLW44" s="117"/>
      <c r="SLX44" s="117"/>
      <c r="SLY44" s="117"/>
      <c r="SLZ44" s="117"/>
      <c r="SMA44" s="117"/>
      <c r="SMB44" s="117"/>
      <c r="SMC44" s="117"/>
      <c r="SMD44" s="117"/>
      <c r="SME44" s="117"/>
      <c r="SMF44" s="117"/>
      <c r="SMG44" s="117"/>
      <c r="SMH44" s="117"/>
      <c r="SMI44" s="117"/>
      <c r="SMJ44" s="117"/>
      <c r="SMK44" s="117"/>
      <c r="SML44" s="117"/>
      <c r="SMM44" s="117"/>
      <c r="SMN44" s="117"/>
      <c r="SMO44" s="117"/>
      <c r="SMP44" s="117"/>
      <c r="SMQ44" s="117"/>
      <c r="SMR44" s="117"/>
      <c r="SMS44" s="117"/>
      <c r="SMT44" s="117"/>
      <c r="SMU44" s="117"/>
      <c r="SMV44" s="117"/>
      <c r="SMW44" s="117"/>
      <c r="SMX44" s="117"/>
      <c r="SMY44" s="117"/>
      <c r="SMZ44" s="117"/>
      <c r="SNA44" s="117"/>
      <c r="SNB44" s="117"/>
      <c r="SNC44" s="117"/>
      <c r="SND44" s="117"/>
      <c r="SNE44" s="117"/>
      <c r="SNF44" s="117"/>
      <c r="SNG44" s="117"/>
      <c r="SNH44" s="117"/>
      <c r="SNI44" s="117"/>
      <c r="SNJ44" s="117"/>
      <c r="SNK44" s="117"/>
      <c r="SNL44" s="117"/>
      <c r="SNM44" s="117"/>
      <c r="SNN44" s="117"/>
      <c r="SNO44" s="117"/>
      <c r="SNP44" s="117"/>
      <c r="SNQ44" s="117"/>
      <c r="SNR44" s="117"/>
      <c r="SNS44" s="117"/>
      <c r="SNT44" s="117"/>
      <c r="SNU44" s="117"/>
      <c r="SNV44" s="117"/>
      <c r="SNW44" s="117"/>
      <c r="SNX44" s="117"/>
      <c r="SNY44" s="117"/>
      <c r="SNZ44" s="117"/>
      <c r="SOA44" s="117"/>
      <c r="SOB44" s="117"/>
      <c r="SOC44" s="117"/>
      <c r="SOD44" s="117"/>
      <c r="SOE44" s="117"/>
      <c r="SOF44" s="117"/>
      <c r="SOG44" s="117"/>
      <c r="SOH44" s="117"/>
      <c r="SOI44" s="117"/>
      <c r="SOJ44" s="117"/>
      <c r="SOK44" s="117"/>
      <c r="SOL44" s="117"/>
      <c r="SOM44" s="117"/>
      <c r="SON44" s="117"/>
      <c r="SOO44" s="117"/>
      <c r="SOP44" s="117"/>
      <c r="SOQ44" s="117"/>
      <c r="SOR44" s="117"/>
      <c r="SOS44" s="117"/>
      <c r="SOT44" s="117"/>
      <c r="SOU44" s="117"/>
      <c r="SOV44" s="117"/>
      <c r="SOW44" s="117"/>
      <c r="SOX44" s="117"/>
      <c r="SOY44" s="117"/>
      <c r="SOZ44" s="117"/>
      <c r="SPA44" s="117"/>
      <c r="SPB44" s="117"/>
      <c r="SPC44" s="117"/>
      <c r="SPD44" s="117"/>
      <c r="SPE44" s="117"/>
      <c r="SPF44" s="117"/>
      <c r="SPG44" s="117"/>
      <c r="SPH44" s="117"/>
      <c r="SPI44" s="117"/>
      <c r="SPJ44" s="117"/>
      <c r="SPK44" s="117"/>
      <c r="SPL44" s="117"/>
      <c r="SPM44" s="117"/>
      <c r="SPN44" s="117"/>
      <c r="SPO44" s="117"/>
      <c r="SPP44" s="117"/>
      <c r="SPQ44" s="117"/>
      <c r="SPR44" s="117"/>
      <c r="SPS44" s="117"/>
      <c r="SPT44" s="117"/>
      <c r="SPU44" s="117"/>
      <c r="SPV44" s="117"/>
      <c r="SPW44" s="117"/>
      <c r="SPX44" s="117"/>
      <c r="SPY44" s="117"/>
      <c r="SPZ44" s="117"/>
      <c r="SQA44" s="117"/>
      <c r="SQB44" s="117"/>
      <c r="SQC44" s="117"/>
      <c r="SQD44" s="117"/>
      <c r="SQE44" s="117"/>
      <c r="SQF44" s="117"/>
      <c r="SQG44" s="117"/>
      <c r="SQH44" s="117"/>
      <c r="SQI44" s="117"/>
      <c r="SQJ44" s="117"/>
      <c r="SQK44" s="117"/>
      <c r="SQL44" s="117"/>
      <c r="SQM44" s="117"/>
      <c r="SQN44" s="117"/>
      <c r="SQO44" s="117"/>
      <c r="SQP44" s="117"/>
      <c r="SQQ44" s="117"/>
      <c r="SQR44" s="117"/>
      <c r="SQS44" s="117"/>
      <c r="SQT44" s="117"/>
      <c r="SQU44" s="117"/>
      <c r="SQV44" s="117"/>
      <c r="SQW44" s="117"/>
      <c r="SQX44" s="117"/>
      <c r="SQY44" s="117"/>
      <c r="SQZ44" s="117"/>
      <c r="SRA44" s="117"/>
      <c r="SRB44" s="117"/>
      <c r="SRC44" s="117"/>
      <c r="SRD44" s="117"/>
      <c r="SRE44" s="117"/>
      <c r="SRF44" s="117"/>
      <c r="SRG44" s="117"/>
      <c r="SRH44" s="117"/>
      <c r="SRI44" s="117"/>
      <c r="SRJ44" s="117"/>
      <c r="SRK44" s="117"/>
      <c r="SRL44" s="117"/>
      <c r="SRM44" s="117"/>
      <c r="SRN44" s="117"/>
      <c r="SRO44" s="117"/>
      <c r="SRP44" s="117"/>
      <c r="SRQ44" s="117"/>
      <c r="SRR44" s="117"/>
      <c r="SRS44" s="117"/>
      <c r="SRT44" s="117"/>
      <c r="SRU44" s="117"/>
      <c r="SRV44" s="117"/>
      <c r="SRW44" s="117"/>
      <c r="SRX44" s="117"/>
      <c r="SRY44" s="117"/>
      <c r="SRZ44" s="117"/>
      <c r="SSA44" s="117"/>
      <c r="SSB44" s="117"/>
      <c r="SSC44" s="117"/>
      <c r="SSD44" s="117"/>
      <c r="SSE44" s="117"/>
      <c r="SSF44" s="117"/>
      <c r="SSG44" s="117"/>
      <c r="SSH44" s="117"/>
      <c r="SSI44" s="117"/>
      <c r="SSJ44" s="117"/>
      <c r="SSK44" s="117"/>
      <c r="SSL44" s="117"/>
      <c r="SSM44" s="117"/>
      <c r="SSN44" s="117"/>
      <c r="SSO44" s="117"/>
      <c r="SSP44" s="117"/>
      <c r="SSQ44" s="117"/>
      <c r="SSR44" s="117"/>
      <c r="SSS44" s="117"/>
      <c r="SST44" s="117"/>
      <c r="SSU44" s="117"/>
      <c r="SSV44" s="117"/>
      <c r="SSW44" s="117"/>
      <c r="SSX44" s="117"/>
      <c r="SSY44" s="117"/>
      <c r="SSZ44" s="117"/>
      <c r="STA44" s="117"/>
      <c r="STB44" s="117"/>
      <c r="STC44" s="117"/>
      <c r="STD44" s="117"/>
      <c r="STE44" s="117"/>
      <c r="STF44" s="117"/>
      <c r="STG44" s="117"/>
      <c r="STH44" s="117"/>
      <c r="STI44" s="117"/>
      <c r="STJ44" s="117"/>
      <c r="STK44" s="117"/>
      <c r="STL44" s="117"/>
      <c r="STM44" s="117"/>
      <c r="STN44" s="117"/>
      <c r="STO44" s="117"/>
      <c r="STP44" s="117"/>
      <c r="STQ44" s="117"/>
      <c r="STR44" s="117"/>
      <c r="STS44" s="117"/>
      <c r="STT44" s="117"/>
      <c r="STU44" s="117"/>
      <c r="STV44" s="117"/>
      <c r="STW44" s="117"/>
      <c r="STX44" s="117"/>
      <c r="STY44" s="117"/>
      <c r="STZ44" s="117"/>
      <c r="SUA44" s="117"/>
      <c r="SUB44" s="117"/>
      <c r="SUC44" s="117"/>
      <c r="SUD44" s="117"/>
      <c r="SUE44" s="117"/>
      <c r="SUF44" s="117"/>
      <c r="SUG44" s="117"/>
      <c r="SUH44" s="117"/>
      <c r="SUI44" s="117"/>
      <c r="SUJ44" s="117"/>
      <c r="SUK44" s="117"/>
      <c r="SUL44" s="117"/>
      <c r="SUM44" s="117"/>
      <c r="SUN44" s="117"/>
      <c r="SUO44" s="117"/>
      <c r="SUP44" s="117"/>
      <c r="SUQ44" s="117"/>
      <c r="SUR44" s="117"/>
      <c r="SUS44" s="117"/>
      <c r="SUT44" s="117"/>
      <c r="SUU44" s="117"/>
      <c r="SUV44" s="117"/>
      <c r="SUW44" s="117"/>
      <c r="SUX44" s="117"/>
      <c r="SUY44" s="117"/>
      <c r="SUZ44" s="117"/>
      <c r="SVA44" s="117"/>
      <c r="SVB44" s="117"/>
      <c r="SVC44" s="117"/>
      <c r="SVD44" s="117"/>
      <c r="SVE44" s="117"/>
      <c r="SVF44" s="117"/>
      <c r="SVG44" s="117"/>
      <c r="SVH44" s="117"/>
      <c r="SVI44" s="117"/>
      <c r="SVJ44" s="117"/>
      <c r="SVK44" s="117"/>
      <c r="SVL44" s="117"/>
      <c r="SVM44" s="117"/>
      <c r="SVN44" s="117"/>
      <c r="SVO44" s="117"/>
      <c r="SVP44" s="117"/>
      <c r="SVQ44" s="117"/>
      <c r="SVR44" s="117"/>
      <c r="SVS44" s="117"/>
      <c r="SVT44" s="117"/>
      <c r="SVU44" s="117"/>
      <c r="SVV44" s="117"/>
      <c r="SVW44" s="117"/>
      <c r="SVX44" s="117"/>
      <c r="SVY44" s="117"/>
      <c r="SVZ44" s="117"/>
      <c r="SWA44" s="117"/>
      <c r="SWB44" s="117"/>
      <c r="SWC44" s="117"/>
      <c r="SWD44" s="117"/>
      <c r="SWE44" s="117"/>
      <c r="SWF44" s="117"/>
      <c r="SWG44" s="117"/>
      <c r="SWH44" s="117"/>
      <c r="SWI44" s="117"/>
      <c r="SWJ44" s="117"/>
      <c r="SWK44" s="117"/>
      <c r="SWL44" s="117"/>
      <c r="SWM44" s="117"/>
      <c r="SWN44" s="117"/>
      <c r="SWO44" s="117"/>
      <c r="SWP44" s="117"/>
      <c r="SWQ44" s="117"/>
      <c r="SWR44" s="117"/>
      <c r="SWS44" s="117"/>
      <c r="SWT44" s="117"/>
      <c r="SWU44" s="117"/>
      <c r="SWV44" s="117"/>
      <c r="SWW44" s="117"/>
      <c r="SWX44" s="117"/>
      <c r="SWY44" s="117"/>
      <c r="SWZ44" s="117"/>
      <c r="SXA44" s="117"/>
      <c r="SXB44" s="117"/>
      <c r="SXC44" s="117"/>
      <c r="SXD44" s="117"/>
      <c r="SXE44" s="117"/>
      <c r="SXF44" s="117"/>
      <c r="SXG44" s="117"/>
      <c r="SXH44" s="117"/>
      <c r="SXI44" s="117"/>
      <c r="SXJ44" s="117"/>
      <c r="SXK44" s="117"/>
      <c r="SXL44" s="117"/>
      <c r="SXM44" s="117"/>
      <c r="SXN44" s="117"/>
      <c r="SXO44" s="117"/>
      <c r="SXP44" s="117"/>
      <c r="SXQ44" s="117"/>
      <c r="SXR44" s="117"/>
      <c r="SXS44" s="117"/>
      <c r="SXT44" s="117"/>
      <c r="SXU44" s="117"/>
      <c r="SXV44" s="117"/>
      <c r="SXW44" s="117"/>
      <c r="SXX44" s="117"/>
      <c r="SXY44" s="117"/>
      <c r="SXZ44" s="117"/>
      <c r="SYA44" s="117"/>
      <c r="SYB44" s="117"/>
      <c r="SYC44" s="117"/>
      <c r="SYD44" s="117"/>
      <c r="SYE44" s="117"/>
      <c r="SYF44" s="117"/>
      <c r="SYG44" s="117"/>
      <c r="SYH44" s="117"/>
      <c r="SYI44" s="117"/>
      <c r="SYJ44" s="117"/>
      <c r="SYK44" s="117"/>
      <c r="SYL44" s="117"/>
      <c r="SYM44" s="117"/>
      <c r="SYN44" s="117"/>
      <c r="SYO44" s="117"/>
      <c r="SYP44" s="117"/>
      <c r="SYQ44" s="117"/>
      <c r="SYR44" s="117"/>
      <c r="SYS44" s="117"/>
      <c r="SYT44" s="117"/>
      <c r="SYU44" s="117"/>
      <c r="SYV44" s="117"/>
      <c r="SYW44" s="117"/>
      <c r="SYX44" s="117"/>
      <c r="SYY44" s="117"/>
      <c r="SYZ44" s="117"/>
      <c r="SZA44" s="117"/>
      <c r="SZB44" s="117"/>
      <c r="SZC44" s="117"/>
      <c r="SZD44" s="117"/>
      <c r="SZE44" s="117"/>
      <c r="SZF44" s="117"/>
      <c r="SZG44" s="117"/>
      <c r="SZH44" s="117"/>
      <c r="SZI44" s="117"/>
      <c r="SZJ44" s="117"/>
      <c r="SZK44" s="117"/>
      <c r="SZL44" s="117"/>
      <c r="SZM44" s="117"/>
      <c r="SZN44" s="117"/>
      <c r="SZO44" s="117"/>
      <c r="SZP44" s="117"/>
      <c r="SZQ44" s="117"/>
      <c r="SZR44" s="117"/>
      <c r="SZS44" s="117"/>
      <c r="SZT44" s="117"/>
      <c r="SZU44" s="117"/>
      <c r="SZV44" s="117"/>
      <c r="SZW44" s="117"/>
      <c r="SZX44" s="117"/>
      <c r="SZY44" s="117"/>
      <c r="SZZ44" s="117"/>
      <c r="TAA44" s="117"/>
      <c r="TAB44" s="117"/>
      <c r="TAC44" s="117"/>
      <c r="TAD44" s="117"/>
      <c r="TAE44" s="117"/>
      <c r="TAF44" s="117"/>
      <c r="TAG44" s="117"/>
      <c r="TAH44" s="117"/>
      <c r="TAI44" s="117"/>
      <c r="TAJ44" s="117"/>
      <c r="TAK44" s="117"/>
      <c r="TAL44" s="117"/>
      <c r="TAM44" s="117"/>
      <c r="TAN44" s="117"/>
      <c r="TAO44" s="117"/>
      <c r="TAP44" s="117"/>
      <c r="TAQ44" s="117"/>
      <c r="TAR44" s="117"/>
      <c r="TAS44" s="117"/>
      <c r="TAT44" s="117"/>
      <c r="TAU44" s="117"/>
      <c r="TAV44" s="117"/>
      <c r="TAW44" s="117"/>
      <c r="TAX44" s="117"/>
      <c r="TAY44" s="117"/>
      <c r="TAZ44" s="117"/>
      <c r="TBA44" s="117"/>
      <c r="TBB44" s="117"/>
      <c r="TBC44" s="117"/>
      <c r="TBD44" s="117"/>
      <c r="TBE44" s="117"/>
      <c r="TBF44" s="117"/>
      <c r="TBG44" s="117"/>
      <c r="TBH44" s="117"/>
      <c r="TBI44" s="117"/>
      <c r="TBJ44" s="117"/>
      <c r="TBK44" s="117"/>
      <c r="TBL44" s="117"/>
      <c r="TBM44" s="117"/>
      <c r="TBN44" s="117"/>
      <c r="TBO44" s="117"/>
      <c r="TBP44" s="117"/>
      <c r="TBQ44" s="117"/>
      <c r="TBR44" s="117"/>
      <c r="TBS44" s="117"/>
      <c r="TBT44" s="117"/>
      <c r="TBU44" s="117"/>
      <c r="TBV44" s="117"/>
      <c r="TBW44" s="117"/>
      <c r="TBX44" s="117"/>
      <c r="TBY44" s="117"/>
      <c r="TBZ44" s="117"/>
      <c r="TCA44" s="117"/>
      <c r="TCB44" s="117"/>
      <c r="TCC44" s="117"/>
      <c r="TCD44" s="117"/>
      <c r="TCE44" s="117"/>
      <c r="TCF44" s="117"/>
      <c r="TCG44" s="117"/>
      <c r="TCH44" s="117"/>
      <c r="TCI44" s="117"/>
      <c r="TCJ44" s="117"/>
      <c r="TCK44" s="117"/>
      <c r="TCL44" s="117"/>
      <c r="TCM44" s="117"/>
      <c r="TCN44" s="117"/>
      <c r="TCO44" s="117"/>
      <c r="TCP44" s="117"/>
      <c r="TCQ44" s="117"/>
      <c r="TCR44" s="117"/>
      <c r="TCS44" s="117"/>
      <c r="TCT44" s="117"/>
      <c r="TCU44" s="117"/>
      <c r="TCV44" s="117"/>
      <c r="TCW44" s="117"/>
      <c r="TCX44" s="117"/>
      <c r="TCY44" s="117"/>
      <c r="TCZ44" s="117"/>
      <c r="TDA44" s="117"/>
      <c r="TDB44" s="117"/>
      <c r="TDC44" s="117"/>
      <c r="TDD44" s="117"/>
      <c r="TDE44" s="117"/>
      <c r="TDF44" s="117"/>
      <c r="TDG44" s="117"/>
      <c r="TDH44" s="117"/>
      <c r="TDI44" s="117"/>
      <c r="TDJ44" s="117"/>
      <c r="TDK44" s="117"/>
      <c r="TDL44" s="117"/>
      <c r="TDM44" s="117"/>
      <c r="TDN44" s="117"/>
      <c r="TDO44" s="117"/>
      <c r="TDP44" s="117"/>
      <c r="TDQ44" s="117"/>
      <c r="TDR44" s="117"/>
      <c r="TDS44" s="117"/>
      <c r="TDT44" s="117"/>
      <c r="TDU44" s="117"/>
      <c r="TDV44" s="117"/>
      <c r="TDW44" s="117"/>
      <c r="TDX44" s="117"/>
      <c r="TDY44" s="117"/>
      <c r="TDZ44" s="117"/>
      <c r="TEA44" s="117"/>
      <c r="TEB44" s="117"/>
      <c r="TEC44" s="117"/>
      <c r="TED44" s="117"/>
      <c r="TEE44" s="117"/>
      <c r="TEF44" s="117"/>
      <c r="TEG44" s="117"/>
      <c r="TEH44" s="117"/>
      <c r="TEI44" s="117"/>
      <c r="TEJ44" s="117"/>
      <c r="TEK44" s="117"/>
      <c r="TEL44" s="117"/>
      <c r="TEM44" s="117"/>
      <c r="TEN44" s="117"/>
      <c r="TEO44" s="117"/>
      <c r="TEP44" s="117"/>
      <c r="TEQ44" s="117"/>
      <c r="TER44" s="117"/>
      <c r="TES44" s="117"/>
      <c r="TET44" s="117"/>
      <c r="TEU44" s="117"/>
      <c r="TEV44" s="117"/>
      <c r="TEW44" s="117"/>
      <c r="TEX44" s="117"/>
      <c r="TEY44" s="117"/>
      <c r="TEZ44" s="117"/>
      <c r="TFA44" s="117"/>
      <c r="TFB44" s="117"/>
      <c r="TFC44" s="117"/>
      <c r="TFD44" s="117"/>
      <c r="TFE44" s="117"/>
      <c r="TFF44" s="117"/>
      <c r="TFG44" s="117"/>
      <c r="TFH44" s="117"/>
      <c r="TFI44" s="117"/>
      <c r="TFJ44" s="117"/>
      <c r="TFK44" s="117"/>
      <c r="TFL44" s="117"/>
      <c r="TFM44" s="117"/>
      <c r="TFN44" s="117"/>
      <c r="TFO44" s="117"/>
      <c r="TFP44" s="117"/>
      <c r="TFQ44" s="117"/>
      <c r="TFR44" s="117"/>
      <c r="TFS44" s="117"/>
      <c r="TFT44" s="117"/>
      <c r="TFU44" s="117"/>
      <c r="TFV44" s="117"/>
      <c r="TFW44" s="117"/>
      <c r="TFX44" s="117"/>
      <c r="TFY44" s="117"/>
      <c r="TFZ44" s="117"/>
      <c r="TGA44" s="117"/>
      <c r="TGB44" s="117"/>
      <c r="TGC44" s="117"/>
      <c r="TGD44" s="117"/>
      <c r="TGE44" s="117"/>
      <c r="TGF44" s="117"/>
      <c r="TGG44" s="117"/>
      <c r="TGH44" s="117"/>
      <c r="TGI44" s="117"/>
      <c r="TGJ44" s="117"/>
      <c r="TGK44" s="117"/>
      <c r="TGL44" s="117"/>
      <c r="TGM44" s="117"/>
      <c r="TGN44" s="117"/>
      <c r="TGO44" s="117"/>
      <c r="TGP44" s="117"/>
      <c r="TGQ44" s="117"/>
      <c r="TGR44" s="117"/>
      <c r="TGS44" s="117"/>
      <c r="TGT44" s="117"/>
      <c r="TGU44" s="117"/>
      <c r="TGV44" s="117"/>
      <c r="TGW44" s="117"/>
      <c r="TGX44" s="117"/>
      <c r="TGY44" s="117"/>
      <c r="TGZ44" s="117"/>
      <c r="THA44" s="117"/>
      <c r="THB44" s="117"/>
      <c r="THC44" s="117"/>
      <c r="THD44" s="117"/>
      <c r="THE44" s="117"/>
      <c r="THF44" s="117"/>
      <c r="THG44" s="117"/>
      <c r="THH44" s="117"/>
      <c r="THI44" s="117"/>
      <c r="THJ44" s="117"/>
      <c r="THK44" s="117"/>
      <c r="THL44" s="117"/>
      <c r="THM44" s="117"/>
      <c r="THN44" s="117"/>
      <c r="THO44" s="117"/>
      <c r="THP44" s="117"/>
      <c r="THQ44" s="117"/>
      <c r="THR44" s="117"/>
      <c r="THS44" s="117"/>
      <c r="THT44" s="117"/>
      <c r="THU44" s="117"/>
      <c r="THV44" s="117"/>
      <c r="THW44" s="117"/>
      <c r="THX44" s="117"/>
      <c r="THY44" s="117"/>
      <c r="THZ44" s="117"/>
      <c r="TIA44" s="117"/>
      <c r="TIB44" s="117"/>
      <c r="TIC44" s="117"/>
      <c r="TID44" s="117"/>
      <c r="TIE44" s="117"/>
      <c r="TIF44" s="117"/>
      <c r="TIG44" s="117"/>
      <c r="TIH44" s="117"/>
      <c r="TII44" s="117"/>
      <c r="TIJ44" s="117"/>
      <c r="TIK44" s="117"/>
      <c r="TIL44" s="117"/>
      <c r="TIM44" s="117"/>
      <c r="TIN44" s="117"/>
      <c r="TIO44" s="117"/>
      <c r="TIP44" s="117"/>
      <c r="TIQ44" s="117"/>
      <c r="TIR44" s="117"/>
      <c r="TIS44" s="117"/>
      <c r="TIT44" s="117"/>
      <c r="TIU44" s="117"/>
      <c r="TIV44" s="117"/>
      <c r="TIW44" s="117"/>
      <c r="TIX44" s="117"/>
      <c r="TIY44" s="117"/>
      <c r="TIZ44" s="117"/>
      <c r="TJA44" s="117"/>
      <c r="TJB44" s="117"/>
      <c r="TJC44" s="117"/>
      <c r="TJD44" s="117"/>
      <c r="TJE44" s="117"/>
      <c r="TJF44" s="117"/>
      <c r="TJG44" s="117"/>
      <c r="TJH44" s="117"/>
      <c r="TJI44" s="117"/>
      <c r="TJJ44" s="117"/>
      <c r="TJK44" s="117"/>
      <c r="TJL44" s="117"/>
      <c r="TJM44" s="117"/>
      <c r="TJN44" s="117"/>
      <c r="TJO44" s="117"/>
      <c r="TJP44" s="117"/>
      <c r="TJQ44" s="117"/>
      <c r="TJR44" s="117"/>
      <c r="TJS44" s="117"/>
      <c r="TJT44" s="117"/>
      <c r="TJU44" s="117"/>
      <c r="TJV44" s="117"/>
      <c r="TJW44" s="117"/>
      <c r="TJX44" s="117"/>
      <c r="TJY44" s="117"/>
      <c r="TJZ44" s="117"/>
      <c r="TKA44" s="117"/>
      <c r="TKB44" s="117"/>
      <c r="TKC44" s="117"/>
      <c r="TKD44" s="117"/>
      <c r="TKE44" s="117"/>
      <c r="TKF44" s="117"/>
      <c r="TKG44" s="117"/>
      <c r="TKH44" s="117"/>
      <c r="TKI44" s="117"/>
      <c r="TKJ44" s="117"/>
      <c r="TKK44" s="117"/>
      <c r="TKL44" s="117"/>
      <c r="TKM44" s="117"/>
      <c r="TKN44" s="117"/>
      <c r="TKO44" s="117"/>
      <c r="TKP44" s="117"/>
      <c r="TKQ44" s="117"/>
      <c r="TKR44" s="117"/>
      <c r="TKS44" s="117"/>
      <c r="TKT44" s="117"/>
      <c r="TKU44" s="117"/>
      <c r="TKV44" s="117"/>
      <c r="TKW44" s="117"/>
      <c r="TKX44" s="117"/>
      <c r="TKY44" s="117"/>
      <c r="TKZ44" s="117"/>
      <c r="TLA44" s="117"/>
      <c r="TLB44" s="117"/>
      <c r="TLC44" s="117"/>
      <c r="TLD44" s="117"/>
      <c r="TLE44" s="117"/>
      <c r="TLF44" s="117"/>
      <c r="TLG44" s="117"/>
      <c r="TLH44" s="117"/>
      <c r="TLI44" s="117"/>
      <c r="TLJ44" s="117"/>
      <c r="TLK44" s="117"/>
      <c r="TLL44" s="117"/>
      <c r="TLM44" s="117"/>
      <c r="TLN44" s="117"/>
      <c r="TLO44" s="117"/>
      <c r="TLP44" s="117"/>
      <c r="TLQ44" s="117"/>
      <c r="TLR44" s="117"/>
      <c r="TLS44" s="117"/>
      <c r="TLT44" s="117"/>
      <c r="TLU44" s="117"/>
      <c r="TLV44" s="117"/>
      <c r="TLW44" s="117"/>
      <c r="TLX44" s="117"/>
      <c r="TLY44" s="117"/>
      <c r="TLZ44" s="117"/>
      <c r="TMA44" s="117"/>
      <c r="TMB44" s="117"/>
      <c r="TMC44" s="117"/>
      <c r="TMD44" s="117"/>
      <c r="TME44" s="117"/>
      <c r="TMF44" s="117"/>
      <c r="TMG44" s="117"/>
      <c r="TMH44" s="117"/>
      <c r="TMI44" s="117"/>
      <c r="TMJ44" s="117"/>
      <c r="TMK44" s="117"/>
      <c r="TML44" s="117"/>
      <c r="TMM44" s="117"/>
      <c r="TMN44" s="117"/>
      <c r="TMO44" s="117"/>
      <c r="TMP44" s="117"/>
      <c r="TMQ44" s="117"/>
      <c r="TMR44" s="117"/>
      <c r="TMS44" s="117"/>
      <c r="TMT44" s="117"/>
      <c r="TMU44" s="117"/>
      <c r="TMV44" s="117"/>
      <c r="TMW44" s="117"/>
      <c r="TMX44" s="117"/>
      <c r="TMY44" s="117"/>
      <c r="TMZ44" s="117"/>
      <c r="TNA44" s="117"/>
      <c r="TNB44" s="117"/>
      <c r="TNC44" s="117"/>
      <c r="TND44" s="117"/>
      <c r="TNE44" s="117"/>
      <c r="TNF44" s="117"/>
      <c r="TNG44" s="117"/>
      <c r="TNH44" s="117"/>
      <c r="TNI44" s="117"/>
      <c r="TNJ44" s="117"/>
      <c r="TNK44" s="117"/>
      <c r="TNL44" s="117"/>
      <c r="TNM44" s="117"/>
      <c r="TNN44" s="117"/>
      <c r="TNO44" s="117"/>
      <c r="TNP44" s="117"/>
      <c r="TNQ44" s="117"/>
      <c r="TNR44" s="117"/>
      <c r="TNS44" s="117"/>
      <c r="TNT44" s="117"/>
      <c r="TNU44" s="117"/>
      <c r="TNV44" s="117"/>
      <c r="TNW44" s="117"/>
      <c r="TNX44" s="117"/>
      <c r="TNY44" s="117"/>
      <c r="TNZ44" s="117"/>
      <c r="TOA44" s="117"/>
      <c r="TOB44" s="117"/>
      <c r="TOC44" s="117"/>
      <c r="TOD44" s="117"/>
      <c r="TOE44" s="117"/>
      <c r="TOF44" s="117"/>
      <c r="TOG44" s="117"/>
      <c r="TOH44" s="117"/>
      <c r="TOI44" s="117"/>
      <c r="TOJ44" s="117"/>
      <c r="TOK44" s="117"/>
      <c r="TOL44" s="117"/>
      <c r="TOM44" s="117"/>
      <c r="TON44" s="117"/>
      <c r="TOO44" s="117"/>
      <c r="TOP44" s="117"/>
      <c r="TOQ44" s="117"/>
      <c r="TOR44" s="117"/>
      <c r="TOS44" s="117"/>
      <c r="TOT44" s="117"/>
      <c r="TOU44" s="117"/>
      <c r="TOV44" s="117"/>
      <c r="TOW44" s="117"/>
      <c r="TOX44" s="117"/>
      <c r="TOY44" s="117"/>
      <c r="TOZ44" s="117"/>
      <c r="TPA44" s="117"/>
      <c r="TPB44" s="117"/>
      <c r="TPC44" s="117"/>
      <c r="TPD44" s="117"/>
      <c r="TPE44" s="117"/>
      <c r="TPF44" s="117"/>
      <c r="TPG44" s="117"/>
      <c r="TPH44" s="117"/>
      <c r="TPI44" s="117"/>
      <c r="TPJ44" s="117"/>
      <c r="TPK44" s="117"/>
      <c r="TPL44" s="117"/>
      <c r="TPM44" s="117"/>
      <c r="TPN44" s="117"/>
      <c r="TPO44" s="117"/>
      <c r="TPP44" s="117"/>
      <c r="TPQ44" s="117"/>
      <c r="TPR44" s="117"/>
      <c r="TPS44" s="117"/>
      <c r="TPT44" s="117"/>
      <c r="TPU44" s="117"/>
      <c r="TPV44" s="117"/>
      <c r="TPW44" s="117"/>
      <c r="TPX44" s="117"/>
      <c r="TPY44" s="117"/>
      <c r="TPZ44" s="117"/>
      <c r="TQA44" s="117"/>
      <c r="TQB44" s="117"/>
      <c r="TQC44" s="117"/>
      <c r="TQD44" s="117"/>
      <c r="TQE44" s="117"/>
      <c r="TQF44" s="117"/>
      <c r="TQG44" s="117"/>
      <c r="TQH44" s="117"/>
      <c r="TQI44" s="117"/>
      <c r="TQJ44" s="117"/>
      <c r="TQK44" s="117"/>
      <c r="TQL44" s="117"/>
      <c r="TQM44" s="117"/>
      <c r="TQN44" s="117"/>
      <c r="TQO44" s="117"/>
      <c r="TQP44" s="117"/>
      <c r="TQQ44" s="117"/>
      <c r="TQR44" s="117"/>
      <c r="TQS44" s="117"/>
      <c r="TQT44" s="117"/>
      <c r="TQU44" s="117"/>
      <c r="TQV44" s="117"/>
      <c r="TQW44" s="117"/>
      <c r="TQX44" s="117"/>
      <c r="TQY44" s="117"/>
      <c r="TQZ44" s="117"/>
      <c r="TRA44" s="117"/>
      <c r="TRB44" s="117"/>
      <c r="TRC44" s="117"/>
      <c r="TRD44" s="117"/>
      <c r="TRE44" s="117"/>
      <c r="TRF44" s="117"/>
      <c r="TRG44" s="117"/>
      <c r="TRH44" s="117"/>
      <c r="TRI44" s="117"/>
      <c r="TRJ44" s="117"/>
      <c r="TRK44" s="117"/>
      <c r="TRL44" s="117"/>
      <c r="TRM44" s="117"/>
      <c r="TRN44" s="117"/>
      <c r="TRO44" s="117"/>
      <c r="TRP44" s="117"/>
      <c r="TRQ44" s="117"/>
      <c r="TRR44" s="117"/>
      <c r="TRS44" s="117"/>
      <c r="TRT44" s="117"/>
      <c r="TRU44" s="117"/>
      <c r="TRV44" s="117"/>
      <c r="TRW44" s="117"/>
      <c r="TRX44" s="117"/>
      <c r="TRY44" s="117"/>
      <c r="TRZ44" s="117"/>
      <c r="TSA44" s="117"/>
      <c r="TSB44" s="117"/>
      <c r="TSC44" s="117"/>
      <c r="TSD44" s="117"/>
      <c r="TSE44" s="117"/>
      <c r="TSF44" s="117"/>
      <c r="TSG44" s="117"/>
      <c r="TSH44" s="117"/>
      <c r="TSI44" s="117"/>
      <c r="TSJ44" s="117"/>
      <c r="TSK44" s="117"/>
      <c r="TSL44" s="117"/>
      <c r="TSM44" s="117"/>
      <c r="TSN44" s="117"/>
      <c r="TSO44" s="117"/>
      <c r="TSP44" s="117"/>
      <c r="TSQ44" s="117"/>
      <c r="TSR44" s="117"/>
      <c r="TSS44" s="117"/>
      <c r="TST44" s="117"/>
      <c r="TSU44" s="117"/>
      <c r="TSV44" s="117"/>
      <c r="TSW44" s="117"/>
      <c r="TSX44" s="117"/>
      <c r="TSY44" s="117"/>
      <c r="TSZ44" s="117"/>
      <c r="TTA44" s="117"/>
      <c r="TTB44" s="117"/>
      <c r="TTC44" s="117"/>
      <c r="TTD44" s="117"/>
      <c r="TTE44" s="117"/>
      <c r="TTF44" s="117"/>
      <c r="TTG44" s="117"/>
      <c r="TTH44" s="117"/>
      <c r="TTI44" s="117"/>
      <c r="TTJ44" s="117"/>
      <c r="TTK44" s="117"/>
      <c r="TTL44" s="117"/>
      <c r="TTM44" s="117"/>
      <c r="TTN44" s="117"/>
      <c r="TTO44" s="117"/>
      <c r="TTP44" s="117"/>
      <c r="TTQ44" s="117"/>
      <c r="TTR44" s="117"/>
      <c r="TTS44" s="117"/>
      <c r="TTT44" s="117"/>
      <c r="TTU44" s="117"/>
      <c r="TTV44" s="117"/>
      <c r="TTW44" s="117"/>
      <c r="TTX44" s="117"/>
      <c r="TTY44" s="117"/>
      <c r="TTZ44" s="117"/>
      <c r="TUA44" s="117"/>
      <c r="TUB44" s="117"/>
      <c r="TUC44" s="117"/>
      <c r="TUD44" s="117"/>
      <c r="TUE44" s="117"/>
      <c r="TUF44" s="117"/>
      <c r="TUG44" s="117"/>
      <c r="TUH44" s="117"/>
      <c r="TUI44" s="117"/>
      <c r="TUJ44" s="117"/>
      <c r="TUK44" s="117"/>
      <c r="TUL44" s="117"/>
      <c r="TUM44" s="117"/>
      <c r="TUN44" s="117"/>
      <c r="TUO44" s="117"/>
      <c r="TUP44" s="117"/>
      <c r="TUQ44" s="117"/>
      <c r="TUR44" s="117"/>
      <c r="TUS44" s="117"/>
      <c r="TUT44" s="117"/>
      <c r="TUU44" s="117"/>
      <c r="TUV44" s="117"/>
      <c r="TUW44" s="117"/>
      <c r="TUX44" s="117"/>
      <c r="TUY44" s="117"/>
      <c r="TUZ44" s="117"/>
      <c r="TVA44" s="117"/>
      <c r="TVB44" s="117"/>
      <c r="TVC44" s="117"/>
      <c r="TVD44" s="117"/>
      <c r="TVE44" s="117"/>
      <c r="TVF44" s="117"/>
      <c r="TVG44" s="117"/>
      <c r="TVH44" s="117"/>
      <c r="TVI44" s="117"/>
      <c r="TVJ44" s="117"/>
      <c r="TVK44" s="117"/>
      <c r="TVL44" s="117"/>
      <c r="TVM44" s="117"/>
      <c r="TVN44" s="117"/>
      <c r="TVO44" s="117"/>
      <c r="TVP44" s="117"/>
      <c r="TVQ44" s="117"/>
      <c r="TVR44" s="117"/>
      <c r="TVS44" s="117"/>
      <c r="TVT44" s="117"/>
      <c r="TVU44" s="117"/>
      <c r="TVV44" s="117"/>
      <c r="TVW44" s="117"/>
      <c r="TVX44" s="117"/>
      <c r="TVY44" s="117"/>
      <c r="TVZ44" s="117"/>
      <c r="TWA44" s="117"/>
      <c r="TWB44" s="117"/>
      <c r="TWC44" s="117"/>
      <c r="TWD44" s="117"/>
      <c r="TWE44" s="117"/>
      <c r="TWF44" s="117"/>
      <c r="TWG44" s="117"/>
      <c r="TWH44" s="117"/>
      <c r="TWI44" s="117"/>
      <c r="TWJ44" s="117"/>
      <c r="TWK44" s="117"/>
      <c r="TWL44" s="117"/>
      <c r="TWM44" s="117"/>
      <c r="TWN44" s="117"/>
      <c r="TWO44" s="117"/>
      <c r="TWP44" s="117"/>
      <c r="TWQ44" s="117"/>
      <c r="TWR44" s="117"/>
      <c r="TWS44" s="117"/>
      <c r="TWT44" s="117"/>
      <c r="TWU44" s="117"/>
      <c r="TWV44" s="117"/>
      <c r="TWW44" s="117"/>
      <c r="TWX44" s="117"/>
      <c r="TWY44" s="117"/>
      <c r="TWZ44" s="117"/>
      <c r="TXA44" s="117"/>
      <c r="TXB44" s="117"/>
      <c r="TXC44" s="117"/>
      <c r="TXD44" s="117"/>
      <c r="TXE44" s="117"/>
      <c r="TXF44" s="117"/>
      <c r="TXG44" s="117"/>
      <c r="TXH44" s="117"/>
      <c r="TXI44" s="117"/>
      <c r="TXJ44" s="117"/>
      <c r="TXK44" s="117"/>
      <c r="TXL44" s="117"/>
      <c r="TXM44" s="117"/>
      <c r="TXN44" s="117"/>
      <c r="TXO44" s="117"/>
      <c r="TXP44" s="117"/>
      <c r="TXQ44" s="117"/>
      <c r="TXR44" s="117"/>
      <c r="TXS44" s="117"/>
      <c r="TXT44" s="117"/>
      <c r="TXU44" s="117"/>
      <c r="TXV44" s="117"/>
      <c r="TXW44" s="117"/>
      <c r="TXX44" s="117"/>
      <c r="TXY44" s="117"/>
      <c r="TXZ44" s="117"/>
      <c r="TYA44" s="117"/>
      <c r="TYB44" s="117"/>
      <c r="TYC44" s="117"/>
      <c r="TYD44" s="117"/>
      <c r="TYE44" s="117"/>
      <c r="TYF44" s="117"/>
      <c r="TYG44" s="117"/>
      <c r="TYH44" s="117"/>
      <c r="TYI44" s="117"/>
      <c r="TYJ44" s="117"/>
      <c r="TYK44" s="117"/>
      <c r="TYL44" s="117"/>
      <c r="TYM44" s="117"/>
      <c r="TYN44" s="117"/>
      <c r="TYO44" s="117"/>
      <c r="TYP44" s="117"/>
      <c r="TYQ44" s="117"/>
      <c r="TYR44" s="117"/>
      <c r="TYS44" s="117"/>
      <c r="TYT44" s="117"/>
      <c r="TYU44" s="117"/>
      <c r="TYV44" s="117"/>
      <c r="TYW44" s="117"/>
      <c r="TYX44" s="117"/>
      <c r="TYY44" s="117"/>
      <c r="TYZ44" s="117"/>
      <c r="TZA44" s="117"/>
      <c r="TZB44" s="117"/>
      <c r="TZC44" s="117"/>
      <c r="TZD44" s="117"/>
      <c r="TZE44" s="117"/>
      <c r="TZF44" s="117"/>
      <c r="TZG44" s="117"/>
      <c r="TZH44" s="117"/>
      <c r="TZI44" s="117"/>
      <c r="TZJ44" s="117"/>
      <c r="TZK44" s="117"/>
      <c r="TZL44" s="117"/>
      <c r="TZM44" s="117"/>
      <c r="TZN44" s="117"/>
      <c r="TZO44" s="117"/>
      <c r="TZP44" s="117"/>
      <c r="TZQ44" s="117"/>
      <c r="TZR44" s="117"/>
      <c r="TZS44" s="117"/>
      <c r="TZT44" s="117"/>
      <c r="TZU44" s="117"/>
      <c r="TZV44" s="117"/>
      <c r="TZW44" s="117"/>
      <c r="TZX44" s="117"/>
      <c r="TZY44" s="117"/>
      <c r="TZZ44" s="117"/>
      <c r="UAA44" s="117"/>
      <c r="UAB44" s="117"/>
      <c r="UAC44" s="117"/>
      <c r="UAD44" s="117"/>
      <c r="UAE44" s="117"/>
      <c r="UAF44" s="117"/>
      <c r="UAG44" s="117"/>
      <c r="UAH44" s="117"/>
      <c r="UAI44" s="117"/>
      <c r="UAJ44" s="117"/>
      <c r="UAK44" s="117"/>
      <c r="UAL44" s="117"/>
      <c r="UAM44" s="117"/>
      <c r="UAN44" s="117"/>
      <c r="UAO44" s="117"/>
      <c r="UAP44" s="117"/>
      <c r="UAQ44" s="117"/>
      <c r="UAR44" s="117"/>
      <c r="UAS44" s="117"/>
      <c r="UAT44" s="117"/>
      <c r="UAU44" s="117"/>
      <c r="UAV44" s="117"/>
      <c r="UAW44" s="117"/>
      <c r="UAX44" s="117"/>
      <c r="UAY44" s="117"/>
      <c r="UAZ44" s="117"/>
      <c r="UBA44" s="117"/>
      <c r="UBB44" s="117"/>
      <c r="UBC44" s="117"/>
      <c r="UBD44" s="117"/>
      <c r="UBE44" s="117"/>
      <c r="UBF44" s="117"/>
      <c r="UBG44" s="117"/>
      <c r="UBH44" s="117"/>
      <c r="UBI44" s="117"/>
      <c r="UBJ44" s="117"/>
      <c r="UBK44" s="117"/>
      <c r="UBL44" s="117"/>
      <c r="UBM44" s="117"/>
      <c r="UBN44" s="117"/>
      <c r="UBO44" s="117"/>
      <c r="UBP44" s="117"/>
      <c r="UBQ44" s="117"/>
      <c r="UBR44" s="117"/>
      <c r="UBS44" s="117"/>
      <c r="UBT44" s="117"/>
      <c r="UBU44" s="117"/>
      <c r="UBV44" s="117"/>
      <c r="UBW44" s="117"/>
      <c r="UBX44" s="117"/>
      <c r="UBY44" s="117"/>
      <c r="UBZ44" s="117"/>
      <c r="UCA44" s="117"/>
      <c r="UCB44" s="117"/>
      <c r="UCC44" s="117"/>
      <c r="UCD44" s="117"/>
      <c r="UCE44" s="117"/>
      <c r="UCF44" s="117"/>
      <c r="UCG44" s="117"/>
      <c r="UCH44" s="117"/>
      <c r="UCI44" s="117"/>
      <c r="UCJ44" s="117"/>
      <c r="UCK44" s="117"/>
      <c r="UCL44" s="117"/>
      <c r="UCM44" s="117"/>
      <c r="UCN44" s="117"/>
      <c r="UCO44" s="117"/>
      <c r="UCP44" s="117"/>
      <c r="UCQ44" s="117"/>
      <c r="UCR44" s="117"/>
      <c r="UCS44" s="117"/>
      <c r="UCT44" s="117"/>
      <c r="UCU44" s="117"/>
      <c r="UCV44" s="117"/>
      <c r="UCW44" s="117"/>
      <c r="UCX44" s="117"/>
      <c r="UCY44" s="117"/>
      <c r="UCZ44" s="117"/>
      <c r="UDA44" s="117"/>
      <c r="UDB44" s="117"/>
      <c r="UDC44" s="117"/>
      <c r="UDD44" s="117"/>
      <c r="UDE44" s="117"/>
      <c r="UDF44" s="117"/>
      <c r="UDG44" s="117"/>
      <c r="UDH44" s="117"/>
      <c r="UDI44" s="117"/>
      <c r="UDJ44" s="117"/>
      <c r="UDK44" s="117"/>
      <c r="UDL44" s="117"/>
      <c r="UDM44" s="117"/>
      <c r="UDN44" s="117"/>
      <c r="UDO44" s="117"/>
      <c r="UDP44" s="117"/>
      <c r="UDQ44" s="117"/>
      <c r="UDR44" s="117"/>
      <c r="UDS44" s="117"/>
      <c r="UDT44" s="117"/>
      <c r="UDU44" s="117"/>
      <c r="UDV44" s="117"/>
      <c r="UDW44" s="117"/>
      <c r="UDX44" s="117"/>
      <c r="UDY44" s="117"/>
      <c r="UDZ44" s="117"/>
      <c r="UEA44" s="117"/>
      <c r="UEB44" s="117"/>
      <c r="UEC44" s="117"/>
      <c r="UED44" s="117"/>
      <c r="UEE44" s="117"/>
      <c r="UEF44" s="117"/>
      <c r="UEG44" s="117"/>
      <c r="UEH44" s="117"/>
      <c r="UEI44" s="117"/>
      <c r="UEJ44" s="117"/>
      <c r="UEK44" s="117"/>
      <c r="UEL44" s="117"/>
      <c r="UEM44" s="117"/>
      <c r="UEN44" s="117"/>
      <c r="UEO44" s="117"/>
      <c r="UEP44" s="117"/>
      <c r="UEQ44" s="117"/>
      <c r="UER44" s="117"/>
      <c r="UES44" s="117"/>
      <c r="UET44" s="117"/>
      <c r="UEU44" s="117"/>
      <c r="UEV44" s="117"/>
      <c r="UEW44" s="117"/>
      <c r="UEX44" s="117"/>
      <c r="UEY44" s="117"/>
      <c r="UEZ44" s="117"/>
      <c r="UFA44" s="117"/>
      <c r="UFB44" s="117"/>
      <c r="UFC44" s="117"/>
      <c r="UFD44" s="117"/>
      <c r="UFE44" s="117"/>
      <c r="UFF44" s="117"/>
      <c r="UFG44" s="117"/>
      <c r="UFH44" s="117"/>
      <c r="UFI44" s="117"/>
      <c r="UFJ44" s="117"/>
      <c r="UFK44" s="117"/>
      <c r="UFL44" s="117"/>
      <c r="UFM44" s="117"/>
      <c r="UFN44" s="117"/>
      <c r="UFO44" s="117"/>
      <c r="UFP44" s="117"/>
      <c r="UFQ44" s="117"/>
      <c r="UFR44" s="117"/>
      <c r="UFS44" s="117"/>
      <c r="UFT44" s="117"/>
      <c r="UFU44" s="117"/>
      <c r="UFV44" s="117"/>
      <c r="UFW44" s="117"/>
      <c r="UFX44" s="117"/>
      <c r="UFY44" s="117"/>
      <c r="UFZ44" s="117"/>
      <c r="UGA44" s="117"/>
      <c r="UGB44" s="117"/>
      <c r="UGC44" s="117"/>
      <c r="UGD44" s="117"/>
      <c r="UGE44" s="117"/>
      <c r="UGF44" s="117"/>
      <c r="UGG44" s="117"/>
      <c r="UGH44" s="117"/>
      <c r="UGI44" s="117"/>
      <c r="UGJ44" s="117"/>
      <c r="UGK44" s="117"/>
      <c r="UGL44" s="117"/>
      <c r="UGM44" s="117"/>
      <c r="UGN44" s="117"/>
      <c r="UGO44" s="117"/>
      <c r="UGP44" s="117"/>
      <c r="UGQ44" s="117"/>
      <c r="UGR44" s="117"/>
      <c r="UGS44" s="117"/>
      <c r="UGT44" s="117"/>
      <c r="UGU44" s="117"/>
      <c r="UGV44" s="117"/>
      <c r="UGW44" s="117"/>
      <c r="UGX44" s="117"/>
      <c r="UGY44" s="117"/>
      <c r="UGZ44" s="117"/>
      <c r="UHA44" s="117"/>
      <c r="UHB44" s="117"/>
      <c r="UHC44" s="117"/>
      <c r="UHD44" s="117"/>
      <c r="UHE44" s="117"/>
      <c r="UHF44" s="117"/>
      <c r="UHG44" s="117"/>
      <c r="UHH44" s="117"/>
      <c r="UHI44" s="117"/>
      <c r="UHJ44" s="117"/>
      <c r="UHK44" s="117"/>
      <c r="UHL44" s="117"/>
      <c r="UHM44" s="117"/>
      <c r="UHN44" s="117"/>
      <c r="UHO44" s="117"/>
      <c r="UHP44" s="117"/>
      <c r="UHQ44" s="117"/>
      <c r="UHR44" s="117"/>
      <c r="UHS44" s="117"/>
      <c r="UHT44" s="117"/>
      <c r="UHU44" s="117"/>
      <c r="UHV44" s="117"/>
      <c r="UHW44" s="117"/>
      <c r="UHX44" s="117"/>
      <c r="UHY44" s="117"/>
      <c r="UHZ44" s="117"/>
      <c r="UIA44" s="117"/>
      <c r="UIB44" s="117"/>
      <c r="UIC44" s="117"/>
      <c r="UID44" s="117"/>
      <c r="UIE44" s="117"/>
      <c r="UIF44" s="117"/>
      <c r="UIG44" s="117"/>
      <c r="UIH44" s="117"/>
      <c r="UII44" s="117"/>
      <c r="UIJ44" s="117"/>
      <c r="UIK44" s="117"/>
      <c r="UIL44" s="117"/>
      <c r="UIM44" s="117"/>
      <c r="UIN44" s="117"/>
      <c r="UIO44" s="117"/>
      <c r="UIP44" s="117"/>
      <c r="UIQ44" s="117"/>
      <c r="UIR44" s="117"/>
      <c r="UIS44" s="117"/>
      <c r="UIT44" s="117"/>
      <c r="UIU44" s="117"/>
      <c r="UIV44" s="117"/>
      <c r="UIW44" s="117"/>
      <c r="UIX44" s="117"/>
      <c r="UIY44" s="117"/>
      <c r="UIZ44" s="117"/>
      <c r="UJA44" s="117"/>
      <c r="UJB44" s="117"/>
      <c r="UJC44" s="117"/>
      <c r="UJD44" s="117"/>
      <c r="UJE44" s="117"/>
      <c r="UJF44" s="117"/>
      <c r="UJG44" s="117"/>
      <c r="UJH44" s="117"/>
      <c r="UJI44" s="117"/>
      <c r="UJJ44" s="117"/>
      <c r="UJK44" s="117"/>
      <c r="UJL44" s="117"/>
      <c r="UJM44" s="117"/>
      <c r="UJN44" s="117"/>
      <c r="UJO44" s="117"/>
      <c r="UJP44" s="117"/>
      <c r="UJQ44" s="117"/>
      <c r="UJR44" s="117"/>
      <c r="UJS44" s="117"/>
      <c r="UJT44" s="117"/>
      <c r="UJU44" s="117"/>
      <c r="UJV44" s="117"/>
      <c r="UJW44" s="117"/>
      <c r="UJX44" s="117"/>
      <c r="UJY44" s="117"/>
      <c r="UJZ44" s="117"/>
      <c r="UKA44" s="117"/>
      <c r="UKB44" s="117"/>
      <c r="UKC44" s="117"/>
      <c r="UKD44" s="117"/>
      <c r="UKE44" s="117"/>
      <c r="UKF44" s="117"/>
      <c r="UKG44" s="117"/>
      <c r="UKH44" s="117"/>
      <c r="UKI44" s="117"/>
      <c r="UKJ44" s="117"/>
      <c r="UKK44" s="117"/>
      <c r="UKL44" s="117"/>
      <c r="UKM44" s="117"/>
      <c r="UKN44" s="117"/>
      <c r="UKO44" s="117"/>
      <c r="UKP44" s="117"/>
      <c r="UKQ44" s="117"/>
      <c r="UKR44" s="117"/>
      <c r="UKS44" s="117"/>
      <c r="UKT44" s="117"/>
      <c r="UKU44" s="117"/>
      <c r="UKV44" s="117"/>
      <c r="UKW44" s="117"/>
      <c r="UKX44" s="117"/>
      <c r="UKY44" s="117"/>
      <c r="UKZ44" s="117"/>
      <c r="ULA44" s="117"/>
      <c r="ULB44" s="117"/>
      <c r="ULC44" s="117"/>
      <c r="ULD44" s="117"/>
      <c r="ULE44" s="117"/>
      <c r="ULF44" s="117"/>
      <c r="ULG44" s="117"/>
      <c r="ULH44" s="117"/>
      <c r="ULI44" s="117"/>
      <c r="ULJ44" s="117"/>
      <c r="ULK44" s="117"/>
      <c r="ULL44" s="117"/>
      <c r="ULM44" s="117"/>
      <c r="ULN44" s="117"/>
      <c r="ULO44" s="117"/>
      <c r="ULP44" s="117"/>
      <c r="ULQ44" s="117"/>
      <c r="ULR44" s="117"/>
      <c r="ULS44" s="117"/>
      <c r="ULT44" s="117"/>
      <c r="ULU44" s="117"/>
      <c r="ULV44" s="117"/>
      <c r="ULW44" s="117"/>
      <c r="ULX44" s="117"/>
      <c r="ULY44" s="117"/>
      <c r="ULZ44" s="117"/>
      <c r="UMA44" s="117"/>
      <c r="UMB44" s="117"/>
      <c r="UMC44" s="117"/>
      <c r="UMD44" s="117"/>
      <c r="UME44" s="117"/>
      <c r="UMF44" s="117"/>
      <c r="UMG44" s="117"/>
      <c r="UMH44" s="117"/>
      <c r="UMI44" s="117"/>
      <c r="UMJ44" s="117"/>
      <c r="UMK44" s="117"/>
      <c r="UML44" s="117"/>
      <c r="UMM44" s="117"/>
      <c r="UMN44" s="117"/>
      <c r="UMO44" s="117"/>
      <c r="UMP44" s="117"/>
      <c r="UMQ44" s="117"/>
      <c r="UMR44" s="117"/>
      <c r="UMS44" s="117"/>
      <c r="UMT44" s="117"/>
      <c r="UMU44" s="117"/>
      <c r="UMV44" s="117"/>
      <c r="UMW44" s="117"/>
      <c r="UMX44" s="117"/>
      <c r="UMY44" s="117"/>
      <c r="UMZ44" s="117"/>
      <c r="UNA44" s="117"/>
      <c r="UNB44" s="117"/>
      <c r="UNC44" s="117"/>
      <c r="UND44" s="117"/>
      <c r="UNE44" s="117"/>
      <c r="UNF44" s="117"/>
      <c r="UNG44" s="117"/>
      <c r="UNH44" s="117"/>
      <c r="UNI44" s="117"/>
      <c r="UNJ44" s="117"/>
      <c r="UNK44" s="117"/>
      <c r="UNL44" s="117"/>
      <c r="UNM44" s="117"/>
      <c r="UNN44" s="117"/>
      <c r="UNO44" s="117"/>
      <c r="UNP44" s="117"/>
      <c r="UNQ44" s="117"/>
      <c r="UNR44" s="117"/>
      <c r="UNS44" s="117"/>
      <c r="UNT44" s="117"/>
      <c r="UNU44" s="117"/>
      <c r="UNV44" s="117"/>
      <c r="UNW44" s="117"/>
      <c r="UNX44" s="117"/>
      <c r="UNY44" s="117"/>
      <c r="UNZ44" s="117"/>
      <c r="UOA44" s="117"/>
      <c r="UOB44" s="117"/>
      <c r="UOC44" s="117"/>
      <c r="UOD44" s="117"/>
      <c r="UOE44" s="117"/>
      <c r="UOF44" s="117"/>
      <c r="UOG44" s="117"/>
      <c r="UOH44" s="117"/>
      <c r="UOI44" s="117"/>
      <c r="UOJ44" s="117"/>
      <c r="UOK44" s="117"/>
      <c r="UOL44" s="117"/>
      <c r="UOM44" s="117"/>
      <c r="UON44" s="117"/>
      <c r="UOO44" s="117"/>
      <c r="UOP44" s="117"/>
      <c r="UOQ44" s="117"/>
      <c r="UOR44" s="117"/>
      <c r="UOS44" s="117"/>
      <c r="UOT44" s="117"/>
      <c r="UOU44" s="117"/>
      <c r="UOV44" s="117"/>
      <c r="UOW44" s="117"/>
      <c r="UOX44" s="117"/>
      <c r="UOY44" s="117"/>
      <c r="UOZ44" s="117"/>
      <c r="UPA44" s="117"/>
      <c r="UPB44" s="117"/>
      <c r="UPC44" s="117"/>
      <c r="UPD44" s="117"/>
      <c r="UPE44" s="117"/>
      <c r="UPF44" s="117"/>
      <c r="UPG44" s="117"/>
      <c r="UPH44" s="117"/>
      <c r="UPI44" s="117"/>
      <c r="UPJ44" s="117"/>
      <c r="UPK44" s="117"/>
      <c r="UPL44" s="117"/>
      <c r="UPM44" s="117"/>
      <c r="UPN44" s="117"/>
      <c r="UPO44" s="117"/>
      <c r="UPP44" s="117"/>
      <c r="UPQ44" s="117"/>
      <c r="UPR44" s="117"/>
      <c r="UPS44" s="117"/>
      <c r="UPT44" s="117"/>
      <c r="UPU44" s="117"/>
      <c r="UPV44" s="117"/>
      <c r="UPW44" s="117"/>
      <c r="UPX44" s="117"/>
      <c r="UPY44" s="117"/>
      <c r="UPZ44" s="117"/>
      <c r="UQA44" s="117"/>
      <c r="UQB44" s="117"/>
      <c r="UQC44" s="117"/>
      <c r="UQD44" s="117"/>
      <c r="UQE44" s="117"/>
      <c r="UQF44" s="117"/>
      <c r="UQG44" s="117"/>
      <c r="UQH44" s="117"/>
      <c r="UQI44" s="117"/>
      <c r="UQJ44" s="117"/>
      <c r="UQK44" s="117"/>
      <c r="UQL44" s="117"/>
      <c r="UQM44" s="117"/>
      <c r="UQN44" s="117"/>
      <c r="UQO44" s="117"/>
      <c r="UQP44" s="117"/>
      <c r="UQQ44" s="117"/>
      <c r="UQR44" s="117"/>
      <c r="UQS44" s="117"/>
      <c r="UQT44" s="117"/>
      <c r="UQU44" s="117"/>
      <c r="UQV44" s="117"/>
      <c r="UQW44" s="117"/>
      <c r="UQX44" s="117"/>
      <c r="UQY44" s="117"/>
      <c r="UQZ44" s="117"/>
      <c r="URA44" s="117"/>
      <c r="URB44" s="117"/>
      <c r="URC44" s="117"/>
      <c r="URD44" s="117"/>
      <c r="URE44" s="117"/>
      <c r="URF44" s="117"/>
      <c r="URG44" s="117"/>
      <c r="URH44" s="117"/>
      <c r="URI44" s="117"/>
      <c r="URJ44" s="117"/>
      <c r="URK44" s="117"/>
      <c r="URL44" s="117"/>
      <c r="URM44" s="117"/>
      <c r="URN44" s="117"/>
      <c r="URO44" s="117"/>
      <c r="URP44" s="117"/>
      <c r="URQ44" s="117"/>
      <c r="URR44" s="117"/>
      <c r="URS44" s="117"/>
      <c r="URT44" s="117"/>
      <c r="URU44" s="117"/>
      <c r="URV44" s="117"/>
      <c r="URW44" s="117"/>
      <c r="URX44" s="117"/>
      <c r="URY44" s="117"/>
      <c r="URZ44" s="117"/>
      <c r="USA44" s="117"/>
      <c r="USB44" s="117"/>
      <c r="USC44" s="117"/>
      <c r="USD44" s="117"/>
      <c r="USE44" s="117"/>
      <c r="USF44" s="117"/>
      <c r="USG44" s="117"/>
      <c r="USH44" s="117"/>
      <c r="USI44" s="117"/>
      <c r="USJ44" s="117"/>
      <c r="USK44" s="117"/>
      <c r="USL44" s="117"/>
      <c r="USM44" s="117"/>
      <c r="USN44" s="117"/>
      <c r="USO44" s="117"/>
      <c r="USP44" s="117"/>
      <c r="USQ44" s="117"/>
      <c r="USR44" s="117"/>
      <c r="USS44" s="117"/>
      <c r="UST44" s="117"/>
      <c r="USU44" s="117"/>
      <c r="USV44" s="117"/>
      <c r="USW44" s="117"/>
      <c r="USX44" s="117"/>
      <c r="USY44" s="117"/>
      <c r="USZ44" s="117"/>
      <c r="UTA44" s="117"/>
      <c r="UTB44" s="117"/>
      <c r="UTC44" s="117"/>
      <c r="UTD44" s="117"/>
      <c r="UTE44" s="117"/>
      <c r="UTF44" s="117"/>
      <c r="UTG44" s="117"/>
      <c r="UTH44" s="117"/>
      <c r="UTI44" s="117"/>
      <c r="UTJ44" s="117"/>
      <c r="UTK44" s="117"/>
      <c r="UTL44" s="117"/>
      <c r="UTM44" s="117"/>
      <c r="UTN44" s="117"/>
      <c r="UTO44" s="117"/>
      <c r="UTP44" s="117"/>
      <c r="UTQ44" s="117"/>
      <c r="UTR44" s="117"/>
      <c r="UTS44" s="117"/>
      <c r="UTT44" s="117"/>
      <c r="UTU44" s="117"/>
      <c r="UTV44" s="117"/>
      <c r="UTW44" s="117"/>
      <c r="UTX44" s="117"/>
      <c r="UTY44" s="117"/>
      <c r="UTZ44" s="117"/>
      <c r="UUA44" s="117"/>
      <c r="UUB44" s="117"/>
      <c r="UUC44" s="117"/>
      <c r="UUD44" s="117"/>
      <c r="UUE44" s="117"/>
      <c r="UUF44" s="117"/>
      <c r="UUG44" s="117"/>
      <c r="UUH44" s="117"/>
      <c r="UUI44" s="117"/>
      <c r="UUJ44" s="117"/>
      <c r="UUK44" s="117"/>
      <c r="UUL44" s="117"/>
      <c r="UUM44" s="117"/>
      <c r="UUN44" s="117"/>
      <c r="UUO44" s="117"/>
      <c r="UUP44" s="117"/>
      <c r="UUQ44" s="117"/>
      <c r="UUR44" s="117"/>
      <c r="UUS44" s="117"/>
      <c r="UUT44" s="117"/>
      <c r="UUU44" s="117"/>
      <c r="UUV44" s="117"/>
      <c r="UUW44" s="117"/>
      <c r="UUX44" s="117"/>
      <c r="UUY44" s="117"/>
      <c r="UUZ44" s="117"/>
      <c r="UVA44" s="117"/>
      <c r="UVB44" s="117"/>
      <c r="UVC44" s="117"/>
      <c r="UVD44" s="117"/>
      <c r="UVE44" s="117"/>
      <c r="UVF44" s="117"/>
      <c r="UVG44" s="117"/>
      <c r="UVH44" s="117"/>
      <c r="UVI44" s="117"/>
      <c r="UVJ44" s="117"/>
      <c r="UVK44" s="117"/>
      <c r="UVL44" s="117"/>
      <c r="UVM44" s="117"/>
      <c r="UVN44" s="117"/>
      <c r="UVO44" s="117"/>
      <c r="UVP44" s="117"/>
      <c r="UVQ44" s="117"/>
      <c r="UVR44" s="117"/>
      <c r="UVS44" s="117"/>
      <c r="UVT44" s="117"/>
      <c r="UVU44" s="117"/>
      <c r="UVV44" s="117"/>
      <c r="UVW44" s="117"/>
      <c r="UVX44" s="117"/>
      <c r="UVY44" s="117"/>
      <c r="UVZ44" s="117"/>
      <c r="UWA44" s="117"/>
      <c r="UWB44" s="117"/>
      <c r="UWC44" s="117"/>
      <c r="UWD44" s="117"/>
      <c r="UWE44" s="117"/>
      <c r="UWF44" s="117"/>
      <c r="UWG44" s="117"/>
      <c r="UWH44" s="117"/>
      <c r="UWI44" s="117"/>
      <c r="UWJ44" s="117"/>
      <c r="UWK44" s="117"/>
      <c r="UWL44" s="117"/>
      <c r="UWM44" s="117"/>
      <c r="UWN44" s="117"/>
      <c r="UWO44" s="117"/>
      <c r="UWP44" s="117"/>
      <c r="UWQ44" s="117"/>
      <c r="UWR44" s="117"/>
      <c r="UWS44" s="117"/>
      <c r="UWT44" s="117"/>
      <c r="UWU44" s="117"/>
      <c r="UWV44" s="117"/>
      <c r="UWW44" s="117"/>
      <c r="UWX44" s="117"/>
      <c r="UWY44" s="117"/>
      <c r="UWZ44" s="117"/>
      <c r="UXA44" s="117"/>
      <c r="UXB44" s="117"/>
      <c r="UXC44" s="117"/>
      <c r="UXD44" s="117"/>
      <c r="UXE44" s="117"/>
      <c r="UXF44" s="117"/>
      <c r="UXG44" s="117"/>
      <c r="UXH44" s="117"/>
      <c r="UXI44" s="117"/>
      <c r="UXJ44" s="117"/>
      <c r="UXK44" s="117"/>
      <c r="UXL44" s="117"/>
      <c r="UXM44" s="117"/>
      <c r="UXN44" s="117"/>
      <c r="UXO44" s="117"/>
      <c r="UXP44" s="117"/>
      <c r="UXQ44" s="117"/>
      <c r="UXR44" s="117"/>
      <c r="UXS44" s="117"/>
      <c r="UXT44" s="117"/>
      <c r="UXU44" s="117"/>
      <c r="UXV44" s="117"/>
      <c r="UXW44" s="117"/>
      <c r="UXX44" s="117"/>
      <c r="UXY44" s="117"/>
      <c r="UXZ44" s="117"/>
      <c r="UYA44" s="117"/>
      <c r="UYB44" s="117"/>
      <c r="UYC44" s="117"/>
      <c r="UYD44" s="117"/>
      <c r="UYE44" s="117"/>
      <c r="UYF44" s="117"/>
      <c r="UYG44" s="117"/>
      <c r="UYH44" s="117"/>
      <c r="UYI44" s="117"/>
      <c r="UYJ44" s="117"/>
      <c r="UYK44" s="117"/>
      <c r="UYL44" s="117"/>
      <c r="UYM44" s="117"/>
      <c r="UYN44" s="117"/>
      <c r="UYO44" s="117"/>
      <c r="UYP44" s="117"/>
      <c r="UYQ44" s="117"/>
      <c r="UYR44" s="117"/>
      <c r="UYS44" s="117"/>
      <c r="UYT44" s="117"/>
      <c r="UYU44" s="117"/>
      <c r="UYV44" s="117"/>
      <c r="UYW44" s="117"/>
      <c r="UYX44" s="117"/>
      <c r="UYY44" s="117"/>
      <c r="UYZ44" s="117"/>
      <c r="UZA44" s="117"/>
      <c r="UZB44" s="117"/>
      <c r="UZC44" s="117"/>
      <c r="UZD44" s="117"/>
      <c r="UZE44" s="117"/>
      <c r="UZF44" s="117"/>
      <c r="UZG44" s="117"/>
      <c r="UZH44" s="117"/>
      <c r="UZI44" s="117"/>
      <c r="UZJ44" s="117"/>
      <c r="UZK44" s="117"/>
      <c r="UZL44" s="117"/>
      <c r="UZM44" s="117"/>
      <c r="UZN44" s="117"/>
      <c r="UZO44" s="117"/>
      <c r="UZP44" s="117"/>
      <c r="UZQ44" s="117"/>
      <c r="UZR44" s="117"/>
      <c r="UZS44" s="117"/>
      <c r="UZT44" s="117"/>
      <c r="UZU44" s="117"/>
      <c r="UZV44" s="117"/>
      <c r="UZW44" s="117"/>
      <c r="UZX44" s="117"/>
      <c r="UZY44" s="117"/>
      <c r="UZZ44" s="117"/>
      <c r="VAA44" s="117"/>
      <c r="VAB44" s="117"/>
      <c r="VAC44" s="117"/>
      <c r="VAD44" s="117"/>
      <c r="VAE44" s="117"/>
      <c r="VAF44" s="117"/>
      <c r="VAG44" s="117"/>
      <c r="VAH44" s="117"/>
      <c r="VAI44" s="117"/>
      <c r="VAJ44" s="117"/>
      <c r="VAK44" s="117"/>
      <c r="VAL44" s="117"/>
      <c r="VAM44" s="117"/>
      <c r="VAN44" s="117"/>
      <c r="VAO44" s="117"/>
      <c r="VAP44" s="117"/>
      <c r="VAQ44" s="117"/>
      <c r="VAR44" s="117"/>
      <c r="VAS44" s="117"/>
      <c r="VAT44" s="117"/>
      <c r="VAU44" s="117"/>
      <c r="VAV44" s="117"/>
      <c r="VAW44" s="117"/>
      <c r="VAX44" s="117"/>
      <c r="VAY44" s="117"/>
      <c r="VAZ44" s="117"/>
      <c r="VBA44" s="117"/>
      <c r="VBB44" s="117"/>
      <c r="VBC44" s="117"/>
      <c r="VBD44" s="117"/>
      <c r="VBE44" s="117"/>
      <c r="VBF44" s="117"/>
      <c r="VBG44" s="117"/>
      <c r="VBH44" s="117"/>
      <c r="VBI44" s="117"/>
      <c r="VBJ44" s="117"/>
      <c r="VBK44" s="117"/>
      <c r="VBL44" s="117"/>
      <c r="VBM44" s="117"/>
      <c r="VBN44" s="117"/>
      <c r="VBO44" s="117"/>
      <c r="VBP44" s="117"/>
      <c r="VBQ44" s="117"/>
      <c r="VBR44" s="117"/>
      <c r="VBS44" s="117"/>
      <c r="VBT44" s="117"/>
      <c r="VBU44" s="117"/>
      <c r="VBV44" s="117"/>
      <c r="VBW44" s="117"/>
      <c r="VBX44" s="117"/>
      <c r="VBY44" s="117"/>
      <c r="VBZ44" s="117"/>
      <c r="VCA44" s="117"/>
      <c r="VCB44" s="117"/>
      <c r="VCC44" s="117"/>
      <c r="VCD44" s="117"/>
      <c r="VCE44" s="117"/>
      <c r="VCF44" s="117"/>
      <c r="VCG44" s="117"/>
      <c r="VCH44" s="117"/>
      <c r="VCI44" s="117"/>
      <c r="VCJ44" s="117"/>
      <c r="VCK44" s="117"/>
      <c r="VCL44" s="117"/>
      <c r="VCM44" s="117"/>
      <c r="VCN44" s="117"/>
      <c r="VCO44" s="117"/>
      <c r="VCP44" s="117"/>
      <c r="VCQ44" s="117"/>
      <c r="VCR44" s="117"/>
      <c r="VCS44" s="117"/>
      <c r="VCT44" s="117"/>
      <c r="VCU44" s="117"/>
      <c r="VCV44" s="117"/>
      <c r="VCW44" s="117"/>
      <c r="VCX44" s="117"/>
      <c r="VCY44" s="117"/>
      <c r="VCZ44" s="117"/>
      <c r="VDA44" s="117"/>
      <c r="VDB44" s="117"/>
      <c r="VDC44" s="117"/>
      <c r="VDD44" s="117"/>
      <c r="VDE44" s="117"/>
      <c r="VDF44" s="117"/>
      <c r="VDG44" s="117"/>
      <c r="VDH44" s="117"/>
      <c r="VDI44" s="117"/>
      <c r="VDJ44" s="117"/>
      <c r="VDK44" s="117"/>
      <c r="VDL44" s="117"/>
      <c r="VDM44" s="117"/>
      <c r="VDN44" s="117"/>
      <c r="VDO44" s="117"/>
      <c r="VDP44" s="117"/>
      <c r="VDQ44" s="117"/>
      <c r="VDR44" s="117"/>
      <c r="VDS44" s="117"/>
      <c r="VDT44" s="117"/>
      <c r="VDU44" s="117"/>
      <c r="VDV44" s="117"/>
      <c r="VDW44" s="117"/>
      <c r="VDX44" s="117"/>
      <c r="VDY44" s="117"/>
      <c r="VDZ44" s="117"/>
      <c r="VEA44" s="117"/>
      <c r="VEB44" s="117"/>
      <c r="VEC44" s="117"/>
      <c r="VED44" s="117"/>
      <c r="VEE44" s="117"/>
      <c r="VEF44" s="117"/>
      <c r="VEG44" s="117"/>
      <c r="VEH44" s="117"/>
      <c r="VEI44" s="117"/>
      <c r="VEJ44" s="117"/>
      <c r="VEK44" s="117"/>
      <c r="VEL44" s="117"/>
      <c r="VEM44" s="117"/>
      <c r="VEN44" s="117"/>
      <c r="VEO44" s="117"/>
      <c r="VEP44" s="117"/>
      <c r="VEQ44" s="117"/>
      <c r="VER44" s="117"/>
      <c r="VES44" s="117"/>
      <c r="VET44" s="117"/>
      <c r="VEU44" s="117"/>
      <c r="VEV44" s="117"/>
      <c r="VEW44" s="117"/>
      <c r="VEX44" s="117"/>
      <c r="VEY44" s="117"/>
      <c r="VEZ44" s="117"/>
      <c r="VFA44" s="117"/>
      <c r="VFB44" s="117"/>
      <c r="VFC44" s="117"/>
      <c r="VFD44" s="117"/>
      <c r="VFE44" s="117"/>
      <c r="VFF44" s="117"/>
      <c r="VFG44" s="117"/>
      <c r="VFH44" s="117"/>
      <c r="VFI44" s="117"/>
      <c r="VFJ44" s="117"/>
      <c r="VFK44" s="117"/>
      <c r="VFL44" s="117"/>
      <c r="VFM44" s="117"/>
      <c r="VFN44" s="117"/>
      <c r="VFO44" s="117"/>
      <c r="VFP44" s="117"/>
      <c r="VFQ44" s="117"/>
      <c r="VFR44" s="117"/>
      <c r="VFS44" s="117"/>
      <c r="VFT44" s="117"/>
      <c r="VFU44" s="117"/>
      <c r="VFV44" s="117"/>
      <c r="VFW44" s="117"/>
      <c r="VFX44" s="117"/>
      <c r="VFY44" s="117"/>
      <c r="VFZ44" s="117"/>
      <c r="VGA44" s="117"/>
      <c r="VGB44" s="117"/>
      <c r="VGC44" s="117"/>
      <c r="VGD44" s="117"/>
      <c r="VGE44" s="117"/>
      <c r="VGF44" s="117"/>
      <c r="VGG44" s="117"/>
      <c r="VGH44" s="117"/>
      <c r="VGI44" s="117"/>
      <c r="VGJ44" s="117"/>
      <c r="VGK44" s="117"/>
      <c r="VGL44" s="117"/>
      <c r="VGM44" s="117"/>
      <c r="VGN44" s="117"/>
      <c r="VGO44" s="117"/>
      <c r="VGP44" s="117"/>
      <c r="VGQ44" s="117"/>
      <c r="VGR44" s="117"/>
      <c r="VGS44" s="117"/>
      <c r="VGT44" s="117"/>
      <c r="VGU44" s="117"/>
      <c r="VGV44" s="117"/>
      <c r="VGW44" s="117"/>
      <c r="VGX44" s="117"/>
      <c r="VGY44" s="117"/>
      <c r="VGZ44" s="117"/>
      <c r="VHA44" s="117"/>
      <c r="VHB44" s="117"/>
      <c r="VHC44" s="117"/>
      <c r="VHD44" s="117"/>
      <c r="VHE44" s="117"/>
      <c r="VHF44" s="117"/>
      <c r="VHG44" s="117"/>
      <c r="VHH44" s="117"/>
      <c r="VHI44" s="117"/>
      <c r="VHJ44" s="117"/>
      <c r="VHK44" s="117"/>
      <c r="VHL44" s="117"/>
      <c r="VHM44" s="117"/>
      <c r="VHN44" s="117"/>
      <c r="VHO44" s="117"/>
      <c r="VHP44" s="117"/>
      <c r="VHQ44" s="117"/>
      <c r="VHR44" s="117"/>
      <c r="VHS44" s="117"/>
      <c r="VHT44" s="117"/>
      <c r="VHU44" s="117"/>
      <c r="VHV44" s="117"/>
      <c r="VHW44" s="117"/>
      <c r="VHX44" s="117"/>
      <c r="VHY44" s="117"/>
      <c r="VHZ44" s="117"/>
      <c r="VIA44" s="117"/>
      <c r="VIB44" s="117"/>
      <c r="VIC44" s="117"/>
      <c r="VID44" s="117"/>
      <c r="VIE44" s="117"/>
      <c r="VIF44" s="117"/>
      <c r="VIG44" s="117"/>
      <c r="VIH44" s="117"/>
      <c r="VII44" s="117"/>
      <c r="VIJ44" s="117"/>
      <c r="VIK44" s="117"/>
      <c r="VIL44" s="117"/>
      <c r="VIM44" s="117"/>
      <c r="VIN44" s="117"/>
      <c r="VIO44" s="117"/>
      <c r="VIP44" s="117"/>
      <c r="VIQ44" s="117"/>
      <c r="VIR44" s="117"/>
      <c r="VIS44" s="117"/>
      <c r="VIT44" s="117"/>
      <c r="VIU44" s="117"/>
      <c r="VIV44" s="117"/>
      <c r="VIW44" s="117"/>
      <c r="VIX44" s="117"/>
      <c r="VIY44" s="117"/>
      <c r="VIZ44" s="117"/>
      <c r="VJA44" s="117"/>
      <c r="VJB44" s="117"/>
      <c r="VJC44" s="117"/>
      <c r="VJD44" s="117"/>
      <c r="VJE44" s="117"/>
      <c r="VJF44" s="117"/>
      <c r="VJG44" s="117"/>
      <c r="VJH44" s="117"/>
      <c r="VJI44" s="117"/>
      <c r="VJJ44" s="117"/>
      <c r="VJK44" s="117"/>
      <c r="VJL44" s="117"/>
      <c r="VJM44" s="117"/>
      <c r="VJN44" s="117"/>
      <c r="VJO44" s="117"/>
      <c r="VJP44" s="117"/>
      <c r="VJQ44" s="117"/>
      <c r="VJR44" s="117"/>
      <c r="VJS44" s="117"/>
      <c r="VJT44" s="117"/>
      <c r="VJU44" s="117"/>
      <c r="VJV44" s="117"/>
      <c r="VJW44" s="117"/>
      <c r="VJX44" s="117"/>
      <c r="VJY44" s="117"/>
      <c r="VJZ44" s="117"/>
      <c r="VKA44" s="117"/>
      <c r="VKB44" s="117"/>
      <c r="VKC44" s="117"/>
      <c r="VKD44" s="117"/>
      <c r="VKE44" s="117"/>
      <c r="VKF44" s="117"/>
      <c r="VKG44" s="117"/>
      <c r="VKH44" s="117"/>
      <c r="VKI44" s="117"/>
      <c r="VKJ44" s="117"/>
      <c r="VKK44" s="117"/>
      <c r="VKL44" s="117"/>
      <c r="VKM44" s="117"/>
      <c r="VKN44" s="117"/>
      <c r="VKO44" s="117"/>
      <c r="VKP44" s="117"/>
      <c r="VKQ44" s="117"/>
      <c r="VKR44" s="117"/>
      <c r="VKS44" s="117"/>
      <c r="VKT44" s="117"/>
      <c r="VKU44" s="117"/>
      <c r="VKV44" s="117"/>
      <c r="VKW44" s="117"/>
      <c r="VKX44" s="117"/>
      <c r="VKY44" s="117"/>
      <c r="VKZ44" s="117"/>
      <c r="VLA44" s="117"/>
      <c r="VLB44" s="117"/>
      <c r="VLC44" s="117"/>
      <c r="VLD44" s="117"/>
      <c r="VLE44" s="117"/>
      <c r="VLF44" s="117"/>
      <c r="VLG44" s="117"/>
      <c r="VLH44" s="117"/>
      <c r="VLI44" s="117"/>
      <c r="VLJ44" s="117"/>
      <c r="VLK44" s="117"/>
      <c r="VLL44" s="117"/>
      <c r="VLM44" s="117"/>
      <c r="VLN44" s="117"/>
      <c r="VLO44" s="117"/>
      <c r="VLP44" s="117"/>
      <c r="VLQ44" s="117"/>
      <c r="VLR44" s="117"/>
      <c r="VLS44" s="117"/>
      <c r="VLT44" s="117"/>
      <c r="VLU44" s="117"/>
      <c r="VLV44" s="117"/>
      <c r="VLW44" s="117"/>
      <c r="VLX44" s="117"/>
      <c r="VLY44" s="117"/>
      <c r="VLZ44" s="117"/>
      <c r="VMA44" s="117"/>
      <c r="VMB44" s="117"/>
      <c r="VMC44" s="117"/>
      <c r="VMD44" s="117"/>
      <c r="VME44" s="117"/>
      <c r="VMF44" s="117"/>
      <c r="VMG44" s="117"/>
      <c r="VMH44" s="117"/>
      <c r="VMI44" s="117"/>
      <c r="VMJ44" s="117"/>
      <c r="VMK44" s="117"/>
      <c r="VML44" s="117"/>
      <c r="VMM44" s="117"/>
      <c r="VMN44" s="117"/>
      <c r="VMO44" s="117"/>
      <c r="VMP44" s="117"/>
      <c r="VMQ44" s="117"/>
      <c r="VMR44" s="117"/>
      <c r="VMS44" s="117"/>
      <c r="VMT44" s="117"/>
      <c r="VMU44" s="117"/>
      <c r="VMV44" s="117"/>
      <c r="VMW44" s="117"/>
      <c r="VMX44" s="117"/>
      <c r="VMY44" s="117"/>
      <c r="VMZ44" s="117"/>
      <c r="VNA44" s="117"/>
      <c r="VNB44" s="117"/>
      <c r="VNC44" s="117"/>
      <c r="VND44" s="117"/>
      <c r="VNE44" s="117"/>
      <c r="VNF44" s="117"/>
      <c r="VNG44" s="117"/>
      <c r="VNH44" s="117"/>
      <c r="VNI44" s="117"/>
      <c r="VNJ44" s="117"/>
      <c r="VNK44" s="117"/>
      <c r="VNL44" s="117"/>
      <c r="VNM44" s="117"/>
      <c r="VNN44" s="117"/>
      <c r="VNO44" s="117"/>
      <c r="VNP44" s="117"/>
      <c r="VNQ44" s="117"/>
      <c r="VNR44" s="117"/>
      <c r="VNS44" s="117"/>
      <c r="VNT44" s="117"/>
      <c r="VNU44" s="117"/>
      <c r="VNV44" s="117"/>
      <c r="VNW44" s="117"/>
      <c r="VNX44" s="117"/>
      <c r="VNY44" s="117"/>
      <c r="VNZ44" s="117"/>
      <c r="VOA44" s="117"/>
      <c r="VOB44" s="117"/>
      <c r="VOC44" s="117"/>
      <c r="VOD44" s="117"/>
      <c r="VOE44" s="117"/>
      <c r="VOF44" s="117"/>
      <c r="VOG44" s="117"/>
      <c r="VOH44" s="117"/>
      <c r="VOI44" s="117"/>
      <c r="VOJ44" s="117"/>
      <c r="VOK44" s="117"/>
      <c r="VOL44" s="117"/>
      <c r="VOM44" s="117"/>
      <c r="VON44" s="117"/>
      <c r="VOO44" s="117"/>
      <c r="VOP44" s="117"/>
      <c r="VOQ44" s="117"/>
      <c r="VOR44" s="117"/>
      <c r="VOS44" s="117"/>
      <c r="VOT44" s="117"/>
      <c r="VOU44" s="117"/>
      <c r="VOV44" s="117"/>
      <c r="VOW44" s="117"/>
      <c r="VOX44" s="117"/>
      <c r="VOY44" s="117"/>
      <c r="VOZ44" s="117"/>
      <c r="VPA44" s="117"/>
      <c r="VPB44" s="117"/>
      <c r="VPC44" s="117"/>
      <c r="VPD44" s="117"/>
      <c r="VPE44" s="117"/>
      <c r="VPF44" s="117"/>
      <c r="VPG44" s="117"/>
      <c r="VPH44" s="117"/>
      <c r="VPI44" s="117"/>
      <c r="VPJ44" s="117"/>
      <c r="VPK44" s="117"/>
      <c r="VPL44" s="117"/>
      <c r="VPM44" s="117"/>
      <c r="VPN44" s="117"/>
      <c r="VPO44" s="117"/>
      <c r="VPP44" s="117"/>
      <c r="VPQ44" s="117"/>
      <c r="VPR44" s="117"/>
      <c r="VPS44" s="117"/>
      <c r="VPT44" s="117"/>
      <c r="VPU44" s="117"/>
      <c r="VPV44" s="117"/>
      <c r="VPW44" s="117"/>
      <c r="VPX44" s="117"/>
      <c r="VPY44" s="117"/>
      <c r="VPZ44" s="117"/>
      <c r="VQA44" s="117"/>
      <c r="VQB44" s="117"/>
      <c r="VQC44" s="117"/>
      <c r="VQD44" s="117"/>
      <c r="VQE44" s="117"/>
      <c r="VQF44" s="117"/>
      <c r="VQG44" s="117"/>
      <c r="VQH44" s="117"/>
      <c r="VQI44" s="117"/>
      <c r="VQJ44" s="117"/>
      <c r="VQK44" s="117"/>
      <c r="VQL44" s="117"/>
      <c r="VQM44" s="117"/>
      <c r="VQN44" s="117"/>
      <c r="VQO44" s="117"/>
      <c r="VQP44" s="117"/>
      <c r="VQQ44" s="117"/>
      <c r="VQR44" s="117"/>
      <c r="VQS44" s="117"/>
      <c r="VQT44" s="117"/>
      <c r="VQU44" s="117"/>
      <c r="VQV44" s="117"/>
      <c r="VQW44" s="117"/>
      <c r="VQX44" s="117"/>
      <c r="VQY44" s="117"/>
      <c r="VQZ44" s="117"/>
      <c r="VRA44" s="117"/>
      <c r="VRB44" s="117"/>
      <c r="VRC44" s="117"/>
      <c r="VRD44" s="117"/>
      <c r="VRE44" s="117"/>
      <c r="VRF44" s="117"/>
      <c r="VRG44" s="117"/>
      <c r="VRH44" s="117"/>
      <c r="VRI44" s="117"/>
      <c r="VRJ44" s="117"/>
      <c r="VRK44" s="117"/>
      <c r="VRL44" s="117"/>
      <c r="VRM44" s="117"/>
      <c r="VRN44" s="117"/>
      <c r="VRO44" s="117"/>
      <c r="VRP44" s="117"/>
      <c r="VRQ44" s="117"/>
      <c r="VRR44" s="117"/>
      <c r="VRS44" s="117"/>
      <c r="VRT44" s="117"/>
      <c r="VRU44" s="117"/>
      <c r="VRV44" s="117"/>
      <c r="VRW44" s="117"/>
      <c r="VRX44" s="117"/>
      <c r="VRY44" s="117"/>
      <c r="VRZ44" s="117"/>
      <c r="VSA44" s="117"/>
      <c r="VSB44" s="117"/>
      <c r="VSC44" s="117"/>
      <c r="VSD44" s="117"/>
      <c r="VSE44" s="117"/>
      <c r="VSF44" s="117"/>
      <c r="VSG44" s="117"/>
      <c r="VSH44" s="117"/>
      <c r="VSI44" s="117"/>
      <c r="VSJ44" s="117"/>
      <c r="VSK44" s="117"/>
      <c r="VSL44" s="117"/>
      <c r="VSM44" s="117"/>
      <c r="VSN44" s="117"/>
      <c r="VSO44" s="117"/>
      <c r="VSP44" s="117"/>
      <c r="VSQ44" s="117"/>
      <c r="VSR44" s="117"/>
      <c r="VSS44" s="117"/>
      <c r="VST44" s="117"/>
      <c r="VSU44" s="117"/>
      <c r="VSV44" s="117"/>
      <c r="VSW44" s="117"/>
      <c r="VSX44" s="117"/>
      <c r="VSY44" s="117"/>
      <c r="VSZ44" s="117"/>
      <c r="VTA44" s="117"/>
      <c r="VTB44" s="117"/>
      <c r="VTC44" s="117"/>
      <c r="VTD44" s="117"/>
      <c r="VTE44" s="117"/>
      <c r="VTF44" s="117"/>
      <c r="VTG44" s="117"/>
      <c r="VTH44" s="117"/>
      <c r="VTI44" s="117"/>
      <c r="VTJ44" s="117"/>
      <c r="VTK44" s="117"/>
      <c r="VTL44" s="117"/>
      <c r="VTM44" s="117"/>
      <c r="VTN44" s="117"/>
      <c r="VTO44" s="117"/>
      <c r="VTP44" s="117"/>
      <c r="VTQ44" s="117"/>
      <c r="VTR44" s="117"/>
      <c r="VTS44" s="117"/>
      <c r="VTT44" s="117"/>
      <c r="VTU44" s="117"/>
      <c r="VTV44" s="117"/>
      <c r="VTW44" s="117"/>
      <c r="VTX44" s="117"/>
      <c r="VTY44" s="117"/>
      <c r="VTZ44" s="117"/>
      <c r="VUA44" s="117"/>
      <c r="VUB44" s="117"/>
      <c r="VUC44" s="117"/>
      <c r="VUD44" s="117"/>
      <c r="VUE44" s="117"/>
      <c r="VUF44" s="117"/>
      <c r="VUG44" s="117"/>
      <c r="VUH44" s="117"/>
      <c r="VUI44" s="117"/>
      <c r="VUJ44" s="117"/>
      <c r="VUK44" s="117"/>
      <c r="VUL44" s="117"/>
      <c r="VUM44" s="117"/>
      <c r="VUN44" s="117"/>
      <c r="VUO44" s="117"/>
      <c r="VUP44" s="117"/>
      <c r="VUQ44" s="117"/>
      <c r="VUR44" s="117"/>
      <c r="VUS44" s="117"/>
      <c r="VUT44" s="117"/>
      <c r="VUU44" s="117"/>
      <c r="VUV44" s="117"/>
      <c r="VUW44" s="117"/>
      <c r="VUX44" s="117"/>
      <c r="VUY44" s="117"/>
      <c r="VUZ44" s="117"/>
      <c r="VVA44" s="117"/>
      <c r="VVB44" s="117"/>
      <c r="VVC44" s="117"/>
      <c r="VVD44" s="117"/>
      <c r="VVE44" s="117"/>
      <c r="VVF44" s="117"/>
      <c r="VVG44" s="117"/>
      <c r="VVH44" s="117"/>
      <c r="VVI44" s="117"/>
      <c r="VVJ44" s="117"/>
      <c r="VVK44" s="117"/>
      <c r="VVL44" s="117"/>
      <c r="VVM44" s="117"/>
      <c r="VVN44" s="117"/>
      <c r="VVO44" s="117"/>
      <c r="VVP44" s="117"/>
      <c r="VVQ44" s="117"/>
      <c r="VVR44" s="117"/>
      <c r="VVS44" s="117"/>
      <c r="VVT44" s="117"/>
      <c r="VVU44" s="117"/>
      <c r="VVV44" s="117"/>
      <c r="VVW44" s="117"/>
      <c r="VVX44" s="117"/>
      <c r="VVY44" s="117"/>
      <c r="VVZ44" s="117"/>
      <c r="VWA44" s="117"/>
      <c r="VWB44" s="117"/>
      <c r="VWC44" s="117"/>
      <c r="VWD44" s="117"/>
      <c r="VWE44" s="117"/>
      <c r="VWF44" s="117"/>
      <c r="VWG44" s="117"/>
      <c r="VWH44" s="117"/>
      <c r="VWI44" s="117"/>
      <c r="VWJ44" s="117"/>
      <c r="VWK44" s="117"/>
      <c r="VWL44" s="117"/>
      <c r="VWM44" s="117"/>
      <c r="VWN44" s="117"/>
      <c r="VWO44" s="117"/>
      <c r="VWP44" s="117"/>
      <c r="VWQ44" s="117"/>
      <c r="VWR44" s="117"/>
      <c r="VWS44" s="117"/>
      <c r="VWT44" s="117"/>
      <c r="VWU44" s="117"/>
      <c r="VWV44" s="117"/>
      <c r="VWW44" s="117"/>
      <c r="VWX44" s="117"/>
      <c r="VWY44" s="117"/>
      <c r="VWZ44" s="117"/>
      <c r="VXA44" s="117"/>
      <c r="VXB44" s="117"/>
      <c r="VXC44" s="117"/>
      <c r="VXD44" s="117"/>
      <c r="VXE44" s="117"/>
      <c r="VXF44" s="117"/>
      <c r="VXG44" s="117"/>
      <c r="VXH44" s="117"/>
      <c r="VXI44" s="117"/>
      <c r="VXJ44" s="117"/>
      <c r="VXK44" s="117"/>
      <c r="VXL44" s="117"/>
      <c r="VXM44" s="117"/>
      <c r="VXN44" s="117"/>
      <c r="VXO44" s="117"/>
      <c r="VXP44" s="117"/>
      <c r="VXQ44" s="117"/>
      <c r="VXR44" s="117"/>
      <c r="VXS44" s="117"/>
      <c r="VXT44" s="117"/>
      <c r="VXU44" s="117"/>
      <c r="VXV44" s="117"/>
      <c r="VXW44" s="117"/>
      <c r="VXX44" s="117"/>
      <c r="VXY44" s="117"/>
      <c r="VXZ44" s="117"/>
      <c r="VYA44" s="117"/>
      <c r="VYB44" s="117"/>
      <c r="VYC44" s="117"/>
      <c r="VYD44" s="117"/>
      <c r="VYE44" s="117"/>
      <c r="VYF44" s="117"/>
      <c r="VYG44" s="117"/>
      <c r="VYH44" s="117"/>
      <c r="VYI44" s="117"/>
      <c r="VYJ44" s="117"/>
      <c r="VYK44" s="117"/>
      <c r="VYL44" s="117"/>
      <c r="VYM44" s="117"/>
      <c r="VYN44" s="117"/>
      <c r="VYO44" s="117"/>
      <c r="VYP44" s="117"/>
      <c r="VYQ44" s="117"/>
      <c r="VYR44" s="117"/>
      <c r="VYS44" s="117"/>
      <c r="VYT44" s="117"/>
      <c r="VYU44" s="117"/>
      <c r="VYV44" s="117"/>
      <c r="VYW44" s="117"/>
      <c r="VYX44" s="117"/>
      <c r="VYY44" s="117"/>
      <c r="VYZ44" s="117"/>
      <c r="VZA44" s="117"/>
      <c r="VZB44" s="117"/>
      <c r="VZC44" s="117"/>
      <c r="VZD44" s="117"/>
      <c r="VZE44" s="117"/>
      <c r="VZF44" s="117"/>
      <c r="VZG44" s="117"/>
      <c r="VZH44" s="117"/>
      <c r="VZI44" s="117"/>
      <c r="VZJ44" s="117"/>
      <c r="VZK44" s="117"/>
      <c r="VZL44" s="117"/>
      <c r="VZM44" s="117"/>
      <c r="VZN44" s="117"/>
      <c r="VZO44" s="117"/>
      <c r="VZP44" s="117"/>
      <c r="VZQ44" s="117"/>
      <c r="VZR44" s="117"/>
      <c r="VZS44" s="117"/>
      <c r="VZT44" s="117"/>
      <c r="VZU44" s="117"/>
      <c r="VZV44" s="117"/>
      <c r="VZW44" s="117"/>
      <c r="VZX44" s="117"/>
      <c r="VZY44" s="117"/>
      <c r="VZZ44" s="117"/>
      <c r="WAA44" s="117"/>
      <c r="WAB44" s="117"/>
      <c r="WAC44" s="117"/>
      <c r="WAD44" s="117"/>
      <c r="WAE44" s="117"/>
      <c r="WAF44" s="117"/>
      <c r="WAG44" s="117"/>
      <c r="WAH44" s="117"/>
      <c r="WAI44" s="117"/>
      <c r="WAJ44" s="117"/>
      <c r="WAK44" s="117"/>
      <c r="WAL44" s="117"/>
      <c r="WAM44" s="117"/>
      <c r="WAN44" s="117"/>
      <c r="WAO44" s="117"/>
      <c r="WAP44" s="117"/>
      <c r="WAQ44" s="117"/>
      <c r="WAR44" s="117"/>
      <c r="WAS44" s="117"/>
      <c r="WAT44" s="117"/>
      <c r="WAU44" s="117"/>
      <c r="WAV44" s="117"/>
      <c r="WAW44" s="117"/>
      <c r="WAX44" s="117"/>
      <c r="WAY44" s="117"/>
      <c r="WAZ44" s="117"/>
      <c r="WBA44" s="117"/>
      <c r="WBB44" s="117"/>
      <c r="WBC44" s="117"/>
      <c r="WBD44" s="117"/>
      <c r="WBE44" s="117"/>
      <c r="WBF44" s="117"/>
      <c r="WBG44" s="117"/>
      <c r="WBH44" s="117"/>
      <c r="WBI44" s="117"/>
      <c r="WBJ44" s="117"/>
      <c r="WBK44" s="117"/>
      <c r="WBL44" s="117"/>
      <c r="WBM44" s="117"/>
      <c r="WBN44" s="117"/>
      <c r="WBO44" s="117"/>
      <c r="WBP44" s="117"/>
      <c r="WBQ44" s="117"/>
      <c r="WBR44" s="117"/>
      <c r="WBS44" s="117"/>
      <c r="WBT44" s="117"/>
      <c r="WBU44" s="117"/>
      <c r="WBV44" s="117"/>
      <c r="WBW44" s="117"/>
      <c r="WBX44" s="117"/>
      <c r="WBY44" s="117"/>
      <c r="WBZ44" s="117"/>
      <c r="WCA44" s="117"/>
      <c r="WCB44" s="117"/>
      <c r="WCC44" s="117"/>
      <c r="WCD44" s="117"/>
      <c r="WCE44" s="117"/>
      <c r="WCF44" s="117"/>
      <c r="WCG44" s="117"/>
      <c r="WCH44" s="117"/>
      <c r="WCI44" s="117"/>
      <c r="WCJ44" s="117"/>
      <c r="WCK44" s="117"/>
      <c r="WCL44" s="117"/>
      <c r="WCM44" s="117"/>
      <c r="WCN44" s="117"/>
      <c r="WCO44" s="117"/>
      <c r="WCP44" s="117"/>
      <c r="WCQ44" s="117"/>
      <c r="WCR44" s="117"/>
      <c r="WCS44" s="117"/>
      <c r="WCT44" s="117"/>
      <c r="WCU44" s="117"/>
      <c r="WCV44" s="117"/>
      <c r="WCW44" s="117"/>
      <c r="WCX44" s="117"/>
      <c r="WCY44" s="117"/>
      <c r="WCZ44" s="117"/>
      <c r="WDA44" s="117"/>
      <c r="WDB44" s="117"/>
      <c r="WDC44" s="117"/>
      <c r="WDD44" s="117"/>
      <c r="WDE44" s="117"/>
      <c r="WDF44" s="117"/>
      <c r="WDG44" s="117"/>
      <c r="WDH44" s="117"/>
      <c r="WDI44" s="117"/>
      <c r="WDJ44" s="117"/>
      <c r="WDK44" s="117"/>
      <c r="WDL44" s="117"/>
      <c r="WDM44" s="117"/>
      <c r="WDN44" s="117"/>
      <c r="WDO44" s="117"/>
      <c r="WDP44" s="117"/>
      <c r="WDQ44" s="117"/>
      <c r="WDR44" s="117"/>
      <c r="WDS44" s="117"/>
      <c r="WDT44" s="117"/>
      <c r="WDU44" s="117"/>
      <c r="WDV44" s="117"/>
      <c r="WDW44" s="117"/>
      <c r="WDX44" s="117"/>
      <c r="WDY44" s="117"/>
      <c r="WDZ44" s="117"/>
      <c r="WEA44" s="117"/>
      <c r="WEB44" s="117"/>
      <c r="WEC44" s="117"/>
      <c r="WED44" s="117"/>
      <c r="WEE44" s="117"/>
      <c r="WEF44" s="117"/>
      <c r="WEG44" s="117"/>
      <c r="WEH44" s="117"/>
      <c r="WEI44" s="117"/>
      <c r="WEJ44" s="117"/>
      <c r="WEK44" s="117"/>
      <c r="WEL44" s="117"/>
      <c r="WEM44" s="117"/>
      <c r="WEN44" s="117"/>
      <c r="WEO44" s="117"/>
      <c r="WEP44" s="117"/>
      <c r="WEQ44" s="117"/>
      <c r="WER44" s="117"/>
      <c r="WES44" s="117"/>
      <c r="WET44" s="117"/>
      <c r="WEU44" s="117"/>
      <c r="WEV44" s="117"/>
      <c r="WEW44" s="117"/>
      <c r="WEX44" s="117"/>
      <c r="WEY44" s="117"/>
      <c r="WEZ44" s="117"/>
      <c r="WFA44" s="117"/>
      <c r="WFB44" s="117"/>
      <c r="WFC44" s="117"/>
      <c r="WFD44" s="117"/>
      <c r="WFE44" s="117"/>
      <c r="WFF44" s="117"/>
      <c r="WFG44" s="117"/>
      <c r="WFH44" s="117"/>
      <c r="WFI44" s="117"/>
      <c r="WFJ44" s="117"/>
      <c r="WFK44" s="117"/>
      <c r="WFL44" s="117"/>
      <c r="WFM44" s="117"/>
      <c r="WFN44" s="117"/>
      <c r="WFO44" s="117"/>
      <c r="WFP44" s="117"/>
      <c r="WFQ44" s="117"/>
      <c r="WFR44" s="117"/>
      <c r="WFS44" s="117"/>
      <c r="WFT44" s="117"/>
      <c r="WFU44" s="117"/>
      <c r="WFV44" s="117"/>
      <c r="WFW44" s="117"/>
      <c r="WFX44" s="117"/>
      <c r="WFY44" s="117"/>
      <c r="WFZ44" s="117"/>
      <c r="WGA44" s="117"/>
      <c r="WGB44" s="117"/>
      <c r="WGC44" s="117"/>
      <c r="WGD44" s="117"/>
      <c r="WGE44" s="117"/>
      <c r="WGF44" s="117"/>
      <c r="WGG44" s="117"/>
      <c r="WGH44" s="117"/>
      <c r="WGI44" s="117"/>
      <c r="WGJ44" s="117"/>
      <c r="WGK44" s="117"/>
      <c r="WGL44" s="117"/>
      <c r="WGM44" s="117"/>
      <c r="WGN44" s="117"/>
      <c r="WGO44" s="117"/>
      <c r="WGP44" s="117"/>
      <c r="WGQ44" s="117"/>
      <c r="WGR44" s="117"/>
      <c r="WGS44" s="117"/>
      <c r="WGT44" s="117"/>
      <c r="WGU44" s="117"/>
      <c r="WGV44" s="117"/>
      <c r="WGW44" s="117"/>
      <c r="WGX44" s="117"/>
      <c r="WGY44" s="117"/>
      <c r="WGZ44" s="117"/>
      <c r="WHA44" s="117"/>
      <c r="WHB44" s="117"/>
      <c r="WHC44" s="117"/>
      <c r="WHD44" s="117"/>
      <c r="WHE44" s="117"/>
      <c r="WHF44" s="117"/>
      <c r="WHG44" s="117"/>
      <c r="WHH44" s="117"/>
      <c r="WHI44" s="117"/>
      <c r="WHJ44" s="117"/>
      <c r="WHK44" s="117"/>
      <c r="WHL44" s="117"/>
      <c r="WHM44" s="117"/>
      <c r="WHN44" s="117"/>
      <c r="WHO44" s="117"/>
      <c r="WHP44" s="117"/>
      <c r="WHQ44" s="117"/>
      <c r="WHR44" s="117"/>
      <c r="WHS44" s="117"/>
      <c r="WHT44" s="117"/>
      <c r="WHU44" s="117"/>
      <c r="WHV44" s="117"/>
      <c r="WHW44" s="117"/>
      <c r="WHX44" s="117"/>
      <c r="WHY44" s="117"/>
      <c r="WHZ44" s="117"/>
      <c r="WIA44" s="117"/>
      <c r="WIB44" s="117"/>
      <c r="WIC44" s="117"/>
      <c r="WID44" s="117"/>
      <c r="WIE44" s="117"/>
      <c r="WIF44" s="117"/>
      <c r="WIG44" s="117"/>
      <c r="WIH44" s="117"/>
      <c r="WII44" s="117"/>
      <c r="WIJ44" s="117"/>
      <c r="WIK44" s="117"/>
      <c r="WIL44" s="117"/>
      <c r="WIM44" s="117"/>
      <c r="WIN44" s="117"/>
      <c r="WIO44" s="117"/>
      <c r="WIP44" s="117"/>
      <c r="WIQ44" s="117"/>
      <c r="WIR44" s="117"/>
      <c r="WIS44" s="117"/>
      <c r="WIT44" s="117"/>
      <c r="WIU44" s="117"/>
      <c r="WIV44" s="117"/>
      <c r="WIW44" s="117"/>
      <c r="WIX44" s="117"/>
      <c r="WIY44" s="117"/>
      <c r="WIZ44" s="117"/>
      <c r="WJA44" s="117"/>
      <c r="WJB44" s="117"/>
      <c r="WJC44" s="117"/>
      <c r="WJD44" s="117"/>
      <c r="WJE44" s="117"/>
      <c r="WJF44" s="117"/>
      <c r="WJG44" s="117"/>
      <c r="WJH44" s="117"/>
      <c r="WJI44" s="117"/>
      <c r="WJJ44" s="117"/>
      <c r="WJK44" s="117"/>
      <c r="WJL44" s="117"/>
      <c r="WJM44" s="117"/>
      <c r="WJN44" s="117"/>
      <c r="WJO44" s="117"/>
      <c r="WJP44" s="117"/>
      <c r="WJQ44" s="117"/>
      <c r="WJR44" s="117"/>
      <c r="WJS44" s="117"/>
      <c r="WJT44" s="117"/>
      <c r="WJU44" s="117"/>
      <c r="WJV44" s="117"/>
      <c r="WJW44" s="117"/>
      <c r="WJX44" s="117"/>
      <c r="WJY44" s="117"/>
      <c r="WJZ44" s="117"/>
      <c r="WKA44" s="117"/>
      <c r="WKB44" s="117"/>
      <c r="WKC44" s="117"/>
      <c r="WKD44" s="117"/>
      <c r="WKE44" s="117"/>
      <c r="WKF44" s="117"/>
      <c r="WKG44" s="117"/>
      <c r="WKH44" s="117"/>
      <c r="WKI44" s="117"/>
      <c r="WKJ44" s="117"/>
      <c r="WKK44" s="117"/>
      <c r="WKL44" s="117"/>
      <c r="WKM44" s="117"/>
      <c r="WKN44" s="117"/>
      <c r="WKO44" s="117"/>
      <c r="WKP44" s="117"/>
      <c r="WKQ44" s="117"/>
      <c r="WKR44" s="117"/>
      <c r="WKS44" s="117"/>
      <c r="WKT44" s="117"/>
      <c r="WKU44" s="117"/>
      <c r="WKV44" s="117"/>
      <c r="WKW44" s="117"/>
      <c r="WKX44" s="117"/>
      <c r="WKY44" s="117"/>
      <c r="WKZ44" s="117"/>
      <c r="WLA44" s="117"/>
      <c r="WLB44" s="117"/>
      <c r="WLC44" s="117"/>
      <c r="WLD44" s="117"/>
      <c r="WLE44" s="117"/>
      <c r="WLF44" s="117"/>
      <c r="WLG44" s="117"/>
      <c r="WLH44" s="117"/>
      <c r="WLI44" s="117"/>
      <c r="WLJ44" s="117"/>
      <c r="WLK44" s="117"/>
      <c r="WLL44" s="117"/>
      <c r="WLM44" s="117"/>
      <c r="WLN44" s="117"/>
      <c r="WLO44" s="117"/>
      <c r="WLP44" s="117"/>
      <c r="WLQ44" s="117"/>
      <c r="WLR44" s="117"/>
      <c r="WLS44" s="117"/>
      <c r="WLT44" s="117"/>
      <c r="WLU44" s="117"/>
      <c r="WLV44" s="117"/>
      <c r="WLW44" s="117"/>
      <c r="WLX44" s="117"/>
      <c r="WLY44" s="117"/>
      <c r="WLZ44" s="117"/>
      <c r="WMA44" s="117"/>
      <c r="WMB44" s="117"/>
      <c r="WMC44" s="117"/>
      <c r="WMD44" s="117"/>
      <c r="WME44" s="117"/>
      <c r="WMF44" s="117"/>
      <c r="WMG44" s="117"/>
      <c r="WMH44" s="117"/>
      <c r="WMI44" s="117"/>
      <c r="WMJ44" s="117"/>
      <c r="WMK44" s="117"/>
      <c r="WML44" s="117"/>
      <c r="WMM44" s="117"/>
      <c r="WMN44" s="117"/>
      <c r="WMO44" s="117"/>
      <c r="WMP44" s="117"/>
      <c r="WMQ44" s="117"/>
      <c r="WMR44" s="117"/>
      <c r="WMS44" s="117"/>
      <c r="WMT44" s="117"/>
      <c r="WMU44" s="117"/>
      <c r="WMV44" s="117"/>
      <c r="WMW44" s="117"/>
      <c r="WMX44" s="117"/>
      <c r="WMY44" s="117"/>
      <c r="WMZ44" s="117"/>
      <c r="WNA44" s="117"/>
      <c r="WNB44" s="117"/>
      <c r="WNC44" s="117"/>
      <c r="WND44" s="117"/>
      <c r="WNE44" s="117"/>
      <c r="WNF44" s="117"/>
      <c r="WNG44" s="117"/>
      <c r="WNH44" s="117"/>
      <c r="WNI44" s="117"/>
      <c r="WNJ44" s="117"/>
      <c r="WNK44" s="117"/>
      <c r="WNL44" s="117"/>
      <c r="WNM44" s="117"/>
      <c r="WNN44" s="117"/>
      <c r="WNO44" s="117"/>
      <c r="WNP44" s="117"/>
      <c r="WNQ44" s="117"/>
      <c r="WNR44" s="117"/>
      <c r="WNS44" s="117"/>
      <c r="WNT44" s="117"/>
      <c r="WNU44" s="117"/>
      <c r="WNV44" s="117"/>
      <c r="WNW44" s="117"/>
      <c r="WNX44" s="117"/>
      <c r="WNY44" s="117"/>
      <c r="WNZ44" s="117"/>
      <c r="WOA44" s="117"/>
      <c r="WOB44" s="117"/>
      <c r="WOC44" s="117"/>
      <c r="WOD44" s="117"/>
      <c r="WOE44" s="117"/>
      <c r="WOF44" s="117"/>
      <c r="WOG44" s="117"/>
      <c r="WOH44" s="117"/>
      <c r="WOI44" s="117"/>
      <c r="WOJ44" s="117"/>
      <c r="WOK44" s="117"/>
      <c r="WOL44" s="117"/>
      <c r="WOM44" s="117"/>
      <c r="WON44" s="117"/>
      <c r="WOO44" s="117"/>
      <c r="WOP44" s="117"/>
      <c r="WOQ44" s="117"/>
      <c r="WOR44" s="117"/>
      <c r="WOS44" s="117"/>
      <c r="WOT44" s="117"/>
      <c r="WOU44" s="117"/>
      <c r="WOV44" s="117"/>
      <c r="WOW44" s="117"/>
      <c r="WOX44" s="117"/>
      <c r="WOY44" s="117"/>
      <c r="WOZ44" s="117"/>
      <c r="WPA44" s="117"/>
      <c r="WPB44" s="117"/>
      <c r="WPC44" s="117"/>
      <c r="WPD44" s="117"/>
      <c r="WPE44" s="117"/>
      <c r="WPF44" s="117"/>
      <c r="WPG44" s="117"/>
      <c r="WPH44" s="117"/>
      <c r="WPI44" s="117"/>
      <c r="WPJ44" s="117"/>
      <c r="WPK44" s="117"/>
      <c r="WPL44" s="117"/>
      <c r="WPM44" s="117"/>
      <c r="WPN44" s="117"/>
      <c r="WPO44" s="117"/>
      <c r="WPP44" s="117"/>
      <c r="WPQ44" s="117"/>
      <c r="WPR44" s="117"/>
      <c r="WPS44" s="117"/>
      <c r="WPT44" s="117"/>
      <c r="WPU44" s="117"/>
      <c r="WPV44" s="117"/>
      <c r="WPW44" s="117"/>
      <c r="WPX44" s="117"/>
      <c r="WPY44" s="117"/>
      <c r="WPZ44" s="117"/>
      <c r="WQA44" s="117"/>
      <c r="WQB44" s="117"/>
      <c r="WQC44" s="117"/>
      <c r="WQD44" s="117"/>
      <c r="WQE44" s="117"/>
      <c r="WQF44" s="117"/>
      <c r="WQG44" s="117"/>
      <c r="WQH44" s="117"/>
      <c r="WQI44" s="117"/>
      <c r="WQJ44" s="117"/>
      <c r="WQK44" s="117"/>
      <c r="WQL44" s="117"/>
      <c r="WQM44" s="117"/>
      <c r="WQN44" s="117"/>
      <c r="WQO44" s="117"/>
      <c r="WQP44" s="117"/>
      <c r="WQQ44" s="117"/>
      <c r="WQR44" s="117"/>
      <c r="WQS44" s="117"/>
      <c r="WQT44" s="117"/>
      <c r="WQU44" s="117"/>
      <c r="WQV44" s="117"/>
      <c r="WQW44" s="117"/>
      <c r="WQX44" s="117"/>
      <c r="WQY44" s="117"/>
      <c r="WQZ44" s="117"/>
      <c r="WRA44" s="117"/>
      <c r="WRB44" s="117"/>
      <c r="WRC44" s="117"/>
      <c r="WRD44" s="117"/>
      <c r="WRE44" s="117"/>
      <c r="WRF44" s="117"/>
      <c r="WRG44" s="117"/>
      <c r="WRH44" s="117"/>
      <c r="WRI44" s="117"/>
      <c r="WRJ44" s="117"/>
      <c r="WRK44" s="117"/>
      <c r="WRL44" s="117"/>
      <c r="WRM44" s="117"/>
      <c r="WRN44" s="117"/>
      <c r="WRO44" s="117"/>
      <c r="WRP44" s="117"/>
      <c r="WRQ44" s="117"/>
      <c r="WRR44" s="117"/>
      <c r="WRS44" s="117"/>
      <c r="WRT44" s="117"/>
      <c r="WRU44" s="117"/>
      <c r="WRV44" s="117"/>
      <c r="WRW44" s="117"/>
      <c r="WRX44" s="117"/>
      <c r="WRY44" s="117"/>
      <c r="WRZ44" s="117"/>
      <c r="WSA44" s="117"/>
      <c r="WSB44" s="117"/>
      <c r="WSC44" s="117"/>
      <c r="WSD44" s="117"/>
      <c r="WSE44" s="117"/>
      <c r="WSF44" s="117"/>
      <c r="WSG44" s="117"/>
      <c r="WSH44" s="117"/>
      <c r="WSI44" s="117"/>
      <c r="WSJ44" s="117"/>
      <c r="WSK44" s="117"/>
      <c r="WSL44" s="117"/>
      <c r="WSM44" s="117"/>
      <c r="WSN44" s="117"/>
      <c r="WSO44" s="117"/>
      <c r="WSP44" s="117"/>
      <c r="WSQ44" s="117"/>
      <c r="WSR44" s="117"/>
      <c r="WSS44" s="117"/>
      <c r="WST44" s="117"/>
      <c r="WSU44" s="117"/>
      <c r="WSV44" s="117"/>
      <c r="WSW44" s="117"/>
      <c r="WSX44" s="117"/>
      <c r="WSY44" s="117"/>
      <c r="WSZ44" s="117"/>
      <c r="WTA44" s="117"/>
      <c r="WTB44" s="117"/>
      <c r="WTC44" s="117"/>
      <c r="WTD44" s="117"/>
      <c r="WTE44" s="117"/>
      <c r="WTF44" s="117"/>
      <c r="WTG44" s="117"/>
      <c r="WTH44" s="117"/>
      <c r="WTI44" s="117"/>
      <c r="WTJ44" s="117"/>
      <c r="WTK44" s="117"/>
      <c r="WTL44" s="117"/>
      <c r="WTM44" s="117"/>
      <c r="WTN44" s="117"/>
      <c r="WTO44" s="117"/>
      <c r="WTP44" s="117"/>
      <c r="WTQ44" s="117"/>
      <c r="WTR44" s="117"/>
      <c r="WTS44" s="117"/>
      <c r="WTT44" s="117"/>
      <c r="WTU44" s="117"/>
      <c r="WTV44" s="117"/>
      <c r="WTW44" s="117"/>
      <c r="WTX44" s="117"/>
      <c r="WTY44" s="117"/>
      <c r="WTZ44" s="117"/>
      <c r="WUA44" s="117"/>
      <c r="WUB44" s="117"/>
      <c r="WUC44" s="117"/>
      <c r="WUD44" s="117"/>
      <c r="WUE44" s="117"/>
      <c r="WUF44" s="117"/>
      <c r="WUG44" s="117"/>
      <c r="WUH44" s="117"/>
      <c r="WUI44" s="117"/>
      <c r="WUJ44" s="117"/>
      <c r="WUK44" s="117"/>
      <c r="WUL44" s="117"/>
      <c r="WUM44" s="117"/>
      <c r="WUN44" s="117"/>
      <c r="WUO44" s="117"/>
      <c r="WUP44" s="117"/>
      <c r="WUQ44" s="117"/>
      <c r="WUR44" s="117"/>
      <c r="WUS44" s="117"/>
      <c r="WUT44" s="117"/>
      <c r="WUU44" s="117"/>
      <c r="WUV44" s="117"/>
      <c r="WUW44" s="117"/>
      <c r="WUX44" s="117"/>
      <c r="WUY44" s="117"/>
      <c r="WUZ44" s="117"/>
      <c r="WVA44" s="117"/>
      <c r="WVB44" s="117"/>
      <c r="WVC44" s="117"/>
      <c r="WVD44" s="117"/>
      <c r="WVE44" s="117"/>
      <c r="WVF44" s="117"/>
      <c r="WVG44" s="117"/>
      <c r="WVH44" s="117"/>
      <c r="WVI44" s="117"/>
      <c r="WVJ44" s="117"/>
      <c r="WVK44" s="117"/>
      <c r="WVL44" s="117"/>
      <c r="WVM44" s="117"/>
      <c r="WVN44" s="117"/>
      <c r="WVO44" s="117"/>
      <c r="WVP44" s="117"/>
      <c r="WVQ44" s="117"/>
      <c r="WVR44" s="117"/>
      <c r="WVS44" s="117"/>
      <c r="WVT44" s="117"/>
      <c r="WVU44" s="117"/>
      <c r="WVV44" s="117"/>
      <c r="WVW44" s="117"/>
      <c r="WVX44" s="117"/>
      <c r="WVY44" s="117"/>
      <c r="WVZ44" s="117"/>
      <c r="WWA44" s="117"/>
      <c r="WWB44" s="117"/>
      <c r="WWC44" s="117"/>
      <c r="WWD44" s="117"/>
      <c r="WWE44" s="117"/>
      <c r="WWF44" s="117"/>
      <c r="WWG44" s="117"/>
      <c r="WWH44" s="117"/>
      <c r="WWI44" s="117"/>
      <c r="WWJ44" s="117"/>
      <c r="WWK44" s="117"/>
      <c r="WWL44" s="117"/>
      <c r="WWM44" s="117"/>
      <c r="WWN44" s="117"/>
      <c r="WWO44" s="117"/>
      <c r="WWP44" s="117"/>
      <c r="WWQ44" s="117"/>
      <c r="WWR44" s="117"/>
      <c r="WWS44" s="117"/>
      <c r="WWT44" s="117"/>
      <c r="WWU44" s="117"/>
      <c r="WWV44" s="117"/>
      <c r="WWW44" s="117"/>
      <c r="WWX44" s="117"/>
      <c r="WWY44" s="117"/>
      <c r="WWZ44" s="117"/>
      <c r="WXA44" s="117"/>
      <c r="WXB44" s="117"/>
      <c r="WXC44" s="117"/>
      <c r="WXD44" s="117"/>
      <c r="WXE44" s="117"/>
      <c r="WXF44" s="117"/>
      <c r="WXG44" s="117"/>
      <c r="WXH44" s="117"/>
      <c r="WXI44" s="117"/>
      <c r="WXJ44" s="117"/>
      <c r="WXK44" s="117"/>
      <c r="WXL44" s="117"/>
      <c r="WXM44" s="117"/>
      <c r="WXN44" s="117"/>
      <c r="WXO44" s="117"/>
      <c r="WXP44" s="117"/>
      <c r="WXQ44" s="117"/>
      <c r="WXR44" s="117"/>
      <c r="WXS44" s="117"/>
      <c r="WXT44" s="117"/>
      <c r="WXU44" s="117"/>
      <c r="WXV44" s="117"/>
      <c r="WXW44" s="117"/>
      <c r="WXX44" s="117"/>
      <c r="WXY44" s="117"/>
      <c r="WXZ44" s="117"/>
      <c r="WYA44" s="117"/>
      <c r="WYB44" s="117"/>
      <c r="WYC44" s="117"/>
      <c r="WYD44" s="117"/>
      <c r="WYE44" s="117"/>
      <c r="WYF44" s="117"/>
      <c r="WYG44" s="117"/>
      <c r="WYH44" s="117"/>
      <c r="WYI44" s="117"/>
      <c r="WYJ44" s="117"/>
      <c r="WYK44" s="117"/>
      <c r="WYL44" s="117"/>
      <c r="WYM44" s="117"/>
      <c r="WYN44" s="117"/>
      <c r="WYO44" s="117"/>
      <c r="WYP44" s="117"/>
      <c r="WYQ44" s="117"/>
      <c r="WYR44" s="117"/>
      <c r="WYS44" s="117"/>
      <c r="WYT44" s="117"/>
      <c r="WYU44" s="117"/>
      <c r="WYV44" s="117"/>
      <c r="WYW44" s="117"/>
      <c r="WYX44" s="117"/>
      <c r="WYY44" s="117"/>
      <c r="WYZ44" s="117"/>
      <c r="WZA44" s="117"/>
      <c r="WZB44" s="117"/>
      <c r="WZC44" s="117"/>
      <c r="WZD44" s="117"/>
      <c r="WZE44" s="117"/>
      <c r="WZF44" s="117"/>
      <c r="WZG44" s="117"/>
      <c r="WZH44" s="117"/>
      <c r="WZI44" s="117"/>
      <c r="WZJ44" s="117"/>
      <c r="WZK44" s="117"/>
      <c r="WZL44" s="117"/>
      <c r="WZM44" s="117"/>
      <c r="WZN44" s="117"/>
      <c r="WZO44" s="117"/>
      <c r="WZP44" s="117"/>
      <c r="WZQ44" s="117"/>
      <c r="WZR44" s="117"/>
      <c r="WZS44" s="117"/>
      <c r="WZT44" s="117"/>
      <c r="WZU44" s="117"/>
      <c r="WZV44" s="117"/>
      <c r="WZW44" s="117"/>
      <c r="WZX44" s="117"/>
      <c r="WZY44" s="117"/>
      <c r="WZZ44" s="117"/>
      <c r="XAA44" s="117"/>
      <c r="XAB44" s="117"/>
      <c r="XAC44" s="117"/>
      <c r="XAD44" s="117"/>
      <c r="XAE44" s="117"/>
      <c r="XAF44" s="117"/>
      <c r="XAG44" s="117"/>
      <c r="XAH44" s="117"/>
      <c r="XAI44" s="117"/>
      <c r="XAJ44" s="117"/>
      <c r="XAK44" s="117"/>
      <c r="XAL44" s="117"/>
      <c r="XAM44" s="117"/>
      <c r="XAN44" s="117"/>
      <c r="XAO44" s="117"/>
      <c r="XAP44" s="117"/>
      <c r="XAQ44" s="117"/>
      <c r="XAR44" s="117"/>
      <c r="XAS44" s="117"/>
      <c r="XAT44" s="117"/>
      <c r="XAU44" s="117"/>
      <c r="XAV44" s="117"/>
      <c r="XAW44" s="117"/>
      <c r="XAX44" s="117"/>
      <c r="XAY44" s="117"/>
      <c r="XAZ44" s="117"/>
      <c r="XBA44" s="117"/>
      <c r="XBB44" s="117"/>
      <c r="XBC44" s="117"/>
      <c r="XBD44" s="117"/>
      <c r="XBE44" s="117"/>
      <c r="XBF44" s="117"/>
      <c r="XBG44" s="117"/>
      <c r="XBH44" s="117"/>
      <c r="XBI44" s="117"/>
      <c r="XBJ44" s="117"/>
      <c r="XBK44" s="117"/>
      <c r="XBL44" s="117"/>
      <c r="XBM44" s="117"/>
      <c r="XBN44" s="117"/>
      <c r="XBO44" s="117"/>
      <c r="XBP44" s="117"/>
      <c r="XBQ44" s="117"/>
      <c r="XBR44" s="117"/>
      <c r="XBS44" s="117"/>
      <c r="XBT44" s="117"/>
      <c r="XBU44" s="117"/>
      <c r="XBV44" s="117"/>
      <c r="XBW44" s="117"/>
      <c r="XBX44" s="117"/>
      <c r="XBY44" s="117"/>
      <c r="XBZ44" s="117"/>
      <c r="XCA44" s="117"/>
      <c r="XCB44" s="117"/>
      <c r="XCC44" s="117"/>
      <c r="XCD44" s="117"/>
      <c r="XCE44" s="117"/>
      <c r="XCF44" s="117"/>
      <c r="XCG44" s="117"/>
      <c r="XCH44" s="117"/>
      <c r="XCI44" s="117"/>
      <c r="XCJ44" s="117"/>
      <c r="XCK44" s="117"/>
      <c r="XCL44" s="117"/>
      <c r="XCM44" s="117"/>
      <c r="XCN44" s="117"/>
      <c r="XCO44" s="117"/>
      <c r="XCP44" s="117"/>
      <c r="XCQ44" s="117"/>
      <c r="XCR44" s="117"/>
      <c r="XCS44" s="117"/>
      <c r="XCT44" s="117"/>
      <c r="XCU44" s="117"/>
      <c r="XCV44" s="117"/>
      <c r="XCW44" s="117"/>
      <c r="XCX44" s="117"/>
      <c r="XCY44" s="117"/>
      <c r="XCZ44" s="117"/>
      <c r="XDA44" s="117"/>
      <c r="XDB44" s="117"/>
      <c r="XDC44" s="117"/>
      <c r="XDD44" s="117"/>
      <c r="XDE44" s="117"/>
      <c r="XDF44" s="117"/>
      <c r="XDG44" s="117"/>
      <c r="XDH44" s="117"/>
      <c r="XDI44" s="117"/>
      <c r="XDJ44" s="117"/>
      <c r="XDK44" s="117"/>
      <c r="XDL44" s="117"/>
      <c r="XDM44" s="117"/>
      <c r="XDN44" s="117"/>
      <c r="XDO44" s="117"/>
      <c r="XDP44" s="117"/>
      <c r="XDQ44" s="117"/>
      <c r="XDR44" s="117"/>
      <c r="XDS44" s="117"/>
      <c r="XDT44" s="117"/>
      <c r="XDU44" s="117"/>
      <c r="XDV44" s="117"/>
      <c r="XDW44" s="117"/>
      <c r="XDX44" s="117"/>
      <c r="XDY44" s="117"/>
      <c r="XDZ44" s="117"/>
      <c r="XEA44" s="117"/>
      <c r="XEB44" s="117"/>
      <c r="XEC44" s="117"/>
      <c r="XED44" s="117"/>
      <c r="XEE44" s="117"/>
      <c r="XEF44" s="117"/>
      <c r="XEG44" s="117"/>
      <c r="XEH44" s="117"/>
      <c r="XEI44" s="117"/>
      <c r="XEJ44" s="117"/>
      <c r="XEK44" s="117"/>
      <c r="XEL44" s="117"/>
      <c r="XEM44" s="117"/>
      <c r="XEN44" s="117"/>
      <c r="XEO44" s="117"/>
      <c r="XEP44" s="117"/>
      <c r="XEQ44" s="117"/>
      <c r="XER44" s="117"/>
      <c r="XES44" s="117"/>
      <c r="XET44" s="117"/>
      <c r="XEU44" s="117"/>
      <c r="XEV44" s="117"/>
      <c r="XEW44" s="117"/>
      <c r="XEX44" s="117"/>
      <c r="XEY44" s="117"/>
      <c r="XEZ44" s="117"/>
    </row>
    <row r="45" s="120" customFormat="1" spans="1:19">
      <c r="A45" s="221" t="s">
        <v>1</v>
      </c>
      <c r="B45" s="222" t="s">
        <v>50</v>
      </c>
      <c r="C45" s="223" t="s">
        <v>199</v>
      </c>
      <c r="D45" s="224"/>
      <c r="E45" s="223" t="s">
        <v>4</v>
      </c>
      <c r="F45" s="224"/>
      <c r="G45" s="223" t="s">
        <v>208</v>
      </c>
      <c r="H45" s="224"/>
      <c r="I45" s="223" t="s">
        <v>4</v>
      </c>
      <c r="J45" s="224"/>
      <c r="K45" s="224"/>
      <c r="L45" s="224"/>
      <c r="M45" s="224"/>
      <c r="N45" s="224"/>
      <c r="O45" s="280" t="s">
        <v>6</v>
      </c>
      <c r="P45" s="280"/>
      <c r="Q45" s="223" t="s">
        <v>4</v>
      </c>
      <c r="R45" s="224"/>
      <c r="S45" s="303"/>
    </row>
    <row r="46" s="120" customFormat="1" spans="1:19">
      <c r="A46" s="225"/>
      <c r="B46" s="226"/>
      <c r="C46" s="226" t="s">
        <v>52</v>
      </c>
      <c r="D46" s="226" t="s">
        <v>53</v>
      </c>
      <c r="E46" s="227" t="s">
        <v>8</v>
      </c>
      <c r="F46" s="228" t="s">
        <v>9</v>
      </c>
      <c r="G46" s="226" t="s">
        <v>52</v>
      </c>
      <c r="H46" s="226" t="s">
        <v>53</v>
      </c>
      <c r="I46" s="228" t="s">
        <v>8</v>
      </c>
      <c r="J46" s="228" t="s">
        <v>9</v>
      </c>
      <c r="K46" s="228"/>
      <c r="L46" s="228"/>
      <c r="M46" s="228"/>
      <c r="N46" s="228"/>
      <c r="O46" s="228" t="s">
        <v>48</v>
      </c>
      <c r="P46" s="228" t="s">
        <v>49</v>
      </c>
      <c r="Q46" s="228" t="s">
        <v>8</v>
      </c>
      <c r="R46" s="228" t="s">
        <v>9</v>
      </c>
      <c r="S46" s="304"/>
    </row>
    <row r="47" s="120" customFormat="1" spans="1:19">
      <c r="A47" s="229" t="s">
        <v>210</v>
      </c>
      <c r="B47" s="226"/>
      <c r="C47" s="230"/>
      <c r="D47" s="230"/>
      <c r="E47" s="231"/>
      <c r="F47" s="230"/>
      <c r="G47" s="226"/>
      <c r="H47" s="226"/>
      <c r="I47" s="213"/>
      <c r="J47" s="281"/>
      <c r="K47" s="281"/>
      <c r="L47" s="281"/>
      <c r="M47" s="281"/>
      <c r="N47" s="281"/>
      <c r="O47" s="238"/>
      <c r="P47" s="238"/>
      <c r="Q47" s="305"/>
      <c r="R47" s="305"/>
      <c r="S47" s="304"/>
    </row>
    <row r="48" s="120" customFormat="1" spans="1:19">
      <c r="A48" s="232" t="s">
        <v>55</v>
      </c>
      <c r="B48" s="226" t="s">
        <v>56</v>
      </c>
      <c r="C48" s="233">
        <v>0.731</v>
      </c>
      <c r="D48" s="234">
        <v>59.83</v>
      </c>
      <c r="E48" s="233">
        <v>0.731</v>
      </c>
      <c r="F48" s="226">
        <v>65.69</v>
      </c>
      <c r="G48" s="233">
        <v>0.89</v>
      </c>
      <c r="H48" s="235">
        <f>79.78*(1-50%)</f>
        <v>39.89</v>
      </c>
      <c r="I48" s="281"/>
      <c r="J48" s="281"/>
      <c r="K48" s="281"/>
      <c r="L48" s="281"/>
      <c r="M48" s="281"/>
      <c r="N48" s="281"/>
      <c r="O48" s="238"/>
      <c r="P48" s="238"/>
      <c r="Q48" s="305"/>
      <c r="R48" s="305"/>
      <c r="S48" s="304"/>
    </row>
    <row r="49" s="120" customFormat="1" spans="1:19">
      <c r="A49" s="232" t="s">
        <v>57</v>
      </c>
      <c r="B49" s="226"/>
      <c r="C49" s="233">
        <v>0.731</v>
      </c>
      <c r="D49" s="234"/>
      <c r="E49" s="233">
        <v>0.731</v>
      </c>
      <c r="F49" s="226"/>
      <c r="G49" s="233">
        <v>0.89</v>
      </c>
      <c r="H49" s="226"/>
      <c r="I49" s="281"/>
      <c r="J49" s="281"/>
      <c r="K49" s="281"/>
      <c r="L49" s="281"/>
      <c r="M49" s="281"/>
      <c r="N49" s="281"/>
      <c r="O49" s="238"/>
      <c r="P49" s="238"/>
      <c r="Q49" s="305"/>
      <c r="R49" s="305"/>
      <c r="S49" s="304"/>
    </row>
    <row r="50" s="120" customFormat="1" spans="1:19">
      <c r="A50" s="232" t="s">
        <v>55</v>
      </c>
      <c r="B50" s="226" t="s">
        <v>59</v>
      </c>
      <c r="C50" s="233">
        <v>0.731</v>
      </c>
      <c r="D50" s="234">
        <v>69.34</v>
      </c>
      <c r="E50" s="233">
        <v>0.731</v>
      </c>
      <c r="F50" s="226"/>
      <c r="G50" s="233">
        <v>0.85</v>
      </c>
      <c r="H50" s="226">
        <f>92.44*(1-50%)</f>
        <v>46.22</v>
      </c>
      <c r="I50" s="281"/>
      <c r="J50" s="281"/>
      <c r="K50" s="281"/>
      <c r="L50" s="281"/>
      <c r="M50" s="281"/>
      <c r="N50" s="281"/>
      <c r="O50" s="238"/>
      <c r="P50" s="238"/>
      <c r="Q50" s="305"/>
      <c r="R50" s="305"/>
      <c r="S50" s="304"/>
    </row>
    <row r="51" s="120" customFormat="1" spans="1:19">
      <c r="A51" s="232" t="s">
        <v>57</v>
      </c>
      <c r="B51" s="226"/>
      <c r="C51" s="233">
        <v>0.731</v>
      </c>
      <c r="D51" s="234"/>
      <c r="E51" s="233">
        <v>0.731</v>
      </c>
      <c r="F51" s="226"/>
      <c r="G51" s="233">
        <v>0.85</v>
      </c>
      <c r="H51" s="226"/>
      <c r="I51" s="281"/>
      <c r="J51" s="281"/>
      <c r="K51" s="281"/>
      <c r="L51" s="281"/>
      <c r="M51" s="281"/>
      <c r="N51" s="281"/>
      <c r="O51" s="238"/>
      <c r="P51" s="238"/>
      <c r="Q51" s="305"/>
      <c r="R51" s="305"/>
      <c r="S51" s="304"/>
    </row>
    <row r="52" s="120" customFormat="1" ht="25.5" spans="1:19">
      <c r="A52" s="236" t="s">
        <v>211</v>
      </c>
      <c r="B52" s="226"/>
      <c r="C52" s="230"/>
      <c r="D52" s="237"/>
      <c r="E52" s="231"/>
      <c r="F52" s="230"/>
      <c r="G52" s="226"/>
      <c r="H52" s="226"/>
      <c r="I52" s="226"/>
      <c r="J52" s="281"/>
      <c r="K52" s="281"/>
      <c r="L52" s="281"/>
      <c r="M52" s="281"/>
      <c r="N52" s="281"/>
      <c r="O52" s="238"/>
      <c r="P52" s="238"/>
      <c r="Q52" s="305"/>
      <c r="R52" s="305"/>
      <c r="S52" s="304"/>
    </row>
    <row r="53" s="120" customFormat="1" spans="1:19">
      <c r="A53" s="232" t="s">
        <v>55</v>
      </c>
      <c r="B53" s="226" t="s">
        <v>56</v>
      </c>
      <c r="C53" s="233">
        <v>0.731</v>
      </c>
      <c r="D53" s="234">
        <v>54.94</v>
      </c>
      <c r="E53" s="233">
        <v>0.731</v>
      </c>
      <c r="F53" s="226">
        <v>60.53</v>
      </c>
      <c r="G53" s="233">
        <v>0.89</v>
      </c>
      <c r="H53" s="235">
        <f>73.24*(1-50%)</f>
        <v>36.62</v>
      </c>
      <c r="I53" s="281"/>
      <c r="J53" s="281"/>
      <c r="K53" s="281"/>
      <c r="L53" s="281"/>
      <c r="M53" s="281"/>
      <c r="N53" s="281"/>
      <c r="O53" s="282"/>
      <c r="P53" s="238"/>
      <c r="Q53" s="305"/>
      <c r="R53" s="305"/>
      <c r="S53" s="304"/>
    </row>
    <row r="54" s="120" customFormat="1" spans="1:19">
      <c r="A54" s="232" t="s">
        <v>57</v>
      </c>
      <c r="B54" s="226"/>
      <c r="C54" s="233">
        <v>0.731</v>
      </c>
      <c r="D54" s="234"/>
      <c r="E54" s="233">
        <v>0.731</v>
      </c>
      <c r="F54" s="238"/>
      <c r="G54" s="233">
        <v>0.89</v>
      </c>
      <c r="H54" s="226"/>
      <c r="I54" s="281"/>
      <c r="J54" s="281"/>
      <c r="K54" s="281"/>
      <c r="L54" s="281"/>
      <c r="M54" s="281"/>
      <c r="N54" s="281"/>
      <c r="O54" s="282"/>
      <c r="P54" s="238"/>
      <c r="Q54" s="305"/>
      <c r="R54" s="305"/>
      <c r="S54" s="304"/>
    </row>
    <row r="55" s="120" customFormat="1" spans="1:16384">
      <c r="A55" s="232" t="s">
        <v>55</v>
      </c>
      <c r="B55" s="226" t="s">
        <v>58</v>
      </c>
      <c r="C55" s="233">
        <v>0.731</v>
      </c>
      <c r="D55" s="234">
        <v>62.25</v>
      </c>
      <c r="E55" s="233">
        <v>0.731</v>
      </c>
      <c r="F55" s="238"/>
      <c r="G55" s="233">
        <v>0.89</v>
      </c>
      <c r="H55" s="226">
        <f>83*(1-50%)</f>
        <v>41.5</v>
      </c>
      <c r="I55" s="281"/>
      <c r="J55" s="281"/>
      <c r="K55" s="281"/>
      <c r="L55" s="281"/>
      <c r="M55" s="281"/>
      <c r="N55" s="281"/>
      <c r="O55" s="282"/>
      <c r="P55" s="238"/>
      <c r="Q55" s="305"/>
      <c r="R55" s="305"/>
      <c r="S55" s="304"/>
      <c r="XEZ55" s="309"/>
      <c r="XFA55" s="309"/>
      <c r="XFB55" s="309"/>
      <c r="XFC55" s="309"/>
      <c r="XFD55" s="309"/>
    </row>
    <row r="56" s="120" customFormat="1" spans="1:16384">
      <c r="A56" s="232" t="s">
        <v>57</v>
      </c>
      <c r="B56" s="226"/>
      <c r="C56" s="233">
        <v>0.731</v>
      </c>
      <c r="D56" s="234"/>
      <c r="E56" s="233">
        <v>0.731</v>
      </c>
      <c r="F56" s="238"/>
      <c r="G56" s="233">
        <v>0.89</v>
      </c>
      <c r="H56" s="226"/>
      <c r="I56" s="281"/>
      <c r="J56" s="281"/>
      <c r="K56" s="281"/>
      <c r="L56" s="281"/>
      <c r="M56" s="281"/>
      <c r="N56" s="281"/>
      <c r="O56" s="282"/>
      <c r="P56" s="238"/>
      <c r="Q56" s="305"/>
      <c r="R56" s="305"/>
      <c r="S56" s="304"/>
      <c r="XEZ56" s="309"/>
      <c r="XFA56" s="309"/>
      <c r="XFB56" s="309"/>
      <c r="XFC56" s="309"/>
      <c r="XFD56" s="309"/>
    </row>
    <row r="57" s="120" customFormat="1" spans="1:16384">
      <c r="A57" s="232" t="s">
        <v>55</v>
      </c>
      <c r="B57" s="226" t="s">
        <v>59</v>
      </c>
      <c r="C57" s="233">
        <v>0.731</v>
      </c>
      <c r="D57" s="234">
        <v>63.25</v>
      </c>
      <c r="E57" s="233">
        <v>0.731</v>
      </c>
      <c r="F57" s="238"/>
      <c r="G57" s="233">
        <v>0.85</v>
      </c>
      <c r="H57" s="226">
        <f>84.34*(1-50%)</f>
        <v>42.17</v>
      </c>
      <c r="I57" s="281"/>
      <c r="J57" s="281"/>
      <c r="K57" s="281"/>
      <c r="L57" s="281"/>
      <c r="M57" s="281"/>
      <c r="N57" s="281"/>
      <c r="O57" s="282"/>
      <c r="P57" s="238"/>
      <c r="Q57" s="305"/>
      <c r="R57" s="305"/>
      <c r="S57" s="304"/>
      <c r="XEZ57" s="309"/>
      <c r="XFA57" s="309"/>
      <c r="XFB57" s="309"/>
      <c r="XFC57" s="309"/>
      <c r="XFD57" s="309"/>
    </row>
    <row r="58" s="120" customFormat="1" spans="1:16384">
      <c r="A58" s="232" t="s">
        <v>57</v>
      </c>
      <c r="B58" s="226"/>
      <c r="C58" s="233">
        <v>0.731</v>
      </c>
      <c r="D58" s="234"/>
      <c r="E58" s="233">
        <v>0.731</v>
      </c>
      <c r="F58" s="238"/>
      <c r="G58" s="233">
        <v>0.85</v>
      </c>
      <c r="H58" s="226"/>
      <c r="I58" s="281"/>
      <c r="J58" s="281"/>
      <c r="K58" s="281"/>
      <c r="L58" s="281"/>
      <c r="M58" s="281"/>
      <c r="N58" s="281"/>
      <c r="O58" s="282"/>
      <c r="P58" s="238"/>
      <c r="Q58" s="305"/>
      <c r="R58" s="305"/>
      <c r="S58" s="304"/>
      <c r="XEZ58" s="309"/>
      <c r="XFA58" s="309"/>
      <c r="XFB58" s="309"/>
      <c r="XFC58" s="309"/>
      <c r="XFD58" s="309"/>
    </row>
    <row r="59" s="120" customFormat="1" spans="1:19">
      <c r="A59" s="236" t="s">
        <v>212</v>
      </c>
      <c r="B59" s="226"/>
      <c r="C59" s="230"/>
      <c r="D59" s="234"/>
      <c r="E59" s="231"/>
      <c r="F59" s="230"/>
      <c r="G59" s="226"/>
      <c r="H59" s="226"/>
      <c r="I59" s="226"/>
      <c r="J59" s="281"/>
      <c r="K59" s="281"/>
      <c r="L59" s="281"/>
      <c r="M59" s="281"/>
      <c r="N59" s="281"/>
      <c r="O59" s="238"/>
      <c r="P59" s="238"/>
      <c r="Q59" s="305"/>
      <c r="R59" s="305"/>
      <c r="S59" s="304"/>
    </row>
    <row r="60" s="120" customFormat="1" spans="1:19">
      <c r="A60" s="232" t="s">
        <v>55</v>
      </c>
      <c r="B60" s="226" t="s">
        <v>56</v>
      </c>
      <c r="C60" s="233">
        <v>0.731</v>
      </c>
      <c r="D60" s="234">
        <v>58.54</v>
      </c>
      <c r="E60" s="233">
        <v>0.731</v>
      </c>
      <c r="F60" s="226">
        <v>64.55</v>
      </c>
      <c r="G60" s="233">
        <v>0.89</v>
      </c>
      <c r="H60" s="235">
        <f>78.06*(1-50%)</f>
        <v>39.03</v>
      </c>
      <c r="I60" s="281"/>
      <c r="J60" s="281"/>
      <c r="K60" s="281"/>
      <c r="L60" s="281"/>
      <c r="M60" s="281"/>
      <c r="N60" s="281"/>
      <c r="O60" s="282"/>
      <c r="P60" s="238"/>
      <c r="Q60" s="305"/>
      <c r="R60" s="305"/>
      <c r="S60" s="304"/>
    </row>
    <row r="61" s="120" customFormat="1" spans="1:19">
      <c r="A61" s="232" t="s">
        <v>57</v>
      </c>
      <c r="B61" s="226"/>
      <c r="C61" s="233">
        <v>0.731</v>
      </c>
      <c r="D61" s="234"/>
      <c r="E61" s="233">
        <v>0.731</v>
      </c>
      <c r="F61" s="238"/>
      <c r="G61" s="233">
        <v>0.89</v>
      </c>
      <c r="H61" s="226"/>
      <c r="I61" s="281"/>
      <c r="J61" s="281"/>
      <c r="K61" s="281"/>
      <c r="L61" s="281"/>
      <c r="M61" s="281"/>
      <c r="N61" s="281"/>
      <c r="O61" s="282"/>
      <c r="P61" s="238"/>
      <c r="Q61" s="305"/>
      <c r="R61" s="305"/>
      <c r="S61" s="304"/>
    </row>
    <row r="62" s="120" customFormat="1" spans="1:16384">
      <c r="A62" s="232" t="s">
        <v>55</v>
      </c>
      <c r="B62" s="226" t="s">
        <v>58</v>
      </c>
      <c r="C62" s="233">
        <v>0.731</v>
      </c>
      <c r="D62" s="234">
        <v>66.04</v>
      </c>
      <c r="E62" s="233">
        <v>0.731</v>
      </c>
      <c r="F62" s="238"/>
      <c r="G62" s="233">
        <v>0.89</v>
      </c>
      <c r="H62" s="226">
        <f>88.06*(1-50%)</f>
        <v>44.03</v>
      </c>
      <c r="I62" s="281"/>
      <c r="J62" s="281"/>
      <c r="K62" s="281"/>
      <c r="L62" s="281"/>
      <c r="M62" s="281"/>
      <c r="N62" s="281"/>
      <c r="O62" s="282"/>
      <c r="P62" s="238"/>
      <c r="Q62" s="305"/>
      <c r="R62" s="305"/>
      <c r="S62" s="304"/>
      <c r="XEZ62" s="309"/>
      <c r="XFA62" s="309"/>
      <c r="XFB62" s="309"/>
      <c r="XFC62" s="309"/>
      <c r="XFD62" s="309"/>
    </row>
    <row r="63" s="120" customFormat="1" spans="1:16384">
      <c r="A63" s="232" t="s">
        <v>57</v>
      </c>
      <c r="B63" s="226"/>
      <c r="C63" s="233">
        <v>0.731</v>
      </c>
      <c r="D63" s="234"/>
      <c r="E63" s="233">
        <v>0.731</v>
      </c>
      <c r="F63" s="238"/>
      <c r="G63" s="233">
        <v>0.89</v>
      </c>
      <c r="H63" s="226"/>
      <c r="I63" s="281"/>
      <c r="J63" s="281"/>
      <c r="K63" s="281"/>
      <c r="L63" s="281"/>
      <c r="M63" s="281"/>
      <c r="N63" s="281"/>
      <c r="O63" s="282"/>
      <c r="P63" s="238"/>
      <c r="Q63" s="305"/>
      <c r="R63" s="305"/>
      <c r="S63" s="304"/>
      <c r="XEZ63" s="309"/>
      <c r="XFA63" s="309"/>
      <c r="XFB63" s="309"/>
      <c r="XFC63" s="309"/>
      <c r="XFD63" s="309"/>
    </row>
    <row r="64" s="120" customFormat="1" spans="1:16384">
      <c r="A64" s="232" t="s">
        <v>55</v>
      </c>
      <c r="B64" s="226" t="s">
        <v>59</v>
      </c>
      <c r="C64" s="233">
        <v>0.731</v>
      </c>
      <c r="D64" s="234">
        <v>67.84</v>
      </c>
      <c r="E64" s="233">
        <v>0.731</v>
      </c>
      <c r="F64" s="238"/>
      <c r="G64" s="233">
        <v>0.85</v>
      </c>
      <c r="H64" s="226">
        <f>90.46*(1-50%)</f>
        <v>45.23</v>
      </c>
      <c r="I64" s="281"/>
      <c r="J64" s="281"/>
      <c r="K64" s="281"/>
      <c r="L64" s="281"/>
      <c r="M64" s="281"/>
      <c r="N64" s="281"/>
      <c r="O64" s="282"/>
      <c r="P64" s="238"/>
      <c r="Q64" s="305"/>
      <c r="R64" s="305"/>
      <c r="S64" s="304"/>
      <c r="XEZ64" s="309"/>
      <c r="XFA64" s="309"/>
      <c r="XFB64" s="309"/>
      <c r="XFC64" s="309"/>
      <c r="XFD64" s="309"/>
    </row>
    <row r="65" s="120" customFormat="1" spans="1:16384">
      <c r="A65" s="232" t="s">
        <v>57</v>
      </c>
      <c r="B65" s="226"/>
      <c r="C65" s="233">
        <v>0.731</v>
      </c>
      <c r="D65" s="234"/>
      <c r="E65" s="233">
        <v>0.731</v>
      </c>
      <c r="F65" s="238"/>
      <c r="G65" s="233">
        <v>0.85</v>
      </c>
      <c r="H65" s="226"/>
      <c r="I65" s="281"/>
      <c r="J65" s="281"/>
      <c r="K65" s="281"/>
      <c r="L65" s="281"/>
      <c r="M65" s="281"/>
      <c r="N65" s="281"/>
      <c r="O65" s="282"/>
      <c r="P65" s="238"/>
      <c r="Q65" s="305"/>
      <c r="R65" s="305"/>
      <c r="S65" s="304"/>
      <c r="XEZ65" s="309"/>
      <c r="XFA65" s="309"/>
      <c r="XFB65" s="309"/>
      <c r="XFC65" s="309"/>
      <c r="XFD65" s="309"/>
    </row>
  </sheetData>
  <mergeCells count="79"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A11:B11"/>
    <mergeCell ref="A14:B14"/>
    <mergeCell ref="A15:B15"/>
    <mergeCell ref="A16:B16"/>
    <mergeCell ref="A21:B21"/>
    <mergeCell ref="A22:B22"/>
    <mergeCell ref="A23:B23"/>
    <mergeCell ref="C28:D28"/>
    <mergeCell ref="E28:F28"/>
    <mergeCell ref="G28:H28"/>
    <mergeCell ref="I28:J28"/>
    <mergeCell ref="O28:P28"/>
    <mergeCell ref="Q28:R28"/>
    <mergeCell ref="S28:T28"/>
    <mergeCell ref="U28:V28"/>
    <mergeCell ref="A37:B37"/>
    <mergeCell ref="A38:B38"/>
    <mergeCell ref="A39:B39"/>
    <mergeCell ref="A40:B40"/>
    <mergeCell ref="A41:B41"/>
    <mergeCell ref="A42:B42"/>
    <mergeCell ref="C45:D45"/>
    <mergeCell ref="E45:F45"/>
    <mergeCell ref="G45:H45"/>
    <mergeCell ref="I45:J45"/>
    <mergeCell ref="O45:P45"/>
    <mergeCell ref="Q45:R45"/>
    <mergeCell ref="A2:A3"/>
    <mergeCell ref="A4:A10"/>
    <mergeCell ref="A12:A13"/>
    <mergeCell ref="A17:A18"/>
    <mergeCell ref="A19:A20"/>
    <mergeCell ref="A28:A29"/>
    <mergeCell ref="A30:A36"/>
    <mergeCell ref="A45:A46"/>
    <mergeCell ref="B2:B3"/>
    <mergeCell ref="B28:B29"/>
    <mergeCell ref="B48:B49"/>
    <mergeCell ref="B50:B51"/>
    <mergeCell ref="B53:B54"/>
    <mergeCell ref="B55:B56"/>
    <mergeCell ref="B57:B58"/>
    <mergeCell ref="B60:B61"/>
    <mergeCell ref="B62:B63"/>
    <mergeCell ref="B64:B65"/>
    <mergeCell ref="D4:D10"/>
    <mergeCell ref="D30:D36"/>
    <mergeCell ref="F4:F10"/>
    <mergeCell ref="F12:F13"/>
    <mergeCell ref="F30:F36"/>
    <mergeCell ref="H4:H10"/>
    <mergeCell ref="H30:H36"/>
    <mergeCell ref="J4:J10"/>
    <mergeCell ref="J12:J13"/>
    <mergeCell ref="J30:J36"/>
    <mergeCell ref="L4:L10"/>
    <mergeCell ref="N4:N10"/>
    <mergeCell ref="N12:N13"/>
    <mergeCell ref="P4:P10"/>
    <mergeCell ref="P17:P18"/>
    <mergeCell ref="P30:P36"/>
    <mergeCell ref="Q17:Q18"/>
    <mergeCell ref="R4:R10"/>
    <mergeCell ref="R17:R18"/>
    <mergeCell ref="R30:R36"/>
    <mergeCell ref="T4:T10"/>
    <mergeCell ref="T30:T36"/>
    <mergeCell ref="U4:U16"/>
    <mergeCell ref="U30:U42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7"/>
  <sheetViews>
    <sheetView workbookViewId="0">
      <pane xSplit="5" ySplit="7" topLeftCell="F50" activePane="bottomRight" state="frozen"/>
      <selection/>
      <selection pane="topRight"/>
      <selection pane="bottomLeft"/>
      <selection pane="bottomRight" activeCell="J18" sqref="J18"/>
    </sheetView>
  </sheetViews>
  <sheetFormatPr defaultColWidth="9" defaultRowHeight="12"/>
  <cols>
    <col min="1" max="1" width="15.875" style="28" customWidth="1"/>
    <col min="2" max="2" width="20.875" style="28" customWidth="1"/>
    <col min="3" max="3" width="6.125" style="28" customWidth="1"/>
    <col min="4" max="4" width="10" style="32" customWidth="1"/>
    <col min="5" max="5" width="7" style="33" customWidth="1"/>
    <col min="6" max="6" width="10" style="34" customWidth="1"/>
    <col min="7" max="7" width="8.5" style="35" customWidth="1"/>
    <col min="8" max="8" width="10.25" style="35" customWidth="1"/>
    <col min="9" max="9" width="11.125" style="34" customWidth="1"/>
    <col min="10" max="10" width="11.125" style="35" customWidth="1"/>
    <col min="11" max="13" width="9" style="35"/>
    <col min="14" max="14" width="9" style="34"/>
    <col min="15" max="15" width="9" style="35"/>
    <col min="16" max="16" width="9.5" style="36" customWidth="1"/>
    <col min="17" max="17" width="15.75" style="35" customWidth="1"/>
    <col min="18" max="16384" width="9" style="28"/>
  </cols>
  <sheetData>
    <row r="1" s="23" customFormat="1" ht="15" customHeight="1" spans="1:22">
      <c r="A1" s="37" t="s">
        <v>62</v>
      </c>
      <c r="B1" s="38" t="s">
        <v>63</v>
      </c>
      <c r="C1" s="38" t="s">
        <v>213</v>
      </c>
      <c r="D1" s="39"/>
      <c r="E1" s="33"/>
      <c r="F1" s="34"/>
      <c r="G1" s="35"/>
      <c r="H1" s="35"/>
      <c r="I1" s="34"/>
      <c r="J1" s="35"/>
      <c r="K1" s="35"/>
      <c r="L1" s="35"/>
      <c r="M1" s="35"/>
      <c r="N1" s="34"/>
      <c r="O1" s="35"/>
      <c r="P1" s="36"/>
      <c r="Q1" s="35"/>
      <c r="R1" s="28"/>
      <c r="S1" s="28"/>
      <c r="T1" s="28"/>
      <c r="U1" s="28"/>
      <c r="V1" s="28"/>
    </row>
    <row r="2" s="23" customFormat="1" ht="15" customHeight="1" spans="1:22">
      <c r="A2" s="37"/>
      <c r="B2" s="40" t="s">
        <v>65</v>
      </c>
      <c r="C2" s="41">
        <v>0.0625</v>
      </c>
      <c r="D2" s="32"/>
      <c r="E2" s="33"/>
      <c r="F2" s="34"/>
      <c r="G2" s="35"/>
      <c r="H2" s="35"/>
      <c r="I2" s="34"/>
      <c r="J2" s="35"/>
      <c r="K2" s="35"/>
      <c r="L2" s="35"/>
      <c r="M2" s="35"/>
      <c r="N2" s="34"/>
      <c r="O2" s="35"/>
      <c r="P2" s="36"/>
      <c r="Q2" s="35"/>
      <c r="R2" s="28"/>
      <c r="S2" s="28"/>
      <c r="T2" s="28"/>
      <c r="U2" s="28"/>
      <c r="V2" s="28"/>
    </row>
    <row r="3" s="23" customFormat="1" ht="15" customHeight="1" spans="1:22">
      <c r="A3" s="37"/>
      <c r="B3" s="42" t="s">
        <v>66</v>
      </c>
      <c r="C3" s="43">
        <v>0.0325</v>
      </c>
      <c r="D3" s="32"/>
      <c r="E3" s="33"/>
      <c r="F3" s="34"/>
      <c r="G3" s="44"/>
      <c r="H3" s="35"/>
      <c r="I3" s="34"/>
      <c r="J3" s="35"/>
      <c r="K3" s="35"/>
      <c r="L3" s="35"/>
      <c r="M3" s="35"/>
      <c r="N3" s="34"/>
      <c r="O3" s="35"/>
      <c r="P3" s="36"/>
      <c r="Q3" s="35"/>
      <c r="R3" s="28"/>
      <c r="S3" s="28"/>
      <c r="T3" s="28"/>
      <c r="U3" s="28"/>
      <c r="V3" s="28"/>
    </row>
    <row r="4" s="23" customFormat="1" ht="15" customHeight="1" spans="1:22">
      <c r="A4" s="37"/>
      <c r="B4" s="42" t="s">
        <v>67</v>
      </c>
      <c r="C4" s="43">
        <v>0.015</v>
      </c>
      <c r="D4" s="32"/>
      <c r="E4" s="33"/>
      <c r="F4" s="34"/>
      <c r="G4" s="35"/>
      <c r="H4" s="35"/>
      <c r="I4" s="34"/>
      <c r="J4" s="35"/>
      <c r="K4" s="35"/>
      <c r="L4" s="35"/>
      <c r="M4" s="35"/>
      <c r="N4" s="34"/>
      <c r="O4" s="35"/>
      <c r="P4" s="36"/>
      <c r="Q4" s="35"/>
      <c r="R4" s="28"/>
      <c r="S4" s="28"/>
      <c r="T4" s="28"/>
      <c r="U4" s="28"/>
      <c r="V4" s="28"/>
    </row>
    <row r="5" s="23" customFormat="1" ht="15" customHeight="1" spans="1:22">
      <c r="A5" s="37"/>
      <c r="B5" s="45" t="s">
        <v>68</v>
      </c>
      <c r="C5" s="46">
        <v>0.0525</v>
      </c>
      <c r="D5" s="39"/>
      <c r="E5" s="47"/>
      <c r="F5" s="48"/>
      <c r="G5" s="49"/>
      <c r="H5" s="49"/>
      <c r="I5" s="84" t="s">
        <v>199</v>
      </c>
      <c r="J5" s="49"/>
      <c r="K5" s="49"/>
      <c r="L5" s="49"/>
      <c r="M5" s="49"/>
      <c r="N5" s="48"/>
      <c r="O5" s="35"/>
      <c r="P5" s="36"/>
      <c r="Q5" s="35"/>
      <c r="R5" s="28"/>
      <c r="S5" s="28"/>
      <c r="T5" s="28"/>
      <c r="U5" s="28"/>
      <c r="V5" s="28"/>
    </row>
    <row r="6" s="23" customFormat="1" ht="18.75" customHeight="1" spans="1:20">
      <c r="A6" s="50" t="s">
        <v>69</v>
      </c>
      <c r="B6" s="51" t="s">
        <v>70</v>
      </c>
      <c r="C6" s="52" t="s">
        <v>71</v>
      </c>
      <c r="D6" s="53" t="s">
        <v>72</v>
      </c>
      <c r="E6" s="53"/>
      <c r="F6" s="53"/>
      <c r="G6" s="53"/>
      <c r="H6" s="53"/>
      <c r="I6" s="85" t="s">
        <v>73</v>
      </c>
      <c r="J6" s="85"/>
      <c r="K6" s="85"/>
      <c r="L6" s="85"/>
      <c r="M6" s="85"/>
      <c r="N6" s="86" t="s">
        <v>52</v>
      </c>
      <c r="O6" s="35"/>
      <c r="P6" s="28"/>
      <c r="Q6" s="28"/>
      <c r="R6" s="28"/>
      <c r="S6" s="28"/>
      <c r="T6" s="28"/>
    </row>
    <row r="7" s="24" customFormat="1" spans="1:20">
      <c r="A7" s="54"/>
      <c r="B7" s="55"/>
      <c r="C7" s="52"/>
      <c r="D7" s="56" t="s">
        <v>74</v>
      </c>
      <c r="E7" s="56" t="s">
        <v>75</v>
      </c>
      <c r="F7" s="56" t="s">
        <v>76</v>
      </c>
      <c r="G7" s="56" t="s">
        <v>77</v>
      </c>
      <c r="H7" s="57" t="s">
        <v>78</v>
      </c>
      <c r="I7" s="57" t="s">
        <v>74</v>
      </c>
      <c r="J7" s="56" t="s">
        <v>75</v>
      </c>
      <c r="K7" s="56" t="s">
        <v>76</v>
      </c>
      <c r="L7" s="56" t="s">
        <v>77</v>
      </c>
      <c r="M7" s="56" t="s">
        <v>79</v>
      </c>
      <c r="N7" s="87"/>
      <c r="O7" s="88"/>
      <c r="P7" s="89"/>
      <c r="Q7" s="89"/>
      <c r="R7" s="89"/>
      <c r="S7" s="89"/>
      <c r="T7" s="89"/>
    </row>
    <row r="8" s="23" customFormat="1" spans="1:20">
      <c r="A8" s="58" t="s">
        <v>80</v>
      </c>
      <c r="B8" s="59" t="s">
        <v>11</v>
      </c>
      <c r="C8" s="60">
        <v>5</v>
      </c>
      <c r="D8" s="61">
        <f>VLOOKUP(C8,UPS原价表!A2:K154,8,FALSE)</f>
        <v>14.97</v>
      </c>
      <c r="E8" s="61">
        <f>ROUND(D8*$C$2,2)</f>
        <v>0.94</v>
      </c>
      <c r="F8" s="62"/>
      <c r="G8" s="62"/>
      <c r="H8" s="63">
        <f>D8+E8+F8+G8</f>
        <v>15.91</v>
      </c>
      <c r="I8" s="92">
        <v>7.44</v>
      </c>
      <c r="J8" s="61">
        <f>ROUND(I8*$C$2,2)</f>
        <v>0.47</v>
      </c>
      <c r="K8" s="91"/>
      <c r="L8" s="61"/>
      <c r="M8" s="91">
        <f t="shared" ref="M8:M13" si="0">I8+J8+K8+L8</f>
        <v>7.91</v>
      </c>
      <c r="N8" s="95">
        <f>IFERROR(1-I8/D8,0)</f>
        <v>0.503006012024048</v>
      </c>
      <c r="O8" s="35"/>
      <c r="P8" s="94"/>
      <c r="Q8" s="28"/>
      <c r="R8" s="28"/>
      <c r="S8" s="28"/>
      <c r="T8" s="28"/>
    </row>
    <row r="9" s="23" customFormat="1" spans="1:20">
      <c r="A9" s="58"/>
      <c r="C9" s="60">
        <v>9</v>
      </c>
      <c r="D9" s="61">
        <f>VLOOKUP(C9,UPS原价表!A3:K155,8,FALSE)</f>
        <v>17.4</v>
      </c>
      <c r="E9" s="61">
        <f t="shared" ref="E8:E13" si="1">ROUND(D9*$C$2,2)</f>
        <v>1.09</v>
      </c>
      <c r="F9" s="62"/>
      <c r="G9" s="62"/>
      <c r="H9" s="63">
        <f t="shared" ref="H9:H14" si="2">D9+E9+F9+G9</f>
        <v>18.49</v>
      </c>
      <c r="I9" s="92">
        <v>8.65</v>
      </c>
      <c r="J9" s="61">
        <f>ROUND(I9*$C$2,2)</f>
        <v>0.54</v>
      </c>
      <c r="K9" s="91"/>
      <c r="L9" s="61"/>
      <c r="M9" s="91">
        <f t="shared" si="0"/>
        <v>9.19</v>
      </c>
      <c r="N9" s="95">
        <f t="shared" ref="N9:N14" si="3">IFERROR(1-I9/D9,0)</f>
        <v>0.502873563218391</v>
      </c>
      <c r="O9" s="35"/>
      <c r="P9" s="94"/>
      <c r="Q9" s="28"/>
      <c r="R9" s="28"/>
      <c r="S9" s="28"/>
      <c r="T9" s="28"/>
    </row>
    <row r="10" s="23" customFormat="1" spans="2:20">
      <c r="B10" s="59"/>
      <c r="C10" s="60">
        <v>11</v>
      </c>
      <c r="D10" s="61">
        <f>VLOOKUP(C10,UPS原价表!A4:K156,8,FALSE)</f>
        <v>19.78</v>
      </c>
      <c r="E10" s="61">
        <f t="shared" si="1"/>
        <v>1.24</v>
      </c>
      <c r="F10" s="62"/>
      <c r="G10" s="62"/>
      <c r="H10" s="63">
        <f t="shared" si="2"/>
        <v>21.02</v>
      </c>
      <c r="I10" s="92">
        <v>9.4</v>
      </c>
      <c r="J10" s="61">
        <f>ROUND(I10*$C$2,2)</f>
        <v>0.59</v>
      </c>
      <c r="K10" s="91"/>
      <c r="L10" s="61"/>
      <c r="M10" s="91">
        <f t="shared" si="0"/>
        <v>9.99</v>
      </c>
      <c r="N10" s="95">
        <f t="shared" si="3"/>
        <v>0.524772497472194</v>
      </c>
      <c r="O10" s="35"/>
      <c r="P10" s="94"/>
      <c r="Q10" s="28"/>
      <c r="R10" s="28"/>
      <c r="S10" s="28"/>
      <c r="T10" s="28"/>
    </row>
    <row r="11" s="23" customFormat="1" spans="2:20">
      <c r="B11" s="59"/>
      <c r="C11" s="60">
        <v>21</v>
      </c>
      <c r="D11" s="61">
        <f>VLOOKUP(C11,UPS原价表!A5:K157,8,FALSE)</f>
        <v>31.45</v>
      </c>
      <c r="E11" s="61">
        <f t="shared" si="1"/>
        <v>1.97</v>
      </c>
      <c r="F11" s="62"/>
      <c r="G11" s="62"/>
      <c r="H11" s="63">
        <f t="shared" si="2"/>
        <v>33.42</v>
      </c>
      <c r="I11" s="92">
        <v>14.94</v>
      </c>
      <c r="J11" s="61">
        <f>ROUND(I11*$C$2,2)</f>
        <v>0.93</v>
      </c>
      <c r="K11" s="91"/>
      <c r="L11" s="61"/>
      <c r="M11" s="91">
        <f t="shared" si="0"/>
        <v>15.87</v>
      </c>
      <c r="N11" s="95">
        <f t="shared" si="3"/>
        <v>0.524960254372019</v>
      </c>
      <c r="O11" s="35"/>
      <c r="P11" s="94"/>
      <c r="Q11" s="28"/>
      <c r="R11" s="28"/>
      <c r="S11" s="28"/>
      <c r="T11" s="28"/>
    </row>
    <row r="12" s="23" customFormat="1" spans="2:20">
      <c r="B12" s="59"/>
      <c r="C12" s="60">
        <v>31</v>
      </c>
      <c r="D12" s="61">
        <f>VLOOKUP(C12,UPS原价表!A6:K158,8,FALSE)</f>
        <v>44.63</v>
      </c>
      <c r="E12" s="61">
        <f t="shared" si="1"/>
        <v>2.79</v>
      </c>
      <c r="F12" s="62"/>
      <c r="G12" s="62"/>
      <c r="H12" s="63">
        <f t="shared" si="2"/>
        <v>47.42</v>
      </c>
      <c r="I12" s="92">
        <v>18.97</v>
      </c>
      <c r="J12" s="61">
        <f>ROUND(I12*$C$2,2)</f>
        <v>1.19</v>
      </c>
      <c r="K12" s="91"/>
      <c r="L12" s="61"/>
      <c r="M12" s="91">
        <f t="shared" si="0"/>
        <v>20.16</v>
      </c>
      <c r="N12" s="95">
        <f t="shared" si="3"/>
        <v>0.574949585480618</v>
      </c>
      <c r="O12" s="35"/>
      <c r="P12" s="94"/>
      <c r="Q12" s="28"/>
      <c r="R12" s="28"/>
      <c r="S12" s="28"/>
      <c r="T12" s="28"/>
    </row>
    <row r="13" s="23" customFormat="1" spans="2:20">
      <c r="B13" s="59"/>
      <c r="C13" s="60">
        <v>51</v>
      </c>
      <c r="D13" s="61">
        <f>VLOOKUP(C13,UPS原价表!A7:K159,8,FALSE)</f>
        <v>62.41</v>
      </c>
      <c r="E13" s="61">
        <f>ROUND((D13+F13+G13)*$C$2,2)</f>
        <v>5.4</v>
      </c>
      <c r="F13" s="62"/>
      <c r="G13" s="62">
        <v>24</v>
      </c>
      <c r="H13" s="63">
        <f t="shared" si="2"/>
        <v>91.81</v>
      </c>
      <c r="I13" s="92">
        <f>MAX(ups!$D$4,ROUND(D13*(1-ups!C9),2))</f>
        <v>26.52</v>
      </c>
      <c r="J13" s="61">
        <f>ROUND((I13+K13+L13)*$C$2,2)</f>
        <v>3.16</v>
      </c>
      <c r="K13" s="91"/>
      <c r="L13" s="61">
        <v>24</v>
      </c>
      <c r="M13" s="91">
        <f t="shared" si="0"/>
        <v>53.68</v>
      </c>
      <c r="N13" s="95">
        <f t="shared" si="3"/>
        <v>0.575068098061208</v>
      </c>
      <c r="O13" s="35"/>
      <c r="P13" s="94"/>
      <c r="Q13" s="28"/>
      <c r="R13" s="28"/>
      <c r="S13" s="28"/>
      <c r="T13" s="28"/>
    </row>
    <row r="14" s="23" customFormat="1" spans="2:20">
      <c r="B14" s="59"/>
      <c r="C14" s="60">
        <v>200</v>
      </c>
      <c r="D14" s="61">
        <v>177.54</v>
      </c>
      <c r="E14" s="61">
        <v>14.1</v>
      </c>
      <c r="F14" s="62"/>
      <c r="G14" s="62">
        <v>24</v>
      </c>
      <c r="H14" s="63">
        <f t="shared" si="2"/>
        <v>215.64</v>
      </c>
      <c r="I14" s="92">
        <f>MAX(ups!$D$4,ROUND(D14*(1-ups!C9),2))</f>
        <v>75.45</v>
      </c>
      <c r="J14" s="61">
        <f>ROUND((I14+K14+L14)*$C$2,2)</f>
        <v>6.22</v>
      </c>
      <c r="K14" s="91"/>
      <c r="L14" s="61">
        <v>24</v>
      </c>
      <c r="M14" s="91">
        <v>131.16</v>
      </c>
      <c r="N14" s="95">
        <f t="shared" si="3"/>
        <v>0.575025346400811</v>
      </c>
      <c r="O14" s="35"/>
      <c r="P14" s="94"/>
      <c r="Q14" s="28"/>
      <c r="R14" s="28"/>
      <c r="S14" s="28"/>
      <c r="T14" s="28"/>
    </row>
    <row r="15" s="23" customFormat="1" spans="2:20">
      <c r="B15" s="59" t="s">
        <v>214</v>
      </c>
      <c r="C15" s="60">
        <v>30</v>
      </c>
      <c r="D15" s="61">
        <f>VLOOKUP(C15,UPS原价表!M:W,8,FALSE)</f>
        <v>281.16</v>
      </c>
      <c r="E15" s="61">
        <f>ROUND(D15*$C$3,2)</f>
        <v>9.14</v>
      </c>
      <c r="F15" s="64"/>
      <c r="G15" s="62"/>
      <c r="H15" s="63">
        <f t="shared" ref="H15:H28" si="4">D15+E15+F15+G15</f>
        <v>290.3</v>
      </c>
      <c r="I15" s="90">
        <v>82.1</v>
      </c>
      <c r="J15" s="61">
        <f t="shared" ref="J15:J20" si="5">ROUND(I15*$C$3,2)</f>
        <v>2.67</v>
      </c>
      <c r="K15" s="91"/>
      <c r="L15" s="61"/>
      <c r="M15" s="91">
        <f t="shared" ref="M15:M28" si="6">I15+J15+K15+L15</f>
        <v>84.77</v>
      </c>
      <c r="N15" s="93">
        <f t="shared" ref="N15:N28" si="7">IFERROR(1-I15/D15,0)</f>
        <v>0.707995447432067</v>
      </c>
      <c r="O15" s="35"/>
      <c r="P15" s="94"/>
      <c r="Q15" s="28"/>
      <c r="R15" s="28"/>
      <c r="S15" s="28"/>
      <c r="T15" s="28"/>
    </row>
    <row r="16" s="23" customFormat="1" spans="2:20">
      <c r="B16" s="59" t="s">
        <v>215</v>
      </c>
      <c r="C16" s="60">
        <v>14</v>
      </c>
      <c r="D16" s="61">
        <f>VLOOKUP(C16,UPS原价表!Z2:AG154,8,FALSE)</f>
        <v>174.59</v>
      </c>
      <c r="E16" s="61">
        <f t="shared" ref="E16:E20" si="8">ROUND(D16*$C$3,2)</f>
        <v>5.67</v>
      </c>
      <c r="F16" s="64"/>
      <c r="G16" s="62"/>
      <c r="H16" s="63">
        <f t="shared" si="4"/>
        <v>180.26</v>
      </c>
      <c r="I16" s="90">
        <v>50.98</v>
      </c>
      <c r="J16" s="61">
        <f t="shared" si="5"/>
        <v>1.66</v>
      </c>
      <c r="K16" s="91"/>
      <c r="L16" s="61"/>
      <c r="M16" s="91">
        <f t="shared" si="6"/>
        <v>52.64</v>
      </c>
      <c r="N16" s="93">
        <f t="shared" si="7"/>
        <v>0.708001603757374</v>
      </c>
      <c r="O16" s="35"/>
      <c r="P16" s="94"/>
      <c r="Q16" s="28"/>
      <c r="R16" s="28"/>
      <c r="S16" s="28"/>
      <c r="T16" s="28"/>
    </row>
    <row r="17" s="23" customFormat="1" spans="2:20">
      <c r="B17" s="59"/>
      <c r="C17" s="60">
        <v>15</v>
      </c>
      <c r="D17" s="61">
        <f>VLOOKUP(C17,UPS原价表!Z3:AG155,8,FALSE)</f>
        <v>181.13</v>
      </c>
      <c r="E17" s="61">
        <f t="shared" si="8"/>
        <v>5.89</v>
      </c>
      <c r="F17" s="64"/>
      <c r="G17" s="62"/>
      <c r="H17" s="63">
        <f t="shared" si="4"/>
        <v>187.02</v>
      </c>
      <c r="I17" s="90">
        <f>MAX(ups!$D$12,ROUND(D17*(1-ups!$C$12),2))</f>
        <v>52.89</v>
      </c>
      <c r="J17" s="61">
        <f t="shared" si="5"/>
        <v>1.72</v>
      </c>
      <c r="K17" s="91"/>
      <c r="L17" s="61"/>
      <c r="M17" s="91">
        <f t="shared" si="6"/>
        <v>54.61</v>
      </c>
      <c r="N17" s="93">
        <f t="shared" si="7"/>
        <v>0.707999779164136</v>
      </c>
      <c r="O17" s="35"/>
      <c r="P17" s="94"/>
      <c r="Q17" s="28"/>
      <c r="R17" s="28"/>
      <c r="S17" s="28"/>
      <c r="T17" s="28"/>
    </row>
    <row r="18" s="23" customFormat="1" spans="2:20">
      <c r="B18" s="59" t="s">
        <v>216</v>
      </c>
      <c r="C18" s="60">
        <v>30</v>
      </c>
      <c r="D18" s="61">
        <f>VLOOKUP(C18,UPS原价表!AJ:AQ,8,FALSE)</f>
        <v>227.11</v>
      </c>
      <c r="E18" s="61">
        <f t="shared" si="8"/>
        <v>7.38</v>
      </c>
      <c r="F18" s="64"/>
      <c r="G18" s="62"/>
      <c r="H18" s="63">
        <f t="shared" si="4"/>
        <v>234.49</v>
      </c>
      <c r="I18" s="90">
        <v>67.45</v>
      </c>
      <c r="J18" s="61">
        <f t="shared" si="5"/>
        <v>2.19</v>
      </c>
      <c r="K18" s="91"/>
      <c r="L18" s="61"/>
      <c r="M18" s="91">
        <f t="shared" si="6"/>
        <v>69.64</v>
      </c>
      <c r="N18" s="93">
        <f t="shared" si="7"/>
        <v>0.703007353264938</v>
      </c>
      <c r="O18" s="35"/>
      <c r="P18" s="94"/>
      <c r="Q18" s="28"/>
      <c r="R18" s="28"/>
      <c r="S18" s="28"/>
      <c r="T18" s="28"/>
    </row>
    <row r="19" s="23" customFormat="1" spans="2:20">
      <c r="B19" s="59" t="s">
        <v>217</v>
      </c>
      <c r="C19" s="60">
        <v>30</v>
      </c>
      <c r="D19" s="61">
        <f>VLOOKUP(C19,UPS原价表!AT:BD,8,FALSE)</f>
        <v>204.14</v>
      </c>
      <c r="E19" s="61">
        <f t="shared" si="8"/>
        <v>6.63</v>
      </c>
      <c r="F19" s="64"/>
      <c r="G19" s="62"/>
      <c r="H19" s="63">
        <f t="shared" si="4"/>
        <v>210.77</v>
      </c>
      <c r="I19" s="90">
        <v>60.63</v>
      </c>
      <c r="J19" s="61">
        <f t="shared" si="5"/>
        <v>1.97</v>
      </c>
      <c r="K19" s="91"/>
      <c r="L19" s="61"/>
      <c r="M19" s="91">
        <f t="shared" si="6"/>
        <v>62.6</v>
      </c>
      <c r="N19" s="93">
        <f t="shared" si="7"/>
        <v>0.70299794258842</v>
      </c>
      <c r="O19" s="35"/>
      <c r="P19" s="94"/>
      <c r="Q19" s="28"/>
      <c r="R19" s="28"/>
      <c r="S19" s="28"/>
      <c r="T19" s="28"/>
    </row>
    <row r="20" s="23" customFormat="1" spans="2:20">
      <c r="B20" s="59" t="s">
        <v>218</v>
      </c>
      <c r="C20" s="60">
        <v>30</v>
      </c>
      <c r="D20" s="61">
        <f>VLOOKUP(C20,UPS原价表!BF:BM,8,FALSE)</f>
        <v>135.74</v>
      </c>
      <c r="E20" s="61">
        <f t="shared" si="8"/>
        <v>4.41</v>
      </c>
      <c r="F20" s="62"/>
      <c r="G20" s="62"/>
      <c r="H20" s="63">
        <f t="shared" si="4"/>
        <v>140.15</v>
      </c>
      <c r="I20" s="90">
        <v>47.77</v>
      </c>
      <c r="J20" s="61">
        <f t="shared" si="5"/>
        <v>1.55</v>
      </c>
      <c r="K20" s="91"/>
      <c r="L20" s="61"/>
      <c r="M20" s="91">
        <f t="shared" si="6"/>
        <v>49.32</v>
      </c>
      <c r="N20" s="93">
        <f t="shared" si="7"/>
        <v>0.648077206424046</v>
      </c>
      <c r="O20" s="35"/>
      <c r="P20" s="94"/>
      <c r="Q20" s="28"/>
      <c r="R20" s="28"/>
      <c r="S20" s="28"/>
      <c r="T20" s="28"/>
    </row>
    <row r="21" s="108" customFormat="1" ht="14.25" spans="1:22">
      <c r="A21" s="58" t="s">
        <v>86</v>
      </c>
      <c r="B21" s="59" t="s">
        <v>87</v>
      </c>
      <c r="C21" s="60">
        <f>ROUNDUP(20*20*20/ups!C21,0)</f>
        <v>32</v>
      </c>
      <c r="D21" s="61">
        <f>VLOOKUP(C21,UPS原价表!A:K,8,FALSE)</f>
        <v>45.54</v>
      </c>
      <c r="E21" s="61">
        <f>ROUND(D21*C2,2)</f>
        <v>2.85</v>
      </c>
      <c r="F21" s="62"/>
      <c r="G21" s="62"/>
      <c r="H21" s="63">
        <f t="shared" si="4"/>
        <v>48.39</v>
      </c>
      <c r="I21" s="90">
        <f>MAX(ups!D4,ROUND(D21*(1-ups!C8),2))</f>
        <v>19.35</v>
      </c>
      <c r="J21" s="61">
        <f>ROUND(I21*$C$2,2)</f>
        <v>1.21</v>
      </c>
      <c r="K21" s="91"/>
      <c r="L21" s="61"/>
      <c r="M21" s="91">
        <f t="shared" si="6"/>
        <v>20.56</v>
      </c>
      <c r="N21" s="93">
        <f t="shared" si="7"/>
        <v>0.575098814229249</v>
      </c>
      <c r="O21" s="35"/>
      <c r="P21" s="94"/>
      <c r="Q21" s="28"/>
      <c r="R21" s="28"/>
      <c r="S21" s="28"/>
      <c r="T21" s="28"/>
      <c r="U21" s="23"/>
      <c r="V21" s="23"/>
    </row>
    <row r="22" s="108" customFormat="1" ht="24" spans="1:22">
      <c r="A22" s="23"/>
      <c r="B22" s="59" t="s">
        <v>219</v>
      </c>
      <c r="C22" s="60">
        <f>ROUNDUP(20*20*20/ups!C22,0)</f>
        <v>58</v>
      </c>
      <c r="D22" s="61">
        <f>VLOOKUP(C22,UPS原价表!BF:BM,8,FALSE)</f>
        <v>240.83</v>
      </c>
      <c r="E22" s="61">
        <f>ROUND((D22+F22+G22)*$C$3,2)</f>
        <v>8.61</v>
      </c>
      <c r="F22" s="62"/>
      <c r="G22" s="62">
        <v>24</v>
      </c>
      <c r="H22" s="63">
        <f t="shared" si="4"/>
        <v>273.44</v>
      </c>
      <c r="I22" s="90">
        <f>MAX(ups!$D$16,ROUND(D22*(1-ups!$C$16),2))</f>
        <v>84.77</v>
      </c>
      <c r="J22" s="61">
        <f>ROUND((I22+K22+L22)*$C$3,2)</f>
        <v>3.54</v>
      </c>
      <c r="K22" s="91"/>
      <c r="L22" s="61">
        <v>24</v>
      </c>
      <c r="M22" s="91">
        <f t="shared" si="6"/>
        <v>112.31</v>
      </c>
      <c r="N22" s="93">
        <f t="shared" si="7"/>
        <v>0.64800896898227</v>
      </c>
      <c r="O22" s="35"/>
      <c r="P22" s="94"/>
      <c r="Q22" s="28"/>
      <c r="R22" s="28"/>
      <c r="S22" s="28"/>
      <c r="T22" s="28"/>
      <c r="U22" s="23"/>
      <c r="V22" s="23"/>
    </row>
    <row r="23" s="25" customFormat="1" ht="14.25" spans="1:22">
      <c r="A23" s="25" t="s">
        <v>89</v>
      </c>
      <c r="B23" s="59" t="s">
        <v>11</v>
      </c>
      <c r="C23" s="60">
        <v>1</v>
      </c>
      <c r="D23" s="61">
        <f>VLOOKUP(C23,UPS原价表!A:K,2,FALSE)</f>
        <v>8.23</v>
      </c>
      <c r="E23" s="61">
        <f>ROUND(D23*$C$2,2)</f>
        <v>0.51</v>
      </c>
      <c r="F23" s="62"/>
      <c r="G23" s="62"/>
      <c r="H23" s="63">
        <f t="shared" si="4"/>
        <v>8.74</v>
      </c>
      <c r="I23" s="90">
        <f>MAX(ups!$D$4,ROUND(D23*(1-ups!$C$4),2))</f>
        <v>7.23</v>
      </c>
      <c r="J23" s="61">
        <f>ROUND(I23*$C$2,2)</f>
        <v>0.45</v>
      </c>
      <c r="K23" s="91"/>
      <c r="L23" s="61"/>
      <c r="M23" s="91">
        <f t="shared" si="6"/>
        <v>7.68</v>
      </c>
      <c r="N23" s="93">
        <f t="shared" si="7"/>
        <v>0.121506682867558</v>
      </c>
      <c r="O23" s="35"/>
      <c r="P23" s="94"/>
      <c r="Q23" s="28"/>
      <c r="R23" s="28"/>
      <c r="S23" s="28"/>
      <c r="T23" s="28"/>
      <c r="U23" s="23"/>
      <c r="V23" s="23"/>
    </row>
    <row r="24" s="25" customFormat="1" ht="14.25" spans="1:22">
      <c r="A24" s="58" t="s">
        <v>53</v>
      </c>
      <c r="B24" s="59" t="s">
        <v>214</v>
      </c>
      <c r="C24" s="60">
        <v>1</v>
      </c>
      <c r="D24" s="61">
        <f>VLOOKUP(C24,UPS原价表!M:W,2,FALSE)</f>
        <v>30.62</v>
      </c>
      <c r="E24" s="61">
        <f>ROUND(D24*$C$3,2)</f>
        <v>1</v>
      </c>
      <c r="F24" s="62"/>
      <c r="G24" s="62"/>
      <c r="H24" s="63">
        <f t="shared" si="4"/>
        <v>31.62</v>
      </c>
      <c r="I24" s="92">
        <f>MAX(ups!D11,ROUND(D24*(1-ups!C11),2))</f>
        <v>16.59</v>
      </c>
      <c r="J24" s="61">
        <f>ROUND(I24*$C$3,2)</f>
        <v>0.54</v>
      </c>
      <c r="K24" s="91"/>
      <c r="L24" s="61"/>
      <c r="M24" s="91">
        <f t="shared" si="6"/>
        <v>17.13</v>
      </c>
      <c r="N24" s="93">
        <f t="shared" si="7"/>
        <v>0.458197256694971</v>
      </c>
      <c r="O24" s="35"/>
      <c r="P24" s="94"/>
      <c r="Q24" s="28"/>
      <c r="R24" s="28"/>
      <c r="S24" s="28"/>
      <c r="T24" s="28"/>
      <c r="U24" s="23"/>
      <c r="V24" s="23"/>
    </row>
    <row r="25" s="25" customFormat="1" ht="14.25" spans="1:22">
      <c r="A25" s="23"/>
      <c r="B25" s="59" t="s">
        <v>215</v>
      </c>
      <c r="C25" s="60">
        <v>1</v>
      </c>
      <c r="D25" s="61">
        <f>VLOOKUP(C25,UPS原价表!Z:AG,2,FALSE)</f>
        <v>28.39</v>
      </c>
      <c r="E25" s="61">
        <f>ROUND(D25*$C$3,2)</f>
        <v>0.92</v>
      </c>
      <c r="F25" s="62"/>
      <c r="G25" s="62"/>
      <c r="H25" s="63">
        <f t="shared" si="4"/>
        <v>29.31</v>
      </c>
      <c r="I25" s="92">
        <f>MAX(ups!D12,ROUND(D25*(1-ups!C12),2))</f>
        <v>16.37</v>
      </c>
      <c r="J25" s="61">
        <f>ROUND(I25*$C$3,2)</f>
        <v>0.53</v>
      </c>
      <c r="K25" s="91"/>
      <c r="L25" s="61"/>
      <c r="M25" s="91">
        <f t="shared" si="6"/>
        <v>16.9</v>
      </c>
      <c r="N25" s="93">
        <f t="shared" si="7"/>
        <v>0.42338851708348</v>
      </c>
      <c r="O25" s="35"/>
      <c r="P25" s="94"/>
      <c r="Q25" s="28"/>
      <c r="R25" s="28"/>
      <c r="S25" s="28"/>
      <c r="T25" s="28"/>
      <c r="U25" s="23"/>
      <c r="V25" s="23"/>
    </row>
    <row r="26" s="25" customFormat="1" ht="14.25" spans="1:22">
      <c r="A26" s="23"/>
      <c r="B26" s="59" t="s">
        <v>216</v>
      </c>
      <c r="C26" s="60">
        <v>1</v>
      </c>
      <c r="D26" s="61">
        <f>VLOOKUP(C26,UPS原价表!AJ:AQ,2,FALSE)</f>
        <v>20.68</v>
      </c>
      <c r="E26" s="61">
        <f>ROUND(D26*$C$3,2)</f>
        <v>0.67</v>
      </c>
      <c r="F26" s="62"/>
      <c r="G26" s="62"/>
      <c r="H26" s="63">
        <f t="shared" si="4"/>
        <v>21.35</v>
      </c>
      <c r="I26" s="92">
        <f>MAX(ups!$D$14,ROUND(D26*(1-ups!C14),2))</f>
        <v>14.19</v>
      </c>
      <c r="J26" s="61">
        <f>ROUND(I26*$C$3,2)</f>
        <v>0.46</v>
      </c>
      <c r="K26" s="91"/>
      <c r="L26" s="61"/>
      <c r="M26" s="91">
        <f t="shared" si="6"/>
        <v>14.65</v>
      </c>
      <c r="N26" s="93">
        <f t="shared" si="7"/>
        <v>0.313829787234043</v>
      </c>
      <c r="O26" s="35"/>
      <c r="P26" s="94"/>
      <c r="Q26" s="28"/>
      <c r="R26" s="28"/>
      <c r="S26" s="28"/>
      <c r="T26" s="28"/>
      <c r="U26" s="23"/>
      <c r="V26" s="23"/>
    </row>
    <row r="27" s="25" customFormat="1" ht="14.25" spans="1:22">
      <c r="A27" s="23"/>
      <c r="B27" s="59" t="s">
        <v>217</v>
      </c>
      <c r="C27" s="60">
        <v>1</v>
      </c>
      <c r="D27" s="61">
        <f>VLOOKUP(C27,UPS原价表!AT:BD,2,FALSE)</f>
        <v>19.3</v>
      </c>
      <c r="E27" s="61">
        <f>ROUND(D27*$C$3,2)</f>
        <v>0.63</v>
      </c>
      <c r="F27" s="62"/>
      <c r="G27" s="62"/>
      <c r="H27" s="63">
        <f t="shared" si="4"/>
        <v>19.93</v>
      </c>
      <c r="I27" s="92">
        <f>MAX(ups!D15,ROUND(D27*(1-ups!C15),2))</f>
        <v>13.69</v>
      </c>
      <c r="J27" s="61">
        <f>ROUND(I27*$C$3,2)</f>
        <v>0.44</v>
      </c>
      <c r="K27" s="91"/>
      <c r="L27" s="61"/>
      <c r="M27" s="91">
        <f t="shared" si="6"/>
        <v>14.13</v>
      </c>
      <c r="N27" s="93">
        <f t="shared" si="7"/>
        <v>0.290673575129534</v>
      </c>
      <c r="O27" s="35"/>
      <c r="P27" s="94"/>
      <c r="Q27" s="28"/>
      <c r="R27" s="28"/>
      <c r="S27" s="28"/>
      <c r="T27" s="28"/>
      <c r="U27" s="23"/>
      <c r="V27" s="23"/>
    </row>
    <row r="28" s="25" customFormat="1" ht="12.95" customHeight="1" spans="1:22">
      <c r="A28" s="23"/>
      <c r="B28" s="59" t="s">
        <v>218</v>
      </c>
      <c r="C28" s="60">
        <v>1</v>
      </c>
      <c r="D28" s="61">
        <f>VLOOKUP(C28,UPS原价表!BF:BM,2,FALSE)</f>
        <v>11.67</v>
      </c>
      <c r="E28" s="61">
        <f>ROUND(D28*$C$3,2)</f>
        <v>0.38</v>
      </c>
      <c r="F28" s="62"/>
      <c r="G28" s="62"/>
      <c r="H28" s="63">
        <f t="shared" si="4"/>
        <v>12.05</v>
      </c>
      <c r="I28" s="90">
        <f>MAX(ups!D16,ROUND(D28*(1-ups!C16),2))</f>
        <v>11.67</v>
      </c>
      <c r="J28" s="61">
        <f>ROUND(I28*$C$3,2)</f>
        <v>0.38</v>
      </c>
      <c r="K28" s="91"/>
      <c r="L28" s="61"/>
      <c r="M28" s="91">
        <f t="shared" si="6"/>
        <v>12.05</v>
      </c>
      <c r="N28" s="100">
        <f t="shared" si="7"/>
        <v>0</v>
      </c>
      <c r="O28" s="35"/>
      <c r="P28" s="94"/>
      <c r="Q28" s="28"/>
      <c r="R28" s="28"/>
      <c r="S28" s="28"/>
      <c r="T28" s="28"/>
      <c r="U28" s="23"/>
      <c r="V28" s="23"/>
    </row>
    <row r="29" s="25" customFormat="1" ht="12.95" customHeight="1" spans="1:22">
      <c r="A29" s="23"/>
      <c r="B29" s="59"/>
      <c r="C29" s="60"/>
      <c r="D29" s="61"/>
      <c r="E29" s="61"/>
      <c r="F29" s="62"/>
      <c r="G29" s="62"/>
      <c r="H29" s="63"/>
      <c r="I29" s="90"/>
      <c r="J29" s="91"/>
      <c r="K29" s="91"/>
      <c r="L29" s="61"/>
      <c r="M29" s="91"/>
      <c r="N29" s="100"/>
      <c r="O29" s="35"/>
      <c r="P29" s="94"/>
      <c r="Q29" s="28"/>
      <c r="R29" s="28"/>
      <c r="S29" s="28"/>
      <c r="T29" s="28"/>
      <c r="U29" s="23"/>
      <c r="V29" s="23"/>
    </row>
    <row r="30" s="28" customFormat="1" spans="1:16">
      <c r="A30" s="71" t="s">
        <v>90</v>
      </c>
      <c r="B30" s="32" t="s">
        <v>11</v>
      </c>
      <c r="C30" s="72">
        <v>5</v>
      </c>
      <c r="D30" s="61">
        <f t="shared" ref="D30:D41" si="9">D8</f>
        <v>14.97</v>
      </c>
      <c r="E30" s="61">
        <f t="shared" ref="E30:E35" si="10">ROUND((D30+F30+G30)*$C$2,2)</f>
        <v>1.19</v>
      </c>
      <c r="F30" s="62">
        <v>4.1</v>
      </c>
      <c r="G30" s="62"/>
      <c r="H30" s="73">
        <f t="shared" ref="H30:H43" si="11">D30+E30+F30+G30</f>
        <v>20.26</v>
      </c>
      <c r="I30" s="92">
        <v>8.12</v>
      </c>
      <c r="J30" s="61">
        <f t="shared" ref="J30:J35" si="12">ROUND((I30+K30+L30)*$C$2,2)</f>
        <v>0.64</v>
      </c>
      <c r="K30" s="91">
        <f t="shared" ref="K30:K40" si="13">F30*0.5</f>
        <v>2.05</v>
      </c>
      <c r="L30" s="61"/>
      <c r="M30" s="91">
        <f t="shared" ref="M30:M43" si="14">I30+J30+K30+L30</f>
        <v>10.81</v>
      </c>
      <c r="N30" s="95">
        <f>IFERROR(1-I30/D30,0)</f>
        <v>0.457581830327321</v>
      </c>
      <c r="O30" s="35"/>
      <c r="P30" s="94"/>
    </row>
    <row r="31" s="28" customFormat="1" spans="1:16">
      <c r="A31" s="71"/>
      <c r="C31" s="72">
        <v>9</v>
      </c>
      <c r="D31" s="61">
        <f t="shared" si="9"/>
        <v>17.4</v>
      </c>
      <c r="E31" s="61">
        <f t="shared" si="10"/>
        <v>1.34</v>
      </c>
      <c r="F31" s="62">
        <v>4.1</v>
      </c>
      <c r="G31" s="62"/>
      <c r="H31" s="73">
        <f t="shared" si="11"/>
        <v>22.84</v>
      </c>
      <c r="I31" s="92">
        <f>MAX(ups!$D$30,ROUND(D31*(1-ups!C31),2))</f>
        <v>9.44</v>
      </c>
      <c r="J31" s="61">
        <f t="shared" si="12"/>
        <v>0.72</v>
      </c>
      <c r="K31" s="91">
        <f t="shared" si="13"/>
        <v>2.05</v>
      </c>
      <c r="L31" s="61"/>
      <c r="M31" s="91">
        <f t="shared" si="14"/>
        <v>12.21</v>
      </c>
      <c r="N31" s="95">
        <f t="shared" ref="N30:N43" si="15">IFERROR(1-I31/D31,0)</f>
        <v>0.457471264367816</v>
      </c>
      <c r="O31" s="35"/>
      <c r="P31" s="94"/>
    </row>
    <row r="32" s="28" customFormat="1" spans="2:16">
      <c r="B32" s="32"/>
      <c r="C32" s="72">
        <v>11</v>
      </c>
      <c r="D32" s="61">
        <f t="shared" si="9"/>
        <v>19.78</v>
      </c>
      <c r="E32" s="61">
        <f t="shared" si="10"/>
        <v>1.49</v>
      </c>
      <c r="F32" s="62">
        <v>4.1</v>
      </c>
      <c r="G32" s="62"/>
      <c r="H32" s="73">
        <f t="shared" si="11"/>
        <v>25.37</v>
      </c>
      <c r="I32" s="92">
        <v>9.53</v>
      </c>
      <c r="J32" s="61">
        <f t="shared" si="12"/>
        <v>0.72</v>
      </c>
      <c r="K32" s="91">
        <f t="shared" si="13"/>
        <v>2.05</v>
      </c>
      <c r="L32" s="61"/>
      <c r="M32" s="91">
        <f t="shared" si="14"/>
        <v>12.3</v>
      </c>
      <c r="N32" s="95">
        <f t="shared" si="15"/>
        <v>0.518200202224469</v>
      </c>
      <c r="O32" s="35"/>
      <c r="P32" s="94"/>
    </row>
    <row r="33" s="28" customFormat="1" spans="2:16">
      <c r="B33" s="32"/>
      <c r="C33" s="72">
        <v>21</v>
      </c>
      <c r="D33" s="61">
        <f t="shared" si="9"/>
        <v>31.45</v>
      </c>
      <c r="E33" s="61">
        <f t="shared" si="10"/>
        <v>2.22</v>
      </c>
      <c r="F33" s="62">
        <v>4.1</v>
      </c>
      <c r="G33" s="62"/>
      <c r="H33" s="73">
        <f t="shared" si="11"/>
        <v>37.77</v>
      </c>
      <c r="I33" s="99">
        <v>14.22</v>
      </c>
      <c r="J33" s="61">
        <f t="shared" si="12"/>
        <v>1.02</v>
      </c>
      <c r="K33" s="91">
        <f t="shared" si="13"/>
        <v>2.05</v>
      </c>
      <c r="L33" s="61"/>
      <c r="M33" s="91">
        <f t="shared" si="14"/>
        <v>17.29</v>
      </c>
      <c r="N33" s="100">
        <f t="shared" si="15"/>
        <v>0.54785373608903</v>
      </c>
      <c r="O33" s="35"/>
      <c r="P33" s="94"/>
    </row>
    <row r="34" s="28" customFormat="1" spans="2:16">
      <c r="B34" s="32"/>
      <c r="C34" s="72">
        <v>31</v>
      </c>
      <c r="D34" s="61">
        <f t="shared" si="9"/>
        <v>44.63</v>
      </c>
      <c r="E34" s="61">
        <f t="shared" si="10"/>
        <v>3.05</v>
      </c>
      <c r="F34" s="62">
        <v>4.1</v>
      </c>
      <c r="G34" s="62"/>
      <c r="H34" s="73">
        <f t="shared" si="11"/>
        <v>51.78</v>
      </c>
      <c r="I34" s="99">
        <v>19.28</v>
      </c>
      <c r="J34" s="61">
        <f t="shared" si="12"/>
        <v>1.33</v>
      </c>
      <c r="K34" s="91">
        <f t="shared" si="13"/>
        <v>2.05</v>
      </c>
      <c r="L34" s="61"/>
      <c r="M34" s="91">
        <f t="shared" si="14"/>
        <v>22.66</v>
      </c>
      <c r="N34" s="100">
        <f t="shared" si="15"/>
        <v>0.568003585032489</v>
      </c>
      <c r="O34" s="35"/>
      <c r="P34" s="94"/>
    </row>
    <row r="35" s="28" customFormat="1" spans="2:16">
      <c r="B35" s="32"/>
      <c r="C35" s="72">
        <v>51</v>
      </c>
      <c r="D35" s="61">
        <f t="shared" si="9"/>
        <v>62.41</v>
      </c>
      <c r="E35" s="61">
        <f t="shared" si="10"/>
        <v>5.66</v>
      </c>
      <c r="F35" s="62">
        <v>4.1</v>
      </c>
      <c r="G35" s="62">
        <v>24</v>
      </c>
      <c r="H35" s="73">
        <f t="shared" si="11"/>
        <v>96.17</v>
      </c>
      <c r="I35" s="99">
        <v>26.96</v>
      </c>
      <c r="J35" s="61">
        <f t="shared" si="12"/>
        <v>3.31</v>
      </c>
      <c r="K35" s="91">
        <f t="shared" si="13"/>
        <v>2.05</v>
      </c>
      <c r="L35" s="61">
        <v>24</v>
      </c>
      <c r="M35" s="91">
        <f t="shared" si="14"/>
        <v>56.32</v>
      </c>
      <c r="N35" s="100">
        <f t="shared" si="15"/>
        <v>0.568017945842012</v>
      </c>
      <c r="O35" s="35"/>
      <c r="P35" s="94"/>
    </row>
    <row r="36" s="28" customFormat="1" spans="2:16">
      <c r="B36" s="32" t="s">
        <v>214</v>
      </c>
      <c r="C36" s="72">
        <v>30</v>
      </c>
      <c r="D36" s="61">
        <f>D15</f>
        <v>281.16</v>
      </c>
      <c r="E36" s="61">
        <f>ROUND((D36+F36+G36)*$C$3,2)</f>
        <v>9.29</v>
      </c>
      <c r="F36" s="62">
        <v>4.7</v>
      </c>
      <c r="G36" s="62"/>
      <c r="H36" s="73">
        <f t="shared" si="11"/>
        <v>295.15</v>
      </c>
      <c r="I36" s="99">
        <v>82.1</v>
      </c>
      <c r="J36" s="61">
        <f>ROUND((I36+K36+L36)*$C$3,2)</f>
        <v>2.74</v>
      </c>
      <c r="K36" s="91">
        <f t="shared" si="13"/>
        <v>2.35</v>
      </c>
      <c r="L36" s="61"/>
      <c r="M36" s="91">
        <f t="shared" si="14"/>
        <v>87.19</v>
      </c>
      <c r="N36" s="100">
        <f t="shared" si="15"/>
        <v>0.707995447432067</v>
      </c>
      <c r="O36" s="35"/>
      <c r="P36" s="94"/>
    </row>
    <row r="37" s="28" customFormat="1" spans="2:16">
      <c r="B37" s="32" t="s">
        <v>215</v>
      </c>
      <c r="C37" s="72">
        <v>14</v>
      </c>
      <c r="D37" s="61">
        <f>D16</f>
        <v>174.59</v>
      </c>
      <c r="E37" s="61">
        <f>ROUND((D37+F37+G37)*$C$3,2)</f>
        <v>5.83</v>
      </c>
      <c r="F37" s="62">
        <v>4.7</v>
      </c>
      <c r="G37" s="62"/>
      <c r="H37" s="73">
        <f t="shared" si="11"/>
        <v>185.12</v>
      </c>
      <c r="I37" s="99">
        <v>50.98</v>
      </c>
      <c r="J37" s="61">
        <f>ROUND((I37+K37+L37)*$C$3,2)</f>
        <v>1.73</v>
      </c>
      <c r="K37" s="91">
        <f t="shared" si="13"/>
        <v>2.35</v>
      </c>
      <c r="L37" s="61"/>
      <c r="M37" s="91">
        <f t="shared" si="14"/>
        <v>55.06</v>
      </c>
      <c r="N37" s="100">
        <f t="shared" si="15"/>
        <v>0.708001603757374</v>
      </c>
      <c r="O37" s="35"/>
      <c r="P37" s="94"/>
    </row>
    <row r="38" s="28" customFormat="1" spans="2:16">
      <c r="B38" s="32"/>
      <c r="C38" s="72">
        <v>15</v>
      </c>
      <c r="D38" s="61">
        <f>D17</f>
        <v>181.13</v>
      </c>
      <c r="E38" s="61">
        <f>ROUND((D38+F38+G38)*$C$3,2)</f>
        <v>6.04</v>
      </c>
      <c r="F38" s="62">
        <v>4.7</v>
      </c>
      <c r="G38" s="62"/>
      <c r="H38" s="73">
        <f t="shared" si="11"/>
        <v>191.87</v>
      </c>
      <c r="I38" s="99">
        <f>MAX(ups!D39,ROUND(D38*(1-ups!C39),2))</f>
        <v>52.89</v>
      </c>
      <c r="J38" s="61">
        <f>ROUND((I38+K38+L38)*$C$3,2)</f>
        <v>1.8</v>
      </c>
      <c r="K38" s="91">
        <f t="shared" si="13"/>
        <v>2.35</v>
      </c>
      <c r="L38" s="61"/>
      <c r="M38" s="91">
        <f t="shared" si="14"/>
        <v>57.04</v>
      </c>
      <c r="N38" s="100">
        <f t="shared" si="15"/>
        <v>0.707999779164136</v>
      </c>
      <c r="O38" s="35"/>
      <c r="P38" s="94"/>
    </row>
    <row r="39" s="28" customFormat="1" spans="2:16">
      <c r="B39" s="32" t="s">
        <v>217</v>
      </c>
      <c r="C39" s="72">
        <v>30</v>
      </c>
      <c r="D39" s="61">
        <f>D19</f>
        <v>204.14</v>
      </c>
      <c r="E39" s="61">
        <f>ROUND((D39+F39+G39)*$C$3,2)</f>
        <v>6.79</v>
      </c>
      <c r="F39" s="62">
        <v>4.7</v>
      </c>
      <c r="G39" s="62"/>
      <c r="H39" s="73">
        <f t="shared" si="11"/>
        <v>215.63</v>
      </c>
      <c r="I39" s="99">
        <v>60.63</v>
      </c>
      <c r="J39" s="61">
        <f>ROUND((I39+K39+L39)*$C$3,2)</f>
        <v>2.05</v>
      </c>
      <c r="K39" s="91">
        <f t="shared" si="13"/>
        <v>2.35</v>
      </c>
      <c r="L39" s="61"/>
      <c r="M39" s="91">
        <f t="shared" si="14"/>
        <v>65.03</v>
      </c>
      <c r="N39" s="100">
        <f t="shared" si="15"/>
        <v>0.70299794258842</v>
      </c>
      <c r="O39" s="35"/>
      <c r="P39" s="94"/>
    </row>
    <row r="40" s="28" customFormat="1" spans="2:16">
      <c r="B40" s="32" t="s">
        <v>218</v>
      </c>
      <c r="C40" s="72">
        <v>30</v>
      </c>
      <c r="D40" s="61">
        <f>D20</f>
        <v>135.74</v>
      </c>
      <c r="E40" s="61">
        <f>ROUND((D40+F40+G40)*$C$3,2)</f>
        <v>4.56</v>
      </c>
      <c r="F40" s="62">
        <v>4.7</v>
      </c>
      <c r="G40" s="62"/>
      <c r="H40" s="73">
        <f t="shared" si="11"/>
        <v>145</v>
      </c>
      <c r="I40" s="99">
        <v>47.78</v>
      </c>
      <c r="J40" s="61">
        <f>ROUND((I40+K40+L40)*$C$3,2)</f>
        <v>1.63</v>
      </c>
      <c r="K40" s="91">
        <f t="shared" si="13"/>
        <v>2.35</v>
      </c>
      <c r="L40" s="61"/>
      <c r="M40" s="91">
        <f t="shared" si="14"/>
        <v>51.76</v>
      </c>
      <c r="N40" s="100">
        <f t="shared" si="15"/>
        <v>0.648003536172094</v>
      </c>
      <c r="O40" s="35"/>
      <c r="P40" s="94"/>
    </row>
    <row r="41" s="29" customFormat="1" ht="21" customHeight="1" spans="1:20">
      <c r="A41" s="74" t="s">
        <v>220</v>
      </c>
      <c r="B41" s="29" t="s">
        <v>92</v>
      </c>
      <c r="C41" s="75">
        <v>50</v>
      </c>
      <c r="D41" s="61">
        <f>VLOOKUP(C41,UPS原价表!A:K,8,FALSE)*4</f>
        <v>249.36</v>
      </c>
      <c r="E41" s="76">
        <f>ROUND((D41+F41+G41)*$C$2,2)</f>
        <v>15.59</v>
      </c>
      <c r="F41" s="77"/>
      <c r="G41" s="78"/>
      <c r="H41" s="73">
        <f t="shared" si="11"/>
        <v>264.95</v>
      </c>
      <c r="I41" s="99">
        <f>MAX(ups!D4,ROUND(D41*(1-ups!C8),2))</f>
        <v>105.98</v>
      </c>
      <c r="J41" s="61">
        <f>ROUND(I41*$C$2,2)</f>
        <v>6.62</v>
      </c>
      <c r="K41" s="91"/>
      <c r="L41" s="61"/>
      <c r="M41" s="91">
        <f t="shared" si="14"/>
        <v>112.6</v>
      </c>
      <c r="N41" s="93">
        <f t="shared" si="15"/>
        <v>0.574991979467437</v>
      </c>
      <c r="O41" s="101">
        <v>113.36</v>
      </c>
      <c r="P41" s="101"/>
      <c r="Q41" s="104"/>
      <c r="R41" s="105"/>
      <c r="S41" s="31"/>
      <c r="T41" s="31"/>
    </row>
    <row r="42" s="29" customFormat="1" ht="21" customHeight="1" spans="2:20">
      <c r="B42" s="29" t="s">
        <v>221</v>
      </c>
      <c r="C42" s="109">
        <v>50</v>
      </c>
      <c r="D42" s="61">
        <f>VLOOKUP(C42,UPS原价表!BF:BM,8,FALSE)*4</f>
        <v>813.4</v>
      </c>
      <c r="E42" s="76">
        <f>ROUND((D42+F42+G42)*$C$3,2)</f>
        <v>26.44</v>
      </c>
      <c r="F42" s="77"/>
      <c r="G42" s="78"/>
      <c r="H42" s="110">
        <f t="shared" si="11"/>
        <v>839.84</v>
      </c>
      <c r="I42" s="112">
        <f>MAX(ups!D16,ROUND(D42*(1-ups!C16),2))</f>
        <v>286.32</v>
      </c>
      <c r="J42" s="61">
        <f>ROUND(I42*$C$3,2)</f>
        <v>9.31</v>
      </c>
      <c r="K42" s="113"/>
      <c r="L42" s="113"/>
      <c r="M42" s="91">
        <f t="shared" si="14"/>
        <v>295.63</v>
      </c>
      <c r="N42" s="100">
        <f t="shared" si="15"/>
        <v>0.647996065896238</v>
      </c>
      <c r="O42" s="101"/>
      <c r="P42" s="101"/>
      <c r="Q42" s="104"/>
      <c r="R42" s="105"/>
      <c r="S42" s="31"/>
      <c r="T42" s="31"/>
    </row>
    <row r="43" spans="1:17">
      <c r="A43" s="71" t="s">
        <v>94</v>
      </c>
      <c r="B43" s="32"/>
      <c r="C43" s="111"/>
      <c r="D43" s="62"/>
      <c r="E43" s="62"/>
      <c r="F43" s="62"/>
      <c r="G43" s="62"/>
      <c r="H43" s="110"/>
      <c r="I43" s="112"/>
      <c r="J43" s="62"/>
      <c r="K43" s="64"/>
      <c r="L43" s="62"/>
      <c r="M43" s="64"/>
      <c r="N43" s="100"/>
      <c r="P43" s="94"/>
      <c r="Q43" s="28"/>
    </row>
    <row r="44" s="31" customFormat="1" ht="51.75" customHeight="1" spans="1:18">
      <c r="A44" s="31" t="s">
        <v>95</v>
      </c>
      <c r="B44" s="31" t="s">
        <v>222</v>
      </c>
      <c r="C44" s="109">
        <v>90</v>
      </c>
      <c r="D44" s="61">
        <f>VLOOKUP(C44,UPS原价表!BF:BM,8,FALSE)</f>
        <v>365.07</v>
      </c>
      <c r="E44" s="76">
        <f>ROUND((D44+F44+G44)*$C$3,2)</f>
        <v>15.11</v>
      </c>
      <c r="F44" s="77"/>
      <c r="G44" s="82">
        <v>100</v>
      </c>
      <c r="H44" s="110">
        <f t="shared" ref="H44:H50" si="16">D44+E44+F44+G44</f>
        <v>480.18</v>
      </c>
      <c r="I44" s="112">
        <f>MAX(ups!$D$16,ROUND(D44*(1-ups!C16),2))</f>
        <v>128.5</v>
      </c>
      <c r="J44" s="61">
        <f>ROUND((I44+K44+L44)*$C$3,2)</f>
        <v>7.43</v>
      </c>
      <c r="K44" s="91"/>
      <c r="L44" s="61">
        <f>G44</f>
        <v>100</v>
      </c>
      <c r="M44" s="91">
        <f t="shared" ref="M44:M50" si="17">I44+J44+K44+L44</f>
        <v>235.93</v>
      </c>
      <c r="N44" s="100">
        <f t="shared" ref="N44:N50" si="18">IFERROR(1-I44/D44,0)</f>
        <v>0.648012709891254</v>
      </c>
      <c r="O44" s="101"/>
      <c r="P44" s="101"/>
      <c r="Q44" s="104"/>
      <c r="R44" s="105"/>
    </row>
    <row r="45" ht="24" spans="1:17">
      <c r="A45" s="28" t="s">
        <v>97</v>
      </c>
      <c r="B45" s="32" t="s">
        <v>98</v>
      </c>
      <c r="C45" s="111">
        <v>73</v>
      </c>
      <c r="D45" s="61">
        <f>VLOOKUP(C45,UPS原价表!A:K,8,FALSE)</f>
        <v>71.64</v>
      </c>
      <c r="E45" s="76">
        <f>ROUND((D45+F45+G45)*$C$2,2)</f>
        <v>5.98</v>
      </c>
      <c r="F45" s="62"/>
      <c r="G45" s="62">
        <v>24</v>
      </c>
      <c r="H45" s="110">
        <f t="shared" si="16"/>
        <v>101.62</v>
      </c>
      <c r="I45" s="112">
        <f>MAX(ups!D4,ROUND(D45*(1-ups!C9),2))</f>
        <v>30.45</v>
      </c>
      <c r="J45" s="61">
        <f>ROUND((I45+K45+L45)*$C$2,2)</f>
        <v>3.4</v>
      </c>
      <c r="K45" s="91"/>
      <c r="L45" s="61">
        <f>G45</f>
        <v>24</v>
      </c>
      <c r="M45" s="91">
        <f t="shared" si="17"/>
        <v>57.85</v>
      </c>
      <c r="N45" s="93">
        <f t="shared" si="18"/>
        <v>0.574958123953099</v>
      </c>
      <c r="P45" s="94"/>
      <c r="Q45" s="28"/>
    </row>
    <row r="46" ht="24" spans="2:17">
      <c r="B46" s="32" t="s">
        <v>223</v>
      </c>
      <c r="C46" s="111">
        <v>73</v>
      </c>
      <c r="D46" s="61">
        <f>VLOOKUP(C46,UPS原价表!BF:BM,8,FALSE)</f>
        <v>301.68</v>
      </c>
      <c r="E46" s="61">
        <f>ROUND((D46+G46)*$C$3,2)</f>
        <v>10.58</v>
      </c>
      <c r="F46" s="62"/>
      <c r="G46" s="62">
        <v>24</v>
      </c>
      <c r="H46" s="63">
        <f t="shared" si="16"/>
        <v>336.26</v>
      </c>
      <c r="I46" s="90">
        <f>MAX(ups!D16,ROUND(D46*(1-ups!C16),2))</f>
        <v>106.19</v>
      </c>
      <c r="J46" s="61">
        <f>ROUND((I46+L46)*$C$3,2)</f>
        <v>4.23</v>
      </c>
      <c r="K46" s="91"/>
      <c r="L46" s="61">
        <f>G46</f>
        <v>24</v>
      </c>
      <c r="M46" s="91">
        <f t="shared" si="17"/>
        <v>134.42</v>
      </c>
      <c r="N46" s="93">
        <f t="shared" si="18"/>
        <v>0.64800450808804</v>
      </c>
      <c r="P46" s="94"/>
      <c r="Q46" s="28"/>
    </row>
    <row r="47" ht="24" spans="1:17">
      <c r="A47" s="28" t="s">
        <v>100</v>
      </c>
      <c r="B47" s="32" t="s">
        <v>101</v>
      </c>
      <c r="C47" s="111">
        <f>ROUNDUP(40*40*1/ups!C21,0)</f>
        <v>7</v>
      </c>
      <c r="D47" s="61">
        <f>VLOOKUP(C47,UPS原价表!A:K,8,FALSE)</f>
        <v>15.98</v>
      </c>
      <c r="E47" s="76">
        <f>ROUND((D47+F47+G47)*$C$2,2)</f>
        <v>1.94</v>
      </c>
      <c r="F47" s="62"/>
      <c r="G47" s="62">
        <v>15</v>
      </c>
      <c r="H47" s="63">
        <f t="shared" si="16"/>
        <v>32.92</v>
      </c>
      <c r="I47" s="90">
        <f>MAX(ups!D4,ROUND(D47*(1-ups!C5),2))</f>
        <v>7.94</v>
      </c>
      <c r="J47" s="61">
        <f>ROUND((I47+L47)*$C$2,2)</f>
        <v>1.43</v>
      </c>
      <c r="K47" s="91"/>
      <c r="L47" s="61">
        <v>15</v>
      </c>
      <c r="M47" s="91">
        <f t="shared" si="17"/>
        <v>24.37</v>
      </c>
      <c r="N47" s="93">
        <f t="shared" si="18"/>
        <v>0.503128911138924</v>
      </c>
      <c r="P47" s="94"/>
      <c r="Q47" s="28"/>
    </row>
    <row r="48" s="29" customFormat="1" ht="36.75" customHeight="1" spans="2:20">
      <c r="B48" s="32" t="s">
        <v>224</v>
      </c>
      <c r="C48" s="60">
        <f>ROUNDUP(40*40*1/ups!C22,0)</f>
        <v>12</v>
      </c>
      <c r="D48" s="61">
        <f>VLOOKUP(C48,UPS原价表!BF:BM,8,FALSE)</f>
        <v>69.27</v>
      </c>
      <c r="E48" s="61">
        <f>ROUND((D48+G48)*$C$3,2)</f>
        <v>2.74</v>
      </c>
      <c r="F48" s="77"/>
      <c r="G48" s="82">
        <v>15</v>
      </c>
      <c r="H48" s="63">
        <f t="shared" si="16"/>
        <v>87.01</v>
      </c>
      <c r="I48" s="90">
        <f>MAX(ups!D16,ROUND(D48*(1-ups!C16),2))</f>
        <v>24.38</v>
      </c>
      <c r="J48" s="61">
        <f>ROUND((I48+L48)*$C$3,2)</f>
        <v>1.28</v>
      </c>
      <c r="K48" s="91"/>
      <c r="L48" s="61">
        <v>15</v>
      </c>
      <c r="M48" s="91">
        <f t="shared" si="17"/>
        <v>40.66</v>
      </c>
      <c r="N48" s="93">
        <f t="shared" si="18"/>
        <v>0.648043886242241</v>
      </c>
      <c r="O48" s="101"/>
      <c r="P48" s="101"/>
      <c r="Q48" s="104"/>
      <c r="R48" s="105"/>
      <c r="S48" s="31"/>
      <c r="T48" s="31"/>
    </row>
    <row r="49" s="29" customFormat="1" ht="36.75" customHeight="1" spans="1:20">
      <c r="A49" s="29" t="s">
        <v>103</v>
      </c>
      <c r="B49" s="83" t="s">
        <v>65</v>
      </c>
      <c r="C49" s="60">
        <v>51</v>
      </c>
      <c r="D49" s="61"/>
      <c r="E49" s="61"/>
      <c r="F49" s="62"/>
      <c r="G49" s="62"/>
      <c r="H49" s="63">
        <f t="shared" si="16"/>
        <v>0</v>
      </c>
      <c r="I49" s="90"/>
      <c r="J49" s="61">
        <f>ROUND(I49*$C$2,2)</f>
        <v>0</v>
      </c>
      <c r="K49" s="91"/>
      <c r="L49" s="61"/>
      <c r="M49" s="91">
        <f t="shared" si="17"/>
        <v>0</v>
      </c>
      <c r="N49" s="93">
        <f t="shared" si="18"/>
        <v>0</v>
      </c>
      <c r="O49" s="101"/>
      <c r="P49" s="101"/>
      <c r="Q49" s="104"/>
      <c r="R49" s="105"/>
      <c r="S49" s="31"/>
      <c r="T49" s="31"/>
    </row>
    <row r="50" s="29" customFormat="1" ht="36.75" customHeight="1" spans="2:20">
      <c r="B50" s="83" t="s">
        <v>218</v>
      </c>
      <c r="C50" s="60">
        <v>30</v>
      </c>
      <c r="D50" s="61"/>
      <c r="E50" s="61"/>
      <c r="F50" s="62"/>
      <c r="G50" s="62"/>
      <c r="H50" s="63">
        <f t="shared" si="16"/>
        <v>0</v>
      </c>
      <c r="I50" s="90"/>
      <c r="J50" s="61">
        <f>ROUND(I50*$C$2,2)</f>
        <v>0</v>
      </c>
      <c r="K50" s="91"/>
      <c r="L50" s="61"/>
      <c r="M50" s="91">
        <f t="shared" si="17"/>
        <v>0</v>
      </c>
      <c r="N50" s="93">
        <f t="shared" si="18"/>
        <v>0</v>
      </c>
      <c r="O50" s="101"/>
      <c r="P50" s="101"/>
      <c r="Q50" s="104"/>
      <c r="R50" s="105"/>
      <c r="S50" s="31"/>
      <c r="T50" s="31"/>
    </row>
    <row r="51" spans="2:17">
      <c r="B51" s="32"/>
      <c r="C51" s="70"/>
      <c r="D51" s="62"/>
      <c r="E51" s="62"/>
      <c r="F51" s="62"/>
      <c r="G51" s="62"/>
      <c r="H51" s="62"/>
      <c r="I51" s="64"/>
      <c r="J51" s="62"/>
      <c r="K51" s="64"/>
      <c r="L51" s="62"/>
      <c r="M51" s="64"/>
      <c r="N51" s="98"/>
      <c r="P51" s="94"/>
      <c r="Q51" s="28"/>
    </row>
    <row r="52" ht="14.25" spans="1:17">
      <c r="A52" s="37" t="s">
        <v>104</v>
      </c>
      <c r="B52" s="32"/>
      <c r="C52" s="70"/>
      <c r="D52" s="62"/>
      <c r="E52" s="62"/>
      <c r="F52" s="62"/>
      <c r="G52" s="62"/>
      <c r="H52" s="62"/>
      <c r="I52" s="64"/>
      <c r="J52" s="62"/>
      <c r="K52" s="64"/>
      <c r="L52" s="62"/>
      <c r="M52" s="64"/>
      <c r="N52" s="98"/>
      <c r="P52" s="94"/>
      <c r="Q52" s="28"/>
    </row>
    <row r="53" spans="1:17">
      <c r="A53" s="71" t="s">
        <v>105</v>
      </c>
      <c r="B53" s="32"/>
      <c r="C53" s="70"/>
      <c r="D53" s="62"/>
      <c r="E53" s="62"/>
      <c r="F53" s="62"/>
      <c r="G53" s="62"/>
      <c r="H53" s="62"/>
      <c r="I53" s="64"/>
      <c r="J53" s="62"/>
      <c r="K53" s="64"/>
      <c r="L53" s="62"/>
      <c r="M53" s="64"/>
      <c r="N53" s="98"/>
      <c r="P53" s="94"/>
      <c r="Q53" s="28"/>
    </row>
    <row r="54" s="23" customFormat="1" spans="1:20">
      <c r="A54" s="23" t="s">
        <v>56</v>
      </c>
      <c r="B54" s="59" t="s">
        <v>225</v>
      </c>
      <c r="C54" s="60">
        <v>1</v>
      </c>
      <c r="D54" s="61">
        <f>VLOOKUP(C54,UPS原价表!BO:BX,8,FALSE)</f>
        <v>99.72</v>
      </c>
      <c r="E54" s="61">
        <f>ROUND((D54+G54)*$C$4,2)</f>
        <v>1.5</v>
      </c>
      <c r="F54" s="64"/>
      <c r="G54" s="62">
        <v>0.11</v>
      </c>
      <c r="H54" s="63">
        <f>D54+E54+F54+G54</f>
        <v>101.33</v>
      </c>
      <c r="I54" s="99">
        <f>MAX(ups!$D$48,ROUND(D54*(1-ups!$C$48),2))</f>
        <v>59.83</v>
      </c>
      <c r="J54" s="61">
        <f>ROUND((I54+K54+L54)*$C$4,2)</f>
        <v>0.9</v>
      </c>
      <c r="K54" s="91"/>
      <c r="L54" s="61">
        <v>0.11</v>
      </c>
      <c r="M54" s="91">
        <f>I54+J54+K54+L54</f>
        <v>60.84</v>
      </c>
      <c r="N54" s="93">
        <f>IFERROR(1-I54/D54,0)</f>
        <v>0.40002005615724</v>
      </c>
      <c r="O54" s="35"/>
      <c r="P54" s="94"/>
      <c r="Q54" s="28"/>
      <c r="R54" s="28"/>
      <c r="S54" s="28"/>
      <c r="T54" s="28"/>
    </row>
    <row r="55" s="23" customFormat="1" spans="2:20">
      <c r="B55" s="59"/>
      <c r="C55" s="60">
        <v>30</v>
      </c>
      <c r="D55" s="61">
        <f>VLOOKUP(C55,UPS原价表!BO:BX,8,FALSE)</f>
        <v>505.95</v>
      </c>
      <c r="E55" s="61">
        <f>ROUND((D55+G55)*$C$4,2)</f>
        <v>7.64</v>
      </c>
      <c r="F55" s="64"/>
      <c r="G55" s="62">
        <v>3.3</v>
      </c>
      <c r="H55" s="63">
        <f>D55+E55+F55+G55</f>
        <v>516.89</v>
      </c>
      <c r="I55" s="90">
        <f>MAX(ups!$D$48,ROUND(D55*(1-ups!$C$48),2))</f>
        <v>136.1</v>
      </c>
      <c r="J55" s="61">
        <f>ROUND((I55+K55+L55)*$C$4,2)</f>
        <v>2.09</v>
      </c>
      <c r="K55" s="91"/>
      <c r="L55" s="61">
        <v>3.3</v>
      </c>
      <c r="M55" s="91">
        <f>I55+J55+K55+L55</f>
        <v>141.49</v>
      </c>
      <c r="N55" s="93">
        <f>IFERROR(1-I55/D55,0)</f>
        <v>0.731001087063939</v>
      </c>
      <c r="O55" s="35"/>
      <c r="P55" s="94"/>
      <c r="Q55" s="28"/>
      <c r="R55" s="28"/>
      <c r="S55" s="28"/>
      <c r="T55" s="28"/>
    </row>
    <row r="56" s="23" customFormat="1" spans="2:20">
      <c r="B56" s="59" t="s">
        <v>107</v>
      </c>
      <c r="C56" s="60">
        <v>50</v>
      </c>
      <c r="D56" s="61">
        <f>VLOOKUP(C56,UPS原价表!BO:BX,8,FALSE)</f>
        <v>745.48</v>
      </c>
      <c r="E56" s="61">
        <f>ROUND((D56+G56)*$C$4,2)</f>
        <v>11.26</v>
      </c>
      <c r="F56" s="64"/>
      <c r="G56" s="62">
        <v>5.5</v>
      </c>
      <c r="H56" s="63">
        <f>D56+E56+F56+G56</f>
        <v>762.24</v>
      </c>
      <c r="I56" s="90">
        <f>MAX(ups!$D$48,ROUND(D56*(1-ups!$C$48),2))</f>
        <v>200.53</v>
      </c>
      <c r="J56" s="61">
        <f>ROUND((I56+K56+L56)*$C$4,2)</f>
        <v>3.09</v>
      </c>
      <c r="K56" s="91"/>
      <c r="L56" s="61">
        <v>5.5</v>
      </c>
      <c r="M56" s="91">
        <f>I56+J56+K56+L56</f>
        <v>209.12</v>
      </c>
      <c r="N56" s="93">
        <f>IFERROR(1-I56/D56,0)</f>
        <v>0.731005526640554</v>
      </c>
      <c r="O56" s="35"/>
      <c r="P56" s="94"/>
      <c r="Q56" s="28"/>
      <c r="R56" s="28"/>
      <c r="S56" s="28"/>
      <c r="T56" s="28"/>
    </row>
    <row r="57" s="23" customFormat="1" spans="2:20">
      <c r="B57" s="59"/>
      <c r="C57" s="60"/>
      <c r="D57" s="61"/>
      <c r="E57" s="61"/>
      <c r="F57" s="64"/>
      <c r="G57" s="62"/>
      <c r="H57" s="63"/>
      <c r="I57" s="90"/>
      <c r="J57" s="91"/>
      <c r="K57" s="91"/>
      <c r="L57" s="61"/>
      <c r="M57" s="91"/>
      <c r="N57" s="93"/>
      <c r="O57" s="35"/>
      <c r="P57" s="94"/>
      <c r="Q57" s="28"/>
      <c r="R57" s="28"/>
      <c r="S57" s="28"/>
      <c r="T57" s="28"/>
    </row>
    <row r="58" s="23" customFormat="1" spans="2:20">
      <c r="B58" s="59"/>
      <c r="C58" s="60"/>
      <c r="D58" s="61"/>
      <c r="E58" s="61"/>
      <c r="F58" s="64"/>
      <c r="G58" s="62"/>
      <c r="H58" s="63"/>
      <c r="I58" s="90"/>
      <c r="J58" s="91"/>
      <c r="K58" s="91"/>
      <c r="L58" s="61"/>
      <c r="M58" s="91"/>
      <c r="N58" s="93"/>
      <c r="O58" s="35"/>
      <c r="P58" s="94"/>
      <c r="Q58" s="28"/>
      <c r="R58" s="28"/>
      <c r="S58" s="28"/>
      <c r="T58" s="28"/>
    </row>
    <row r="59" s="23" customFormat="1" spans="1:20">
      <c r="A59" s="23" t="s">
        <v>109</v>
      </c>
      <c r="B59" s="59" t="s">
        <v>225</v>
      </c>
      <c r="C59" s="60">
        <v>1</v>
      </c>
      <c r="D59" s="61">
        <f>VLOOKUP(C59,UPS原价表!BO:BX,10,FALSE)</f>
        <v>115.56</v>
      </c>
      <c r="E59" s="61">
        <f>ROUND((D59+G59)*$C$4,2)</f>
        <v>1.74</v>
      </c>
      <c r="F59" s="64"/>
      <c r="G59" s="62">
        <v>0.11</v>
      </c>
      <c r="H59" s="63">
        <f t="shared" ref="H59:H65" si="19">D59+E59+F59+G59</f>
        <v>117.41</v>
      </c>
      <c r="I59" s="99">
        <f>MAX(ups!$D$50,ROUND(D59*(1-ups!$C$50),2))</f>
        <v>69.34</v>
      </c>
      <c r="J59" s="61">
        <f>ROUND((I59+K59+L59)*$C$4,2)</f>
        <v>1.04</v>
      </c>
      <c r="K59" s="91"/>
      <c r="L59" s="61">
        <v>0.11</v>
      </c>
      <c r="M59" s="91">
        <f>I59+J59+K59+L59</f>
        <v>70.49</v>
      </c>
      <c r="N59" s="93">
        <f>IFERROR(1-I59/D59,0)</f>
        <v>0.399965385946694</v>
      </c>
      <c r="O59" s="35"/>
      <c r="P59" s="94"/>
      <c r="Q59" s="28"/>
      <c r="R59" s="28"/>
      <c r="S59" s="28"/>
      <c r="T59" s="28"/>
    </row>
    <row r="60" s="23" customFormat="1" spans="2:20">
      <c r="B60" s="59"/>
      <c r="C60" s="60">
        <v>30</v>
      </c>
      <c r="D60" s="61">
        <f>VLOOKUP(C60,UPS原价表!BO:BX,10,FALSE)</f>
        <v>640.39</v>
      </c>
      <c r="E60" s="61">
        <f>ROUND((D60+G60)*$C$4,2)</f>
        <v>9.66</v>
      </c>
      <c r="F60" s="64"/>
      <c r="G60" s="62">
        <v>3.3</v>
      </c>
      <c r="H60" s="63">
        <f t="shared" si="19"/>
        <v>653.35</v>
      </c>
      <c r="I60" s="99">
        <f>MAX(ups!$D$50,ROUND(D60*(1-ups!$C$50),2))</f>
        <v>172.26</v>
      </c>
      <c r="J60" s="61">
        <f>ROUND((I60+K60+L60)*$C$4,2)</f>
        <v>2.63</v>
      </c>
      <c r="K60" s="91"/>
      <c r="L60" s="61">
        <v>3.3</v>
      </c>
      <c r="M60" s="91">
        <f t="shared" ref="M59:M61" si="20">I60+J60+K60+L60</f>
        <v>178.19</v>
      </c>
      <c r="N60" s="93">
        <f t="shared" ref="N59:N61" si="21">IFERROR(1-I60/D60,0)</f>
        <v>0.731007667202798</v>
      </c>
      <c r="O60" s="35"/>
      <c r="P60" s="94"/>
      <c r="Q60" s="28"/>
      <c r="R60" s="28"/>
      <c r="S60" s="28"/>
      <c r="T60" s="28"/>
    </row>
    <row r="61" s="23" customFormat="1" spans="2:20">
      <c r="B61" s="59" t="s">
        <v>107</v>
      </c>
      <c r="C61" s="60">
        <v>50</v>
      </c>
      <c r="D61" s="61">
        <f>VLOOKUP(C61,UPS原价表!BO:BX,10,FALSE)</f>
        <v>933.23</v>
      </c>
      <c r="E61" s="61">
        <f>ROUND((D61+G61)*$C$4,2)</f>
        <v>14.08</v>
      </c>
      <c r="F61" s="64"/>
      <c r="G61" s="62">
        <v>5.5</v>
      </c>
      <c r="H61" s="63">
        <f t="shared" si="19"/>
        <v>952.81</v>
      </c>
      <c r="I61" s="99">
        <f>MAX(ups!$D$50,ROUND(D61*(1-ups!$C$50),2))</f>
        <v>251.04</v>
      </c>
      <c r="J61" s="61">
        <f>ROUND((I61+K61+L61)*$C$4,2)</f>
        <v>3.85</v>
      </c>
      <c r="K61" s="91"/>
      <c r="L61" s="61">
        <v>5.5</v>
      </c>
      <c r="M61" s="91">
        <f t="shared" si="20"/>
        <v>260.39</v>
      </c>
      <c r="N61" s="93">
        <f t="shared" si="21"/>
        <v>0.730998789151656</v>
      </c>
      <c r="O61" s="35"/>
      <c r="P61" s="94"/>
      <c r="Q61" s="28"/>
      <c r="R61" s="28"/>
      <c r="S61" s="28"/>
      <c r="T61" s="28"/>
    </row>
    <row r="62" s="23" customFormat="1" spans="2:20">
      <c r="B62" s="59"/>
      <c r="C62" s="60"/>
      <c r="D62" s="61"/>
      <c r="E62" s="61"/>
      <c r="F62" s="64"/>
      <c r="G62" s="62"/>
      <c r="H62" s="63"/>
      <c r="I62" s="90"/>
      <c r="J62" s="91"/>
      <c r="K62" s="91"/>
      <c r="L62" s="61"/>
      <c r="M62" s="91"/>
      <c r="N62" s="93"/>
      <c r="O62" s="35"/>
      <c r="P62" s="94"/>
      <c r="Q62" s="28"/>
      <c r="R62" s="28"/>
      <c r="S62" s="28"/>
      <c r="T62" s="28"/>
    </row>
    <row r="63" s="23" customFormat="1" ht="23" customHeight="1" spans="1:20">
      <c r="A63" s="23" t="s">
        <v>56</v>
      </c>
      <c r="B63" s="59" t="s">
        <v>226</v>
      </c>
      <c r="C63" s="60">
        <v>1</v>
      </c>
      <c r="D63" s="61">
        <f>VLOOKUP(C63,UPS原价表!BO:BX,2,FALSE)</f>
        <v>91.56</v>
      </c>
      <c r="E63" s="61">
        <f>ROUND((D63+G63)*$C$4,2)</f>
        <v>1.38</v>
      </c>
      <c r="F63" s="64"/>
      <c r="G63" s="62">
        <v>0.11</v>
      </c>
      <c r="H63" s="63">
        <f t="shared" si="19"/>
        <v>93.05</v>
      </c>
      <c r="I63" s="99">
        <f>MAX(ups!$D$53,ROUND(D63*(1-ups!$C$53),2))</f>
        <v>54.94</v>
      </c>
      <c r="J63" s="61">
        <f>ROUND((I63+K63+L63)*$C$4,2)</f>
        <v>0.83</v>
      </c>
      <c r="K63" s="91"/>
      <c r="L63" s="61">
        <v>0.11</v>
      </c>
      <c r="M63" s="91">
        <f>I63+J63+K63+L63</f>
        <v>55.88</v>
      </c>
      <c r="N63" s="93">
        <f t="shared" ref="N63:N65" si="22">IFERROR(1-I63/D63,0)</f>
        <v>0.399956312800349</v>
      </c>
      <c r="O63" s="35"/>
      <c r="P63" s="94"/>
      <c r="Q63" s="28"/>
      <c r="R63" s="28"/>
      <c r="S63" s="28"/>
      <c r="T63" s="28"/>
    </row>
    <row r="64" s="23" customFormat="1" spans="2:20">
      <c r="B64" s="59"/>
      <c r="C64" s="60">
        <v>30</v>
      </c>
      <c r="D64" s="61">
        <f>VLOOKUP(C64,UPS原价表!BO:BX,2,FALSE)</f>
        <v>458.61</v>
      </c>
      <c r="E64" s="61">
        <f>ROUND((D64+G64)*$C$4,2)</f>
        <v>6.93</v>
      </c>
      <c r="F64" s="64"/>
      <c r="G64" s="62">
        <v>3.3</v>
      </c>
      <c r="H64" s="63">
        <f t="shared" si="19"/>
        <v>468.84</v>
      </c>
      <c r="I64" s="99">
        <f>MAX(ups!$D$53,ROUND(D64*(1-ups!$C$53),2))</f>
        <v>123.37</v>
      </c>
      <c r="J64" s="61">
        <f>ROUND((I64+K64+L64)*$C$4,2)</f>
        <v>1.9</v>
      </c>
      <c r="K64" s="91"/>
      <c r="L64" s="61">
        <v>3.3</v>
      </c>
      <c r="M64" s="91">
        <f t="shared" ref="M63:M65" si="23">I64+J64+K64+L64</f>
        <v>128.57</v>
      </c>
      <c r="N64" s="93">
        <f t="shared" si="22"/>
        <v>0.730991474237369</v>
      </c>
      <c r="O64" s="35"/>
      <c r="P64" s="94"/>
      <c r="Q64" s="28"/>
      <c r="R64" s="28"/>
      <c r="S64" s="28"/>
      <c r="T64" s="28"/>
    </row>
    <row r="65" s="23" customFormat="1" spans="2:20">
      <c r="B65" s="59" t="s">
        <v>107</v>
      </c>
      <c r="C65" s="60">
        <v>50</v>
      </c>
      <c r="D65" s="61">
        <f>VLOOKUP(C65,UPS原价表!BO:BX,2,FALSE)</f>
        <v>615.29</v>
      </c>
      <c r="E65" s="61">
        <f>ROUND((D65+G65)*$C$4,2)</f>
        <v>9.31</v>
      </c>
      <c r="F65" s="64"/>
      <c r="G65" s="62">
        <v>5.5</v>
      </c>
      <c r="H65" s="63">
        <f t="shared" si="19"/>
        <v>630.1</v>
      </c>
      <c r="I65" s="99">
        <f>MAX(ups!$D$53,ROUND(D65*(1-ups!$C$53),2))</f>
        <v>165.51</v>
      </c>
      <c r="J65" s="61">
        <f>ROUND((I65+K65+L65)*$C$4,2)</f>
        <v>2.57</v>
      </c>
      <c r="K65" s="91"/>
      <c r="L65" s="61">
        <v>5.5</v>
      </c>
      <c r="M65" s="91">
        <f t="shared" si="23"/>
        <v>173.58</v>
      </c>
      <c r="N65" s="93">
        <f t="shared" si="22"/>
        <v>0.731004892002145</v>
      </c>
      <c r="O65" s="35"/>
      <c r="P65" s="94"/>
      <c r="Q65" s="28"/>
      <c r="R65" s="28"/>
      <c r="S65" s="28"/>
      <c r="T65" s="28"/>
    </row>
    <row r="66" s="23" customFormat="1" spans="2:20">
      <c r="B66" s="59"/>
      <c r="C66" s="60"/>
      <c r="D66" s="61"/>
      <c r="E66" s="61"/>
      <c r="F66" s="64"/>
      <c r="G66" s="62"/>
      <c r="H66" s="63"/>
      <c r="I66" s="90"/>
      <c r="J66" s="91"/>
      <c r="K66" s="91"/>
      <c r="L66" s="61"/>
      <c r="M66" s="91"/>
      <c r="N66" s="93"/>
      <c r="O66" s="35"/>
      <c r="P66" s="94"/>
      <c r="Q66" s="28"/>
      <c r="R66" s="28"/>
      <c r="S66" s="28"/>
      <c r="T66" s="28"/>
    </row>
    <row r="67" s="23" customFormat="1" ht="24" spans="1:20">
      <c r="A67" s="23" t="s">
        <v>108</v>
      </c>
      <c r="B67" s="59" t="s">
        <v>226</v>
      </c>
      <c r="C67" s="60">
        <v>1</v>
      </c>
      <c r="D67" s="61">
        <f>VLOOKUP(C67,UPS原价表!BO:BX,3,FALSE)</f>
        <v>103.75</v>
      </c>
      <c r="E67" s="61">
        <f>ROUND((D67+G67)*$C$4,2)</f>
        <v>1.56</v>
      </c>
      <c r="F67" s="64"/>
      <c r="G67" s="62">
        <v>0.11</v>
      </c>
      <c r="H67" s="63">
        <f t="shared" ref="H67:H73" si="24">D67+E67+F67+G67</f>
        <v>105.42</v>
      </c>
      <c r="I67" s="90">
        <f>MAX(ups!$D$55,ROUND(D67*(1-ups!$C$55),2))</f>
        <v>62.25</v>
      </c>
      <c r="J67" s="61">
        <f>ROUND((I67+K67+L67)*$C$4,2)</f>
        <v>0.94</v>
      </c>
      <c r="K67" s="91"/>
      <c r="L67" s="61">
        <v>0.11</v>
      </c>
      <c r="M67" s="91">
        <f t="shared" ref="M67:M69" si="25">I67+J67+K67+L67</f>
        <v>63.3</v>
      </c>
      <c r="N67" s="93">
        <f t="shared" ref="N67:N69" si="26">IFERROR(1-I67/D67,0)</f>
        <v>0.4</v>
      </c>
      <c r="O67" s="35"/>
      <c r="P67" s="94"/>
      <c r="Q67" s="28"/>
      <c r="R67" s="28"/>
      <c r="S67" s="28"/>
      <c r="T67" s="28"/>
    </row>
    <row r="68" s="23" customFormat="1" spans="2:20">
      <c r="B68" s="59"/>
      <c r="C68" s="60">
        <v>30</v>
      </c>
      <c r="D68" s="61">
        <f>VLOOKUP(C68,UPS原价表!BO:BX,3,FALSE)</f>
        <v>567.36</v>
      </c>
      <c r="E68" s="61">
        <f>ROUND((D68+G68)*$C$4,2)</f>
        <v>8.56</v>
      </c>
      <c r="F68" s="64"/>
      <c r="G68" s="62">
        <v>3.3</v>
      </c>
      <c r="H68" s="63">
        <f t="shared" si="24"/>
        <v>579.22</v>
      </c>
      <c r="I68" s="90">
        <f>MAX(ups!$D$53,ROUND(D68*(1-ups!$C$55),2))</f>
        <v>152.62</v>
      </c>
      <c r="J68" s="61">
        <f>ROUND((I68+K68+L68)*$C$4,2)</f>
        <v>2.34</v>
      </c>
      <c r="K68" s="91"/>
      <c r="L68" s="61">
        <v>3.3</v>
      </c>
      <c r="M68" s="91">
        <f t="shared" si="25"/>
        <v>158.26</v>
      </c>
      <c r="N68" s="93">
        <f t="shared" si="26"/>
        <v>0.730999717992104</v>
      </c>
      <c r="O68" s="35"/>
      <c r="P68" s="94"/>
      <c r="Q68" s="28"/>
      <c r="R68" s="28"/>
      <c r="S68" s="28"/>
      <c r="T68" s="28"/>
    </row>
    <row r="69" s="23" customFormat="1" spans="2:20">
      <c r="B69" s="59" t="s">
        <v>107</v>
      </c>
      <c r="C69" s="60">
        <v>50</v>
      </c>
      <c r="D69" s="61">
        <f>VLOOKUP(C69,UPS原价表!BO:BX,3,FALSE)</f>
        <v>803.05</v>
      </c>
      <c r="E69" s="61">
        <f>ROUND((D69+G69)*$C$4,2)</f>
        <v>12.13</v>
      </c>
      <c r="F69" s="64"/>
      <c r="G69" s="62">
        <v>5.5</v>
      </c>
      <c r="H69" s="63">
        <f t="shared" si="24"/>
        <v>820.68</v>
      </c>
      <c r="I69" s="90">
        <f>MAX(ups!$D$53,ROUND(D69*(1-ups!$C$55),2))</f>
        <v>216.02</v>
      </c>
      <c r="J69" s="61">
        <f>ROUND((I69+K69+L69)*$C$4,2)</f>
        <v>3.32</v>
      </c>
      <c r="K69" s="91"/>
      <c r="L69" s="61">
        <v>5.5</v>
      </c>
      <c r="M69" s="91">
        <f t="shared" si="25"/>
        <v>224.84</v>
      </c>
      <c r="N69" s="93">
        <f t="shared" si="26"/>
        <v>0.731000560363614</v>
      </c>
      <c r="O69" s="35"/>
      <c r="P69" s="94"/>
      <c r="Q69" s="28"/>
      <c r="R69" s="28"/>
      <c r="S69" s="28"/>
      <c r="T69" s="28"/>
    </row>
    <row r="70" s="23" customFormat="1" spans="2:20">
      <c r="B70" s="59"/>
      <c r="C70" s="60"/>
      <c r="D70" s="61"/>
      <c r="E70" s="61"/>
      <c r="F70" s="64"/>
      <c r="G70" s="62"/>
      <c r="H70" s="63"/>
      <c r="I70" s="90"/>
      <c r="J70" s="91"/>
      <c r="K70" s="91"/>
      <c r="L70" s="61"/>
      <c r="M70" s="91"/>
      <c r="N70" s="93"/>
      <c r="O70" s="35"/>
      <c r="P70" s="94"/>
      <c r="Q70" s="28"/>
      <c r="R70" s="28"/>
      <c r="S70" s="28"/>
      <c r="T70" s="28"/>
    </row>
    <row r="71" s="23" customFormat="1" ht="24" spans="1:20">
      <c r="A71" s="23" t="s">
        <v>109</v>
      </c>
      <c r="B71" s="59" t="s">
        <v>226</v>
      </c>
      <c r="C71" s="60">
        <v>1</v>
      </c>
      <c r="D71" s="61">
        <f>VLOOKUP(C71,UPS原价表!BO:BX,4,FALSE)</f>
        <v>105.42</v>
      </c>
      <c r="E71" s="61">
        <f>ROUND((D71+G71)*$C$4,2)</f>
        <v>1.58</v>
      </c>
      <c r="F71" s="64"/>
      <c r="G71" s="62">
        <v>0.11</v>
      </c>
      <c r="H71" s="63">
        <f t="shared" si="24"/>
        <v>107.11</v>
      </c>
      <c r="I71" s="90">
        <f>MAX(ups!$D$57,ROUND(D71*(1-ups!$C$57),2))</f>
        <v>63.25</v>
      </c>
      <c r="J71" s="61">
        <f>ROUND((I71+K71+L71)*$C$4,2)</f>
        <v>0.95</v>
      </c>
      <c r="K71" s="91"/>
      <c r="L71" s="61">
        <v>0.11</v>
      </c>
      <c r="M71" s="91">
        <f t="shared" ref="M71:M73" si="27">I71+J71+K71+L71</f>
        <v>64.31</v>
      </c>
      <c r="N71" s="93">
        <f t="shared" ref="N71:N73" si="28">IFERROR(1-I71/D71,0)</f>
        <v>0.400018971732119</v>
      </c>
      <c r="O71" s="35"/>
      <c r="P71" s="94"/>
      <c r="Q71" s="28"/>
      <c r="R71" s="28"/>
      <c r="S71" s="28"/>
      <c r="T71" s="28"/>
    </row>
    <row r="72" s="23" customFormat="1" spans="2:20">
      <c r="B72" s="59"/>
      <c r="C72" s="60">
        <v>30</v>
      </c>
      <c r="D72" s="61">
        <f>VLOOKUP(C72,UPS原价表!BO:BX,4,FALSE)</f>
        <v>582.34</v>
      </c>
      <c r="E72" s="61">
        <f>ROUND((D72+G72)*$C$4,2)</f>
        <v>8.78</v>
      </c>
      <c r="F72" s="64"/>
      <c r="G72" s="62">
        <v>3.3</v>
      </c>
      <c r="H72" s="63">
        <f t="shared" si="24"/>
        <v>594.42</v>
      </c>
      <c r="I72" s="90">
        <f>MAX(ups!$D$53,ROUND(D72*(1-ups!$C$57),2))</f>
        <v>156.65</v>
      </c>
      <c r="J72" s="61">
        <f>ROUND((I72+K72+L72)*$C$4,2)</f>
        <v>2.4</v>
      </c>
      <c r="K72" s="91"/>
      <c r="L72" s="61">
        <v>3.3</v>
      </c>
      <c r="M72" s="91">
        <f t="shared" si="27"/>
        <v>162.35</v>
      </c>
      <c r="N72" s="93">
        <f t="shared" si="28"/>
        <v>0.730999072706666</v>
      </c>
      <c r="O72" s="35"/>
      <c r="P72" s="94"/>
      <c r="Q72" s="28"/>
      <c r="R72" s="28"/>
      <c r="S72" s="28"/>
      <c r="T72" s="28"/>
    </row>
    <row r="73" s="23" customFormat="1" spans="2:20">
      <c r="B73" s="59" t="s">
        <v>107</v>
      </c>
      <c r="C73" s="60">
        <v>50</v>
      </c>
      <c r="D73" s="61">
        <f>VLOOKUP(C73,UPS原价表!BO:BX,4,FALSE)</f>
        <v>800.82</v>
      </c>
      <c r="E73" s="61">
        <f>ROUND((D73+G73)*$C$4,2)</f>
        <v>12.09</v>
      </c>
      <c r="F73" s="64"/>
      <c r="G73" s="62">
        <v>5.5</v>
      </c>
      <c r="H73" s="63">
        <f t="shared" si="24"/>
        <v>818.41</v>
      </c>
      <c r="I73" s="90">
        <f>MAX(ups!$D$53,ROUND(D73*(1-ups!$C$57),2))</f>
        <v>215.42</v>
      </c>
      <c r="J73" s="61">
        <f>ROUND((I73+K73+L73)*$C$4,2)</f>
        <v>3.31</v>
      </c>
      <c r="K73" s="91"/>
      <c r="L73" s="61">
        <v>5.5</v>
      </c>
      <c r="M73" s="91">
        <f t="shared" si="27"/>
        <v>224.23</v>
      </c>
      <c r="N73" s="93">
        <f t="shared" si="28"/>
        <v>0.731000724257636</v>
      </c>
      <c r="O73" s="35"/>
      <c r="P73" s="94"/>
      <c r="Q73" s="28"/>
      <c r="R73" s="28"/>
      <c r="S73" s="28"/>
      <c r="T73" s="28"/>
    </row>
    <row r="74" s="23" customFormat="1" spans="2:20">
      <c r="B74" s="59"/>
      <c r="C74" s="60"/>
      <c r="D74" s="61"/>
      <c r="E74" s="61"/>
      <c r="F74" s="64"/>
      <c r="G74" s="62"/>
      <c r="H74" s="63"/>
      <c r="I74" s="90"/>
      <c r="J74" s="61"/>
      <c r="K74" s="91"/>
      <c r="L74" s="61"/>
      <c r="M74" s="91"/>
      <c r="N74" s="93"/>
      <c r="O74" s="35"/>
      <c r="P74" s="94"/>
      <c r="Q74" s="28"/>
      <c r="R74" s="28"/>
      <c r="S74" s="28"/>
      <c r="T74" s="28"/>
    </row>
    <row r="75" s="23" customFormat="1" ht="17.1" customHeight="1" spans="1:20">
      <c r="A75" s="23" t="s">
        <v>56</v>
      </c>
      <c r="B75" s="59" t="s">
        <v>227</v>
      </c>
      <c r="C75" s="60">
        <v>1</v>
      </c>
      <c r="D75" s="61">
        <f>VLOOKUP(C75,UPS原价表!BO:BX,5,FALSE)</f>
        <v>97.57</v>
      </c>
      <c r="E75" s="61">
        <f>ROUND((D75+G75)*$C$4,2)</f>
        <v>1.47</v>
      </c>
      <c r="F75" s="64"/>
      <c r="G75" s="62">
        <v>0.11</v>
      </c>
      <c r="H75" s="63">
        <f t="shared" ref="H75:H80" si="29">D75+E75+F75+G75</f>
        <v>99.15</v>
      </c>
      <c r="I75" s="90">
        <f>MAX(ups!$D$60,ROUND(D75*(1-ups!$C$60),2))</f>
        <v>58.54</v>
      </c>
      <c r="J75" s="61">
        <f>ROUND((I75+K75+L75)*$C$4,2)</f>
        <v>0.88</v>
      </c>
      <c r="K75" s="91"/>
      <c r="L75" s="61">
        <v>0.11</v>
      </c>
      <c r="M75" s="91">
        <f t="shared" ref="M75:M77" si="30">I75+J75+K75+L75</f>
        <v>59.53</v>
      </c>
      <c r="N75" s="93">
        <f t="shared" ref="N75:N77" si="31">IFERROR(1-I75/D75,0)</f>
        <v>0.400020498103925</v>
      </c>
      <c r="O75" s="35"/>
      <c r="P75" s="94"/>
      <c r="Q75" s="28"/>
      <c r="R75" s="28"/>
      <c r="S75" s="28"/>
      <c r="T75" s="28"/>
    </row>
    <row r="76" s="23" customFormat="1" spans="2:20">
      <c r="B76" s="59"/>
      <c r="C76" s="60">
        <v>30</v>
      </c>
      <c r="D76" s="61">
        <f>VLOOKUP(C76,UPS原价表!BO:BX,5,FALSE)</f>
        <v>493.12</v>
      </c>
      <c r="E76" s="61">
        <f>ROUND((D76+G76)*$C$4,2)</f>
        <v>7.45</v>
      </c>
      <c r="F76" s="64"/>
      <c r="G76" s="62">
        <v>3.3</v>
      </c>
      <c r="H76" s="63">
        <f t="shared" si="29"/>
        <v>503.87</v>
      </c>
      <c r="I76" s="90">
        <f>MAX(ups!$D$60,ROUND(D76*(1-ups!$C$60),2))</f>
        <v>132.65</v>
      </c>
      <c r="J76" s="61">
        <f>ROUND((I76+K76+L76)*$C$4,2)</f>
        <v>2.04</v>
      </c>
      <c r="K76" s="91"/>
      <c r="L76" s="61">
        <v>3.3</v>
      </c>
      <c r="M76" s="91">
        <f t="shared" si="30"/>
        <v>137.99</v>
      </c>
      <c r="N76" s="93">
        <f t="shared" si="31"/>
        <v>0.73099853990915</v>
      </c>
      <c r="O76" s="35"/>
      <c r="P76" s="94"/>
      <c r="Q76" s="28"/>
      <c r="R76" s="28"/>
      <c r="S76" s="28"/>
      <c r="T76" s="28"/>
    </row>
    <row r="77" s="23" customFormat="1" spans="2:20">
      <c r="B77" s="59" t="s">
        <v>107</v>
      </c>
      <c r="C77" s="60">
        <v>50</v>
      </c>
      <c r="D77" s="61">
        <f>VLOOKUP(C77,UPS原价表!BO:BX,5,FALSE)</f>
        <v>726.58</v>
      </c>
      <c r="E77" s="61">
        <f>ROUND((D77+G77)*$C$4,2)</f>
        <v>10.98</v>
      </c>
      <c r="F77" s="64"/>
      <c r="G77" s="62">
        <v>5.5</v>
      </c>
      <c r="H77" s="63">
        <f t="shared" si="29"/>
        <v>743.06</v>
      </c>
      <c r="I77" s="90">
        <f>MAX(ups!$D$60,ROUND(D77*(1-ups!$C$60),2))</f>
        <v>195.45</v>
      </c>
      <c r="J77" s="61">
        <f>ROUND((I77+K77+L77)*$C$4,2)</f>
        <v>3.01</v>
      </c>
      <c r="K77" s="91"/>
      <c r="L77" s="61">
        <v>5.5</v>
      </c>
      <c r="M77" s="91">
        <f t="shared" si="30"/>
        <v>203.96</v>
      </c>
      <c r="N77" s="93">
        <f t="shared" si="31"/>
        <v>0.731000027526219</v>
      </c>
      <c r="O77" s="35"/>
      <c r="P77" s="94"/>
      <c r="Q77" s="28"/>
      <c r="R77" s="28"/>
      <c r="S77" s="28"/>
      <c r="T77" s="28"/>
    </row>
    <row r="78" s="23" customFormat="1" spans="2:20">
      <c r="B78" s="59"/>
      <c r="C78" s="60"/>
      <c r="D78" s="61"/>
      <c r="E78" s="61"/>
      <c r="F78" s="64"/>
      <c r="G78" s="62"/>
      <c r="H78" s="63"/>
      <c r="I78" s="90"/>
      <c r="J78" s="91"/>
      <c r="K78" s="91"/>
      <c r="L78" s="61"/>
      <c r="M78" s="91"/>
      <c r="N78" s="93"/>
      <c r="O78" s="35"/>
      <c r="P78" s="94"/>
      <c r="Q78" s="28"/>
      <c r="R78" s="28"/>
      <c r="S78" s="28"/>
      <c r="T78" s="28"/>
    </row>
    <row r="79" s="23" customFormat="1" spans="1:20">
      <c r="A79" s="23" t="s">
        <v>108</v>
      </c>
      <c r="B79" s="59" t="s">
        <v>227</v>
      </c>
      <c r="C79" s="60">
        <v>1</v>
      </c>
      <c r="D79" s="61">
        <f>VLOOKUP(C79,UPS原价表!BO:BX,6,FALSE)</f>
        <v>110.07</v>
      </c>
      <c r="E79" s="61">
        <f>ROUND((D79+G79)*$C$4,2)</f>
        <v>1.65</v>
      </c>
      <c r="F79" s="64"/>
      <c r="G79" s="62">
        <v>0.11</v>
      </c>
      <c r="H79" s="63">
        <f t="shared" ref="H79:H84" si="32">D79+E79+F79+G79</f>
        <v>111.83</v>
      </c>
      <c r="I79" s="90">
        <f>MAX(ups!$D$62,ROUND(D79*(1-ups!$C$62),2))</f>
        <v>66.04</v>
      </c>
      <c r="J79" s="61">
        <f>ROUND((I79+K79+L79)*$C$4,2)</f>
        <v>0.99</v>
      </c>
      <c r="K79" s="91"/>
      <c r="L79" s="61">
        <v>0.11</v>
      </c>
      <c r="M79" s="91">
        <f t="shared" ref="M79:M81" si="33">I79+J79+K79+L79</f>
        <v>67.14</v>
      </c>
      <c r="N79" s="93">
        <f t="shared" ref="N79:N81" si="34">IFERROR(1-I79/D79,0)</f>
        <v>0.400018170255292</v>
      </c>
      <c r="O79" s="35"/>
      <c r="P79" s="94"/>
      <c r="Q79" s="28"/>
      <c r="R79" s="28"/>
      <c r="S79" s="28"/>
      <c r="T79" s="28"/>
    </row>
    <row r="80" s="23" customFormat="1" spans="2:20">
      <c r="B80" s="59"/>
      <c r="C80" s="60">
        <v>30</v>
      </c>
      <c r="D80" s="61">
        <f>VLOOKUP(C80,UPS原价表!BO:BX,6,FALSE)</f>
        <v>644.13</v>
      </c>
      <c r="E80" s="61">
        <f>ROUND((D80+G80)*$C$4,2)</f>
        <v>9.71</v>
      </c>
      <c r="F80" s="64"/>
      <c r="G80" s="62">
        <v>3.3</v>
      </c>
      <c r="H80" s="63">
        <f t="shared" si="32"/>
        <v>657.14</v>
      </c>
      <c r="I80" s="90">
        <f>MAX(ups!$D$60,ROUND(D80*(1-ups!$C$62),2))</f>
        <v>173.27</v>
      </c>
      <c r="J80" s="61">
        <f>ROUND((I80+K80+L80)*$C$4,2)</f>
        <v>2.65</v>
      </c>
      <c r="K80" s="91"/>
      <c r="L80" s="61">
        <v>3.3</v>
      </c>
      <c r="M80" s="91">
        <f t="shared" si="33"/>
        <v>179.22</v>
      </c>
      <c r="N80" s="93">
        <f t="shared" si="34"/>
        <v>0.731001505907193</v>
      </c>
      <c r="O80" s="35"/>
      <c r="P80" s="94"/>
      <c r="Q80" s="28"/>
      <c r="R80" s="28"/>
      <c r="S80" s="28"/>
      <c r="T80" s="28"/>
    </row>
    <row r="81" s="23" customFormat="1" spans="2:20">
      <c r="B81" s="59" t="s">
        <v>107</v>
      </c>
      <c r="C81" s="60">
        <v>50</v>
      </c>
      <c r="D81" s="61">
        <f>VLOOKUP(C81,UPS原价表!BO:BX,6,FALSE)</f>
        <v>992.98</v>
      </c>
      <c r="E81" s="61">
        <f>ROUND((D81+G81)*$C$4,2)</f>
        <v>14.98</v>
      </c>
      <c r="F81" s="64"/>
      <c r="G81" s="62">
        <v>5.5</v>
      </c>
      <c r="H81" s="63">
        <f t="shared" si="32"/>
        <v>1013.46</v>
      </c>
      <c r="I81" s="90">
        <f>MAX(ups!$D$60,ROUND(D81*(1-ups!$C$62),2))</f>
        <v>267.11</v>
      </c>
      <c r="J81" s="61">
        <f>ROUND((I81+K81+L81)*$C$4,2)</f>
        <v>4.09</v>
      </c>
      <c r="K81" s="91"/>
      <c r="L81" s="61">
        <v>5.5</v>
      </c>
      <c r="M81" s="91">
        <f t="shared" si="33"/>
        <v>276.7</v>
      </c>
      <c r="N81" s="93">
        <f t="shared" si="34"/>
        <v>0.731001631452799</v>
      </c>
      <c r="O81" s="35"/>
      <c r="P81" s="94"/>
      <c r="Q81" s="28"/>
      <c r="R81" s="28"/>
      <c r="S81" s="28"/>
      <c r="T81" s="28"/>
    </row>
    <row r="82" s="23" customFormat="1" spans="2:20">
      <c r="B82" s="59"/>
      <c r="C82" s="60"/>
      <c r="D82" s="61"/>
      <c r="E82" s="61"/>
      <c r="F82" s="64"/>
      <c r="G82" s="62"/>
      <c r="H82" s="63"/>
      <c r="I82" s="90"/>
      <c r="J82" s="91"/>
      <c r="K82" s="91"/>
      <c r="L82" s="61"/>
      <c r="M82" s="91"/>
      <c r="N82" s="93"/>
      <c r="O82" s="35"/>
      <c r="P82" s="94"/>
      <c r="Q82" s="28"/>
      <c r="R82" s="28"/>
      <c r="S82" s="28"/>
      <c r="T82" s="28"/>
    </row>
    <row r="83" s="23" customFormat="1" spans="1:20">
      <c r="A83" s="23" t="s">
        <v>109</v>
      </c>
      <c r="B83" s="59" t="s">
        <v>227</v>
      </c>
      <c r="C83" s="60">
        <v>1</v>
      </c>
      <c r="D83" s="61">
        <f>VLOOKUP(C83,UPS原价表!BO:BX,7,FALSE)</f>
        <v>113.07</v>
      </c>
      <c r="E83" s="61">
        <f>ROUND((D83+G83)*$C$4,2)</f>
        <v>1.7</v>
      </c>
      <c r="F83" s="64"/>
      <c r="G83" s="62">
        <v>0.11</v>
      </c>
      <c r="H83" s="63">
        <f t="shared" ref="H83:H86" si="35">D83+E83+F83+G83</f>
        <v>114.88</v>
      </c>
      <c r="I83" s="90">
        <f>MAX(ups!$D$64,ROUND(D83*(1-ups!$C$64),2))</f>
        <v>67.84</v>
      </c>
      <c r="J83" s="61">
        <f>ROUND((I83+K83+L83)*$C$4,2)</f>
        <v>1.02</v>
      </c>
      <c r="K83" s="91"/>
      <c r="L83" s="61">
        <v>0.11</v>
      </c>
      <c r="M83" s="91">
        <f t="shared" ref="M83:M85" si="36">I83+J83+K83+L83</f>
        <v>68.97</v>
      </c>
      <c r="N83" s="93">
        <f t="shared" ref="N83:N85" si="37">IFERROR(1-I83/D83,0)</f>
        <v>0.400017688157778</v>
      </c>
      <c r="O83" s="35"/>
      <c r="P83" s="94"/>
      <c r="Q83" s="28"/>
      <c r="R83" s="28"/>
      <c r="S83" s="28"/>
      <c r="T83" s="28"/>
    </row>
    <row r="84" s="23" customFormat="1" spans="2:20">
      <c r="B84" s="59"/>
      <c r="C84" s="60">
        <v>30</v>
      </c>
      <c r="D84" s="61">
        <f>VLOOKUP(C84,UPS原价表!BO:BX,7,FALSE)</f>
        <v>619.93</v>
      </c>
      <c r="E84" s="61">
        <f>ROUND((D84+G84)*$C$4,2)</f>
        <v>9.35</v>
      </c>
      <c r="F84" s="64"/>
      <c r="G84" s="62">
        <v>3.3</v>
      </c>
      <c r="H84" s="63">
        <f t="shared" si="35"/>
        <v>632.58</v>
      </c>
      <c r="I84" s="90">
        <f>MAX(ups!$D$60,ROUND(D84*(1-ups!$C$64),2))</f>
        <v>166.76</v>
      </c>
      <c r="J84" s="61">
        <f>ROUND((I84+K84+L84)*$C$4,2)</f>
        <v>2.55</v>
      </c>
      <c r="K84" s="91"/>
      <c r="L84" s="61">
        <v>3.3</v>
      </c>
      <c r="M84" s="91">
        <f t="shared" si="36"/>
        <v>172.61</v>
      </c>
      <c r="N84" s="93">
        <f t="shared" si="37"/>
        <v>0.731001887309858</v>
      </c>
      <c r="O84" s="35"/>
      <c r="P84" s="94"/>
      <c r="Q84" s="28"/>
      <c r="R84" s="28"/>
      <c r="S84" s="28"/>
      <c r="T84" s="28"/>
    </row>
    <row r="85" s="23" customFormat="1" spans="2:20">
      <c r="B85" s="59" t="s">
        <v>107</v>
      </c>
      <c r="C85" s="60">
        <v>50</v>
      </c>
      <c r="D85" s="61">
        <f>VLOOKUP(C85,UPS原价表!BO:BX,7,FALSE)</f>
        <v>903.41</v>
      </c>
      <c r="E85" s="61">
        <f>ROUND((D85+G85)*$C$4,2)</f>
        <v>13.63</v>
      </c>
      <c r="F85" s="64"/>
      <c r="G85" s="62">
        <v>5.5</v>
      </c>
      <c r="H85" s="63">
        <f t="shared" si="35"/>
        <v>922.54</v>
      </c>
      <c r="I85" s="90">
        <f>MAX(ups!$D$60,ROUND(D85*(1-ups!$C$64),2))</f>
        <v>243.02</v>
      </c>
      <c r="J85" s="61">
        <f>ROUND((I85+K85+L85)*$C$4,2)</f>
        <v>3.73</v>
      </c>
      <c r="K85" s="91"/>
      <c r="L85" s="61">
        <v>5.5</v>
      </c>
      <c r="M85" s="91">
        <f t="shared" si="36"/>
        <v>252.25</v>
      </c>
      <c r="N85" s="93">
        <f t="shared" si="37"/>
        <v>0.730997000254591</v>
      </c>
      <c r="O85" s="35"/>
      <c r="P85" s="94"/>
      <c r="Q85" s="28"/>
      <c r="R85" s="28"/>
      <c r="S85" s="28"/>
      <c r="T85" s="28"/>
    </row>
    <row r="86" s="23" customFormat="1" spans="2:20">
      <c r="B86" s="59"/>
      <c r="C86" s="60"/>
      <c r="D86" s="61"/>
      <c r="E86" s="61"/>
      <c r="F86" s="64"/>
      <c r="G86" s="62"/>
      <c r="H86" s="63"/>
      <c r="I86" s="90"/>
      <c r="J86" s="91"/>
      <c r="K86" s="91"/>
      <c r="L86" s="61"/>
      <c r="M86" s="91"/>
      <c r="N86" s="93"/>
      <c r="O86" s="35"/>
      <c r="P86" s="94"/>
      <c r="Q86" s="28"/>
      <c r="R86" s="28"/>
      <c r="S86" s="28"/>
      <c r="T86" s="28"/>
    </row>
    <row r="87" s="25" customFormat="1" ht="24" spans="1:22">
      <c r="A87" s="58" t="s">
        <v>86</v>
      </c>
      <c r="B87" s="59" t="s">
        <v>228</v>
      </c>
      <c r="C87" s="60">
        <f>ROUNDUP(20*20*20/ups!C23,0)</f>
        <v>58</v>
      </c>
      <c r="D87" s="61">
        <f>VLOOKUP(C87,UPS原价表!BO:BX,10,FALSE)</f>
        <v>1049.84</v>
      </c>
      <c r="E87" s="61">
        <f>ROUND((D87+G87)*$C$4,2)</f>
        <v>15.84</v>
      </c>
      <c r="F87" s="62"/>
      <c r="G87" s="62">
        <v>6.38</v>
      </c>
      <c r="H87" s="63">
        <f>D87+E87+F87+G87</f>
        <v>1072.06</v>
      </c>
      <c r="I87" s="90">
        <f>MAX(ups!D48,ROUND(D87*(1-ups!C50),2))</f>
        <v>282.41</v>
      </c>
      <c r="J87" s="61">
        <f>ROUND((I87+K87+L87)*$C$4,2)</f>
        <v>4.33</v>
      </c>
      <c r="K87" s="91"/>
      <c r="L87" s="61">
        <v>6.38</v>
      </c>
      <c r="M87" s="91">
        <f>I87+J87+K87+L87</f>
        <v>293.12</v>
      </c>
      <c r="N87" s="93">
        <f>IFERROR(1-I87/D87,0)</f>
        <v>0.730997104320658</v>
      </c>
      <c r="O87" s="35"/>
      <c r="P87" s="94"/>
      <c r="Q87" s="28"/>
      <c r="R87" s="28"/>
      <c r="S87" s="28"/>
      <c r="T87" s="28"/>
      <c r="U87" s="23"/>
      <c r="V87" s="23"/>
    </row>
  </sheetData>
  <mergeCells count="2">
    <mergeCell ref="D6:H6"/>
    <mergeCell ref="I6:M6"/>
  </mergeCells>
  <hyperlinks>
    <hyperlink ref="C1" r:id="rId1" display="https://www.ups.com/bridge/fuelsurcharge.html" tooltip="https://www.ups.com/bridge/fuelsurcharge.html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C2" sqref="C2"/>
    </sheetView>
  </sheetViews>
  <sheetFormatPr defaultColWidth="9" defaultRowHeight="14.25"/>
  <cols>
    <col min="1" max="1" width="11.875" customWidth="1"/>
    <col min="2" max="2" width="17.875" customWidth="1"/>
    <col min="16" max="16" width="12.625"/>
  </cols>
  <sheetData>
    <row r="1" ht="37" customHeight="1" spans="1:14">
      <c r="A1" s="37" t="s">
        <v>62</v>
      </c>
      <c r="B1" s="38" t="s">
        <v>63</v>
      </c>
      <c r="C1" s="38" t="s">
        <v>213</v>
      </c>
      <c r="D1" s="39"/>
      <c r="E1" s="33"/>
      <c r="F1" s="34"/>
      <c r="G1" s="35"/>
      <c r="H1" s="35"/>
      <c r="I1" s="34"/>
      <c r="J1" s="35"/>
      <c r="K1" s="35"/>
      <c r="L1" s="35"/>
      <c r="M1" s="35"/>
      <c r="N1" s="34"/>
    </row>
    <row r="2" spans="1:14">
      <c r="A2" s="37"/>
      <c r="B2" s="40" t="s">
        <v>65</v>
      </c>
      <c r="C2" s="41">
        <v>0.0625</v>
      </c>
      <c r="D2" s="32"/>
      <c r="E2" s="33"/>
      <c r="F2" s="34"/>
      <c r="G2" s="35"/>
      <c r="H2" s="35"/>
      <c r="I2" s="34"/>
      <c r="J2" s="35"/>
      <c r="K2" s="35"/>
      <c r="L2" s="35"/>
      <c r="M2" s="35"/>
      <c r="N2" s="34"/>
    </row>
    <row r="3" spans="1:14">
      <c r="A3" s="37"/>
      <c r="B3" s="42" t="s">
        <v>66</v>
      </c>
      <c r="C3" s="43">
        <v>0.025</v>
      </c>
      <c r="D3" s="32"/>
      <c r="E3" s="33"/>
      <c r="F3" s="34"/>
      <c r="G3" s="44"/>
      <c r="H3" s="35"/>
      <c r="I3" s="34"/>
      <c r="J3" s="35"/>
      <c r="K3" s="35"/>
      <c r="L3" s="35"/>
      <c r="M3" s="35"/>
      <c r="N3" s="34"/>
    </row>
    <row r="4" spans="1:14">
      <c r="A4" s="37"/>
      <c r="B4" s="42" t="s">
        <v>67</v>
      </c>
      <c r="C4" s="43">
        <v>0.0025</v>
      </c>
      <c r="D4" s="32"/>
      <c r="E4" s="33"/>
      <c r="F4" s="34"/>
      <c r="G4" s="35"/>
      <c r="H4" s="35"/>
      <c r="I4" s="34"/>
      <c r="J4" s="35"/>
      <c r="K4" s="35"/>
      <c r="L4" s="35"/>
      <c r="M4" s="35"/>
      <c r="N4" s="34"/>
    </row>
    <row r="5" spans="1:14">
      <c r="A5" s="37"/>
      <c r="B5" s="45" t="s">
        <v>68</v>
      </c>
      <c r="C5" s="46">
        <v>0.04</v>
      </c>
      <c r="D5" s="39"/>
      <c r="E5" s="47"/>
      <c r="F5" s="48"/>
      <c r="G5" s="49"/>
      <c r="H5" s="49"/>
      <c r="I5" s="84" t="s">
        <v>201</v>
      </c>
      <c r="J5" s="49"/>
      <c r="K5" s="49"/>
      <c r="L5" s="49"/>
      <c r="M5" s="49"/>
      <c r="N5" s="48"/>
    </row>
    <row r="6" spans="1:14">
      <c r="A6" s="50" t="s">
        <v>69</v>
      </c>
      <c r="B6" s="51" t="s">
        <v>70</v>
      </c>
      <c r="C6" s="52" t="s">
        <v>71</v>
      </c>
      <c r="D6" s="53" t="s">
        <v>72</v>
      </c>
      <c r="E6" s="53"/>
      <c r="F6" s="53"/>
      <c r="G6" s="53"/>
      <c r="H6" s="53"/>
      <c r="I6" s="85" t="s">
        <v>73</v>
      </c>
      <c r="J6" s="85"/>
      <c r="K6" s="85"/>
      <c r="L6" s="85"/>
      <c r="M6" s="85"/>
      <c r="N6" s="86" t="s">
        <v>52</v>
      </c>
    </row>
    <row r="7" spans="1:14">
      <c r="A7" s="54"/>
      <c r="B7" s="55"/>
      <c r="C7" s="52"/>
      <c r="D7" s="56" t="s">
        <v>74</v>
      </c>
      <c r="E7" s="56" t="s">
        <v>75</v>
      </c>
      <c r="F7" s="56" t="s">
        <v>76</v>
      </c>
      <c r="G7" s="56" t="s">
        <v>77</v>
      </c>
      <c r="H7" s="57" t="s">
        <v>78</v>
      </c>
      <c r="I7" s="57" t="s">
        <v>74</v>
      </c>
      <c r="J7" s="56" t="s">
        <v>75</v>
      </c>
      <c r="K7" s="56" t="s">
        <v>76</v>
      </c>
      <c r="L7" s="56" t="s">
        <v>77</v>
      </c>
      <c r="M7" s="56" t="s">
        <v>79</v>
      </c>
      <c r="N7" s="87"/>
    </row>
    <row r="8" spans="1:14">
      <c r="A8" s="58" t="s">
        <v>80</v>
      </c>
      <c r="B8" s="59" t="s">
        <v>11</v>
      </c>
      <c r="C8" s="60">
        <v>5</v>
      </c>
      <c r="D8" s="61">
        <f>VLOOKUP(C8,UPS原价表!A:K,8,FALSE)</f>
        <v>14.97</v>
      </c>
      <c r="E8" s="61">
        <f>ROUND(D8*$C$2,2)</f>
        <v>0.94</v>
      </c>
      <c r="F8" s="62"/>
      <c r="G8" s="62"/>
      <c r="H8" s="63">
        <f t="shared" ref="H8:H17" si="0">D8+E8+F8+G8</f>
        <v>15.91</v>
      </c>
      <c r="I8" s="90">
        <f>MAX(ups!$L$4,ROUND(D8*(1-ups!K4),2))</f>
        <v>7.18</v>
      </c>
      <c r="J8" s="61">
        <f>ROUND(I8*$C$2,2)</f>
        <v>0.45</v>
      </c>
      <c r="K8" s="91"/>
      <c r="L8" s="61"/>
      <c r="M8" s="91">
        <f t="shared" ref="M8:M17" si="1">I8+J8+K8+L8</f>
        <v>7.63</v>
      </c>
      <c r="N8" s="93">
        <f t="shared" ref="N8:N17" si="2">IFERROR(1-I8/D8,0)</f>
        <v>0.520374081496326</v>
      </c>
    </row>
    <row r="9" spans="1:14">
      <c r="A9" s="58"/>
      <c r="B9" s="23"/>
      <c r="C9" s="60">
        <v>9</v>
      </c>
      <c r="D9" s="61">
        <f>VLOOKUP(C9,UPS原价表!A:K,8,FALSE)</f>
        <v>17.4</v>
      </c>
      <c r="E9" s="61">
        <f>ROUND(D9*$C$2,2)</f>
        <v>1.09</v>
      </c>
      <c r="F9" s="62"/>
      <c r="G9" s="62"/>
      <c r="H9" s="63">
        <f t="shared" si="0"/>
        <v>18.49</v>
      </c>
      <c r="I9" s="90">
        <v>7.18</v>
      </c>
      <c r="J9" s="61">
        <f>ROUND(I9*$C$2,2)</f>
        <v>0.45</v>
      </c>
      <c r="K9" s="91"/>
      <c r="L9" s="61"/>
      <c r="M9" s="91">
        <f t="shared" si="1"/>
        <v>7.63</v>
      </c>
      <c r="N9" s="93">
        <f t="shared" si="2"/>
        <v>0.58735632183908</v>
      </c>
    </row>
    <row r="10" spans="1:14">
      <c r="A10" s="23"/>
      <c r="B10" s="59"/>
      <c r="C10" s="60">
        <v>11</v>
      </c>
      <c r="D10" s="61">
        <f>VLOOKUP(C10,UPS原价表!A:K,8,FALSE)</f>
        <v>19.78</v>
      </c>
      <c r="E10" s="61">
        <f>ROUND(D10*$C$2,2)</f>
        <v>1.24</v>
      </c>
      <c r="F10" s="62"/>
      <c r="G10" s="62"/>
      <c r="H10" s="63">
        <f t="shared" si="0"/>
        <v>21.02</v>
      </c>
      <c r="I10" s="90">
        <v>7.92</v>
      </c>
      <c r="J10" s="61">
        <f>ROUND(I10*$C$2,2)</f>
        <v>0.5</v>
      </c>
      <c r="K10" s="91"/>
      <c r="L10" s="61"/>
      <c r="M10" s="91">
        <f t="shared" si="1"/>
        <v>8.42</v>
      </c>
      <c r="N10" s="93">
        <f t="shared" si="2"/>
        <v>0.599595551061678</v>
      </c>
    </row>
    <row r="11" spans="1:14">
      <c r="A11" s="23"/>
      <c r="B11" s="59"/>
      <c r="C11" s="60">
        <v>21</v>
      </c>
      <c r="D11" s="61">
        <f>VLOOKUP(C11,UPS原价表!A:K,8,FALSE)</f>
        <v>31.45</v>
      </c>
      <c r="E11" s="61">
        <f>ROUND(D11*$C$2,2)</f>
        <v>1.97</v>
      </c>
      <c r="F11" s="62"/>
      <c r="G11" s="62"/>
      <c r="H11" s="63">
        <f t="shared" si="0"/>
        <v>33.42</v>
      </c>
      <c r="I11" s="90">
        <v>12.26</v>
      </c>
      <c r="J11" s="61">
        <f>ROUND(I11*$C$2,2)</f>
        <v>0.77</v>
      </c>
      <c r="K11" s="91"/>
      <c r="L11" s="61"/>
      <c r="M11" s="91">
        <f t="shared" si="1"/>
        <v>13.03</v>
      </c>
      <c r="N11" s="93">
        <f t="shared" si="2"/>
        <v>0.610174880763116</v>
      </c>
    </row>
    <row r="12" spans="1:14">
      <c r="A12" s="23"/>
      <c r="B12" s="59"/>
      <c r="C12" s="60">
        <v>31</v>
      </c>
      <c r="D12" s="61">
        <f>VLOOKUP(C12,UPS原价表!A:K,8,FALSE)</f>
        <v>44.63</v>
      </c>
      <c r="E12" s="61">
        <f>ROUND(D12*$C$2,2)</f>
        <v>2.79</v>
      </c>
      <c r="F12" s="62"/>
      <c r="G12" s="62"/>
      <c r="H12" s="63">
        <f t="shared" si="0"/>
        <v>47.42</v>
      </c>
      <c r="I12" s="90">
        <v>16.96</v>
      </c>
      <c r="J12" s="61">
        <f>ROUND(I12*$C$2,2)</f>
        <v>1.06</v>
      </c>
      <c r="K12" s="91"/>
      <c r="L12" s="61"/>
      <c r="M12" s="91">
        <f t="shared" si="1"/>
        <v>18.02</v>
      </c>
      <c r="N12" s="93">
        <f t="shared" si="2"/>
        <v>0.619986556128165</v>
      </c>
    </row>
    <row r="13" spans="1:14">
      <c r="A13" s="23"/>
      <c r="B13" s="59"/>
      <c r="C13" s="60">
        <v>51</v>
      </c>
      <c r="D13" s="61">
        <f>VLOOKUP(C13,UPS原价表!A:K,8,FALSE)</f>
        <v>62.41</v>
      </c>
      <c r="E13" s="61">
        <f>ROUND((D13+F13+G13)*$C$2,2)</f>
        <v>5.4</v>
      </c>
      <c r="F13" s="62"/>
      <c r="G13" s="62">
        <v>24</v>
      </c>
      <c r="H13" s="63">
        <f t="shared" si="0"/>
        <v>91.81</v>
      </c>
      <c r="I13" s="99">
        <v>23.72</v>
      </c>
      <c r="J13" s="61">
        <f>ROUND((I13+K13+L13)*$C$2,2)</f>
        <v>2.23</v>
      </c>
      <c r="K13" s="91"/>
      <c r="L13" s="61">
        <v>12</v>
      </c>
      <c r="M13" s="91">
        <f t="shared" si="1"/>
        <v>37.95</v>
      </c>
      <c r="N13" s="93">
        <f t="shared" si="2"/>
        <v>0.619932703092453</v>
      </c>
    </row>
    <row r="14" spans="1:14">
      <c r="A14" s="23"/>
      <c r="B14" s="59" t="s">
        <v>214</v>
      </c>
      <c r="C14" s="60">
        <v>30</v>
      </c>
      <c r="D14" s="61">
        <f>VLOOKUP(C14,UPS原价表!M:W,8,FALSE)</f>
        <v>281.16</v>
      </c>
      <c r="E14" s="61">
        <f>ROUND(D14*$C$3,2)</f>
        <v>7.03</v>
      </c>
      <c r="F14" s="64"/>
      <c r="G14" s="62"/>
      <c r="H14" s="63">
        <f t="shared" si="0"/>
        <v>288.19</v>
      </c>
      <c r="I14" s="90">
        <v>81.54</v>
      </c>
      <c r="J14" s="61">
        <f>ROUND(I14*$C$3,2)</f>
        <v>2.04</v>
      </c>
      <c r="K14" s="91"/>
      <c r="L14" s="61"/>
      <c r="M14" s="91">
        <f t="shared" si="1"/>
        <v>83.58</v>
      </c>
      <c r="N14" s="93">
        <f t="shared" si="2"/>
        <v>0.709987195902689</v>
      </c>
    </row>
    <row r="15" spans="1:14">
      <c r="A15" s="23"/>
      <c r="B15" s="59" t="s">
        <v>215</v>
      </c>
      <c r="C15" s="60">
        <v>14</v>
      </c>
      <c r="D15" s="61">
        <f>VLOOKUP(C15,UPS原价表!Z:AG,8,FALSE)</f>
        <v>174.59</v>
      </c>
      <c r="E15" s="61">
        <f>ROUND(D15*$C$3,2)</f>
        <v>4.36</v>
      </c>
      <c r="F15" s="64"/>
      <c r="G15" s="62"/>
      <c r="H15" s="63">
        <f t="shared" si="0"/>
        <v>178.95</v>
      </c>
      <c r="I15" s="90">
        <v>50.63</v>
      </c>
      <c r="J15" s="61">
        <f>ROUND(I15*$C$3,2)</f>
        <v>1.27</v>
      </c>
      <c r="K15" s="91"/>
      <c r="L15" s="61"/>
      <c r="M15" s="91">
        <f t="shared" si="1"/>
        <v>51.9</v>
      </c>
      <c r="N15" s="93">
        <f t="shared" si="2"/>
        <v>0.710006300475399</v>
      </c>
    </row>
    <row r="16" spans="1:14">
      <c r="A16" s="23"/>
      <c r="B16" s="59"/>
      <c r="C16" s="60">
        <v>15</v>
      </c>
      <c r="D16" s="61">
        <f>VLOOKUP(C16,UPS原价表!Z:AG,8,FALSE)</f>
        <v>181.13</v>
      </c>
      <c r="E16" s="61">
        <f>ROUND(D16*$C$3,2)</f>
        <v>4.53</v>
      </c>
      <c r="F16" s="64"/>
      <c r="G16" s="62"/>
      <c r="H16" s="63">
        <f t="shared" si="0"/>
        <v>185.66</v>
      </c>
      <c r="I16" s="90">
        <v>52.53</v>
      </c>
      <c r="J16" s="61">
        <f>ROUND(I16*$C$3,2)</f>
        <v>1.31</v>
      </c>
      <c r="K16" s="91"/>
      <c r="L16" s="61"/>
      <c r="M16" s="91">
        <f t="shared" si="1"/>
        <v>53.84</v>
      </c>
      <c r="N16" s="93">
        <f t="shared" si="2"/>
        <v>0.709987301937835</v>
      </c>
    </row>
    <row r="17" spans="1:14">
      <c r="A17" s="23"/>
      <c r="B17" s="59"/>
      <c r="C17" s="60">
        <v>30</v>
      </c>
      <c r="D17" s="61">
        <f>VLOOKUP(C17,UPS原价表!Z:AG,8,FALSE)</f>
        <v>275.27</v>
      </c>
      <c r="E17" s="61">
        <f>ROUND(D17*$C$3,2)</f>
        <v>6.88</v>
      </c>
      <c r="F17" s="64"/>
      <c r="G17" s="62"/>
      <c r="H17" s="63">
        <f t="shared" si="0"/>
        <v>282.15</v>
      </c>
      <c r="I17" s="90">
        <v>79.83</v>
      </c>
      <c r="J17" s="61">
        <f>ROUND(I17*$C$3,2)</f>
        <v>2</v>
      </c>
      <c r="K17" s="91"/>
      <c r="L17" s="61"/>
      <c r="M17" s="91">
        <f t="shared" si="1"/>
        <v>81.83</v>
      </c>
      <c r="N17" s="93">
        <f t="shared" si="2"/>
        <v>0.709993824245286</v>
      </c>
    </row>
    <row r="18" spans="1:14">
      <c r="A18" s="23"/>
      <c r="B18" s="59" t="s">
        <v>216</v>
      </c>
      <c r="C18" s="60">
        <v>30</v>
      </c>
      <c r="D18" s="61">
        <f>VLOOKUP(C18,UPS原价表!AJ:AQ,8,FALSE)</f>
        <v>227.11</v>
      </c>
      <c r="E18" s="61">
        <f>ROUND(D18*$C$3,2)</f>
        <v>5.68</v>
      </c>
      <c r="F18" s="64"/>
      <c r="G18" s="62"/>
      <c r="H18" s="63">
        <f t="shared" ref="H18:H28" si="3">D18+E18+F18+G18</f>
        <v>232.79</v>
      </c>
      <c r="I18" s="90">
        <v>88.57</v>
      </c>
      <c r="J18" s="61">
        <f>ROUND(I18*$C$3,2)</f>
        <v>2.21</v>
      </c>
      <c r="K18" s="91"/>
      <c r="L18" s="61"/>
      <c r="M18" s="91">
        <f t="shared" ref="M18:M28" si="4">I18+J18+K18+L18</f>
        <v>90.78</v>
      </c>
      <c r="N18" s="93">
        <f t="shared" ref="N18:N28" si="5">IFERROR(1-I18/D18,0)</f>
        <v>0.610012769142706</v>
      </c>
    </row>
    <row r="19" spans="1:14">
      <c r="A19" s="23"/>
      <c r="B19" s="59" t="s">
        <v>217</v>
      </c>
      <c r="C19" s="60">
        <v>30</v>
      </c>
      <c r="D19" s="61">
        <f>VLOOKUP(C19,UPS原价表!AT:BD,8,FALSE)</f>
        <v>204.14</v>
      </c>
      <c r="E19" s="61">
        <f>ROUND(D19*$C$3,2)</f>
        <v>5.1</v>
      </c>
      <c r="F19" s="64"/>
      <c r="G19" s="62"/>
      <c r="H19" s="63">
        <f t="shared" si="3"/>
        <v>209.24</v>
      </c>
      <c r="I19" s="90">
        <v>79.61</v>
      </c>
      <c r="J19" s="61">
        <f>ROUND(I19*$C$3,2)</f>
        <v>1.99</v>
      </c>
      <c r="K19" s="91"/>
      <c r="L19" s="61"/>
      <c r="M19" s="91">
        <f t="shared" si="4"/>
        <v>81.6</v>
      </c>
      <c r="N19" s="93">
        <f t="shared" si="5"/>
        <v>0.610022533555403</v>
      </c>
    </row>
    <row r="20" spans="1:14">
      <c r="A20" s="23"/>
      <c r="B20" s="59" t="s">
        <v>218</v>
      </c>
      <c r="C20" s="60">
        <v>30</v>
      </c>
      <c r="D20" s="61">
        <f>VLOOKUP(C20,UPS原价表!BF:BM,8,FALSE)</f>
        <v>135.74</v>
      </c>
      <c r="E20" s="61">
        <f>ROUND(D20*$C$3,2)</f>
        <v>3.39</v>
      </c>
      <c r="F20" s="62"/>
      <c r="G20" s="62"/>
      <c r="H20" s="63">
        <f t="shared" si="3"/>
        <v>139.13</v>
      </c>
      <c r="I20" s="90">
        <v>52.95</v>
      </c>
      <c r="J20" s="61">
        <f>ROUND(I20*$C$3,2)</f>
        <v>1.32</v>
      </c>
      <c r="K20" s="91"/>
      <c r="L20" s="61"/>
      <c r="M20" s="91">
        <f t="shared" si="4"/>
        <v>54.27</v>
      </c>
      <c r="N20" s="93">
        <f t="shared" si="5"/>
        <v>0.609916015912774</v>
      </c>
    </row>
    <row r="21" ht="24" spans="1:14">
      <c r="A21" s="58" t="s">
        <v>86</v>
      </c>
      <c r="B21" s="59" t="s">
        <v>87</v>
      </c>
      <c r="C21" s="60">
        <f>ROUNDUP(20*20*20/ups!K21,0)</f>
        <v>36</v>
      </c>
      <c r="D21" s="61">
        <f>VLOOKUP(C21,UPS原价表!A:K,8,FALSE)</f>
        <v>50.82</v>
      </c>
      <c r="E21" s="61">
        <f>ROUND(D21*C2,2)</f>
        <v>3.18</v>
      </c>
      <c r="F21" s="62"/>
      <c r="G21" s="62"/>
      <c r="H21" s="63">
        <f t="shared" si="3"/>
        <v>54</v>
      </c>
      <c r="I21" s="90">
        <v>19.31</v>
      </c>
      <c r="J21" s="61">
        <f>ROUND(I21*$C$2,2)</f>
        <v>1.21</v>
      </c>
      <c r="K21" s="91"/>
      <c r="L21" s="61"/>
      <c r="M21" s="91">
        <f t="shared" si="4"/>
        <v>20.52</v>
      </c>
      <c r="N21" s="93">
        <f t="shared" si="5"/>
        <v>0.620031483667847</v>
      </c>
    </row>
    <row r="22" ht="24" spans="1:14">
      <c r="A22" s="23"/>
      <c r="B22" s="59" t="s">
        <v>219</v>
      </c>
      <c r="C22" s="60">
        <f>ROUNDUP(20*20*20/ups!K22,0)</f>
        <v>58</v>
      </c>
      <c r="D22" s="61">
        <f>VLOOKUP(C22,UPS原价表!BF:BM,8,FALSE)</f>
        <v>240.83</v>
      </c>
      <c r="E22" s="61">
        <f>ROUND((D22+F22+G22)*$C$3,2)</f>
        <v>6.62</v>
      </c>
      <c r="F22" s="62"/>
      <c r="G22" s="62">
        <v>24</v>
      </c>
      <c r="H22" s="63">
        <f t="shared" si="3"/>
        <v>271.45</v>
      </c>
      <c r="I22" s="90">
        <v>93.92</v>
      </c>
      <c r="J22" s="61">
        <f>ROUND((I22+K22+L22)*$C$3,2)</f>
        <v>2.95</v>
      </c>
      <c r="K22" s="91"/>
      <c r="L22" s="61">
        <v>24</v>
      </c>
      <c r="M22" s="91">
        <f t="shared" si="4"/>
        <v>120.87</v>
      </c>
      <c r="N22" s="93">
        <f t="shared" si="5"/>
        <v>0.610015363534443</v>
      </c>
    </row>
    <row r="23" spans="1:14">
      <c r="A23" s="25" t="s">
        <v>89</v>
      </c>
      <c r="B23" s="59" t="s">
        <v>11</v>
      </c>
      <c r="C23" s="60">
        <v>1</v>
      </c>
      <c r="D23" s="61">
        <f>VLOOKUP(C23,UPS原价表!A:K,2,FALSE)</f>
        <v>8.23</v>
      </c>
      <c r="E23" s="61">
        <f>ROUND(D23*$C$2,2)</f>
        <v>0.51</v>
      </c>
      <c r="F23" s="62"/>
      <c r="G23" s="62"/>
      <c r="H23" s="63">
        <f t="shared" si="3"/>
        <v>8.74</v>
      </c>
      <c r="I23" s="90">
        <f>MAX(ups!$L$4,ROUND(D23*(1-ups!K4),2))</f>
        <v>7.18</v>
      </c>
      <c r="J23" s="61">
        <f>ROUND(I23*$C$2,2)</f>
        <v>0.45</v>
      </c>
      <c r="K23" s="91"/>
      <c r="L23" s="61"/>
      <c r="M23" s="91">
        <f t="shared" si="4"/>
        <v>7.63</v>
      </c>
      <c r="N23" s="93">
        <f t="shared" si="5"/>
        <v>0.127582017010936</v>
      </c>
    </row>
    <row r="24" spans="1:14">
      <c r="A24" s="58" t="s">
        <v>53</v>
      </c>
      <c r="B24" s="59" t="s">
        <v>214</v>
      </c>
      <c r="C24" s="60">
        <v>1</v>
      </c>
      <c r="D24" s="61">
        <f>VLOOKUP(C24,UPS原价表!M:W,2,FALSE)</f>
        <v>30.62</v>
      </c>
      <c r="E24" s="61">
        <f>ROUND(D24*$C$3,2)</f>
        <v>0.77</v>
      </c>
      <c r="F24" s="62"/>
      <c r="G24" s="62"/>
      <c r="H24" s="63">
        <f t="shared" si="3"/>
        <v>31.39</v>
      </c>
      <c r="I24" s="90">
        <f>MAX(ups!$L$11,ROUND(D24*(1-ups!K11),2))</f>
        <v>13.779</v>
      </c>
      <c r="J24" s="61">
        <f>ROUND(I24*$C$3,2)</f>
        <v>0.34</v>
      </c>
      <c r="K24" s="91"/>
      <c r="L24" s="61"/>
      <c r="M24" s="91">
        <f t="shared" si="4"/>
        <v>14.119</v>
      </c>
      <c r="N24" s="93">
        <f t="shared" si="5"/>
        <v>0.55</v>
      </c>
    </row>
    <row r="25" spans="1:14">
      <c r="A25" s="23"/>
      <c r="B25" s="59" t="s">
        <v>215</v>
      </c>
      <c r="C25" s="60">
        <v>1</v>
      </c>
      <c r="D25" s="61">
        <f>VLOOKUP(C25,UPS原价表!Z:AG,2,FALSE)</f>
        <v>28.39</v>
      </c>
      <c r="E25" s="61">
        <f>ROUND(D25*$C$3,2)</f>
        <v>0.71</v>
      </c>
      <c r="F25" s="62"/>
      <c r="G25" s="62"/>
      <c r="H25" s="63">
        <f t="shared" si="3"/>
        <v>29.1</v>
      </c>
      <c r="I25" s="90">
        <f>MAX(ups!$L$12,ROUND(D25*(1-ups!K12),2))</f>
        <v>12.7755</v>
      </c>
      <c r="J25" s="61">
        <f>ROUND(I25*$C$3,2)</f>
        <v>0.32</v>
      </c>
      <c r="K25" s="91"/>
      <c r="L25" s="61"/>
      <c r="M25" s="91">
        <f t="shared" si="4"/>
        <v>13.0955</v>
      </c>
      <c r="N25" s="93">
        <f t="shared" si="5"/>
        <v>0.55</v>
      </c>
    </row>
    <row r="26" spans="1:14">
      <c r="A26" s="23"/>
      <c r="B26" s="59" t="s">
        <v>216</v>
      </c>
      <c r="C26" s="60">
        <v>1</v>
      </c>
      <c r="D26" s="61">
        <f>VLOOKUP(C26,UPS原价表!AJ:AQ,2,FALSE)</f>
        <v>20.68</v>
      </c>
      <c r="E26" s="61">
        <f>ROUND(D26*$C$3,2)</f>
        <v>0.52</v>
      </c>
      <c r="F26" s="62"/>
      <c r="G26" s="62"/>
      <c r="H26" s="63">
        <f t="shared" si="3"/>
        <v>21.2</v>
      </c>
      <c r="I26" s="90">
        <f>MAX(ups!$L$14,ROUND(D26*(1-ups!K14),2))</f>
        <v>11.374</v>
      </c>
      <c r="J26" s="61">
        <f>ROUND(I26*$C$3,2)</f>
        <v>0.28</v>
      </c>
      <c r="K26" s="91"/>
      <c r="L26" s="61"/>
      <c r="M26" s="91">
        <f t="shared" si="4"/>
        <v>11.654</v>
      </c>
      <c r="N26" s="93">
        <f t="shared" si="5"/>
        <v>0.45</v>
      </c>
    </row>
    <row r="27" spans="1:14">
      <c r="A27" s="23"/>
      <c r="B27" s="59" t="s">
        <v>217</v>
      </c>
      <c r="C27" s="60">
        <v>1</v>
      </c>
      <c r="D27" s="61">
        <f>VLOOKUP(C27,UPS原价表!AT:BD,2,FALSE)</f>
        <v>19.3</v>
      </c>
      <c r="E27" s="61">
        <f>ROUND(D27*$C$3,2)</f>
        <v>0.48</v>
      </c>
      <c r="F27" s="62"/>
      <c r="G27" s="62"/>
      <c r="H27" s="63">
        <f t="shared" si="3"/>
        <v>19.78</v>
      </c>
      <c r="I27" s="90">
        <f>MAX(ups!$L$15,ROUND(D27*(1-ups!K15),2))</f>
        <v>10.615</v>
      </c>
      <c r="J27" s="61">
        <f>ROUND(I27*$C$3,2)</f>
        <v>0.27</v>
      </c>
      <c r="K27" s="91"/>
      <c r="L27" s="61"/>
      <c r="M27" s="91">
        <f t="shared" si="4"/>
        <v>10.885</v>
      </c>
      <c r="N27" s="93">
        <f t="shared" si="5"/>
        <v>0.45</v>
      </c>
    </row>
    <row r="28" spans="1:14">
      <c r="A28" s="23"/>
      <c r="B28" s="59" t="s">
        <v>218</v>
      </c>
      <c r="C28" s="60">
        <v>1</v>
      </c>
      <c r="D28" s="61">
        <f>VLOOKUP(C28,UPS原价表!BF:BM,2,FALSE)</f>
        <v>11.67</v>
      </c>
      <c r="E28" s="61">
        <f>ROUND(D28*$C$3,2)</f>
        <v>0.29</v>
      </c>
      <c r="F28" s="62"/>
      <c r="G28" s="62"/>
      <c r="H28" s="63">
        <f t="shared" si="3"/>
        <v>11.96</v>
      </c>
      <c r="I28" s="90">
        <f>MAX(ups!$L$16,ROUND(D28*(1-ups!K16),2))</f>
        <v>9.9195</v>
      </c>
      <c r="J28" s="61">
        <f>ROUND(I28*$C$3,2)</f>
        <v>0.25</v>
      </c>
      <c r="K28" s="91"/>
      <c r="L28" s="61"/>
      <c r="M28" s="91">
        <f t="shared" si="4"/>
        <v>10.1695</v>
      </c>
      <c r="N28" s="93">
        <f t="shared" si="5"/>
        <v>0.15</v>
      </c>
    </row>
  </sheetData>
  <mergeCells count="2">
    <mergeCell ref="D6:H6"/>
    <mergeCell ref="I6:M6"/>
  </mergeCells>
  <hyperlinks>
    <hyperlink ref="C1" r:id="rId1" display="https://www.ups.com/bridge/fuelsurcharge.html" tooltip="https://www.ups.com/bridge/fuelsurcharge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6"/>
  <sheetViews>
    <sheetView workbookViewId="0">
      <pane xSplit="5" ySplit="7" topLeftCell="F8" activePane="bottomRight" state="frozen"/>
      <selection/>
      <selection pane="topRight"/>
      <selection pane="bottomLeft"/>
      <selection pane="bottomRight" activeCell="F11" sqref="F11"/>
    </sheetView>
  </sheetViews>
  <sheetFormatPr defaultColWidth="9" defaultRowHeight="12"/>
  <cols>
    <col min="1" max="1" width="18.25" style="28" customWidth="1"/>
    <col min="2" max="2" width="24.375" style="28" customWidth="1"/>
    <col min="3" max="3" width="6.125" style="28" customWidth="1"/>
    <col min="4" max="4" width="10" style="32" customWidth="1"/>
    <col min="5" max="5" width="7" style="33" customWidth="1"/>
    <col min="6" max="6" width="8.875" style="34" customWidth="1"/>
    <col min="7" max="7" width="9.375" style="35" customWidth="1"/>
    <col min="8" max="8" width="10.25" style="35" customWidth="1"/>
    <col min="9" max="9" width="11.125" style="34" customWidth="1"/>
    <col min="10" max="10" width="9.5" style="35" customWidth="1"/>
    <col min="11" max="12" width="7.625" style="35" customWidth="1"/>
    <col min="13" max="13" width="9" style="35"/>
    <col min="14" max="14" width="9" style="34"/>
    <col min="15" max="15" width="12.875" style="35" customWidth="1"/>
    <col min="16" max="16" width="9.5" style="36" customWidth="1"/>
    <col min="17" max="17" width="15.75" style="35" customWidth="1"/>
    <col min="18" max="16384" width="9" style="28"/>
  </cols>
  <sheetData>
    <row r="1" s="23" customFormat="1" ht="15" customHeight="1" spans="1:22">
      <c r="A1" s="37" t="s">
        <v>62</v>
      </c>
      <c r="B1" s="38" t="s">
        <v>63</v>
      </c>
      <c r="C1" s="38" t="s">
        <v>213</v>
      </c>
      <c r="D1" s="39"/>
      <c r="E1" s="33"/>
      <c r="F1" s="34"/>
      <c r="G1" s="35"/>
      <c r="H1" s="35"/>
      <c r="I1" s="34"/>
      <c r="J1" s="35"/>
      <c r="K1" s="35"/>
      <c r="L1" s="35"/>
      <c r="M1" s="35"/>
      <c r="N1" s="34"/>
      <c r="O1" s="35"/>
      <c r="P1" s="36"/>
      <c r="Q1" s="35"/>
      <c r="R1" s="28"/>
      <c r="S1" s="28"/>
      <c r="T1" s="28"/>
      <c r="U1" s="28"/>
      <c r="V1" s="28"/>
    </row>
    <row r="2" s="23" customFormat="1" ht="15" customHeight="1" spans="1:22">
      <c r="A2" s="37"/>
      <c r="B2" s="40" t="s">
        <v>65</v>
      </c>
      <c r="C2" s="41">
        <v>0.0625</v>
      </c>
      <c r="D2" s="32"/>
      <c r="E2" s="33"/>
      <c r="F2" s="34"/>
      <c r="G2" s="35"/>
      <c r="H2" s="35"/>
      <c r="I2" s="34"/>
      <c r="J2" s="35"/>
      <c r="K2" s="35"/>
      <c r="L2" s="35"/>
      <c r="M2" s="35"/>
      <c r="N2" s="34"/>
      <c r="O2" s="35"/>
      <c r="P2" s="36"/>
      <c r="Q2" s="35"/>
      <c r="R2" s="28"/>
      <c r="S2" s="28"/>
      <c r="T2" s="28"/>
      <c r="U2" s="28"/>
      <c r="V2" s="28"/>
    </row>
    <row r="3" s="23" customFormat="1" ht="15" customHeight="1" spans="1:22">
      <c r="A3" s="37"/>
      <c r="B3" s="42" t="s">
        <v>66</v>
      </c>
      <c r="C3" s="43">
        <v>0.02</v>
      </c>
      <c r="D3" s="32"/>
      <c r="E3" s="33"/>
      <c r="F3" s="34"/>
      <c r="G3" s="44"/>
      <c r="H3" s="35"/>
      <c r="I3" s="34"/>
      <c r="J3" s="35"/>
      <c r="K3" s="35"/>
      <c r="L3" s="35"/>
      <c r="M3" s="35"/>
      <c r="N3" s="34"/>
      <c r="O3" s="35"/>
      <c r="P3" s="36"/>
      <c r="Q3" s="35"/>
      <c r="R3" s="28"/>
      <c r="S3" s="28"/>
      <c r="T3" s="28"/>
      <c r="U3" s="28"/>
      <c r="V3" s="28"/>
    </row>
    <row r="4" s="23" customFormat="1" ht="15" customHeight="1" spans="1:22">
      <c r="A4" s="37"/>
      <c r="B4" s="42" t="s">
        <v>67</v>
      </c>
      <c r="C4" s="43">
        <v>0</v>
      </c>
      <c r="D4" s="32"/>
      <c r="E4" s="33"/>
      <c r="F4" s="34"/>
      <c r="G4" s="35"/>
      <c r="H4" s="35"/>
      <c r="I4" s="34"/>
      <c r="J4" s="35"/>
      <c r="K4" s="35"/>
      <c r="L4" s="35"/>
      <c r="M4" s="35"/>
      <c r="N4" s="34"/>
      <c r="O4" s="35"/>
      <c r="P4" s="36"/>
      <c r="Q4" s="35"/>
      <c r="R4" s="28"/>
      <c r="S4" s="28"/>
      <c r="T4" s="28"/>
      <c r="U4" s="28"/>
      <c r="V4" s="28"/>
    </row>
    <row r="5" s="23" customFormat="1" ht="15" customHeight="1" spans="1:22">
      <c r="A5" s="37"/>
      <c r="B5" s="45" t="s">
        <v>68</v>
      </c>
      <c r="C5" s="46">
        <v>0.0325</v>
      </c>
      <c r="D5" s="39"/>
      <c r="E5" s="47"/>
      <c r="F5" s="48"/>
      <c r="G5" s="49"/>
      <c r="H5" s="49"/>
      <c r="I5" s="84" t="s">
        <v>200</v>
      </c>
      <c r="J5" s="49"/>
      <c r="K5" s="49"/>
      <c r="L5" s="49"/>
      <c r="M5" s="49"/>
      <c r="N5" s="48"/>
      <c r="O5" s="35"/>
      <c r="P5" s="36"/>
      <c r="Q5" s="35"/>
      <c r="R5" s="28"/>
      <c r="S5" s="28"/>
      <c r="T5" s="28"/>
      <c r="U5" s="28"/>
      <c r="V5" s="28"/>
    </row>
    <row r="6" s="23" customFormat="1" ht="18.75" customHeight="1" spans="1:20">
      <c r="A6" s="50" t="s">
        <v>69</v>
      </c>
      <c r="B6" s="51" t="s">
        <v>70</v>
      </c>
      <c r="C6" s="52" t="s">
        <v>71</v>
      </c>
      <c r="D6" s="53" t="s">
        <v>72</v>
      </c>
      <c r="E6" s="53"/>
      <c r="F6" s="53"/>
      <c r="G6" s="53"/>
      <c r="H6" s="53"/>
      <c r="I6" s="85" t="s">
        <v>73</v>
      </c>
      <c r="J6" s="85"/>
      <c r="K6" s="85"/>
      <c r="L6" s="85"/>
      <c r="M6" s="85"/>
      <c r="N6" s="86" t="s">
        <v>52</v>
      </c>
      <c r="O6" s="35"/>
      <c r="P6" s="28"/>
      <c r="Q6" s="28"/>
      <c r="R6" s="28"/>
      <c r="S6" s="28"/>
      <c r="T6" s="28"/>
    </row>
    <row r="7" s="24" customFormat="1" spans="1:20">
      <c r="A7" s="54"/>
      <c r="B7" s="55"/>
      <c r="C7" s="52"/>
      <c r="D7" s="56" t="s">
        <v>74</v>
      </c>
      <c r="E7" s="56" t="s">
        <v>75</v>
      </c>
      <c r="F7" s="56" t="s">
        <v>76</v>
      </c>
      <c r="G7" s="56" t="s">
        <v>77</v>
      </c>
      <c r="H7" s="57" t="s">
        <v>78</v>
      </c>
      <c r="I7" s="57" t="s">
        <v>74</v>
      </c>
      <c r="J7" s="56" t="s">
        <v>75</v>
      </c>
      <c r="K7" s="56" t="s">
        <v>76</v>
      </c>
      <c r="L7" s="56" t="s">
        <v>77</v>
      </c>
      <c r="M7" s="56" t="s">
        <v>79</v>
      </c>
      <c r="N7" s="87"/>
      <c r="O7" s="88"/>
      <c r="P7" s="89"/>
      <c r="Q7" s="89"/>
      <c r="R7" s="89"/>
      <c r="S7" s="89"/>
      <c r="T7" s="89"/>
    </row>
    <row r="8" s="23" customFormat="1" spans="1:20">
      <c r="A8" s="58" t="s">
        <v>80</v>
      </c>
      <c r="B8" s="59" t="s">
        <v>11</v>
      </c>
      <c r="C8" s="60">
        <v>5</v>
      </c>
      <c r="D8" s="61">
        <f>VLOOKUP(C8,UPS原价表!A:K,8,FALSE)</f>
        <v>14.97</v>
      </c>
      <c r="E8" s="61">
        <f t="shared" ref="E8:E13" si="0">ROUND(D8*$C$2,2)</f>
        <v>0.94</v>
      </c>
      <c r="F8" s="62"/>
      <c r="G8" s="62"/>
      <c r="H8" s="63">
        <f t="shared" ref="H8:H27" si="1">D8+E8+F8+G8</f>
        <v>15.91</v>
      </c>
      <c r="I8" s="90">
        <f>MAX(ups!$H$4,ROUND(D8*(1-ups!G4),2))</f>
        <v>6.98</v>
      </c>
      <c r="J8" s="61">
        <f t="shared" ref="J8:J13" si="2">ROUND(I8*$C$2,2)</f>
        <v>0.44</v>
      </c>
      <c r="K8" s="91"/>
      <c r="L8" s="61"/>
      <c r="M8" s="92">
        <f t="shared" ref="M8:M27" si="3">I8+J8+K8+L8</f>
        <v>7.42</v>
      </c>
      <c r="N8" s="93">
        <f t="shared" ref="N8:N27" si="4">IFERROR(1-I8/D8,0)</f>
        <v>0.53373413493654</v>
      </c>
      <c r="O8" s="35"/>
      <c r="P8" s="94"/>
      <c r="Q8" s="28"/>
      <c r="R8" s="28"/>
      <c r="S8" s="28"/>
      <c r="T8" s="28"/>
    </row>
    <row r="9" s="23" customFormat="1" spans="1:20">
      <c r="A9" s="58"/>
      <c r="C9" s="60">
        <v>9</v>
      </c>
      <c r="D9" s="61">
        <f>VLOOKUP(C9,UPS原价表!A:K,8,FALSE)</f>
        <v>17.4</v>
      </c>
      <c r="E9" s="61">
        <f t="shared" si="0"/>
        <v>1.09</v>
      </c>
      <c r="F9" s="62"/>
      <c r="G9" s="62"/>
      <c r="H9" s="63">
        <f t="shared" si="1"/>
        <v>18.49</v>
      </c>
      <c r="I9" s="90">
        <f>MAX(ups!$H$4,ROUND(D9*(1-ups!G5),2))</f>
        <v>8</v>
      </c>
      <c r="J9" s="61">
        <f t="shared" si="2"/>
        <v>0.5</v>
      </c>
      <c r="K9" s="91"/>
      <c r="L9" s="61"/>
      <c r="M9" s="92">
        <f t="shared" si="3"/>
        <v>8.5</v>
      </c>
      <c r="N9" s="93">
        <f t="shared" si="4"/>
        <v>0.540229885057471</v>
      </c>
      <c r="O9" s="35"/>
      <c r="P9" s="94"/>
      <c r="Q9" s="28"/>
      <c r="R9" s="28"/>
      <c r="S9" s="28"/>
      <c r="T9" s="28"/>
    </row>
    <row r="10" s="23" customFormat="1" customHeight="1" spans="2:20">
      <c r="B10" s="59"/>
      <c r="C10" s="60">
        <v>11</v>
      </c>
      <c r="D10" s="61">
        <f>VLOOKUP(C10,UPS原价表!A:K,8,FALSE)</f>
        <v>19.78</v>
      </c>
      <c r="E10" s="61">
        <f>ROUND((D10+G10+F10)*$C$2,2)</f>
        <v>1.24</v>
      </c>
      <c r="F10" s="62"/>
      <c r="G10" s="62"/>
      <c r="H10" s="63">
        <f t="shared" si="1"/>
        <v>21.02</v>
      </c>
      <c r="I10" s="90">
        <f>MAX(ups!$H$4,ROUND(D10*(1-ups!G6),2))</f>
        <v>8.6</v>
      </c>
      <c r="J10" s="61">
        <f>ROUND((I10+K10+L10)*$C$2,2)</f>
        <v>0.54</v>
      </c>
      <c r="K10" s="91"/>
      <c r="L10" s="61"/>
      <c r="M10" s="92">
        <f t="shared" si="3"/>
        <v>9.14</v>
      </c>
      <c r="N10" s="93">
        <f t="shared" si="4"/>
        <v>0.565217391304348</v>
      </c>
      <c r="O10" s="35"/>
      <c r="P10" s="94"/>
      <c r="Q10" s="28"/>
      <c r="R10" s="28"/>
      <c r="S10" s="28"/>
      <c r="T10" s="28"/>
    </row>
    <row r="11" s="23" customFormat="1" spans="2:20">
      <c r="B11" s="59"/>
      <c r="C11" s="60">
        <v>21</v>
      </c>
      <c r="D11" s="61">
        <f>VLOOKUP(C11,UPS原价表!A:K,8,FALSE)</f>
        <v>31.45</v>
      </c>
      <c r="E11" s="61">
        <f t="shared" si="0"/>
        <v>1.97</v>
      </c>
      <c r="F11" s="62"/>
      <c r="G11" s="62"/>
      <c r="H11" s="63">
        <f t="shared" si="1"/>
        <v>33.42</v>
      </c>
      <c r="I11" s="90">
        <f>MAX(ups!$H$4,ROUND(D11*(1-ups!G7),2))</f>
        <v>12.89</v>
      </c>
      <c r="J11" s="61">
        <f t="shared" si="2"/>
        <v>0.81</v>
      </c>
      <c r="K11" s="91"/>
      <c r="L11" s="61"/>
      <c r="M11" s="92">
        <f t="shared" si="3"/>
        <v>13.7</v>
      </c>
      <c r="N11" s="93">
        <f t="shared" si="4"/>
        <v>0.590143084260731</v>
      </c>
      <c r="O11" s="35"/>
      <c r="P11" s="94"/>
      <c r="Q11" s="28"/>
      <c r="R11" s="28"/>
      <c r="S11" s="28"/>
      <c r="T11" s="28"/>
    </row>
    <row r="12" s="23" customFormat="1" spans="2:20">
      <c r="B12" s="59"/>
      <c r="C12" s="60">
        <v>31</v>
      </c>
      <c r="D12" s="61">
        <f>VLOOKUP(C12,UPS原价表!A:K,8,FALSE)</f>
        <v>44.63</v>
      </c>
      <c r="E12" s="61">
        <f>ROUND((D12+F12+G12)*$C$2,2)</f>
        <v>2.79</v>
      </c>
      <c r="F12" s="62"/>
      <c r="G12" s="62"/>
      <c r="H12" s="63">
        <f t="shared" si="1"/>
        <v>47.42</v>
      </c>
      <c r="I12" s="90">
        <f>MAX(ups!$H$4,ROUND(D12*(1-ups!G8),2))</f>
        <v>17.41</v>
      </c>
      <c r="J12" s="61">
        <f>ROUND((I12+K12+L12)*$C$2,2)</f>
        <v>1.09</v>
      </c>
      <c r="K12" s="91"/>
      <c r="L12" s="61"/>
      <c r="M12" s="92">
        <f t="shared" si="3"/>
        <v>18.5</v>
      </c>
      <c r="N12" s="93">
        <f t="shared" si="4"/>
        <v>0.609903652251849</v>
      </c>
      <c r="O12" s="35"/>
      <c r="P12" s="94"/>
      <c r="Q12" s="28"/>
      <c r="R12" s="28"/>
      <c r="S12" s="28"/>
      <c r="T12" s="28"/>
    </row>
    <row r="13" s="23" customFormat="1" spans="2:20">
      <c r="B13" s="59"/>
      <c r="C13" s="60">
        <v>51</v>
      </c>
      <c r="D13" s="61">
        <f>VLOOKUP(C13,UPS原价表!A:K,8,FALSE)</f>
        <v>62.41</v>
      </c>
      <c r="E13" s="61">
        <f>ROUND((D13+F13+G13)*$C$2,2)</f>
        <v>5.4</v>
      </c>
      <c r="F13" s="62"/>
      <c r="G13" s="62">
        <v>24</v>
      </c>
      <c r="H13" s="63">
        <f t="shared" si="1"/>
        <v>91.81</v>
      </c>
      <c r="I13" s="90">
        <f>MAX(ups!$H$4,ROUND(D13*(1-ups!G9),2))</f>
        <v>22.47</v>
      </c>
      <c r="J13" s="61">
        <f>ROUND((I13+K13+L13)*$C$2,2)</f>
        <v>2.15</v>
      </c>
      <c r="K13" s="91"/>
      <c r="L13" s="67">
        <v>12</v>
      </c>
      <c r="M13" s="92">
        <f t="shared" si="3"/>
        <v>36.62</v>
      </c>
      <c r="N13" s="93">
        <f t="shared" si="4"/>
        <v>0.639961544624259</v>
      </c>
      <c r="O13" s="35"/>
      <c r="P13" s="94"/>
      <c r="Q13" s="28"/>
      <c r="R13" s="28"/>
      <c r="S13" s="28"/>
      <c r="T13" s="28"/>
    </row>
    <row r="14" s="23" customFormat="1" spans="2:20">
      <c r="B14" s="59" t="s">
        <v>214</v>
      </c>
      <c r="C14" s="60">
        <v>30</v>
      </c>
      <c r="D14" s="61">
        <f>VLOOKUP(C14,UPS原价表!M2:W154,8,FALSE)</f>
        <v>281.16</v>
      </c>
      <c r="E14" s="61">
        <f>ROUND(D14*$C$3,2)</f>
        <v>5.62</v>
      </c>
      <c r="F14" s="64"/>
      <c r="G14" s="62"/>
      <c r="H14" s="63">
        <f t="shared" si="1"/>
        <v>286.78</v>
      </c>
      <c r="I14" s="90">
        <f>MAX(ups!$H$11,ROUND(D14*(1-ups!$G$11),2))</f>
        <v>67.48</v>
      </c>
      <c r="J14" s="61">
        <f t="shared" ref="J14:J19" si="5">ROUND(I14*$C$3,2)</f>
        <v>1.35</v>
      </c>
      <c r="K14" s="91"/>
      <c r="L14" s="61"/>
      <c r="M14" s="91">
        <f t="shared" si="3"/>
        <v>68.83</v>
      </c>
      <c r="N14" s="93">
        <f t="shared" si="4"/>
        <v>0.759994309290084</v>
      </c>
      <c r="O14" s="35"/>
      <c r="P14" s="94"/>
      <c r="Q14" s="28"/>
      <c r="R14" s="28"/>
      <c r="S14" s="28"/>
      <c r="T14" s="28"/>
    </row>
    <row r="15" s="23" customFormat="1" spans="2:20">
      <c r="B15" s="59" t="s">
        <v>215</v>
      </c>
      <c r="C15" s="60">
        <v>14</v>
      </c>
      <c r="D15" s="61">
        <f>VLOOKUP(C15,UPS原价表!Z2:AG154,8,FALSE)</f>
        <v>174.59</v>
      </c>
      <c r="E15" s="61">
        <f t="shared" ref="E15:E19" si="6">ROUND(D15*$C$3,2)</f>
        <v>3.49</v>
      </c>
      <c r="F15" s="64"/>
      <c r="G15" s="62"/>
      <c r="H15" s="63">
        <f t="shared" si="1"/>
        <v>178.08</v>
      </c>
      <c r="I15" s="90">
        <f>MAX(ups!$H$12,ROUND(D15*(1-ups!$G$12),2))</f>
        <v>41.9</v>
      </c>
      <c r="J15" s="61">
        <f t="shared" si="5"/>
        <v>0.84</v>
      </c>
      <c r="K15" s="91"/>
      <c r="L15" s="61"/>
      <c r="M15" s="91">
        <f t="shared" si="3"/>
        <v>42.74</v>
      </c>
      <c r="N15" s="93">
        <f t="shared" si="4"/>
        <v>0.760009164327854</v>
      </c>
      <c r="O15" s="35"/>
      <c r="P15" s="94"/>
      <c r="Q15" s="28"/>
      <c r="R15" s="28"/>
      <c r="S15" s="28"/>
      <c r="T15" s="28"/>
    </row>
    <row r="16" s="23" customFormat="1" spans="2:20">
      <c r="B16" s="59"/>
      <c r="C16" s="60">
        <v>15</v>
      </c>
      <c r="D16" s="61">
        <f>VLOOKUP(C16,UPS原价表!Z3:AG155,8,FALSE)</f>
        <v>181.13</v>
      </c>
      <c r="E16" s="61">
        <f t="shared" si="6"/>
        <v>3.62</v>
      </c>
      <c r="F16" s="64"/>
      <c r="G16" s="62"/>
      <c r="H16" s="63">
        <f t="shared" si="1"/>
        <v>184.75</v>
      </c>
      <c r="I16" s="90">
        <f>MAX(ups!$H$12,ROUND(D16*(1-ups!$G$12),2))</f>
        <v>43.47</v>
      </c>
      <c r="J16" s="61">
        <f t="shared" si="5"/>
        <v>0.87</v>
      </c>
      <c r="K16" s="91"/>
      <c r="L16" s="61"/>
      <c r="M16" s="91">
        <f t="shared" si="3"/>
        <v>44.34</v>
      </c>
      <c r="N16" s="93">
        <f t="shared" si="4"/>
        <v>0.760006625075912</v>
      </c>
      <c r="O16" s="35"/>
      <c r="P16" s="94"/>
      <c r="Q16" s="28"/>
      <c r="R16" s="28"/>
      <c r="S16" s="28"/>
      <c r="T16" s="28"/>
    </row>
    <row r="17" s="23" customFormat="1" spans="2:20">
      <c r="B17" s="59" t="s">
        <v>216</v>
      </c>
      <c r="C17" s="60">
        <v>30</v>
      </c>
      <c r="D17" s="61">
        <f>VLOOKUP(C17,UPS原价表!AJ:AQ,8,FALSE)</f>
        <v>227.11</v>
      </c>
      <c r="E17" s="61">
        <f t="shared" si="6"/>
        <v>4.54</v>
      </c>
      <c r="F17" s="64"/>
      <c r="G17" s="62"/>
      <c r="H17" s="63">
        <f t="shared" si="1"/>
        <v>231.65</v>
      </c>
      <c r="I17" s="90">
        <f>MAX(ups!$H$14,ROUND(D17*(1-ups!$G$14),2))</f>
        <v>79.49</v>
      </c>
      <c r="J17" s="61">
        <f t="shared" si="5"/>
        <v>1.59</v>
      </c>
      <c r="K17" s="91"/>
      <c r="L17" s="61"/>
      <c r="M17" s="91">
        <f t="shared" si="3"/>
        <v>81.08</v>
      </c>
      <c r="N17" s="93">
        <f t="shared" si="4"/>
        <v>0.649993395271014</v>
      </c>
      <c r="O17" s="35"/>
      <c r="P17" s="94"/>
      <c r="Q17" s="28"/>
      <c r="R17" s="28"/>
      <c r="S17" s="28"/>
      <c r="T17" s="28"/>
    </row>
    <row r="18" s="23" customFormat="1" spans="2:20">
      <c r="B18" s="59" t="s">
        <v>217</v>
      </c>
      <c r="C18" s="60">
        <v>30</v>
      </c>
      <c r="D18" s="61">
        <f>VLOOKUP(C18,UPS原价表!AT:BD,8,FALSE)</f>
        <v>204.14</v>
      </c>
      <c r="E18" s="61">
        <f t="shared" si="6"/>
        <v>4.08</v>
      </c>
      <c r="F18" s="64"/>
      <c r="G18" s="62"/>
      <c r="H18" s="63">
        <f t="shared" si="1"/>
        <v>208.22</v>
      </c>
      <c r="I18" s="90">
        <f>MAX(ups!$H$15,ROUND(D18*(1-ups!$G$15),2))</f>
        <v>71.45</v>
      </c>
      <c r="J18" s="61">
        <f t="shared" si="5"/>
        <v>1.43</v>
      </c>
      <c r="K18" s="91"/>
      <c r="L18" s="61"/>
      <c r="M18" s="91">
        <f t="shared" si="3"/>
        <v>72.88</v>
      </c>
      <c r="N18" s="93">
        <f t="shared" si="4"/>
        <v>0.649995101400999</v>
      </c>
      <c r="O18" s="35"/>
      <c r="P18" s="94"/>
      <c r="Q18" s="28"/>
      <c r="R18" s="28"/>
      <c r="S18" s="28"/>
      <c r="T18" s="28"/>
    </row>
    <row r="19" s="23" customFormat="1" spans="2:20">
      <c r="B19" s="59" t="s">
        <v>218</v>
      </c>
      <c r="C19" s="60">
        <v>30</v>
      </c>
      <c r="D19" s="61">
        <f>VLOOKUP(C19,UPS原价表!BF:BM,8,FALSE)</f>
        <v>135.74</v>
      </c>
      <c r="E19" s="61">
        <f>ROUND((D19+F19+G19)*$C$3,2)</f>
        <v>2.71</v>
      </c>
      <c r="F19" s="62"/>
      <c r="G19" s="62"/>
      <c r="H19" s="63">
        <f t="shared" si="1"/>
        <v>138.45</v>
      </c>
      <c r="I19" s="90">
        <f>MAX(ups!$H$16,ROUND(D19*(1-ups!$G$16),2))</f>
        <v>47.51</v>
      </c>
      <c r="J19" s="61">
        <f>ROUND((I19+K19+L19)*$C$3,2)</f>
        <v>0.95</v>
      </c>
      <c r="K19" s="91"/>
      <c r="L19" s="61"/>
      <c r="M19" s="91">
        <f t="shared" si="3"/>
        <v>48.46</v>
      </c>
      <c r="N19" s="93">
        <f t="shared" si="4"/>
        <v>0.649992632974805</v>
      </c>
      <c r="O19" s="35"/>
      <c r="P19" s="94"/>
      <c r="Q19" s="28"/>
      <c r="R19" s="28"/>
      <c r="S19" s="28"/>
      <c r="T19" s="28"/>
    </row>
    <row r="20" s="25" customFormat="1" ht="14.25" spans="1:22">
      <c r="A20" s="58" t="s">
        <v>86</v>
      </c>
      <c r="B20" s="59" t="s">
        <v>87</v>
      </c>
      <c r="C20" s="60">
        <f>ROUNDUP(20*20*20/ups!G21,0)</f>
        <v>42</v>
      </c>
      <c r="D20" s="61">
        <f>VLOOKUP(C20,UPS原价表!A:K,8,FALSE)</f>
        <v>55.66</v>
      </c>
      <c r="E20" s="61">
        <f>ROUND(D20*C2,2)</f>
        <v>3.48</v>
      </c>
      <c r="F20" s="62"/>
      <c r="G20" s="62"/>
      <c r="H20" s="63">
        <f t="shared" si="1"/>
        <v>59.14</v>
      </c>
      <c r="I20" s="90">
        <f>MAX(ups!H4,ROUND(D20*(1-ups!G8),2))</f>
        <v>21.71</v>
      </c>
      <c r="J20" s="61">
        <f>ROUND(I20*$C$2,2)</f>
        <v>1.36</v>
      </c>
      <c r="K20" s="91"/>
      <c r="L20" s="61"/>
      <c r="M20" s="91">
        <f t="shared" si="3"/>
        <v>23.07</v>
      </c>
      <c r="N20" s="93">
        <f t="shared" si="4"/>
        <v>0.6099532878189</v>
      </c>
      <c r="O20" s="35"/>
      <c r="P20" s="94"/>
      <c r="Q20" s="28"/>
      <c r="R20" s="28"/>
      <c r="S20" s="28"/>
      <c r="T20" s="28"/>
      <c r="U20" s="23"/>
      <c r="V20" s="23"/>
    </row>
    <row r="21" s="25" customFormat="1" ht="24" spans="1:22">
      <c r="A21" s="23"/>
      <c r="B21" s="59" t="s">
        <v>219</v>
      </c>
      <c r="C21" s="60">
        <f>ROUNDUP(20*20*20/ups!G22,0)</f>
        <v>58</v>
      </c>
      <c r="D21" s="61">
        <f>VLOOKUP(C21,UPS原价表!BF:BM,8,FALSE)</f>
        <v>240.83</v>
      </c>
      <c r="E21" s="61">
        <f>ROUND((D21+F21+G21)*$C$3,2)</f>
        <v>5.3</v>
      </c>
      <c r="F21" s="62"/>
      <c r="G21" s="62">
        <v>24</v>
      </c>
      <c r="H21" s="63">
        <f t="shared" si="1"/>
        <v>270.13</v>
      </c>
      <c r="I21" s="90">
        <f>MAX(ups!$H$16,ROUND(D21*(1-ups!$G$16),2))</f>
        <v>84.29</v>
      </c>
      <c r="J21" s="61">
        <f>ROUND((I21+K21+L21)*$C$3,2)</f>
        <v>2.17</v>
      </c>
      <c r="K21" s="91"/>
      <c r="L21" s="61">
        <v>24</v>
      </c>
      <c r="M21" s="91">
        <f t="shared" si="3"/>
        <v>110.46</v>
      </c>
      <c r="N21" s="93">
        <f t="shared" si="4"/>
        <v>0.650002076153303</v>
      </c>
      <c r="O21" s="35"/>
      <c r="P21" s="94"/>
      <c r="Q21" s="28"/>
      <c r="R21" s="28"/>
      <c r="S21" s="28"/>
      <c r="T21" s="28"/>
      <c r="U21" s="23"/>
      <c r="V21" s="23"/>
    </row>
    <row r="22" s="26" customFormat="1" ht="14.25" spans="1:22">
      <c r="A22" s="26" t="s">
        <v>89</v>
      </c>
      <c r="B22" s="65" t="s">
        <v>11</v>
      </c>
      <c r="C22" s="66">
        <v>1</v>
      </c>
      <c r="D22" s="67">
        <f>VLOOKUP(C22,UPS原价表!A:K,2,FALSE)</f>
        <v>8.23</v>
      </c>
      <c r="E22" s="67">
        <f>ROUND(D22*$C$2,2)</f>
        <v>0.51</v>
      </c>
      <c r="F22" s="67"/>
      <c r="G22" s="67"/>
      <c r="H22" s="67">
        <f t="shared" si="1"/>
        <v>8.74</v>
      </c>
      <c r="I22" s="92">
        <f>MAX(ups!$H$4,ROUND(D22*(1-ups!$G$4),2))</f>
        <v>6.98</v>
      </c>
      <c r="J22" s="67">
        <f>ROUND(I22*$C$2,2)</f>
        <v>0.44</v>
      </c>
      <c r="K22" s="92"/>
      <c r="L22" s="67"/>
      <c r="M22" s="92">
        <f t="shared" si="3"/>
        <v>7.42</v>
      </c>
      <c r="N22" s="95">
        <f t="shared" si="4"/>
        <v>0.151883353584447</v>
      </c>
      <c r="O22" s="96"/>
      <c r="P22" s="97"/>
      <c r="Q22" s="69"/>
      <c r="R22" s="69"/>
      <c r="S22" s="69"/>
      <c r="T22" s="69"/>
      <c r="U22" s="69"/>
      <c r="V22" s="69"/>
    </row>
    <row r="23" s="26" customFormat="1" ht="14.25" spans="1:22">
      <c r="A23" s="68" t="s">
        <v>53</v>
      </c>
      <c r="B23" s="65" t="s">
        <v>214</v>
      </c>
      <c r="C23" s="66">
        <v>1</v>
      </c>
      <c r="D23" s="67">
        <f>VLOOKUP(C23,UPS原价表!M:W,2,FALSE)</f>
        <v>30.62</v>
      </c>
      <c r="E23" s="67">
        <f>ROUND(D23*$C$3,2)</f>
        <v>0.61</v>
      </c>
      <c r="F23" s="67"/>
      <c r="G23" s="67"/>
      <c r="H23" s="67">
        <f t="shared" si="1"/>
        <v>31.23</v>
      </c>
      <c r="I23" s="92">
        <f>MAX(ups!H11,ROUND(D23*(1-ups!G11),2))</f>
        <v>16.56</v>
      </c>
      <c r="J23" s="67">
        <f>ROUND(I23*$C$3,2)</f>
        <v>0.33</v>
      </c>
      <c r="K23" s="92"/>
      <c r="L23" s="67"/>
      <c r="M23" s="92">
        <f t="shared" si="3"/>
        <v>16.89</v>
      </c>
      <c r="N23" s="95">
        <f t="shared" si="4"/>
        <v>0.459177008491182</v>
      </c>
      <c r="O23" s="96"/>
      <c r="P23" s="97"/>
      <c r="Q23" s="69"/>
      <c r="R23" s="69"/>
      <c r="S23" s="69"/>
      <c r="T23" s="69"/>
      <c r="U23" s="69"/>
      <c r="V23" s="69"/>
    </row>
    <row r="24" s="26" customFormat="1" ht="14.25" spans="1:22">
      <c r="A24" s="69"/>
      <c r="B24" s="65" t="s">
        <v>215</v>
      </c>
      <c r="C24" s="66">
        <v>1</v>
      </c>
      <c r="D24" s="67">
        <f>VLOOKUP(C24,UPS原价表!Z:AG,2,FALSE)</f>
        <v>28.39</v>
      </c>
      <c r="E24" s="67">
        <f>ROUND(D24*$C$3,2)</f>
        <v>0.57</v>
      </c>
      <c r="F24" s="67"/>
      <c r="G24" s="67"/>
      <c r="H24" s="67">
        <f t="shared" si="1"/>
        <v>28.96</v>
      </c>
      <c r="I24" s="92">
        <f>MAX(ups!H12,ROUND(D24*(1-ups!G12),2))</f>
        <v>16.34</v>
      </c>
      <c r="J24" s="67">
        <f>ROUND(I24*$C$3,2)</f>
        <v>0.33</v>
      </c>
      <c r="K24" s="92"/>
      <c r="L24" s="67"/>
      <c r="M24" s="92">
        <f t="shared" si="3"/>
        <v>16.67</v>
      </c>
      <c r="N24" s="95">
        <f t="shared" si="4"/>
        <v>0.424445227192674</v>
      </c>
      <c r="O24" s="96"/>
      <c r="P24" s="97"/>
      <c r="Q24" s="69"/>
      <c r="R24" s="69"/>
      <c r="S24" s="69"/>
      <c r="T24" s="69"/>
      <c r="U24" s="69"/>
      <c r="V24" s="69"/>
    </row>
    <row r="25" s="26" customFormat="1" ht="14.25" spans="1:22">
      <c r="A25" s="69"/>
      <c r="B25" s="65" t="s">
        <v>216</v>
      </c>
      <c r="C25" s="66">
        <v>1</v>
      </c>
      <c r="D25" s="67">
        <f>VLOOKUP(C25,UPS原价表!AJ:AQ,2,FALSE)</f>
        <v>20.68</v>
      </c>
      <c r="E25" s="67">
        <f>ROUND(D25*$C$3,2)</f>
        <v>0.41</v>
      </c>
      <c r="F25" s="67"/>
      <c r="G25" s="67"/>
      <c r="H25" s="67">
        <f t="shared" si="1"/>
        <v>21.09</v>
      </c>
      <c r="I25" s="92">
        <f>MAX(ups!$H$14,ROUND(D25*(1-ups!G14),2))</f>
        <v>14.17</v>
      </c>
      <c r="J25" s="67">
        <f>ROUND(I25*$C$3,2)</f>
        <v>0.28</v>
      </c>
      <c r="K25" s="92"/>
      <c r="L25" s="67"/>
      <c r="M25" s="92">
        <f t="shared" si="3"/>
        <v>14.45</v>
      </c>
      <c r="N25" s="95">
        <f t="shared" si="4"/>
        <v>0.314796905222437</v>
      </c>
      <c r="O25" s="96"/>
      <c r="P25" s="97"/>
      <c r="Q25" s="69"/>
      <c r="R25" s="69"/>
      <c r="S25" s="69"/>
      <c r="T25" s="69"/>
      <c r="U25" s="69"/>
      <c r="V25" s="69"/>
    </row>
    <row r="26" s="26" customFormat="1" ht="14.25" spans="1:22">
      <c r="A26" s="69"/>
      <c r="B26" s="65" t="s">
        <v>217</v>
      </c>
      <c r="C26" s="66">
        <v>1</v>
      </c>
      <c r="D26" s="67">
        <f>VLOOKUP(C26,UPS原价表!AT:BD,2,FALSE)</f>
        <v>19.3</v>
      </c>
      <c r="E26" s="67">
        <f>ROUND(D26*$C$3,2)</f>
        <v>0.39</v>
      </c>
      <c r="F26" s="67"/>
      <c r="G26" s="67"/>
      <c r="H26" s="67">
        <f t="shared" si="1"/>
        <v>19.69</v>
      </c>
      <c r="I26" s="92">
        <f>MAX(ups!H15,ROUND(D26*(1-ups!G15),2))</f>
        <v>13.66</v>
      </c>
      <c r="J26" s="67">
        <f>ROUND(I26*$C$3,2)</f>
        <v>0.27</v>
      </c>
      <c r="K26" s="92"/>
      <c r="L26" s="67"/>
      <c r="M26" s="92">
        <f t="shared" si="3"/>
        <v>13.93</v>
      </c>
      <c r="N26" s="95">
        <f t="shared" si="4"/>
        <v>0.292227979274611</v>
      </c>
      <c r="O26" s="96"/>
      <c r="P26" s="97"/>
      <c r="Q26" s="69"/>
      <c r="R26" s="69"/>
      <c r="S26" s="69"/>
      <c r="T26" s="69"/>
      <c r="U26" s="69"/>
      <c r="V26" s="69"/>
    </row>
    <row r="27" s="27" customFormat="1" ht="12.95" customHeight="1" spans="1:22">
      <c r="A27" s="28"/>
      <c r="B27" s="32" t="s">
        <v>218</v>
      </c>
      <c r="C27" s="70">
        <v>1</v>
      </c>
      <c r="D27" s="62">
        <f>VLOOKUP(C27,UPS原价表!BF:BM,2,FALSE)</f>
        <v>11.67</v>
      </c>
      <c r="E27" s="62">
        <f>ROUND(D27*$C$3,2)</f>
        <v>0.23</v>
      </c>
      <c r="F27" s="62"/>
      <c r="G27" s="62"/>
      <c r="H27" s="62">
        <f t="shared" si="1"/>
        <v>11.9</v>
      </c>
      <c r="I27" s="64">
        <f>MAX(ups!H16,ROUND(D27*(1-ups!G16),2))</f>
        <v>11.67</v>
      </c>
      <c r="J27" s="62">
        <f>ROUND(I27*$C$3,2)</f>
        <v>0.23</v>
      </c>
      <c r="K27" s="64"/>
      <c r="L27" s="62"/>
      <c r="M27" s="64">
        <f t="shared" si="3"/>
        <v>11.9</v>
      </c>
      <c r="N27" s="98">
        <f t="shared" si="4"/>
        <v>0</v>
      </c>
      <c r="O27" s="35"/>
      <c r="P27" s="94"/>
      <c r="Q27" s="28"/>
      <c r="R27" s="28"/>
      <c r="S27" s="28"/>
      <c r="T27" s="28"/>
      <c r="U27" s="28"/>
      <c r="V27" s="28"/>
    </row>
    <row r="28" s="25" customFormat="1" ht="12.95" customHeight="1" spans="1:22">
      <c r="A28" s="23"/>
      <c r="B28" s="59"/>
      <c r="C28" s="60"/>
      <c r="D28" s="61"/>
      <c r="E28" s="61"/>
      <c r="F28" s="62"/>
      <c r="G28" s="62"/>
      <c r="H28" s="63"/>
      <c r="I28" s="90"/>
      <c r="J28" s="91"/>
      <c r="K28" s="91"/>
      <c r="L28" s="61"/>
      <c r="M28" s="91"/>
      <c r="N28" s="93"/>
      <c r="O28" s="35"/>
      <c r="P28" s="94"/>
      <c r="Q28" s="28"/>
      <c r="R28" s="28"/>
      <c r="S28" s="28"/>
      <c r="T28" s="28"/>
      <c r="U28" s="23"/>
      <c r="V28" s="23"/>
    </row>
    <row r="29" s="28" customFormat="1" spans="1:16">
      <c r="A29" s="71" t="s">
        <v>90</v>
      </c>
      <c r="B29" s="32" t="s">
        <v>11</v>
      </c>
      <c r="C29" s="72">
        <v>5</v>
      </c>
      <c r="D29" s="61">
        <f t="shared" ref="D29:D40" si="7">D8</f>
        <v>14.97</v>
      </c>
      <c r="E29" s="61">
        <f t="shared" ref="E29:E34" si="8">ROUND((D29+F29+G29)*$C$2,2)</f>
        <v>1.19</v>
      </c>
      <c r="F29" s="62">
        <v>4.1</v>
      </c>
      <c r="G29" s="62"/>
      <c r="H29" s="73">
        <f t="shared" ref="H29:H42" si="9">D29+E29+F29+G29</f>
        <v>20.26</v>
      </c>
      <c r="I29" s="99">
        <f>MAX(ups!$H$30,ROUND(D29*(1-ups!G30),2))</f>
        <v>6.98</v>
      </c>
      <c r="J29" s="61">
        <f t="shared" ref="J29:J34" si="10">ROUND((I29+K29+L29)*$C$2,2)</f>
        <v>0.56</v>
      </c>
      <c r="K29" s="92">
        <v>2.05</v>
      </c>
      <c r="L29" s="61"/>
      <c r="M29" s="91">
        <f t="shared" ref="M29:M42" si="11">I29+J29+K29+L29</f>
        <v>9.59</v>
      </c>
      <c r="N29" s="100">
        <f t="shared" ref="N29:N42" si="12">IFERROR(1-I29/D29,0)</f>
        <v>0.53373413493654</v>
      </c>
      <c r="O29" s="35"/>
      <c r="P29" s="94"/>
    </row>
    <row r="30" s="28" customFormat="1" spans="1:16">
      <c r="A30" s="71"/>
      <c r="C30" s="72">
        <v>9</v>
      </c>
      <c r="D30" s="61">
        <f t="shared" si="7"/>
        <v>17.4</v>
      </c>
      <c r="E30" s="61">
        <f t="shared" si="8"/>
        <v>1.34</v>
      </c>
      <c r="F30" s="62">
        <v>4.1</v>
      </c>
      <c r="G30" s="62"/>
      <c r="H30" s="73">
        <f t="shared" si="9"/>
        <v>22.84</v>
      </c>
      <c r="I30" s="99">
        <f>MAX(ups!$H$30,ROUND(D30*(1-ups!G31),2))</f>
        <v>7.83</v>
      </c>
      <c r="J30" s="61">
        <f t="shared" si="10"/>
        <v>0.62</v>
      </c>
      <c r="K30" s="92">
        <v>2.05</v>
      </c>
      <c r="L30" s="61"/>
      <c r="M30" s="91">
        <f t="shared" si="11"/>
        <v>10.5</v>
      </c>
      <c r="N30" s="100">
        <f t="shared" si="12"/>
        <v>0.55</v>
      </c>
      <c r="O30" s="35"/>
      <c r="P30" s="94"/>
    </row>
    <row r="31" s="28" customFormat="1" spans="2:16">
      <c r="B31" s="32"/>
      <c r="C31" s="72">
        <v>11</v>
      </c>
      <c r="D31" s="61">
        <f t="shared" si="7"/>
        <v>19.78</v>
      </c>
      <c r="E31" s="61">
        <f t="shared" si="8"/>
        <v>1.49</v>
      </c>
      <c r="F31" s="62">
        <v>4.1</v>
      </c>
      <c r="G31" s="62"/>
      <c r="H31" s="73">
        <f t="shared" si="9"/>
        <v>25.37</v>
      </c>
      <c r="I31" s="99">
        <f>MAX(ups!$H$30,ROUND(D31*(1-ups!G32),2))</f>
        <v>8.41</v>
      </c>
      <c r="J31" s="61">
        <f t="shared" si="10"/>
        <v>0.65</v>
      </c>
      <c r="K31" s="92">
        <v>2.05</v>
      </c>
      <c r="L31" s="61"/>
      <c r="M31" s="91">
        <f t="shared" si="11"/>
        <v>11.11</v>
      </c>
      <c r="N31" s="100">
        <f t="shared" si="12"/>
        <v>0.574823053589484</v>
      </c>
      <c r="O31" s="35"/>
      <c r="P31" s="94"/>
    </row>
    <row r="32" s="28" customFormat="1" spans="2:16">
      <c r="B32" s="32"/>
      <c r="C32" s="72">
        <v>21</v>
      </c>
      <c r="D32" s="61">
        <f t="shared" si="7"/>
        <v>31.45</v>
      </c>
      <c r="E32" s="61">
        <f t="shared" si="8"/>
        <v>2.22</v>
      </c>
      <c r="F32" s="62">
        <v>4.1</v>
      </c>
      <c r="G32" s="62"/>
      <c r="H32" s="73">
        <f t="shared" si="9"/>
        <v>37.77</v>
      </c>
      <c r="I32" s="99">
        <f>MAX(ups!$H$30,ROUND(D32*(1-ups!G33),2))</f>
        <v>12.58</v>
      </c>
      <c r="J32" s="61">
        <f t="shared" si="10"/>
        <v>0.91</v>
      </c>
      <c r="K32" s="92">
        <v>2.05</v>
      </c>
      <c r="L32" s="61"/>
      <c r="M32" s="91">
        <f t="shared" si="11"/>
        <v>15.54</v>
      </c>
      <c r="N32" s="100">
        <f t="shared" si="12"/>
        <v>0.6</v>
      </c>
      <c r="O32" s="35"/>
      <c r="P32" s="94"/>
    </row>
    <row r="33" s="28" customFormat="1" spans="2:16">
      <c r="B33" s="32"/>
      <c r="C33" s="72">
        <v>31</v>
      </c>
      <c r="D33" s="61">
        <f t="shared" si="7"/>
        <v>44.63</v>
      </c>
      <c r="E33" s="61">
        <f t="shared" si="8"/>
        <v>3.05</v>
      </c>
      <c r="F33" s="62">
        <v>4.1</v>
      </c>
      <c r="G33" s="62"/>
      <c r="H33" s="73">
        <f t="shared" si="9"/>
        <v>51.78</v>
      </c>
      <c r="I33" s="99">
        <f>MAX(ups!$H$30,ROUND(D33*(1-ups!G34),2))</f>
        <v>16.74</v>
      </c>
      <c r="J33" s="61">
        <f t="shared" si="10"/>
        <v>1.17</v>
      </c>
      <c r="K33" s="92">
        <v>2.05</v>
      </c>
      <c r="L33" s="61"/>
      <c r="M33" s="91">
        <f t="shared" si="11"/>
        <v>19.96</v>
      </c>
      <c r="N33" s="100">
        <f t="shared" si="12"/>
        <v>0.624915975801031</v>
      </c>
      <c r="O33" s="35"/>
      <c r="P33" s="94"/>
    </row>
    <row r="34" s="28" customFormat="1" spans="2:16">
      <c r="B34" s="32"/>
      <c r="C34" s="72">
        <v>51</v>
      </c>
      <c r="D34" s="61">
        <f t="shared" si="7"/>
        <v>62.41</v>
      </c>
      <c r="E34" s="61">
        <f t="shared" si="8"/>
        <v>5.66</v>
      </c>
      <c r="F34" s="62">
        <v>4.1</v>
      </c>
      <c r="G34" s="62">
        <v>24</v>
      </c>
      <c r="H34" s="73">
        <f t="shared" si="9"/>
        <v>96.17</v>
      </c>
      <c r="I34" s="99">
        <f>MAX(ups!$H$30,ROUND(D34*(1-ups!G35),2))</f>
        <v>21.84</v>
      </c>
      <c r="J34" s="61">
        <f t="shared" si="10"/>
        <v>2.24</v>
      </c>
      <c r="K34" s="92">
        <v>2.05</v>
      </c>
      <c r="L34" s="67">
        <v>12</v>
      </c>
      <c r="M34" s="91">
        <f t="shared" si="11"/>
        <v>38.13</v>
      </c>
      <c r="N34" s="100">
        <f t="shared" si="12"/>
        <v>0.650056080756289</v>
      </c>
      <c r="O34" s="35"/>
      <c r="P34" s="94"/>
    </row>
    <row r="35" s="28" customFormat="1" spans="2:16">
      <c r="B35" s="32" t="s">
        <v>214</v>
      </c>
      <c r="C35" s="72">
        <v>30</v>
      </c>
      <c r="D35" s="61">
        <f t="shared" si="7"/>
        <v>281.16</v>
      </c>
      <c r="E35" s="61">
        <f>ROUND((D35+F35+G35)*$C$3,2)</f>
        <v>5.72</v>
      </c>
      <c r="F35" s="62">
        <v>4.7</v>
      </c>
      <c r="G35" s="62"/>
      <c r="H35" s="73">
        <f t="shared" si="9"/>
        <v>291.58</v>
      </c>
      <c r="I35" s="99">
        <f>MAX(ups!H37,ROUND(D35*(1-ups!G37),2))</f>
        <v>67.48</v>
      </c>
      <c r="J35" s="61">
        <f>ROUND((I35+K35+L35)*$C$3,2)</f>
        <v>1.4</v>
      </c>
      <c r="K35" s="92">
        <v>2.35</v>
      </c>
      <c r="L35" s="61"/>
      <c r="M35" s="91">
        <f t="shared" si="11"/>
        <v>71.23</v>
      </c>
      <c r="N35" s="100">
        <f t="shared" si="12"/>
        <v>0.759994309290084</v>
      </c>
      <c r="O35" s="35"/>
      <c r="P35" s="94"/>
    </row>
    <row r="36" s="28" customFormat="1" spans="2:16">
      <c r="B36" s="32" t="s">
        <v>215</v>
      </c>
      <c r="C36" s="72">
        <v>14</v>
      </c>
      <c r="D36" s="61">
        <f t="shared" si="7"/>
        <v>174.59</v>
      </c>
      <c r="E36" s="61">
        <f>ROUND((D36+F36+G36)*$C$3,2)</f>
        <v>3.59</v>
      </c>
      <c r="F36" s="62">
        <v>4.7</v>
      </c>
      <c r="G36" s="62"/>
      <c r="H36" s="73">
        <f t="shared" si="9"/>
        <v>182.88</v>
      </c>
      <c r="I36" s="99">
        <f>MAX(ups!H38,ROUND(D36*(1-ups!G38),2))</f>
        <v>41.9</v>
      </c>
      <c r="J36" s="61">
        <f>ROUND((I36+K36+L36)*$C$3,2)</f>
        <v>0.89</v>
      </c>
      <c r="K36" s="92">
        <v>2.35</v>
      </c>
      <c r="L36" s="61"/>
      <c r="M36" s="91">
        <f t="shared" si="11"/>
        <v>45.14</v>
      </c>
      <c r="N36" s="100">
        <f t="shared" si="12"/>
        <v>0.760009164327854</v>
      </c>
      <c r="O36" s="35"/>
      <c r="P36" s="94"/>
    </row>
    <row r="37" s="28" customFormat="1" spans="2:16">
      <c r="B37" s="32"/>
      <c r="C37" s="72">
        <v>15</v>
      </c>
      <c r="D37" s="61">
        <f t="shared" si="7"/>
        <v>181.13</v>
      </c>
      <c r="E37" s="61">
        <f>ROUND((D37+F37+G37)*$C$3,2)</f>
        <v>3.72</v>
      </c>
      <c r="F37" s="62">
        <v>4.7</v>
      </c>
      <c r="G37" s="62"/>
      <c r="H37" s="73">
        <f t="shared" si="9"/>
        <v>189.55</v>
      </c>
      <c r="I37" s="99">
        <f>MAX(ups!H39,ROUND(D37*(1-ups!G39),2))</f>
        <v>43.47</v>
      </c>
      <c r="J37" s="61">
        <f>ROUND((I37+K37+L37)*$C$3,2)</f>
        <v>0.92</v>
      </c>
      <c r="K37" s="92">
        <v>2.35</v>
      </c>
      <c r="L37" s="61"/>
      <c r="M37" s="91">
        <f t="shared" si="11"/>
        <v>46.74</v>
      </c>
      <c r="N37" s="100">
        <f t="shared" si="12"/>
        <v>0.760006625075912</v>
      </c>
      <c r="O37" s="35"/>
      <c r="P37" s="94"/>
    </row>
    <row r="38" s="28" customFormat="1" spans="2:16">
      <c r="B38" s="32" t="s">
        <v>217</v>
      </c>
      <c r="C38" s="72">
        <v>30</v>
      </c>
      <c r="D38" s="61">
        <f>D18</f>
        <v>204.14</v>
      </c>
      <c r="E38" s="61">
        <f>ROUND((D38+F38+G38)*$C$3,2)</f>
        <v>4.18</v>
      </c>
      <c r="F38" s="62">
        <v>4.7</v>
      </c>
      <c r="G38" s="62"/>
      <c r="H38" s="73">
        <f t="shared" si="9"/>
        <v>213.02</v>
      </c>
      <c r="I38" s="99">
        <f>MAX(ups!H41,ROUND(D38*(1-ups!G41),2))</f>
        <v>71.45</v>
      </c>
      <c r="J38" s="61">
        <f>ROUND((I38+K38+L38)*$C$3,2)</f>
        <v>1.48</v>
      </c>
      <c r="K38" s="92">
        <v>2.35</v>
      </c>
      <c r="L38" s="61"/>
      <c r="M38" s="91">
        <f t="shared" si="11"/>
        <v>75.28</v>
      </c>
      <c r="N38" s="100">
        <f t="shared" si="12"/>
        <v>0.649995101400999</v>
      </c>
      <c r="O38" s="35"/>
      <c r="P38" s="94"/>
    </row>
    <row r="39" s="28" customFormat="1" spans="2:16">
      <c r="B39" s="32" t="s">
        <v>218</v>
      </c>
      <c r="C39" s="72">
        <v>30</v>
      </c>
      <c r="D39" s="61">
        <f>D19</f>
        <v>135.74</v>
      </c>
      <c r="E39" s="61">
        <f>ROUND((D39+F39+G39)*$C$3,2)</f>
        <v>2.81</v>
      </c>
      <c r="F39" s="62">
        <v>4.7</v>
      </c>
      <c r="G39" s="62"/>
      <c r="H39" s="73">
        <f t="shared" si="9"/>
        <v>143.25</v>
      </c>
      <c r="I39" s="99">
        <f>MAX(ups!H42,ROUND(D39*(1-ups!G42),2))</f>
        <v>47.51</v>
      </c>
      <c r="J39" s="61">
        <f>ROUND((I39+K39+L39)*$C$3,2)</f>
        <v>1</v>
      </c>
      <c r="K39" s="92">
        <v>2.35</v>
      </c>
      <c r="L39" s="61"/>
      <c r="M39" s="91">
        <f t="shared" si="11"/>
        <v>50.86</v>
      </c>
      <c r="N39" s="100">
        <f t="shared" si="12"/>
        <v>0.649992632974805</v>
      </c>
      <c r="O39" s="35"/>
      <c r="P39" s="94"/>
    </row>
    <row r="40" s="29" customFormat="1" ht="21" customHeight="1" spans="1:20">
      <c r="A40" s="74" t="s">
        <v>220</v>
      </c>
      <c r="B40" s="29" t="s">
        <v>92</v>
      </c>
      <c r="C40" s="75">
        <v>50</v>
      </c>
      <c r="D40" s="61">
        <f>VLOOKUP(C40,UPS原价表!A:K,8,FALSE)*4</f>
        <v>249.36</v>
      </c>
      <c r="E40" s="76">
        <f>ROUND((D40+F40+G40)*$C$2,2)</f>
        <v>15.59</v>
      </c>
      <c r="F40" s="77"/>
      <c r="G40" s="78"/>
      <c r="H40" s="63">
        <f t="shared" si="9"/>
        <v>264.95</v>
      </c>
      <c r="I40" s="99">
        <f>MAX(ups!H4,ROUND(D40*(1-ups!G8),2))</f>
        <v>97.25</v>
      </c>
      <c r="J40" s="61">
        <f>ROUND(I40*$C$2,2)</f>
        <v>6.08</v>
      </c>
      <c r="K40" s="91"/>
      <c r="L40" s="61"/>
      <c r="M40" s="91">
        <f t="shared" si="11"/>
        <v>103.33</v>
      </c>
      <c r="N40" s="93">
        <f t="shared" si="12"/>
        <v>0.610001604106513</v>
      </c>
      <c r="O40" s="101"/>
      <c r="P40" s="101"/>
      <c r="Q40" s="104"/>
      <c r="R40" s="105"/>
      <c r="S40" s="31"/>
      <c r="T40" s="31"/>
    </row>
    <row r="41" s="30" customFormat="1" ht="21" customHeight="1" spans="2:18">
      <c r="B41" s="30" t="s">
        <v>221</v>
      </c>
      <c r="C41" s="79">
        <v>50</v>
      </c>
      <c r="D41" s="80">
        <v>412.4</v>
      </c>
      <c r="E41" s="76">
        <f>ROUND((D41+F41+G41)*$C$3,2)</f>
        <v>8.25</v>
      </c>
      <c r="F41" s="79"/>
      <c r="G41" s="81"/>
      <c r="H41" s="63">
        <f t="shared" si="9"/>
        <v>420.65</v>
      </c>
      <c r="I41" s="99">
        <v>226.8</v>
      </c>
      <c r="J41" s="61">
        <f>ROUND(I41*$C$3,2)</f>
        <v>4.54</v>
      </c>
      <c r="K41" s="91"/>
      <c r="L41" s="61"/>
      <c r="M41" s="91">
        <f t="shared" si="11"/>
        <v>231.34</v>
      </c>
      <c r="N41" s="102">
        <f t="shared" si="12"/>
        <v>0.450048496605238</v>
      </c>
      <c r="O41" s="103" t="s">
        <v>229</v>
      </c>
      <c r="P41" s="103">
        <v>387.1</v>
      </c>
      <c r="Q41" s="106"/>
      <c r="R41" s="107"/>
    </row>
    <row r="42" spans="1:17">
      <c r="A42" s="71" t="s">
        <v>94</v>
      </c>
      <c r="B42" s="32"/>
      <c r="C42" s="70"/>
      <c r="D42" s="62"/>
      <c r="E42" s="62"/>
      <c r="F42" s="62"/>
      <c r="G42" s="62"/>
      <c r="H42" s="62"/>
      <c r="I42" s="64"/>
      <c r="J42" s="62"/>
      <c r="K42" s="64"/>
      <c r="L42" s="62"/>
      <c r="M42" s="64"/>
      <c r="N42" s="98"/>
      <c r="P42" s="94"/>
      <c r="Q42" s="28"/>
    </row>
    <row r="43" customFormat="1" ht="14.25" spans="1:18">
      <c r="A43" s="31" t="s">
        <v>95</v>
      </c>
      <c r="B43" s="31" t="s">
        <v>230</v>
      </c>
      <c r="C43" s="75">
        <v>90</v>
      </c>
      <c r="D43" s="61">
        <v>80.94</v>
      </c>
      <c r="E43" s="76">
        <f>ROUND((D43+F43+G43)*$C$2,2)</f>
        <v>11.31</v>
      </c>
      <c r="F43" s="77"/>
      <c r="G43" s="82">
        <v>100</v>
      </c>
      <c r="H43" s="62">
        <f>D43+E43+F43+G43</f>
        <v>192.25</v>
      </c>
      <c r="I43" s="64">
        <f>MAX(ups!H4,ROUND(D43*(1-ups!G9),2))</f>
        <v>29.14</v>
      </c>
      <c r="J43" s="61">
        <f>ROUND((I43+K43+L43)*$C$2,2)</f>
        <v>6.51</v>
      </c>
      <c r="K43" s="91"/>
      <c r="L43" s="61">
        <v>75</v>
      </c>
      <c r="M43" s="91">
        <f>I43+J43+K43+L43</f>
        <v>110.65</v>
      </c>
      <c r="N43" s="100">
        <f>IFERROR(1-I43/D43,0)</f>
        <v>0.639980232270818</v>
      </c>
      <c r="O43" s="35"/>
      <c r="P43" s="94"/>
      <c r="Q43" s="28"/>
      <c r="R43" s="28"/>
    </row>
    <row r="44" s="31" customFormat="1" ht="51.75" customHeight="1" spans="1:18">
      <c r="A44" s="31" t="s">
        <v>95</v>
      </c>
      <c r="B44" s="31" t="s">
        <v>222</v>
      </c>
      <c r="C44" s="75">
        <v>90</v>
      </c>
      <c r="D44" s="61">
        <f>VLOOKUP(C44,UPS原价表!BF:BM,8,FALSE)</f>
        <v>365.07</v>
      </c>
      <c r="E44" s="76">
        <f>ROUND((D44+F44+G44)*$C$3,2)</f>
        <v>9.3</v>
      </c>
      <c r="F44" s="77"/>
      <c r="G44" s="82">
        <v>100</v>
      </c>
      <c r="H44" s="62">
        <f t="shared" ref="H44:H50" si="13">D44+E44+F44+G44</f>
        <v>474.37</v>
      </c>
      <c r="I44" s="64">
        <f>MAX(ups!H16,ROUND(D44*(1-ups!G16),2))</f>
        <v>127.77</v>
      </c>
      <c r="J44" s="61">
        <f>ROUND((I44+K44+L44)*$C$3,2)</f>
        <v>4.56</v>
      </c>
      <c r="K44" s="91"/>
      <c r="L44" s="61">
        <v>100</v>
      </c>
      <c r="M44" s="91">
        <f t="shared" ref="M44:M50" si="14">I44+J44+K44+L44</f>
        <v>232.33</v>
      </c>
      <c r="N44" s="100">
        <f t="shared" ref="N44:N50" si="15">IFERROR(1-I44/D44,0)</f>
        <v>0.650012326403156</v>
      </c>
      <c r="O44" s="101"/>
      <c r="P44" s="101"/>
      <c r="Q44" s="104"/>
      <c r="R44" s="105"/>
    </row>
    <row r="45" ht="24" spans="1:17">
      <c r="A45" s="28" t="s">
        <v>97</v>
      </c>
      <c r="B45" s="32" t="s">
        <v>98</v>
      </c>
      <c r="C45" s="70">
        <v>73</v>
      </c>
      <c r="D45" s="61">
        <f>VLOOKUP(C45,UPS原价表!A:K,8,FALSE)</f>
        <v>71.64</v>
      </c>
      <c r="E45" s="76">
        <f>ROUND((D45+F45+G45)*$C$2,2)</f>
        <v>5.98</v>
      </c>
      <c r="F45" s="62"/>
      <c r="G45" s="62">
        <v>24</v>
      </c>
      <c r="H45" s="63">
        <f t="shared" si="13"/>
        <v>101.62</v>
      </c>
      <c r="I45" s="90">
        <f>MAX(ups!H4,ROUND(D45*(1-ups!G9),2))</f>
        <v>25.79</v>
      </c>
      <c r="J45" s="61">
        <f>ROUND((I45+K45+L45)*$C$2,2)</f>
        <v>2.36</v>
      </c>
      <c r="K45" s="91"/>
      <c r="L45" s="67">
        <v>12</v>
      </c>
      <c r="M45" s="91">
        <f t="shared" si="14"/>
        <v>40.15</v>
      </c>
      <c r="N45" s="93">
        <f t="shared" si="15"/>
        <v>0.64000558347292</v>
      </c>
      <c r="P45" s="94"/>
      <c r="Q45" s="28"/>
    </row>
    <row r="46" ht="16" customHeight="1" spans="2:17">
      <c r="B46" s="32" t="s">
        <v>223</v>
      </c>
      <c r="C46" s="70">
        <v>73</v>
      </c>
      <c r="D46" s="61">
        <f>VLOOKUP(C46,UPS原价表!BF:BM,8,FALSE)</f>
        <v>301.68</v>
      </c>
      <c r="E46" s="76">
        <f>ROUND((D46+F46+G46)*$C$3,2)</f>
        <v>6.51</v>
      </c>
      <c r="F46" s="62"/>
      <c r="G46" s="62">
        <v>24</v>
      </c>
      <c r="H46" s="63">
        <f t="shared" si="13"/>
        <v>332.19</v>
      </c>
      <c r="I46" s="90">
        <f>MAX(ups!H16,ROUND(D46*(1-ups!G16),2))</f>
        <v>105.59</v>
      </c>
      <c r="J46" s="61">
        <f>ROUND((I46+K46+L46)*$C$3,2)</f>
        <v>2.59</v>
      </c>
      <c r="K46" s="91"/>
      <c r="L46" s="61">
        <v>24</v>
      </c>
      <c r="M46" s="91">
        <f t="shared" si="14"/>
        <v>132.18</v>
      </c>
      <c r="N46" s="93">
        <f t="shared" si="15"/>
        <v>0.649993370458764</v>
      </c>
      <c r="P46" s="94"/>
      <c r="Q46" s="28"/>
    </row>
    <row r="47" ht="24" spans="1:17">
      <c r="A47" s="28" t="s">
        <v>100</v>
      </c>
      <c r="B47" s="32" t="s">
        <v>101</v>
      </c>
      <c r="C47" s="60">
        <f>ROUNDUP(40*40*1/ups!G21,0)</f>
        <v>9</v>
      </c>
      <c r="D47" s="61">
        <f>VLOOKUP(C47,UPS原价表!A:K,8,FALSE)</f>
        <v>17.4</v>
      </c>
      <c r="E47" s="76">
        <f>ROUND((D47+F47+G47)*$C$2,2)</f>
        <v>2.03</v>
      </c>
      <c r="F47" s="62"/>
      <c r="G47" s="62">
        <v>15</v>
      </c>
      <c r="H47" s="63">
        <f t="shared" si="13"/>
        <v>34.43</v>
      </c>
      <c r="I47" s="90">
        <f>MAX(ups!H4,ROUND(D47*(1-ups!G5),2))</f>
        <v>8</v>
      </c>
      <c r="J47" s="61">
        <f>ROUND((I47+K47+L47)*$C$2,2)</f>
        <v>0.97</v>
      </c>
      <c r="K47" s="91"/>
      <c r="L47" s="67">
        <v>7.5</v>
      </c>
      <c r="M47" s="91">
        <f t="shared" si="14"/>
        <v>16.47</v>
      </c>
      <c r="N47" s="93">
        <f t="shared" si="15"/>
        <v>0.540229885057471</v>
      </c>
      <c r="P47" s="94"/>
      <c r="Q47" s="28"/>
    </row>
    <row r="48" s="29" customFormat="1" ht="36.75" customHeight="1" spans="2:20">
      <c r="B48" s="32" t="s">
        <v>224</v>
      </c>
      <c r="C48" s="60">
        <f>ROUNDUP(40*40*1/ups!G22,0)</f>
        <v>12</v>
      </c>
      <c r="D48" s="61">
        <f>VLOOKUP(C48,UPS原价表!BF:BM,8,FALSE)</f>
        <v>69.27</v>
      </c>
      <c r="E48" s="76">
        <f>ROUND((D48+F48+G48)*$C$3,2)</f>
        <v>1.69</v>
      </c>
      <c r="F48" s="77"/>
      <c r="G48" s="82">
        <v>15</v>
      </c>
      <c r="H48" s="63">
        <f t="shared" si="13"/>
        <v>85.96</v>
      </c>
      <c r="I48" s="90">
        <f>MAX(ups!H16,ROUND(D48*(1-ups!G16),2))</f>
        <v>24.24</v>
      </c>
      <c r="J48" s="61">
        <f>ROUND((I48+K48+L48)*$C$3,2)</f>
        <v>0.78</v>
      </c>
      <c r="K48" s="91"/>
      <c r="L48" s="61">
        <v>15</v>
      </c>
      <c r="M48" s="91">
        <f t="shared" si="14"/>
        <v>40.02</v>
      </c>
      <c r="N48" s="93">
        <f t="shared" si="15"/>
        <v>0.650064963187527</v>
      </c>
      <c r="O48" s="101"/>
      <c r="P48" s="101"/>
      <c r="Q48" s="104"/>
      <c r="R48" s="105"/>
      <c r="S48" s="31"/>
      <c r="T48" s="31"/>
    </row>
    <row r="49" s="29" customFormat="1" ht="36.75" customHeight="1" spans="1:20">
      <c r="A49" s="29" t="s">
        <v>103</v>
      </c>
      <c r="B49" s="83" t="s">
        <v>65</v>
      </c>
      <c r="C49" s="60">
        <v>51</v>
      </c>
      <c r="D49" s="61"/>
      <c r="E49" s="61"/>
      <c r="F49" s="62"/>
      <c r="G49" s="62"/>
      <c r="H49" s="63">
        <f t="shared" si="13"/>
        <v>0</v>
      </c>
      <c r="I49" s="90"/>
      <c r="J49" s="61">
        <f>ROUND(I49*$C$2,2)</f>
        <v>0</v>
      </c>
      <c r="K49" s="91"/>
      <c r="L49" s="61"/>
      <c r="M49" s="91">
        <f t="shared" si="14"/>
        <v>0</v>
      </c>
      <c r="N49" s="93">
        <f t="shared" si="15"/>
        <v>0</v>
      </c>
      <c r="O49" s="101"/>
      <c r="P49" s="101"/>
      <c r="Q49" s="104"/>
      <c r="R49" s="105"/>
      <c r="S49" s="31"/>
      <c r="T49" s="31"/>
    </row>
    <row r="50" s="29" customFormat="1" ht="36.75" customHeight="1" spans="2:20">
      <c r="B50" s="83" t="s">
        <v>218</v>
      </c>
      <c r="C50" s="60">
        <v>30</v>
      </c>
      <c r="D50" s="61"/>
      <c r="E50" s="61"/>
      <c r="F50" s="62"/>
      <c r="G50" s="62"/>
      <c r="H50" s="63">
        <f t="shared" si="13"/>
        <v>0</v>
      </c>
      <c r="I50" s="90"/>
      <c r="J50" s="61">
        <f>ROUND(I50*$C$2,2)</f>
        <v>0</v>
      </c>
      <c r="K50" s="91"/>
      <c r="L50" s="61"/>
      <c r="M50" s="91">
        <f t="shared" si="14"/>
        <v>0</v>
      </c>
      <c r="N50" s="93">
        <f t="shared" si="15"/>
        <v>0</v>
      </c>
      <c r="O50" s="101"/>
      <c r="P50" s="101"/>
      <c r="Q50" s="104"/>
      <c r="R50" s="105"/>
      <c r="S50" s="31"/>
      <c r="T50" s="31"/>
    </row>
    <row r="51" spans="2:17">
      <c r="B51" s="32"/>
      <c r="C51" s="70"/>
      <c r="D51" s="62"/>
      <c r="E51" s="62"/>
      <c r="F51" s="62"/>
      <c r="G51" s="62"/>
      <c r="H51" s="62"/>
      <c r="I51" s="64"/>
      <c r="J51" s="62"/>
      <c r="K51" s="64"/>
      <c r="L51" s="62"/>
      <c r="M51" s="64"/>
      <c r="N51" s="98"/>
      <c r="P51" s="94"/>
      <c r="Q51" s="28"/>
    </row>
    <row r="52" ht="14.25" spans="1:17">
      <c r="A52" s="37" t="s">
        <v>104</v>
      </c>
      <c r="B52" s="32"/>
      <c r="C52" s="70"/>
      <c r="D52" s="62"/>
      <c r="E52" s="62"/>
      <c r="F52" s="62"/>
      <c r="G52" s="62"/>
      <c r="H52" s="62"/>
      <c r="I52" s="64"/>
      <c r="J52" s="62"/>
      <c r="K52" s="64"/>
      <c r="L52" s="62"/>
      <c r="M52" s="64"/>
      <c r="N52" s="98"/>
      <c r="P52" s="94"/>
      <c r="Q52" s="28"/>
    </row>
    <row r="53" spans="1:17">
      <c r="A53" s="71" t="s">
        <v>105</v>
      </c>
      <c r="B53" s="32"/>
      <c r="C53" s="70"/>
      <c r="D53" s="62"/>
      <c r="E53" s="62"/>
      <c r="F53" s="62"/>
      <c r="G53" s="62"/>
      <c r="H53" s="62"/>
      <c r="I53" s="64"/>
      <c r="J53" s="62"/>
      <c r="K53" s="64"/>
      <c r="L53" s="62"/>
      <c r="M53" s="64"/>
      <c r="N53" s="98"/>
      <c r="P53" s="94"/>
      <c r="Q53" s="28"/>
    </row>
    <row r="54" s="23" customFormat="1" ht="17.1" customHeight="1" spans="1:20">
      <c r="A54" s="23" t="s">
        <v>56</v>
      </c>
      <c r="B54" s="59" t="s">
        <v>225</v>
      </c>
      <c r="C54" s="60">
        <v>1</v>
      </c>
      <c r="D54" s="61">
        <f>VLOOKUP(C54,UPS原价表!BO:BX,8,FALSE)</f>
        <v>99.72</v>
      </c>
      <c r="E54" s="61">
        <f>ROUND((D54+F54+G54)*$C$4,2)</f>
        <v>0</v>
      </c>
      <c r="F54" s="64"/>
      <c r="G54" s="62">
        <v>0.11</v>
      </c>
      <c r="H54" s="63">
        <f>D54+E54+F54+G54</f>
        <v>99.83</v>
      </c>
      <c r="I54" s="90">
        <f>MAX(ups!$H$48,ROUND(D54*(1-ups!$G$48),2))</f>
        <v>39.89</v>
      </c>
      <c r="J54" s="61">
        <f>ROUND(I54*$C$4,2)</f>
        <v>0</v>
      </c>
      <c r="K54" s="91"/>
      <c r="L54" s="61">
        <v>0.11</v>
      </c>
      <c r="M54" s="91">
        <f t="shared" ref="M54:M56" si="16">I54+J54+K54+L54</f>
        <v>40</v>
      </c>
      <c r="N54" s="93">
        <f t="shared" ref="N54:N56" si="17">IFERROR(1-I54/D54,0)</f>
        <v>0.59997994384276</v>
      </c>
      <c r="O54" s="35"/>
      <c r="P54" s="94"/>
      <c r="Q54" s="28"/>
      <c r="R54" s="28"/>
      <c r="S54" s="28"/>
      <c r="T54" s="28"/>
    </row>
    <row r="55" s="23" customFormat="1" spans="2:20">
      <c r="B55" s="59"/>
      <c r="C55" s="60">
        <v>30</v>
      </c>
      <c r="D55" s="61">
        <f>VLOOKUP(C55,UPS原价表!BO:BX,8,FALSE)</f>
        <v>505.95</v>
      </c>
      <c r="E55" s="61">
        <f>ROUND(D55*$C$4,2)</f>
        <v>0</v>
      </c>
      <c r="F55" s="64"/>
      <c r="G55" s="62">
        <v>3.3</v>
      </c>
      <c r="H55" s="63">
        <f>D55+E55+F55+G55</f>
        <v>509.25</v>
      </c>
      <c r="I55" s="90">
        <f>MAX(ups!$H$48,ROUND(D55*(1-ups!$G$48),2))</f>
        <v>55.65</v>
      </c>
      <c r="J55" s="61">
        <f>ROUND(I55*$C$4,2)</f>
        <v>0</v>
      </c>
      <c r="K55" s="91"/>
      <c r="L55" s="61">
        <v>3.3</v>
      </c>
      <c r="M55" s="91">
        <f t="shared" si="16"/>
        <v>58.95</v>
      </c>
      <c r="N55" s="95">
        <f t="shared" si="17"/>
        <v>0.890008894159502</v>
      </c>
      <c r="O55" s="35"/>
      <c r="P55" s="94"/>
      <c r="Q55" s="28"/>
      <c r="R55" s="28"/>
      <c r="S55" s="28"/>
      <c r="T55" s="28"/>
    </row>
    <row r="56" s="23" customFormat="1" spans="2:20">
      <c r="B56" s="59" t="s">
        <v>107</v>
      </c>
      <c r="C56" s="60">
        <v>50</v>
      </c>
      <c r="D56" s="61">
        <f>VLOOKUP(C56,UPS原价表!BO:BX,8,FALSE)</f>
        <v>745.48</v>
      </c>
      <c r="E56" s="61">
        <f>ROUND(D56*$C$4,2)</f>
        <v>0</v>
      </c>
      <c r="F56" s="64"/>
      <c r="G56" s="62">
        <v>5.5</v>
      </c>
      <c r="H56" s="63">
        <f>D56+E56+F56+G56</f>
        <v>750.98</v>
      </c>
      <c r="I56" s="90">
        <f>MAX(ups!$H$48,ROUND(D56*(1-ups!$G$48),2))</f>
        <v>82</v>
      </c>
      <c r="J56" s="61">
        <f>ROUND(I56*$C$4,2)</f>
        <v>0</v>
      </c>
      <c r="K56" s="91"/>
      <c r="L56" s="61">
        <v>5.5</v>
      </c>
      <c r="M56" s="91">
        <f t="shared" si="16"/>
        <v>87.5</v>
      </c>
      <c r="N56" s="95">
        <f t="shared" si="17"/>
        <v>0.890003755969308</v>
      </c>
      <c r="O56" s="35"/>
      <c r="P56" s="94"/>
      <c r="Q56" s="28"/>
      <c r="R56" s="28"/>
      <c r="S56" s="28"/>
      <c r="T56" s="28"/>
    </row>
    <row r="57" s="23" customFormat="1" spans="2:20">
      <c r="B57" s="59"/>
      <c r="C57" s="60"/>
      <c r="D57" s="61"/>
      <c r="E57" s="61"/>
      <c r="F57" s="64"/>
      <c r="G57" s="62"/>
      <c r="H57" s="63"/>
      <c r="I57" s="90"/>
      <c r="J57" s="61"/>
      <c r="K57" s="91"/>
      <c r="L57" s="61"/>
      <c r="M57" s="91"/>
      <c r="N57" s="93"/>
      <c r="O57" s="35"/>
      <c r="P57" s="94"/>
      <c r="Q57" s="28"/>
      <c r="R57" s="28"/>
      <c r="S57" s="28"/>
      <c r="T57" s="28"/>
    </row>
    <row r="58" s="23" customFormat="1" spans="1:20">
      <c r="A58" s="23" t="s">
        <v>109</v>
      </c>
      <c r="B58" s="59" t="s">
        <v>225</v>
      </c>
      <c r="C58" s="60">
        <v>1</v>
      </c>
      <c r="D58" s="61">
        <f>VLOOKUP(C58,UPS原价表!BO:BX,10,FALSE)</f>
        <v>115.56</v>
      </c>
      <c r="E58" s="61">
        <f>ROUND(D58*$C$4,2)</f>
        <v>0</v>
      </c>
      <c r="F58" s="64"/>
      <c r="G58" s="62">
        <v>0.11</v>
      </c>
      <c r="H58" s="63">
        <f t="shared" ref="H58:H64" si="18">D58+E58+F58+G58</f>
        <v>115.67</v>
      </c>
      <c r="I58" s="90">
        <f>MAX(ups!$H$50,ROUND(D58*(1-ups!$G$50),2))</f>
        <v>46.22</v>
      </c>
      <c r="J58" s="61">
        <f t="shared" ref="J58:J68" si="19">ROUND(I58*$C$4,2)</f>
        <v>0</v>
      </c>
      <c r="K58" s="91"/>
      <c r="L58" s="61">
        <v>0.11</v>
      </c>
      <c r="M58" s="91">
        <f t="shared" ref="M58:M60" si="20">I58+J58+K58+L58</f>
        <v>46.33</v>
      </c>
      <c r="N58" s="93">
        <f t="shared" ref="N58:N60" si="21">IFERROR(1-I58/D58,0)</f>
        <v>0.600034614053306</v>
      </c>
      <c r="O58" s="35"/>
      <c r="P58" s="94"/>
      <c r="Q58" s="28"/>
      <c r="R58" s="28"/>
      <c r="S58" s="28"/>
      <c r="T58" s="28"/>
    </row>
    <row r="59" s="23" customFormat="1" spans="2:20">
      <c r="B59" s="59"/>
      <c r="C59" s="60">
        <v>30</v>
      </c>
      <c r="D59" s="61">
        <f>VLOOKUP(C59,UPS原价表!BO:BX,10,FALSE)</f>
        <v>640.39</v>
      </c>
      <c r="E59" s="61">
        <f>ROUND(D59*$C$4,2)</f>
        <v>0</v>
      </c>
      <c r="F59" s="64"/>
      <c r="G59" s="62">
        <v>3.3</v>
      </c>
      <c r="H59" s="63">
        <f t="shared" si="18"/>
        <v>643.69</v>
      </c>
      <c r="I59" s="90">
        <f>MAX(ups!$H$50,ROUND(D59*(1-ups!$G$50),2))</f>
        <v>96.06</v>
      </c>
      <c r="J59" s="61">
        <f t="shared" si="19"/>
        <v>0</v>
      </c>
      <c r="K59" s="91"/>
      <c r="L59" s="61">
        <v>3.3</v>
      </c>
      <c r="M59" s="91">
        <f t="shared" si="20"/>
        <v>99.36</v>
      </c>
      <c r="N59" s="93">
        <f t="shared" si="21"/>
        <v>0.849997657677353</v>
      </c>
      <c r="O59" s="35"/>
      <c r="P59" s="94"/>
      <c r="Q59" s="28"/>
      <c r="R59" s="28"/>
      <c r="S59" s="28"/>
      <c r="T59" s="28"/>
    </row>
    <row r="60" s="23" customFormat="1" spans="2:20">
      <c r="B60" s="59" t="s">
        <v>107</v>
      </c>
      <c r="C60" s="60">
        <v>50</v>
      </c>
      <c r="D60" s="61">
        <f>VLOOKUP(C60,UPS原价表!BO:BX,10,FALSE)</f>
        <v>933.23</v>
      </c>
      <c r="E60" s="61">
        <f>ROUND(D60*$C$4,2)</f>
        <v>0</v>
      </c>
      <c r="F60" s="64"/>
      <c r="G60" s="62">
        <v>5.5</v>
      </c>
      <c r="H60" s="63">
        <f t="shared" si="18"/>
        <v>938.73</v>
      </c>
      <c r="I60" s="90">
        <f>MAX(ups!$H$50,ROUND(D60*(1-ups!$G$50),2))</f>
        <v>139.98</v>
      </c>
      <c r="J60" s="61">
        <f t="shared" si="19"/>
        <v>0</v>
      </c>
      <c r="K60" s="91"/>
      <c r="L60" s="61">
        <v>5.5</v>
      </c>
      <c r="M60" s="91">
        <f t="shared" si="20"/>
        <v>145.48</v>
      </c>
      <c r="N60" s="93">
        <f t="shared" si="21"/>
        <v>0.850004821962432</v>
      </c>
      <c r="O60" s="35"/>
      <c r="P60" s="94"/>
      <c r="Q60" s="28"/>
      <c r="R60" s="28"/>
      <c r="S60" s="28"/>
      <c r="T60" s="28"/>
    </row>
    <row r="61" s="23" customFormat="1" spans="2:20">
      <c r="B61" s="59"/>
      <c r="C61" s="60"/>
      <c r="D61" s="61"/>
      <c r="E61" s="61"/>
      <c r="F61" s="64"/>
      <c r="G61" s="62"/>
      <c r="H61" s="63"/>
      <c r="I61" s="90"/>
      <c r="J61" s="61"/>
      <c r="K61" s="91"/>
      <c r="L61" s="61"/>
      <c r="M61" s="91"/>
      <c r="N61" s="93"/>
      <c r="O61" s="35"/>
      <c r="P61" s="94"/>
      <c r="Q61" s="28"/>
      <c r="R61" s="28"/>
      <c r="S61" s="28"/>
      <c r="T61" s="28"/>
    </row>
    <row r="62" s="23" customFormat="1" ht="17.1" customHeight="1" spans="1:20">
      <c r="A62" s="23" t="s">
        <v>56</v>
      </c>
      <c r="B62" s="59" t="s">
        <v>226</v>
      </c>
      <c r="C62" s="60">
        <v>1</v>
      </c>
      <c r="D62" s="61">
        <f>VLOOKUP(C62,UPS原价表!BO:BX,2,FALSE)</f>
        <v>91.56</v>
      </c>
      <c r="E62" s="61">
        <f>ROUND(D62*$C$4,2)</f>
        <v>0</v>
      </c>
      <c r="F62" s="64"/>
      <c r="G62" s="62">
        <v>0.11</v>
      </c>
      <c r="H62" s="63">
        <f t="shared" si="18"/>
        <v>91.67</v>
      </c>
      <c r="I62" s="90">
        <f>MAX(ups!$H$53,ROUND(D62*(1-ups!$G$53),2))</f>
        <v>36.62</v>
      </c>
      <c r="J62" s="61">
        <f t="shared" si="19"/>
        <v>0</v>
      </c>
      <c r="K62" s="91"/>
      <c r="L62" s="61">
        <v>0.11</v>
      </c>
      <c r="M62" s="91">
        <f t="shared" ref="M62:M64" si="22">I62+J62+K62+L62</f>
        <v>36.73</v>
      </c>
      <c r="N62" s="93">
        <f t="shared" ref="N62:N64" si="23">IFERROR(1-I62/D62,0)</f>
        <v>0.600043687199651</v>
      </c>
      <c r="O62" s="35"/>
      <c r="P62" s="94"/>
      <c r="Q62" s="28"/>
      <c r="R62" s="28"/>
      <c r="S62" s="28"/>
      <c r="T62" s="28"/>
    </row>
    <row r="63" s="23" customFormat="1" spans="2:20">
      <c r="B63" s="59"/>
      <c r="C63" s="60">
        <v>30</v>
      </c>
      <c r="D63" s="61">
        <f>VLOOKUP(C63,UPS原价表!BO:BX,2,FALSE)</f>
        <v>458.61</v>
      </c>
      <c r="E63" s="61">
        <f>ROUND(D63*$C$4,2)</f>
        <v>0</v>
      </c>
      <c r="F63" s="64"/>
      <c r="G63" s="62">
        <v>3.3</v>
      </c>
      <c r="H63" s="63">
        <f t="shared" si="18"/>
        <v>461.91</v>
      </c>
      <c r="I63" s="90">
        <f>MAX(ups!$H$53,ROUND(D63*(1-ups!$G$53),2))</f>
        <v>50.45</v>
      </c>
      <c r="J63" s="61">
        <f t="shared" si="19"/>
        <v>0</v>
      </c>
      <c r="K63" s="91"/>
      <c r="L63" s="61">
        <v>3.3</v>
      </c>
      <c r="M63" s="91">
        <f t="shared" si="22"/>
        <v>53.75</v>
      </c>
      <c r="N63" s="93">
        <f t="shared" si="23"/>
        <v>0.88999367654434</v>
      </c>
      <c r="O63" s="35"/>
      <c r="P63" s="94"/>
      <c r="Q63" s="28"/>
      <c r="R63" s="28"/>
      <c r="S63" s="28"/>
      <c r="T63" s="28"/>
    </row>
    <row r="64" s="23" customFormat="1" spans="2:20">
      <c r="B64" s="59" t="s">
        <v>107</v>
      </c>
      <c r="C64" s="60">
        <v>50</v>
      </c>
      <c r="D64" s="61">
        <f>VLOOKUP(C64,UPS原价表!BO:BX,2,FALSE)</f>
        <v>615.29</v>
      </c>
      <c r="E64" s="61">
        <f>ROUND(D64*$C$4,2)</f>
        <v>0</v>
      </c>
      <c r="F64" s="64"/>
      <c r="G64" s="62">
        <v>5.5</v>
      </c>
      <c r="H64" s="63">
        <f t="shared" si="18"/>
        <v>620.79</v>
      </c>
      <c r="I64" s="90">
        <f>MAX(ups!$H$53,ROUND(D64*(1-ups!$G$53),2))</f>
        <v>67.68</v>
      </c>
      <c r="J64" s="61">
        <f t="shared" si="19"/>
        <v>0</v>
      </c>
      <c r="K64" s="91"/>
      <c r="L64" s="61">
        <v>5.5</v>
      </c>
      <c r="M64" s="91">
        <f t="shared" si="22"/>
        <v>73.18</v>
      </c>
      <c r="N64" s="93">
        <f t="shared" si="23"/>
        <v>0.890003087974776</v>
      </c>
      <c r="O64" s="35"/>
      <c r="P64" s="94"/>
      <c r="Q64" s="28"/>
      <c r="R64" s="28"/>
      <c r="S64" s="28"/>
      <c r="T64" s="28"/>
    </row>
    <row r="65" s="23" customFormat="1" spans="2:20">
      <c r="B65" s="59"/>
      <c r="C65" s="60"/>
      <c r="D65" s="61"/>
      <c r="E65" s="61"/>
      <c r="F65" s="64"/>
      <c r="G65" s="62"/>
      <c r="H65" s="63"/>
      <c r="I65" s="90"/>
      <c r="J65" s="61"/>
      <c r="K65" s="91"/>
      <c r="L65" s="61"/>
      <c r="M65" s="91"/>
      <c r="N65" s="93"/>
      <c r="O65" s="35"/>
      <c r="P65" s="94"/>
      <c r="Q65" s="28"/>
      <c r="R65" s="28"/>
      <c r="S65" s="28"/>
      <c r="T65" s="28"/>
    </row>
    <row r="66" s="23" customFormat="1" spans="1:20">
      <c r="A66" s="23" t="s">
        <v>108</v>
      </c>
      <c r="B66" s="59" t="s">
        <v>226</v>
      </c>
      <c r="C66" s="60">
        <v>1</v>
      </c>
      <c r="D66" s="61">
        <f>VLOOKUP(C66,UPS原价表!BO:BX,3,FALSE)</f>
        <v>103.75</v>
      </c>
      <c r="E66" s="61">
        <f>ROUND(D66*$C$4,2)</f>
        <v>0</v>
      </c>
      <c r="F66" s="64"/>
      <c r="G66" s="62">
        <v>0.11</v>
      </c>
      <c r="H66" s="63">
        <f t="shared" ref="H66:H72" si="24">D66+E66+F66+G66</f>
        <v>103.86</v>
      </c>
      <c r="I66" s="90">
        <f>MAX(ups!$H$55,ROUND(D66*(1-ups!$G$55),2))</f>
        <v>41.5</v>
      </c>
      <c r="J66" s="61">
        <f t="shared" si="19"/>
        <v>0</v>
      </c>
      <c r="K66" s="91"/>
      <c r="L66" s="61">
        <v>0.11</v>
      </c>
      <c r="M66" s="91">
        <f t="shared" ref="M66:M68" si="25">I66+J66+K66+L66</f>
        <v>41.61</v>
      </c>
      <c r="N66" s="93">
        <f t="shared" ref="N66:N68" si="26">IFERROR(1-I66/D66,0)</f>
        <v>0.6</v>
      </c>
      <c r="O66" s="35"/>
      <c r="P66" s="94"/>
      <c r="Q66" s="28"/>
      <c r="R66" s="28"/>
      <c r="S66" s="28"/>
      <c r="T66" s="28"/>
    </row>
    <row r="67" s="23" customFormat="1" spans="2:20">
      <c r="B67" s="59"/>
      <c r="C67" s="60">
        <v>30</v>
      </c>
      <c r="D67" s="61">
        <f>VLOOKUP(C67,UPS原价表!BO:BX,3,FALSE)</f>
        <v>567.36</v>
      </c>
      <c r="E67" s="61">
        <f>ROUND(D67*$C$4,2)</f>
        <v>0</v>
      </c>
      <c r="F67" s="64"/>
      <c r="G67" s="62">
        <v>3.3</v>
      </c>
      <c r="H67" s="63">
        <f t="shared" si="24"/>
        <v>570.66</v>
      </c>
      <c r="I67" s="90">
        <f>MAX(ups!$H$55,ROUND(D67*(1-ups!$G$55),2))</f>
        <v>62.41</v>
      </c>
      <c r="J67" s="61">
        <f t="shared" si="19"/>
        <v>0</v>
      </c>
      <c r="K67" s="91"/>
      <c r="L67" s="61">
        <v>3.3</v>
      </c>
      <c r="M67" s="91">
        <f t="shared" si="25"/>
        <v>65.71</v>
      </c>
      <c r="N67" s="95">
        <f t="shared" si="26"/>
        <v>0.889999294980259</v>
      </c>
      <c r="O67" s="35"/>
      <c r="P67" s="94"/>
      <c r="Q67" s="28"/>
      <c r="R67" s="28"/>
      <c r="S67" s="28"/>
      <c r="T67" s="28"/>
    </row>
    <row r="68" s="23" customFormat="1" spans="2:20">
      <c r="B68" s="59" t="s">
        <v>107</v>
      </c>
      <c r="C68" s="60">
        <v>50</v>
      </c>
      <c r="D68" s="61">
        <f>VLOOKUP(C68,UPS原价表!BO:BX,3,FALSE)</f>
        <v>803.05</v>
      </c>
      <c r="E68" s="61">
        <f>ROUND(D68*$C$4,2)</f>
        <v>0</v>
      </c>
      <c r="F68" s="64"/>
      <c r="G68" s="62">
        <v>5.5</v>
      </c>
      <c r="H68" s="63">
        <f t="shared" si="24"/>
        <v>808.55</v>
      </c>
      <c r="I68" s="90">
        <f>MAX(ups!$H$55,ROUND(D68*(1-ups!$G$55),2))</f>
        <v>88.34</v>
      </c>
      <c r="J68" s="61">
        <f t="shared" si="19"/>
        <v>0</v>
      </c>
      <c r="K68" s="91"/>
      <c r="L68" s="61">
        <v>5.5</v>
      </c>
      <c r="M68" s="91">
        <f t="shared" si="25"/>
        <v>93.84</v>
      </c>
      <c r="N68" s="95">
        <f t="shared" si="26"/>
        <v>0.889994396363863</v>
      </c>
      <c r="O68" s="35"/>
      <c r="P68" s="94"/>
      <c r="Q68" s="28"/>
      <c r="R68" s="28"/>
      <c r="S68" s="28"/>
      <c r="T68" s="28"/>
    </row>
    <row r="69" s="23" customFormat="1" spans="2:20">
      <c r="B69" s="59"/>
      <c r="C69" s="60"/>
      <c r="D69" s="61"/>
      <c r="E69" s="61"/>
      <c r="F69" s="64"/>
      <c r="G69" s="62"/>
      <c r="H69" s="63"/>
      <c r="I69" s="90"/>
      <c r="J69" s="61"/>
      <c r="K69" s="91"/>
      <c r="L69" s="61"/>
      <c r="M69" s="91"/>
      <c r="N69" s="93"/>
      <c r="O69" s="35"/>
      <c r="P69" s="94"/>
      <c r="Q69" s="28"/>
      <c r="R69" s="28"/>
      <c r="S69" s="28"/>
      <c r="T69" s="28"/>
    </row>
    <row r="70" s="23" customFormat="1" spans="1:20">
      <c r="A70" s="23" t="s">
        <v>109</v>
      </c>
      <c r="B70" s="59" t="s">
        <v>226</v>
      </c>
      <c r="C70" s="60">
        <v>1</v>
      </c>
      <c r="D70" s="61">
        <f>VLOOKUP(C70,UPS原价表!BO:BX,4,FALSE)</f>
        <v>105.42</v>
      </c>
      <c r="E70" s="61">
        <f>ROUND(D70*$C$4,2)</f>
        <v>0</v>
      </c>
      <c r="F70" s="64"/>
      <c r="G70" s="62">
        <v>0.11</v>
      </c>
      <c r="H70" s="63">
        <f t="shared" si="24"/>
        <v>105.53</v>
      </c>
      <c r="I70" s="90">
        <f>MAX(ups!$H$57,ROUND(D70*(1-ups!$G$57),2))</f>
        <v>42.17</v>
      </c>
      <c r="J70" s="61">
        <f t="shared" ref="J69:J86" si="27">ROUND(I70*$C$4,2)</f>
        <v>0</v>
      </c>
      <c r="K70" s="91"/>
      <c r="L70" s="61">
        <v>0.11</v>
      </c>
      <c r="M70" s="91">
        <f t="shared" ref="M70:M72" si="28">I70+J70+K70+L70</f>
        <v>42.28</v>
      </c>
      <c r="N70" s="93">
        <f t="shared" ref="N70:N72" si="29">IFERROR(1-I70/D70,0)</f>
        <v>0.599981028267881</v>
      </c>
      <c r="O70" s="35"/>
      <c r="P70" s="94"/>
      <c r="Q70" s="28"/>
      <c r="R70" s="28"/>
      <c r="S70" s="28"/>
      <c r="T70" s="28"/>
    </row>
    <row r="71" s="23" customFormat="1" spans="2:20">
      <c r="B71" s="59"/>
      <c r="C71" s="60">
        <v>30</v>
      </c>
      <c r="D71" s="61">
        <f>VLOOKUP(C71,UPS原价表!BO:BX,4,FALSE)</f>
        <v>582.34</v>
      </c>
      <c r="E71" s="61">
        <f>ROUND(D71*$C$4,2)</f>
        <v>0</v>
      </c>
      <c r="F71" s="64"/>
      <c r="G71" s="62">
        <v>3.3</v>
      </c>
      <c r="H71" s="63">
        <f t="shared" si="24"/>
        <v>585.64</v>
      </c>
      <c r="I71" s="90">
        <f>MAX(ups!$H$57,ROUND(D71*(1-ups!$G$57),2))</f>
        <v>87.35</v>
      </c>
      <c r="J71" s="61">
        <f t="shared" si="27"/>
        <v>0</v>
      </c>
      <c r="K71" s="91"/>
      <c r="L71" s="61">
        <v>3.3</v>
      </c>
      <c r="M71" s="91">
        <f t="shared" si="28"/>
        <v>90.65</v>
      </c>
      <c r="N71" s="93">
        <f t="shared" si="29"/>
        <v>0.850001717209877</v>
      </c>
      <c r="O71" s="35"/>
      <c r="P71" s="94"/>
      <c r="Q71" s="28"/>
      <c r="R71" s="28"/>
      <c r="S71" s="28"/>
      <c r="T71" s="28"/>
    </row>
    <row r="72" s="23" customFormat="1" spans="2:20">
      <c r="B72" s="59" t="s">
        <v>107</v>
      </c>
      <c r="C72" s="60">
        <v>50</v>
      </c>
      <c r="D72" s="61">
        <f>VLOOKUP(C72,UPS原价表!BO:BX,4,FALSE)</f>
        <v>800.82</v>
      </c>
      <c r="E72" s="61">
        <f>ROUND(D72*$C$4,2)</f>
        <v>0</v>
      </c>
      <c r="F72" s="64"/>
      <c r="G72" s="62">
        <v>5.5</v>
      </c>
      <c r="H72" s="63">
        <f t="shared" si="24"/>
        <v>806.32</v>
      </c>
      <c r="I72" s="90">
        <f>MAX(ups!$H$57,ROUND(D72*(1-ups!$G$57),2))</f>
        <v>120.12</v>
      </c>
      <c r="J72" s="61">
        <f t="shared" si="27"/>
        <v>0</v>
      </c>
      <c r="K72" s="91"/>
      <c r="L72" s="61">
        <v>5.5</v>
      </c>
      <c r="M72" s="91">
        <f t="shared" si="28"/>
        <v>125.62</v>
      </c>
      <c r="N72" s="93">
        <f t="shared" si="29"/>
        <v>0.850003746160186</v>
      </c>
      <c r="O72" s="35"/>
      <c r="P72" s="94"/>
      <c r="Q72" s="28"/>
      <c r="R72" s="28"/>
      <c r="S72" s="28"/>
      <c r="T72" s="28"/>
    </row>
    <row r="73" s="23" customFormat="1" spans="2:20">
      <c r="B73" s="59"/>
      <c r="C73" s="60"/>
      <c r="D73" s="61"/>
      <c r="E73" s="61"/>
      <c r="F73" s="64"/>
      <c r="G73" s="62"/>
      <c r="H73" s="63"/>
      <c r="I73" s="90"/>
      <c r="J73" s="61"/>
      <c r="K73" s="91"/>
      <c r="L73" s="61"/>
      <c r="M73" s="91"/>
      <c r="N73" s="93"/>
      <c r="O73" s="35"/>
      <c r="P73" s="94"/>
      <c r="Q73" s="28"/>
      <c r="R73" s="28"/>
      <c r="S73" s="28"/>
      <c r="T73" s="28"/>
    </row>
    <row r="74" s="23" customFormat="1" ht="17.1" customHeight="1" spans="1:20">
      <c r="A74" s="23" t="s">
        <v>56</v>
      </c>
      <c r="B74" s="59" t="s">
        <v>231</v>
      </c>
      <c r="C74" s="60">
        <v>1</v>
      </c>
      <c r="D74" s="61">
        <f>VLOOKUP(C74,UPS原价表!BO:BX,5,FALSE)</f>
        <v>97.57</v>
      </c>
      <c r="E74" s="61">
        <f>ROUND(D74*$C$4,2)</f>
        <v>0</v>
      </c>
      <c r="F74" s="64"/>
      <c r="G74" s="62">
        <v>0.11</v>
      </c>
      <c r="H74" s="63">
        <f t="shared" ref="H74:H79" si="30">D74+E74+F74+G74</f>
        <v>97.68</v>
      </c>
      <c r="I74" s="90">
        <f>MAX(ups!$H$60,ROUND(D74*(1-ups!$G$60),2))</f>
        <v>39.03</v>
      </c>
      <c r="J74" s="61">
        <f t="shared" si="27"/>
        <v>0</v>
      </c>
      <c r="K74" s="91"/>
      <c r="L74" s="61">
        <v>0.11</v>
      </c>
      <c r="M74" s="91">
        <f t="shared" ref="M74:M76" si="31">I74+J74+K74+L74</f>
        <v>39.14</v>
      </c>
      <c r="N74" s="93">
        <f t="shared" ref="N74:N76" si="32">IFERROR(1-I74/D74,0)</f>
        <v>0.599979501896075</v>
      </c>
      <c r="O74" s="35"/>
      <c r="P74" s="94"/>
      <c r="Q74" s="28"/>
      <c r="R74" s="28"/>
      <c r="S74" s="28"/>
      <c r="T74" s="28"/>
    </row>
    <row r="75" s="23" customFormat="1" spans="2:20">
      <c r="B75" s="59"/>
      <c r="C75" s="60">
        <v>30</v>
      </c>
      <c r="D75" s="61">
        <f>VLOOKUP(C75,UPS原价表!BO:BX,5,FALSE)</f>
        <v>493.12</v>
      </c>
      <c r="E75" s="61">
        <f>ROUND(D75*$C$4,2)</f>
        <v>0</v>
      </c>
      <c r="F75" s="64"/>
      <c r="G75" s="62">
        <v>3.3</v>
      </c>
      <c r="H75" s="63">
        <f t="shared" si="30"/>
        <v>496.42</v>
      </c>
      <c r="I75" s="90">
        <f>MAX(ups!$H$60,ROUND(D75*(1-ups!$G$60),2))</f>
        <v>54.24</v>
      </c>
      <c r="J75" s="61">
        <f t="shared" si="27"/>
        <v>0</v>
      </c>
      <c r="K75" s="91"/>
      <c r="L75" s="61">
        <v>3.3</v>
      </c>
      <c r="M75" s="91">
        <f t="shared" si="31"/>
        <v>57.54</v>
      </c>
      <c r="N75" s="93">
        <f t="shared" si="32"/>
        <v>0.890006489292667</v>
      </c>
      <c r="O75" s="35"/>
      <c r="P75" s="94"/>
      <c r="Q75" s="28"/>
      <c r="R75" s="28"/>
      <c r="S75" s="28"/>
      <c r="T75" s="28"/>
    </row>
    <row r="76" s="23" customFormat="1" spans="2:20">
      <c r="B76" s="59" t="s">
        <v>107</v>
      </c>
      <c r="C76" s="60">
        <v>50</v>
      </c>
      <c r="D76" s="61">
        <f>VLOOKUP(C76,UPS原价表!BO:BX,5,FALSE)</f>
        <v>726.58</v>
      </c>
      <c r="E76" s="61">
        <f>ROUND(D76*$C$4,2)</f>
        <v>0</v>
      </c>
      <c r="F76" s="64"/>
      <c r="G76" s="62">
        <v>5.5</v>
      </c>
      <c r="H76" s="63">
        <f t="shared" si="30"/>
        <v>732.08</v>
      </c>
      <c r="I76" s="90">
        <f>MAX(ups!$H$60,ROUND(D76*(1-ups!$G$60),2))</f>
        <v>79.92</v>
      </c>
      <c r="J76" s="61">
        <f t="shared" si="27"/>
        <v>0</v>
      </c>
      <c r="K76" s="91"/>
      <c r="L76" s="61">
        <v>5.5</v>
      </c>
      <c r="M76" s="91">
        <f t="shared" si="31"/>
        <v>85.42</v>
      </c>
      <c r="N76" s="93">
        <f t="shared" si="32"/>
        <v>0.890005229981557</v>
      </c>
      <c r="O76" s="35"/>
      <c r="P76" s="94"/>
      <c r="Q76" s="28"/>
      <c r="R76" s="28"/>
      <c r="S76" s="28"/>
      <c r="T76" s="28"/>
    </row>
    <row r="77" s="23" customFormat="1" spans="2:20">
      <c r="B77" s="59"/>
      <c r="C77" s="60"/>
      <c r="D77" s="61"/>
      <c r="E77" s="61"/>
      <c r="F77" s="64"/>
      <c r="G77" s="62"/>
      <c r="H77" s="63"/>
      <c r="I77" s="90"/>
      <c r="J77" s="61"/>
      <c r="K77" s="91"/>
      <c r="L77" s="61"/>
      <c r="M77" s="91"/>
      <c r="N77" s="93"/>
      <c r="O77" s="35"/>
      <c r="P77" s="94"/>
      <c r="Q77" s="28"/>
      <c r="R77" s="28"/>
      <c r="S77" s="28"/>
      <c r="T77" s="28"/>
    </row>
    <row r="78" s="23" customFormat="1" spans="1:20">
      <c r="A78" s="23" t="s">
        <v>108</v>
      </c>
      <c r="B78" s="59" t="s">
        <v>231</v>
      </c>
      <c r="C78" s="60">
        <v>1</v>
      </c>
      <c r="D78" s="61">
        <f>VLOOKUP(C78,UPS原价表!BO:BX,6,FALSE)</f>
        <v>110.07</v>
      </c>
      <c r="E78" s="61">
        <f>ROUND(D78*$C$4,2)</f>
        <v>0</v>
      </c>
      <c r="F78" s="64"/>
      <c r="G78" s="62">
        <v>0.11</v>
      </c>
      <c r="H78" s="63">
        <f t="shared" ref="H78:H83" si="33">D78+E78+F78+G78</f>
        <v>110.18</v>
      </c>
      <c r="I78" s="90">
        <f>MAX(ups!$H$62,ROUND(D78*(1-ups!$G$62),2))</f>
        <v>44.03</v>
      </c>
      <c r="J78" s="61">
        <f t="shared" si="27"/>
        <v>0</v>
      </c>
      <c r="K78" s="91"/>
      <c r="L78" s="61">
        <v>0.11</v>
      </c>
      <c r="M78" s="91">
        <f t="shared" ref="M78:M80" si="34">I78+J78+K78+L78</f>
        <v>44.14</v>
      </c>
      <c r="N78" s="93">
        <f t="shared" ref="N78:N80" si="35">IFERROR(1-I78/D78,0)</f>
        <v>0.599981829744708</v>
      </c>
      <c r="O78" s="35"/>
      <c r="P78" s="94"/>
      <c r="Q78" s="28"/>
      <c r="R78" s="28"/>
      <c r="S78" s="28"/>
      <c r="T78" s="28"/>
    </row>
    <row r="79" s="23" customFormat="1" spans="2:20">
      <c r="B79" s="59"/>
      <c r="C79" s="60">
        <v>30</v>
      </c>
      <c r="D79" s="61">
        <f>VLOOKUP(C79,UPS原价表!BO:BX,6,FALSE)</f>
        <v>644.13</v>
      </c>
      <c r="E79" s="61">
        <f>ROUND(D79*$C$4,2)</f>
        <v>0</v>
      </c>
      <c r="F79" s="64"/>
      <c r="G79" s="62">
        <v>3.3</v>
      </c>
      <c r="H79" s="63">
        <f t="shared" si="33"/>
        <v>647.43</v>
      </c>
      <c r="I79" s="90">
        <f>MAX(ups!$H$62,ROUND(D79*(1-ups!$G$62),2))</f>
        <v>70.85</v>
      </c>
      <c r="J79" s="61">
        <f t="shared" si="27"/>
        <v>0</v>
      </c>
      <c r="K79" s="91"/>
      <c r="L79" s="61">
        <v>3.3</v>
      </c>
      <c r="M79" s="91">
        <f t="shared" si="34"/>
        <v>74.15</v>
      </c>
      <c r="N79" s="93">
        <f t="shared" si="35"/>
        <v>0.89000667567106</v>
      </c>
      <c r="O79" s="35"/>
      <c r="P79" s="94"/>
      <c r="Q79" s="28"/>
      <c r="R79" s="28"/>
      <c r="S79" s="28"/>
      <c r="T79" s="28"/>
    </row>
    <row r="80" s="23" customFormat="1" spans="2:20">
      <c r="B80" s="59" t="s">
        <v>107</v>
      </c>
      <c r="C80" s="60">
        <v>50</v>
      </c>
      <c r="D80" s="61">
        <f>VLOOKUP(C80,UPS原价表!BO:BX,6,FALSE)</f>
        <v>992.98</v>
      </c>
      <c r="E80" s="61">
        <f>ROUND(D80*$C$4,2)</f>
        <v>0</v>
      </c>
      <c r="F80" s="64"/>
      <c r="G80" s="62">
        <v>5.5</v>
      </c>
      <c r="H80" s="63">
        <f t="shared" si="33"/>
        <v>998.48</v>
      </c>
      <c r="I80" s="90">
        <f>MAX(ups!$H$62,ROUND(D80*(1-ups!$G$62),2))</f>
        <v>109.23</v>
      </c>
      <c r="J80" s="61">
        <f t="shared" si="27"/>
        <v>0</v>
      </c>
      <c r="K80" s="91"/>
      <c r="L80" s="61">
        <v>5.5</v>
      </c>
      <c r="M80" s="91">
        <f t="shared" si="34"/>
        <v>114.73</v>
      </c>
      <c r="N80" s="93">
        <f t="shared" si="35"/>
        <v>0.889997784446817</v>
      </c>
      <c r="O80" s="35"/>
      <c r="P80" s="94"/>
      <c r="Q80" s="28"/>
      <c r="R80" s="28"/>
      <c r="S80" s="28"/>
      <c r="T80" s="28"/>
    </row>
    <row r="81" s="23" customFormat="1" spans="2:20">
      <c r="B81" s="59"/>
      <c r="C81" s="60"/>
      <c r="D81" s="61"/>
      <c r="E81" s="61"/>
      <c r="F81" s="64"/>
      <c r="G81" s="62"/>
      <c r="H81" s="63"/>
      <c r="I81" s="90"/>
      <c r="J81" s="61"/>
      <c r="K81" s="91"/>
      <c r="L81" s="61"/>
      <c r="M81" s="91"/>
      <c r="N81" s="93"/>
      <c r="O81" s="35"/>
      <c r="P81" s="94"/>
      <c r="Q81" s="28"/>
      <c r="R81" s="28"/>
      <c r="S81" s="28"/>
      <c r="T81" s="28"/>
    </row>
    <row r="82" s="23" customFormat="1" spans="1:20">
      <c r="A82" s="23" t="s">
        <v>109</v>
      </c>
      <c r="B82" s="59" t="s">
        <v>231</v>
      </c>
      <c r="C82" s="60">
        <v>1</v>
      </c>
      <c r="D82" s="61">
        <f>VLOOKUP(C82,UPS原价表!BO:BX,7,FALSE)</f>
        <v>113.07</v>
      </c>
      <c r="E82" s="61">
        <f>ROUND(D82*$C$4,2)</f>
        <v>0</v>
      </c>
      <c r="F82" s="64"/>
      <c r="G82" s="62">
        <v>0.11</v>
      </c>
      <c r="H82" s="63">
        <f t="shared" ref="H82:H85" si="36">D82+E82+F82+G82</f>
        <v>113.18</v>
      </c>
      <c r="I82" s="90">
        <f>MAX(ups!$H$64,ROUND(D82*(1-ups!$G$64),2))</f>
        <v>45.23</v>
      </c>
      <c r="J82" s="61">
        <f t="shared" si="27"/>
        <v>0</v>
      </c>
      <c r="K82" s="91"/>
      <c r="L82" s="61">
        <v>0.11</v>
      </c>
      <c r="M82" s="91">
        <f t="shared" ref="M82:M84" si="37">I82+J82+K82+L82</f>
        <v>45.34</v>
      </c>
      <c r="N82" s="93">
        <f t="shared" ref="N82:N84" si="38">IFERROR(1-I82/D82,0)</f>
        <v>0.599982311842222</v>
      </c>
      <c r="O82" s="35"/>
      <c r="P82" s="94"/>
      <c r="Q82" s="28"/>
      <c r="R82" s="28"/>
      <c r="S82" s="28"/>
      <c r="T82" s="28"/>
    </row>
    <row r="83" s="23" customFormat="1" spans="2:20">
      <c r="B83" s="59"/>
      <c r="C83" s="60">
        <v>30</v>
      </c>
      <c r="D83" s="61">
        <f>VLOOKUP(C83,UPS原价表!BO:BX,7,FALSE)</f>
        <v>619.93</v>
      </c>
      <c r="E83" s="61">
        <f>ROUND(D83*$C$4,2)</f>
        <v>0</v>
      </c>
      <c r="F83" s="64"/>
      <c r="G83" s="62">
        <v>3.3</v>
      </c>
      <c r="H83" s="63">
        <f t="shared" si="36"/>
        <v>623.23</v>
      </c>
      <c r="I83" s="90">
        <f>MAX(ups!$H$64,ROUND(D83*(1-ups!$G$64),2))</f>
        <v>92.99</v>
      </c>
      <c r="J83" s="61">
        <f t="shared" si="27"/>
        <v>0</v>
      </c>
      <c r="K83" s="91"/>
      <c r="L83" s="61">
        <v>3.3</v>
      </c>
      <c r="M83" s="91">
        <f t="shared" si="37"/>
        <v>96.29</v>
      </c>
      <c r="N83" s="93">
        <f t="shared" si="38"/>
        <v>0.849999193457326</v>
      </c>
      <c r="O83" s="35"/>
      <c r="P83" s="94"/>
      <c r="Q83" s="28"/>
      <c r="R83" s="28"/>
      <c r="S83" s="28"/>
      <c r="T83" s="28"/>
    </row>
    <row r="84" s="23" customFormat="1" spans="2:20">
      <c r="B84" s="59" t="s">
        <v>107</v>
      </c>
      <c r="C84" s="60">
        <v>50</v>
      </c>
      <c r="D84" s="61">
        <f>VLOOKUP(C84,UPS原价表!BO:BX,7,FALSE)</f>
        <v>903.41</v>
      </c>
      <c r="E84" s="61">
        <f>ROUND(D84*$C$4,2)</f>
        <v>0</v>
      </c>
      <c r="F84" s="64"/>
      <c r="G84" s="62">
        <v>5.5</v>
      </c>
      <c r="H84" s="63">
        <f t="shared" si="36"/>
        <v>908.91</v>
      </c>
      <c r="I84" s="90">
        <f>MAX(ups!$H$64,ROUND(D84*(1-ups!$G$64),2))</f>
        <v>135.51</v>
      </c>
      <c r="J84" s="61">
        <f t="shared" si="27"/>
        <v>0</v>
      </c>
      <c r="K84" s="91"/>
      <c r="L84" s="61">
        <v>5.5</v>
      </c>
      <c r="M84" s="91">
        <f t="shared" si="37"/>
        <v>141.01</v>
      </c>
      <c r="N84" s="93">
        <f t="shared" si="38"/>
        <v>0.850001660375688</v>
      </c>
      <c r="O84" s="35"/>
      <c r="P84" s="94"/>
      <c r="Q84" s="28"/>
      <c r="R84" s="28"/>
      <c r="S84" s="28"/>
      <c r="T84" s="28"/>
    </row>
    <row r="85" s="23" customFormat="1" spans="2:20">
      <c r="B85" s="59"/>
      <c r="C85" s="60"/>
      <c r="D85" s="61"/>
      <c r="E85" s="61"/>
      <c r="F85" s="64"/>
      <c r="G85" s="62"/>
      <c r="H85" s="63"/>
      <c r="I85" s="90"/>
      <c r="J85" s="61"/>
      <c r="K85" s="91"/>
      <c r="L85" s="61"/>
      <c r="M85" s="91"/>
      <c r="N85" s="93"/>
      <c r="O85" s="35"/>
      <c r="P85" s="94"/>
      <c r="Q85" s="28"/>
      <c r="R85" s="28"/>
      <c r="S85" s="28"/>
      <c r="T85" s="28"/>
    </row>
    <row r="86" s="25" customFormat="1" ht="24" spans="1:22">
      <c r="A86" s="58" t="s">
        <v>86</v>
      </c>
      <c r="B86" s="59" t="s">
        <v>228</v>
      </c>
      <c r="C86" s="60">
        <f>ROUNDUP(20*20*20/ups!G23,0)</f>
        <v>58</v>
      </c>
      <c r="D86" s="61">
        <f>VLOOKUP(C86,UPS原价表!BO:BX,10,FALSE)</f>
        <v>1049.84</v>
      </c>
      <c r="E86" s="61">
        <f>ROUND(D86*C4,2)</f>
        <v>0</v>
      </c>
      <c r="F86" s="62"/>
      <c r="G86" s="62">
        <v>6.38</v>
      </c>
      <c r="H86" s="63">
        <f>D86+E86+F86+G86</f>
        <v>1056.22</v>
      </c>
      <c r="I86" s="90">
        <f>MAX(ups!H48,ROUND(D86*(1-ups!G50),2))</f>
        <v>157.48</v>
      </c>
      <c r="J86" s="61">
        <f t="shared" si="27"/>
        <v>0</v>
      </c>
      <c r="K86" s="91"/>
      <c r="L86" s="61">
        <v>6.38</v>
      </c>
      <c r="M86" s="91">
        <f>I86+J86+K86+L86</f>
        <v>163.86</v>
      </c>
      <c r="N86" s="93">
        <f>IFERROR(1-I86/D86,0)</f>
        <v>0.849996189895603</v>
      </c>
      <c r="O86" s="35"/>
      <c r="P86" s="94"/>
      <c r="Q86" s="28"/>
      <c r="R86" s="28"/>
      <c r="S86" s="28"/>
      <c r="T86" s="28"/>
      <c r="U86" s="23"/>
      <c r="V86" s="23"/>
    </row>
  </sheetData>
  <mergeCells count="2">
    <mergeCell ref="D6:H6"/>
    <mergeCell ref="I6:M6"/>
  </mergeCells>
  <hyperlinks>
    <hyperlink ref="C1" r:id="rId1" display="https://www.ups.com/bridge/fuelsurcharge.html" tooltip="https://www.ups.com/bridge/fuelsurcharge.html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opLeftCell="A16" workbookViewId="0">
      <selection activeCell="J143" sqref="J143"/>
    </sheetView>
  </sheetViews>
  <sheetFormatPr defaultColWidth="9" defaultRowHeight="16.5" outlineLevelCol="4"/>
  <cols>
    <col min="1" max="1" width="39.375" style="1" customWidth="1"/>
    <col min="2" max="2" width="11.25" style="2" customWidth="1"/>
    <col min="3" max="3" width="10.75" style="2" customWidth="1"/>
    <col min="4" max="4" width="10.75" style="3" customWidth="1"/>
  </cols>
  <sheetData>
    <row r="1" spans="1:4">
      <c r="A1" s="4"/>
      <c r="B1" s="5" t="s">
        <v>232</v>
      </c>
      <c r="C1" s="6" t="s">
        <v>233</v>
      </c>
      <c r="D1" s="7"/>
    </row>
    <row r="2" spans="1:4">
      <c r="A2" s="8" t="s">
        <v>234</v>
      </c>
      <c r="B2" s="9" t="s">
        <v>235</v>
      </c>
      <c r="C2" s="10" t="s">
        <v>236</v>
      </c>
      <c r="D2" s="11" t="s">
        <v>237</v>
      </c>
    </row>
    <row r="3" ht="33" spans="1:4">
      <c r="A3" s="12" t="s">
        <v>238</v>
      </c>
      <c r="B3" s="13">
        <v>13.5</v>
      </c>
      <c r="C3" s="14"/>
      <c r="D3" s="15">
        <f>1-C3/B3</f>
        <v>1</v>
      </c>
    </row>
    <row r="4" ht="33" spans="1:4">
      <c r="A4" s="12" t="s">
        <v>239</v>
      </c>
      <c r="B4" s="13">
        <v>20</v>
      </c>
      <c r="C4" s="14"/>
      <c r="D4" s="15">
        <f t="shared" ref="D4:D25" si="0">1-C4/B4</f>
        <v>1</v>
      </c>
    </row>
    <row r="5" spans="1:4">
      <c r="A5" s="16" t="s">
        <v>240</v>
      </c>
      <c r="B5" s="13">
        <v>20</v>
      </c>
      <c r="C5" s="14"/>
      <c r="D5" s="15">
        <f t="shared" si="0"/>
        <v>1</v>
      </c>
    </row>
    <row r="6" ht="33" spans="1:4">
      <c r="A6" s="12" t="s">
        <v>241</v>
      </c>
      <c r="B6" s="13">
        <v>12</v>
      </c>
      <c r="C6" s="14"/>
      <c r="D6" s="15">
        <f t="shared" si="0"/>
        <v>1</v>
      </c>
    </row>
    <row r="7" spans="1:4">
      <c r="A7" s="16" t="s">
        <v>242</v>
      </c>
      <c r="B7" s="13">
        <v>16</v>
      </c>
      <c r="C7" s="14"/>
      <c r="D7" s="15">
        <f t="shared" si="0"/>
        <v>1</v>
      </c>
    </row>
    <row r="8" spans="1:4">
      <c r="A8" s="17" t="s">
        <v>243</v>
      </c>
      <c r="B8" s="13">
        <v>90</v>
      </c>
      <c r="C8" s="14"/>
      <c r="D8" s="15">
        <f t="shared" si="0"/>
        <v>1</v>
      </c>
    </row>
    <row r="9" spans="1:4">
      <c r="A9" s="16" t="s">
        <v>244</v>
      </c>
      <c r="B9" s="18">
        <v>2.85</v>
      </c>
      <c r="C9" s="19"/>
      <c r="D9" s="15">
        <f t="shared" si="0"/>
        <v>1</v>
      </c>
    </row>
    <row r="10" spans="1:4">
      <c r="A10" s="16" t="s">
        <v>245</v>
      </c>
      <c r="B10" s="18">
        <v>4.65</v>
      </c>
      <c r="C10" s="19"/>
      <c r="D10" s="15">
        <f t="shared" si="0"/>
        <v>1</v>
      </c>
    </row>
    <row r="11" spans="1:4">
      <c r="A11" s="16" t="s">
        <v>246</v>
      </c>
      <c r="B11" s="18">
        <v>2.7</v>
      </c>
      <c r="C11" s="19"/>
      <c r="D11" s="15">
        <f t="shared" si="0"/>
        <v>1</v>
      </c>
    </row>
    <row r="12" spans="1:4">
      <c r="A12" s="16" t="s">
        <v>247</v>
      </c>
      <c r="B12" s="18">
        <v>4.65</v>
      </c>
      <c r="C12" s="19"/>
      <c r="D12" s="15">
        <f t="shared" si="0"/>
        <v>1</v>
      </c>
    </row>
    <row r="13" spans="1:4">
      <c r="A13" s="16" t="s">
        <v>248</v>
      </c>
      <c r="B13" s="18">
        <v>2.85</v>
      </c>
      <c r="C13" s="19"/>
      <c r="D13" s="15">
        <f t="shared" si="0"/>
        <v>1</v>
      </c>
    </row>
    <row r="14" spans="1:4">
      <c r="A14" s="16" t="s">
        <v>249</v>
      </c>
      <c r="B14" s="18">
        <v>4.2</v>
      </c>
      <c r="C14" s="19"/>
      <c r="D14" s="15">
        <f t="shared" si="0"/>
        <v>1</v>
      </c>
    </row>
    <row r="15" spans="1:4">
      <c r="A15" s="16" t="s">
        <v>250</v>
      </c>
      <c r="B15" s="18">
        <v>2.7</v>
      </c>
      <c r="C15" s="19"/>
      <c r="D15" s="15">
        <f t="shared" si="0"/>
        <v>1</v>
      </c>
    </row>
    <row r="16" spans="1:4">
      <c r="A16" s="16" t="s">
        <v>251</v>
      </c>
      <c r="B16" s="18">
        <v>3.65</v>
      </c>
      <c r="C16" s="19"/>
      <c r="D16" s="15">
        <f t="shared" si="0"/>
        <v>1</v>
      </c>
    </row>
    <row r="17" spans="1:5">
      <c r="A17" s="17" t="s">
        <v>47</v>
      </c>
      <c r="B17" s="13">
        <v>3.8</v>
      </c>
      <c r="C17" s="14"/>
      <c r="D17" s="15">
        <f t="shared" si="0"/>
        <v>1</v>
      </c>
      <c r="E17" s="20"/>
    </row>
    <row r="18" spans="1:5">
      <c r="A18" s="17" t="s">
        <v>252</v>
      </c>
      <c r="B18" s="13">
        <v>4.4</v>
      </c>
      <c r="C18" s="14"/>
      <c r="D18" s="15">
        <f t="shared" si="0"/>
        <v>1</v>
      </c>
      <c r="E18" s="21"/>
    </row>
    <row r="19" spans="1:5">
      <c r="A19" s="16" t="s">
        <v>253</v>
      </c>
      <c r="B19" s="13">
        <v>6.05</v>
      </c>
      <c r="C19" s="14"/>
      <c r="D19" s="15">
        <f t="shared" si="0"/>
        <v>1</v>
      </c>
      <c r="E19" s="21"/>
    </row>
    <row r="20" spans="1:5">
      <c r="A20" s="16" t="s">
        <v>254</v>
      </c>
      <c r="B20" s="13">
        <v>5</v>
      </c>
      <c r="C20" s="14"/>
      <c r="D20" s="15">
        <f t="shared" si="0"/>
        <v>1</v>
      </c>
      <c r="E20" s="21"/>
    </row>
    <row r="21" spans="1:5">
      <c r="A21" s="16" t="s">
        <v>255</v>
      </c>
      <c r="B21" s="13">
        <v>5</v>
      </c>
      <c r="C21" s="14"/>
      <c r="D21" s="15">
        <f t="shared" si="0"/>
        <v>1</v>
      </c>
      <c r="E21" s="21"/>
    </row>
    <row r="22" spans="1:5">
      <c r="A22" s="16" t="s">
        <v>256</v>
      </c>
      <c r="B22" s="13">
        <v>5</v>
      </c>
      <c r="C22" s="14"/>
      <c r="D22" s="15">
        <f t="shared" si="0"/>
        <v>1</v>
      </c>
      <c r="E22" s="20"/>
    </row>
    <row r="23" spans="1:5">
      <c r="A23" s="16" t="s">
        <v>257</v>
      </c>
      <c r="B23" s="13">
        <v>5</v>
      </c>
      <c r="C23" s="14"/>
      <c r="D23" s="15">
        <f t="shared" si="0"/>
        <v>1</v>
      </c>
      <c r="E23" s="20"/>
    </row>
    <row r="24" spans="1:5">
      <c r="A24" s="16" t="s">
        <v>258</v>
      </c>
      <c r="B24" s="13">
        <v>16</v>
      </c>
      <c r="C24" s="14"/>
      <c r="D24" s="15">
        <f t="shared" si="0"/>
        <v>1</v>
      </c>
      <c r="E24" s="21"/>
    </row>
    <row r="25" spans="1:5">
      <c r="A25" s="16" t="s">
        <v>259</v>
      </c>
      <c r="B25" s="13">
        <v>16</v>
      </c>
      <c r="C25" s="14"/>
      <c r="D25" s="15">
        <f t="shared" si="0"/>
        <v>1</v>
      </c>
      <c r="E25" s="21"/>
    </row>
    <row r="26" spans="1:5">
      <c r="A26" s="16" t="s">
        <v>260</v>
      </c>
      <c r="B26" s="13">
        <v>250</v>
      </c>
      <c r="C26" s="14"/>
      <c r="D26" s="15"/>
      <c r="E26" s="21"/>
    </row>
    <row r="27" spans="1:5">
      <c r="A27" s="16" t="s">
        <v>261</v>
      </c>
      <c r="B27" s="13">
        <v>166</v>
      </c>
      <c r="C27" s="14"/>
      <c r="D27" s="15"/>
      <c r="E27" s="21"/>
    </row>
    <row r="28" spans="1:5">
      <c r="A28" s="4" t="s">
        <v>262</v>
      </c>
      <c r="B28" s="13">
        <v>166</v>
      </c>
      <c r="C28" s="14"/>
      <c r="D28" s="22"/>
      <c r="E28" s="21"/>
    </row>
    <row r="29" spans="1:5">
      <c r="A29" s="4" t="s">
        <v>263</v>
      </c>
      <c r="B29" s="13">
        <v>139</v>
      </c>
      <c r="C29" s="14"/>
      <c r="D29" s="22"/>
      <c r="E29" s="21"/>
    </row>
  </sheetData>
  <mergeCells count="1">
    <mergeCell ref="C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fedex</vt:lpstr>
      <vt:lpstr>Fedex-biztollc</vt:lpstr>
      <vt:lpstr>Fedex-GlobalProdigy</vt:lpstr>
      <vt:lpstr>fedex原价表</vt:lpstr>
      <vt:lpstr>UPS原价表</vt:lpstr>
      <vt:lpstr>ups</vt:lpstr>
      <vt:lpstr>UPS-605Y16</vt:lpstr>
      <vt:lpstr>UPS-6X52X3</vt:lpstr>
      <vt:lpstr>UPS-X0X992</vt:lpstr>
      <vt:lpstr>fedex老账户额外费测试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恩虎</cp:lastModifiedBy>
  <dcterms:created xsi:type="dcterms:W3CDTF">2018-10-11T18:36:00Z</dcterms:created>
  <dcterms:modified xsi:type="dcterms:W3CDTF">2020-06-23T05:08:03Z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