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Math_Expression\Resources\"/>
    </mc:Choice>
  </mc:AlternateContent>
  <bookViews>
    <workbookView xWindow="0" yWindow="0" windowWidth="18480" windowHeight="9930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2" l="1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O70" i="2" l="1"/>
  <c r="N57" i="2"/>
  <c r="O72" i="2"/>
  <c r="O71" i="2"/>
  <c r="P71" i="2" s="1"/>
  <c r="O69" i="2"/>
  <c r="O68" i="2"/>
  <c r="O67" i="2"/>
  <c r="O66" i="2"/>
  <c r="O65" i="2"/>
  <c r="O64" i="2"/>
  <c r="O63" i="2"/>
  <c r="O62" i="2"/>
  <c r="O61" i="2"/>
  <c r="O60" i="2"/>
  <c r="P60" i="2" s="1"/>
  <c r="O59" i="2"/>
  <c r="O58" i="2"/>
  <c r="O57" i="2"/>
  <c r="N72" i="2"/>
  <c r="N71" i="2"/>
  <c r="N70" i="2"/>
  <c r="N69" i="2"/>
  <c r="N68" i="2"/>
  <c r="N67" i="2"/>
  <c r="P67" i="2" s="1"/>
  <c r="N66" i="2"/>
  <c r="N65" i="2"/>
  <c r="N64" i="2"/>
  <c r="N63" i="2"/>
  <c r="N62" i="2"/>
  <c r="N61" i="2"/>
  <c r="N60" i="2"/>
  <c r="N59" i="2"/>
  <c r="N58" i="2"/>
  <c r="P72" i="2"/>
  <c r="P69" i="2"/>
  <c r="P68" i="2"/>
  <c r="P66" i="2"/>
  <c r="P65" i="2"/>
  <c r="P64" i="2"/>
  <c r="P63" i="2"/>
  <c r="P61" i="2"/>
  <c r="P59" i="2"/>
  <c r="P58" i="2"/>
  <c r="P57" i="2"/>
  <c r="O53" i="2"/>
  <c r="O51" i="2"/>
  <c r="P51" i="2" s="1"/>
  <c r="O46" i="2"/>
  <c r="O54" i="2"/>
  <c r="O52" i="2"/>
  <c r="O50" i="2"/>
  <c r="O49" i="2"/>
  <c r="P49" i="2" s="1"/>
  <c r="O48" i="2"/>
  <c r="O47" i="2"/>
  <c r="O45" i="2"/>
  <c r="O44" i="2"/>
  <c r="O43" i="2"/>
  <c r="O42" i="2"/>
  <c r="O41" i="2"/>
  <c r="P41" i="2" s="1"/>
  <c r="O40" i="2"/>
  <c r="O39" i="2"/>
  <c r="N46" i="2"/>
  <c r="P46" i="2" s="1"/>
  <c r="N44" i="2"/>
  <c r="N54" i="2"/>
  <c r="N53" i="2"/>
  <c r="N52" i="2"/>
  <c r="N51" i="2"/>
  <c r="N50" i="2"/>
  <c r="N49" i="2"/>
  <c r="N48" i="2"/>
  <c r="N47" i="2"/>
  <c r="P47" i="2" s="1"/>
  <c r="N45" i="2"/>
  <c r="N43" i="2"/>
  <c r="N42" i="2"/>
  <c r="N41" i="2"/>
  <c r="N40" i="2"/>
  <c r="P40" i="2" s="1"/>
  <c r="N39" i="2"/>
  <c r="P54" i="2"/>
  <c r="P53" i="2"/>
  <c r="P52" i="2"/>
  <c r="P50" i="2"/>
  <c r="P48" i="2"/>
  <c r="P45" i="2"/>
  <c r="P44" i="2"/>
  <c r="P43" i="2"/>
  <c r="P42" i="2"/>
  <c r="P39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F14" i="1"/>
  <c r="F13" i="1"/>
  <c r="F10" i="1"/>
  <c r="F9" i="1"/>
  <c r="F5" i="1"/>
  <c r="F4" i="1"/>
  <c r="F3" i="1"/>
  <c r="F2" i="1"/>
  <c r="P70" i="2" l="1"/>
  <c r="P62" i="2"/>
</calcChain>
</file>

<file path=xl/sharedStrings.xml><?xml version="1.0" encoding="utf-8"?>
<sst xmlns="http://schemas.openxmlformats.org/spreadsheetml/2006/main" count="399" uniqueCount="14">
  <si>
    <t>Addition</t>
  </si>
  <si>
    <t>Subtraktion</t>
  </si>
  <si>
    <t>LHS</t>
  </si>
  <si>
    <t>RHS</t>
  </si>
  <si>
    <t>Multiplikation</t>
  </si>
  <si>
    <t>Division</t>
  </si>
  <si>
    <t>+</t>
  </si>
  <si>
    <t>-</t>
  </si>
  <si>
    <t>*</t>
  </si>
  <si>
    <t>/</t>
  </si>
  <si>
    <t>=</t>
  </si>
  <si>
    <t>Klammern</t>
  </si>
  <si>
    <t>mit</t>
  </si>
  <si>
    <t>ohne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</si>
</sst>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F14" sqref="F14"/>
    </sheetView>
  </sheetViews>
  <sheetFormatPr baseColWidth="10" defaultRowHeight="15" x14ac:dyDescent="0.25"/>
  <sheetData>
    <row r="2" spans="2:6" x14ac:dyDescent="0.25">
      <c r="B2">
        <v>12</v>
      </c>
      <c r="C2">
        <v>34</v>
      </c>
      <c r="D2">
        <v>98</v>
      </c>
      <c r="E2">
        <v>76</v>
      </c>
      <c r="F2">
        <f>B2+C2+D2-E2</f>
        <v>68</v>
      </c>
    </row>
    <row r="3" spans="2:6" x14ac:dyDescent="0.25">
      <c r="B3">
        <v>12</v>
      </c>
      <c r="C3">
        <v>34</v>
      </c>
      <c r="D3">
        <v>98</v>
      </c>
      <c r="E3">
        <v>76</v>
      </c>
      <c r="F3">
        <f>(B3+C3)-(D3-E3)</f>
        <v>24</v>
      </c>
    </row>
    <row r="4" spans="2:6" x14ac:dyDescent="0.25">
      <c r="B4">
        <v>12</v>
      </c>
      <c r="C4">
        <v>34</v>
      </c>
      <c r="D4">
        <v>98</v>
      </c>
      <c r="E4">
        <v>76</v>
      </c>
      <c r="F4">
        <f>(B4+C4)*(D4-E4)</f>
        <v>1012</v>
      </c>
    </row>
    <row r="5" spans="2:6" x14ac:dyDescent="0.25">
      <c r="B5">
        <v>12</v>
      </c>
      <c r="C5">
        <v>34</v>
      </c>
      <c r="D5">
        <v>98</v>
      </c>
      <c r="E5">
        <v>76</v>
      </c>
      <c r="F5">
        <f>(B5+C5)/((D5-E5))</f>
        <v>2.0909090909090908</v>
      </c>
    </row>
    <row r="9" spans="2:6" x14ac:dyDescent="0.25">
      <c r="C9">
        <v>1</v>
      </c>
      <c r="D9">
        <v>2</v>
      </c>
      <c r="E9">
        <v>3</v>
      </c>
      <c r="F9">
        <f>C9/D9/E9</f>
        <v>0.16666666666666666</v>
      </c>
    </row>
    <row r="10" spans="2:6" x14ac:dyDescent="0.25">
      <c r="C10">
        <v>1</v>
      </c>
      <c r="D10">
        <v>2</v>
      </c>
      <c r="E10">
        <v>3</v>
      </c>
      <c r="F10">
        <f>C10/(D10/E10)</f>
        <v>1.5</v>
      </c>
    </row>
    <row r="13" spans="2:6" x14ac:dyDescent="0.25">
      <c r="B13">
        <v>1</v>
      </c>
      <c r="C13">
        <v>2</v>
      </c>
      <c r="D13">
        <v>3</v>
      </c>
      <c r="E13">
        <v>4</v>
      </c>
      <c r="F13">
        <f xml:space="preserve"> B13 / C13 / D13 / E13</f>
        <v>4.1666666666666664E-2</v>
      </c>
    </row>
    <row r="14" spans="2:6" x14ac:dyDescent="0.25">
      <c r="B14">
        <v>1</v>
      </c>
      <c r="C14">
        <v>2</v>
      </c>
      <c r="D14">
        <v>3</v>
      </c>
      <c r="E14">
        <v>4</v>
      </c>
      <c r="F14">
        <f xml:space="preserve"> (B14 / C14) / (D14 / E14)</f>
        <v>0.66666666666666663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A40" workbookViewId="0">
      <selection activeCell="R55" sqref="R55:R56"/>
    </sheetView>
  </sheetViews>
  <sheetFormatPr baseColWidth="10" defaultRowHeight="15" x14ac:dyDescent="0.25"/>
  <cols>
    <col min="3" max="3" width="15.42578125" customWidth="1"/>
    <col min="4" max="4" width="13.5703125" bestFit="1" customWidth="1"/>
  </cols>
  <sheetData>
    <row r="1" spans="1:18" x14ac:dyDescent="0.25">
      <c r="N1" s="1" t="s">
        <v>11</v>
      </c>
      <c r="O1" s="1"/>
    </row>
    <row r="2" spans="1:18" x14ac:dyDescent="0.25">
      <c r="A2" t="s">
        <v>0</v>
      </c>
      <c r="C2" t="s">
        <v>2</v>
      </c>
      <c r="D2" t="s">
        <v>3</v>
      </c>
      <c r="N2" s="1" t="s">
        <v>12</v>
      </c>
      <c r="O2" s="1" t="s">
        <v>13</v>
      </c>
    </row>
    <row r="3" spans="1:18" x14ac:dyDescent="0.25">
      <c r="C3" t="s">
        <v>0</v>
      </c>
      <c r="D3" t="s">
        <v>0</v>
      </c>
      <c r="F3" s="1">
        <v>1</v>
      </c>
      <c r="G3" s="2" t="s">
        <v>6</v>
      </c>
      <c r="H3" s="1">
        <v>2</v>
      </c>
      <c r="I3" s="2" t="s">
        <v>6</v>
      </c>
      <c r="J3" s="1">
        <v>4</v>
      </c>
      <c r="K3" s="1" t="s">
        <v>6</v>
      </c>
      <c r="L3" s="1">
        <v>3</v>
      </c>
      <c r="M3" s="2" t="s">
        <v>10</v>
      </c>
      <c r="N3" s="1">
        <f xml:space="preserve"> (F3 + H3) + (J3 + L3)</f>
        <v>10</v>
      </c>
      <c r="O3" s="1">
        <f xml:space="preserve"> F3 + H3 + J3 + L3</f>
        <v>10</v>
      </c>
      <c r="P3" s="1" t="str">
        <f>IF(N3=O3, "OK", "NEIN")</f>
        <v>OK</v>
      </c>
      <c r="Q3">
        <f>1 + 2 + 4 + 3</f>
        <v>10</v>
      </c>
      <c r="R3" s="1" t="str">
        <f>IF(N3=Q3, "OK", "NEIN")</f>
        <v>OK</v>
      </c>
    </row>
    <row r="4" spans="1:18" x14ac:dyDescent="0.25">
      <c r="C4" t="s">
        <v>0</v>
      </c>
      <c r="D4" t="s">
        <v>1</v>
      </c>
      <c r="F4" s="1">
        <v>1</v>
      </c>
      <c r="G4" s="2" t="s">
        <v>6</v>
      </c>
      <c r="H4" s="1">
        <v>2</v>
      </c>
      <c r="I4" s="2" t="s">
        <v>6</v>
      </c>
      <c r="J4" s="1">
        <v>4</v>
      </c>
      <c r="K4" s="1" t="s">
        <v>7</v>
      </c>
      <c r="L4" s="1">
        <v>3</v>
      </c>
      <c r="M4" s="2" t="s">
        <v>10</v>
      </c>
      <c r="N4" s="1">
        <f xml:space="preserve"> (F4 + H4) + (J4 - L4)</f>
        <v>4</v>
      </c>
      <c r="O4" s="1">
        <f xml:space="preserve"> F4 + H4 + J4 - L4</f>
        <v>4</v>
      </c>
      <c r="P4" s="1" t="str">
        <f t="shared" ref="P4:P36" si="0">IF(N4=O4, "OK", "NEIN")</f>
        <v>OK</v>
      </c>
      <c r="Q4">
        <f>1 + 2 + 4 - 3</f>
        <v>4</v>
      </c>
      <c r="R4" s="1" t="str">
        <f t="shared" ref="R4:R67" si="1">IF(N4=Q4, "OK", "NEIN")</f>
        <v>OK</v>
      </c>
    </row>
    <row r="5" spans="1:18" x14ac:dyDescent="0.25">
      <c r="C5" t="s">
        <v>0</v>
      </c>
      <c r="D5" t="s">
        <v>4</v>
      </c>
      <c r="F5" s="1">
        <v>1</v>
      </c>
      <c r="G5" s="2" t="s">
        <v>6</v>
      </c>
      <c r="H5" s="1">
        <v>2</v>
      </c>
      <c r="I5" s="2" t="s">
        <v>6</v>
      </c>
      <c r="J5" s="1">
        <v>4</v>
      </c>
      <c r="K5" s="1" t="s">
        <v>8</v>
      </c>
      <c r="L5" s="1">
        <v>3</v>
      </c>
      <c r="M5" s="2" t="s">
        <v>10</v>
      </c>
      <c r="N5" s="1">
        <f xml:space="preserve"> (F5 + H5) + (J5 * L5)</f>
        <v>15</v>
      </c>
      <c r="O5" s="1">
        <f xml:space="preserve"> F5 + H5 + J5 * L5</f>
        <v>15</v>
      </c>
      <c r="P5" s="1" t="str">
        <f t="shared" si="0"/>
        <v>OK</v>
      </c>
      <c r="Q5">
        <f>1 + 2 + 4 * 3</f>
        <v>15</v>
      </c>
      <c r="R5" s="1" t="str">
        <f t="shared" si="1"/>
        <v>OK</v>
      </c>
    </row>
    <row r="6" spans="1:18" x14ac:dyDescent="0.25">
      <c r="C6" t="s">
        <v>0</v>
      </c>
      <c r="D6" t="s">
        <v>5</v>
      </c>
      <c r="F6" s="1">
        <v>1</v>
      </c>
      <c r="G6" s="2" t="s">
        <v>6</v>
      </c>
      <c r="H6" s="1">
        <v>2</v>
      </c>
      <c r="I6" s="2" t="s">
        <v>6</v>
      </c>
      <c r="J6" s="1">
        <v>4</v>
      </c>
      <c r="K6" s="2" t="s">
        <v>9</v>
      </c>
      <c r="L6" s="1">
        <v>3</v>
      </c>
      <c r="M6" s="2" t="s">
        <v>10</v>
      </c>
      <c r="N6" s="1">
        <f xml:space="preserve"> (F6 + H6) + (J6 / L6)</f>
        <v>4.333333333333333</v>
      </c>
      <c r="O6" s="1">
        <f xml:space="preserve"> F6 + H6 + J6 / L6</f>
        <v>4.333333333333333</v>
      </c>
      <c r="P6" s="1" t="str">
        <f t="shared" si="0"/>
        <v>OK</v>
      </c>
      <c r="Q6">
        <f>1 + 2 + 4 / 3</f>
        <v>4.333333333333333</v>
      </c>
      <c r="R6" s="1" t="str">
        <f t="shared" si="1"/>
        <v>OK</v>
      </c>
    </row>
    <row r="7" spans="1:18" x14ac:dyDescent="0.25">
      <c r="C7" t="s">
        <v>1</v>
      </c>
      <c r="D7" t="s">
        <v>0</v>
      </c>
      <c r="F7" s="1">
        <v>1</v>
      </c>
      <c r="G7" s="1" t="s">
        <v>7</v>
      </c>
      <c r="H7" s="1">
        <v>2</v>
      </c>
      <c r="I7" s="2" t="s">
        <v>6</v>
      </c>
      <c r="J7" s="1">
        <v>4</v>
      </c>
      <c r="K7" s="1" t="s">
        <v>6</v>
      </c>
      <c r="L7" s="1">
        <v>3</v>
      </c>
      <c r="M7" s="2" t="s">
        <v>10</v>
      </c>
      <c r="N7" s="1">
        <f xml:space="preserve"> (F7 - H7) + (J7 + L7)</f>
        <v>6</v>
      </c>
      <c r="O7" s="1">
        <f xml:space="preserve"> F7 - H7 + J7 + L7</f>
        <v>6</v>
      </c>
      <c r="P7" s="1" t="str">
        <f t="shared" si="0"/>
        <v>OK</v>
      </c>
      <c r="Q7">
        <f>1 - 2 + 4 + 3</f>
        <v>6</v>
      </c>
      <c r="R7" s="1" t="str">
        <f t="shared" si="1"/>
        <v>OK</v>
      </c>
    </row>
    <row r="8" spans="1:18" x14ac:dyDescent="0.25">
      <c r="C8" t="s">
        <v>1</v>
      </c>
      <c r="D8" t="s">
        <v>1</v>
      </c>
      <c r="F8" s="1">
        <v>1</v>
      </c>
      <c r="G8" s="1" t="s">
        <v>7</v>
      </c>
      <c r="H8" s="1">
        <v>2</v>
      </c>
      <c r="I8" s="2" t="s">
        <v>6</v>
      </c>
      <c r="J8" s="1">
        <v>4</v>
      </c>
      <c r="K8" s="1" t="s">
        <v>7</v>
      </c>
      <c r="L8" s="1">
        <v>3</v>
      </c>
      <c r="M8" s="2" t="s">
        <v>10</v>
      </c>
      <c r="N8" s="1">
        <f xml:space="preserve"> (F8 - H8) + (J8 - L8)</f>
        <v>0</v>
      </c>
      <c r="O8" s="1">
        <f xml:space="preserve"> F8 - H8 + J8 - L8</f>
        <v>0</v>
      </c>
      <c r="P8" s="1" t="str">
        <f t="shared" si="0"/>
        <v>OK</v>
      </c>
      <c r="Q8">
        <f>1 - 2 + 4 - 3</f>
        <v>0</v>
      </c>
      <c r="R8" s="1" t="str">
        <f t="shared" si="1"/>
        <v>OK</v>
      </c>
    </row>
    <row r="9" spans="1:18" x14ac:dyDescent="0.25">
      <c r="C9" t="s">
        <v>1</v>
      </c>
      <c r="D9" t="s">
        <v>4</v>
      </c>
      <c r="F9" s="1">
        <v>1</v>
      </c>
      <c r="G9" s="1" t="s">
        <v>7</v>
      </c>
      <c r="H9" s="1">
        <v>2</v>
      </c>
      <c r="I9" s="2" t="s">
        <v>6</v>
      </c>
      <c r="J9" s="1">
        <v>4</v>
      </c>
      <c r="K9" s="1" t="s">
        <v>8</v>
      </c>
      <c r="L9" s="1">
        <v>3</v>
      </c>
      <c r="M9" s="2" t="s">
        <v>10</v>
      </c>
      <c r="N9" s="1">
        <f xml:space="preserve"> (F9 - H9) + (J9 * L9)</f>
        <v>11</v>
      </c>
      <c r="O9" s="1">
        <f xml:space="preserve"> F9 - H9 + J9 * L9</f>
        <v>11</v>
      </c>
      <c r="P9" s="1" t="str">
        <f t="shared" si="0"/>
        <v>OK</v>
      </c>
      <c r="Q9">
        <f>1 - 2 + 4 * 3</f>
        <v>11</v>
      </c>
      <c r="R9" s="1" t="str">
        <f t="shared" si="1"/>
        <v>OK</v>
      </c>
    </row>
    <row r="10" spans="1:18" x14ac:dyDescent="0.25">
      <c r="C10" t="s">
        <v>1</v>
      </c>
      <c r="D10" t="s">
        <v>5</v>
      </c>
      <c r="F10" s="1">
        <v>1</v>
      </c>
      <c r="G10" s="1" t="s">
        <v>7</v>
      </c>
      <c r="H10" s="1">
        <v>2</v>
      </c>
      <c r="I10" s="2" t="s">
        <v>6</v>
      </c>
      <c r="J10" s="1">
        <v>4</v>
      </c>
      <c r="K10" s="2" t="s">
        <v>9</v>
      </c>
      <c r="L10" s="1">
        <v>3</v>
      </c>
      <c r="M10" s="2" t="s">
        <v>10</v>
      </c>
      <c r="N10" s="1">
        <f xml:space="preserve"> (F10 - H10) + (J10 / L10)</f>
        <v>0.33333333333333326</v>
      </c>
      <c r="O10" s="1">
        <f xml:space="preserve"> F10 - H10 + J10 / L10</f>
        <v>0.33333333333333326</v>
      </c>
      <c r="P10" s="1" t="str">
        <f t="shared" si="0"/>
        <v>OK</v>
      </c>
      <c r="Q10">
        <f>1 - 2 + 4 / 3</f>
        <v>0.33333333333333326</v>
      </c>
      <c r="R10" s="1" t="str">
        <f t="shared" si="1"/>
        <v>OK</v>
      </c>
    </row>
    <row r="11" spans="1:18" x14ac:dyDescent="0.25">
      <c r="C11" t="s">
        <v>4</v>
      </c>
      <c r="D11" t="s">
        <v>0</v>
      </c>
      <c r="F11" s="1">
        <v>1</v>
      </c>
      <c r="G11" s="2" t="s">
        <v>8</v>
      </c>
      <c r="H11" s="1">
        <v>2</v>
      </c>
      <c r="I11" s="2" t="s">
        <v>6</v>
      </c>
      <c r="J11" s="1">
        <v>4</v>
      </c>
      <c r="K11" s="1" t="s">
        <v>6</v>
      </c>
      <c r="L11" s="1">
        <v>3</v>
      </c>
      <c r="M11" s="2" t="s">
        <v>10</v>
      </c>
      <c r="N11" s="1">
        <f xml:space="preserve"> (F11 * H11) + (J11 + L11)</f>
        <v>9</v>
      </c>
      <c r="O11" s="1">
        <f xml:space="preserve"> F11 * H11 + J11 + L11</f>
        <v>9</v>
      </c>
      <c r="P11" s="1" t="str">
        <f t="shared" si="0"/>
        <v>OK</v>
      </c>
      <c r="Q11">
        <f>1 * 2 + 4 + 3</f>
        <v>9</v>
      </c>
      <c r="R11" s="1" t="str">
        <f t="shared" si="1"/>
        <v>OK</v>
      </c>
    </row>
    <row r="12" spans="1:18" x14ac:dyDescent="0.25">
      <c r="C12" t="s">
        <v>4</v>
      </c>
      <c r="D12" t="s">
        <v>1</v>
      </c>
      <c r="F12" s="1">
        <v>1</v>
      </c>
      <c r="G12" s="2" t="s">
        <v>8</v>
      </c>
      <c r="H12" s="1">
        <v>2</v>
      </c>
      <c r="I12" s="2" t="s">
        <v>6</v>
      </c>
      <c r="J12" s="1">
        <v>4</v>
      </c>
      <c r="K12" s="1" t="s">
        <v>7</v>
      </c>
      <c r="L12" s="1">
        <v>3</v>
      </c>
      <c r="M12" s="2" t="s">
        <v>10</v>
      </c>
      <c r="N12" s="1">
        <f xml:space="preserve"> (F12 * H12) + (J12 - L12)</f>
        <v>3</v>
      </c>
      <c r="O12" s="1">
        <f xml:space="preserve"> F12 * H12 + J12 - L12</f>
        <v>3</v>
      </c>
      <c r="P12" s="1" t="str">
        <f t="shared" si="0"/>
        <v>OK</v>
      </c>
      <c r="Q12">
        <f>1 * 2 + 4 - 3</f>
        <v>3</v>
      </c>
      <c r="R12" s="1" t="str">
        <f t="shared" si="1"/>
        <v>OK</v>
      </c>
    </row>
    <row r="13" spans="1:18" x14ac:dyDescent="0.25">
      <c r="C13" t="s">
        <v>4</v>
      </c>
      <c r="D13" t="s">
        <v>4</v>
      </c>
      <c r="F13" s="1">
        <v>1</v>
      </c>
      <c r="G13" s="2" t="s">
        <v>8</v>
      </c>
      <c r="H13" s="1">
        <v>2</v>
      </c>
      <c r="I13" s="2" t="s">
        <v>6</v>
      </c>
      <c r="J13" s="1">
        <v>4</v>
      </c>
      <c r="K13" s="1" t="s">
        <v>8</v>
      </c>
      <c r="L13" s="1">
        <v>3</v>
      </c>
      <c r="M13" s="2" t="s">
        <v>10</v>
      </c>
      <c r="N13" s="1">
        <f xml:space="preserve"> (F13 * H13) + (J13 * L13)</f>
        <v>14</v>
      </c>
      <c r="O13" s="1">
        <f xml:space="preserve"> F13 * H13 + J13 * L13</f>
        <v>14</v>
      </c>
      <c r="P13" s="1" t="str">
        <f t="shared" si="0"/>
        <v>OK</v>
      </c>
      <c r="Q13">
        <f>1 * 2 + 4 * 3</f>
        <v>14</v>
      </c>
      <c r="R13" s="1" t="str">
        <f t="shared" si="1"/>
        <v>OK</v>
      </c>
    </row>
    <row r="14" spans="1:18" x14ac:dyDescent="0.25">
      <c r="C14" t="s">
        <v>4</v>
      </c>
      <c r="D14" t="s">
        <v>5</v>
      </c>
      <c r="F14" s="1">
        <v>1</v>
      </c>
      <c r="G14" s="2" t="s">
        <v>8</v>
      </c>
      <c r="H14" s="1">
        <v>2</v>
      </c>
      <c r="I14" s="2" t="s">
        <v>6</v>
      </c>
      <c r="J14" s="1">
        <v>4</v>
      </c>
      <c r="K14" s="2" t="s">
        <v>9</v>
      </c>
      <c r="L14" s="1">
        <v>3</v>
      </c>
      <c r="M14" s="2" t="s">
        <v>10</v>
      </c>
      <c r="N14" s="1">
        <f xml:space="preserve"> (F14 * H14) + (J14 / L14)</f>
        <v>3.333333333333333</v>
      </c>
      <c r="O14" s="1">
        <f xml:space="preserve"> F14 * H14 + J14 / L14</f>
        <v>3.333333333333333</v>
      </c>
      <c r="P14" s="1" t="str">
        <f t="shared" si="0"/>
        <v>OK</v>
      </c>
      <c r="Q14">
        <f>1 * 2 + 4 / 3</f>
        <v>3.333333333333333</v>
      </c>
      <c r="R14" s="1" t="str">
        <f t="shared" si="1"/>
        <v>OK</v>
      </c>
    </row>
    <row r="15" spans="1:18" x14ac:dyDescent="0.25">
      <c r="C15" t="s">
        <v>5</v>
      </c>
      <c r="D15" t="s">
        <v>0</v>
      </c>
      <c r="F15" s="1">
        <v>1</v>
      </c>
      <c r="G15" s="2" t="s">
        <v>9</v>
      </c>
      <c r="H15" s="1">
        <v>2</v>
      </c>
      <c r="I15" s="2" t="s">
        <v>6</v>
      </c>
      <c r="J15" s="1">
        <v>4</v>
      </c>
      <c r="K15" s="1" t="s">
        <v>6</v>
      </c>
      <c r="L15" s="1">
        <v>3</v>
      </c>
      <c r="M15" s="2" t="s">
        <v>10</v>
      </c>
      <c r="N15" s="1">
        <f xml:space="preserve"> (F15 / H15) + (J15 + L15)</f>
        <v>7.5</v>
      </c>
      <c r="O15" s="1">
        <f xml:space="preserve"> F15 / H15 + J15 + L15</f>
        <v>7.5</v>
      </c>
      <c r="P15" s="1" t="str">
        <f t="shared" si="0"/>
        <v>OK</v>
      </c>
      <c r="Q15">
        <f>1 / 2 + 4 + 3</f>
        <v>7.5</v>
      </c>
      <c r="R15" s="1" t="str">
        <f t="shared" si="1"/>
        <v>OK</v>
      </c>
    </row>
    <row r="16" spans="1:18" x14ac:dyDescent="0.25">
      <c r="C16" t="s">
        <v>5</v>
      </c>
      <c r="D16" t="s">
        <v>1</v>
      </c>
      <c r="F16" s="1">
        <v>1</v>
      </c>
      <c r="G16" s="2" t="s">
        <v>9</v>
      </c>
      <c r="H16" s="1">
        <v>2</v>
      </c>
      <c r="I16" s="2" t="s">
        <v>6</v>
      </c>
      <c r="J16" s="1">
        <v>4</v>
      </c>
      <c r="K16" s="1" t="s">
        <v>7</v>
      </c>
      <c r="L16" s="1">
        <v>3</v>
      </c>
      <c r="M16" s="2" t="s">
        <v>10</v>
      </c>
      <c r="N16" s="1">
        <f xml:space="preserve"> (F16 / H16) + (J16 - L16)</f>
        <v>1.5</v>
      </c>
      <c r="O16" s="1">
        <f xml:space="preserve"> F16 / H16 + J16 - L16</f>
        <v>1.5</v>
      </c>
      <c r="P16" s="1" t="str">
        <f t="shared" si="0"/>
        <v>OK</v>
      </c>
      <c r="Q16">
        <f>1 / 2 + 4 - 3</f>
        <v>1.5</v>
      </c>
      <c r="R16" s="1" t="str">
        <f t="shared" si="1"/>
        <v>OK</v>
      </c>
    </row>
    <row r="17" spans="1:18" x14ac:dyDescent="0.25">
      <c r="C17" t="s">
        <v>5</v>
      </c>
      <c r="D17" t="s">
        <v>4</v>
      </c>
      <c r="F17" s="1">
        <v>1</v>
      </c>
      <c r="G17" s="2" t="s">
        <v>9</v>
      </c>
      <c r="H17" s="1">
        <v>2</v>
      </c>
      <c r="I17" s="2" t="s">
        <v>6</v>
      </c>
      <c r="J17" s="1">
        <v>4</v>
      </c>
      <c r="K17" s="1" t="s">
        <v>8</v>
      </c>
      <c r="L17" s="1">
        <v>3</v>
      </c>
      <c r="M17" s="2" t="s">
        <v>10</v>
      </c>
      <c r="N17" s="1">
        <f xml:space="preserve"> (F17 / H17) + (J17 * L17)</f>
        <v>12.5</v>
      </c>
      <c r="O17" s="1">
        <f xml:space="preserve"> F17 / H17 + J17 * L17</f>
        <v>12.5</v>
      </c>
      <c r="P17" s="1" t="str">
        <f t="shared" si="0"/>
        <v>OK</v>
      </c>
      <c r="Q17">
        <f>1 / 2 + 4 * 3</f>
        <v>12.5</v>
      </c>
      <c r="R17" s="1" t="str">
        <f t="shared" si="1"/>
        <v>OK</v>
      </c>
    </row>
    <row r="18" spans="1:18" x14ac:dyDescent="0.25">
      <c r="C18" t="s">
        <v>5</v>
      </c>
      <c r="D18" t="s">
        <v>5</v>
      </c>
      <c r="F18" s="1">
        <v>1</v>
      </c>
      <c r="G18" s="2" t="s">
        <v>9</v>
      </c>
      <c r="H18" s="1">
        <v>2</v>
      </c>
      <c r="I18" s="2" t="s">
        <v>6</v>
      </c>
      <c r="J18" s="1">
        <v>4</v>
      </c>
      <c r="K18" s="2" t="s">
        <v>9</v>
      </c>
      <c r="L18" s="1">
        <v>3</v>
      </c>
      <c r="M18" s="2" t="s">
        <v>10</v>
      </c>
      <c r="N18" s="1">
        <f xml:space="preserve"> (F18 / H18) + (J18 / L18)</f>
        <v>1.8333333333333333</v>
      </c>
      <c r="O18" s="1">
        <f xml:space="preserve"> F18 / H18 + J18 / L18</f>
        <v>1.8333333333333333</v>
      </c>
      <c r="P18" s="1" t="str">
        <f t="shared" si="0"/>
        <v>OK</v>
      </c>
      <c r="Q18">
        <f>1 / 2 + 4 / 3</f>
        <v>1.8333333333333333</v>
      </c>
      <c r="R18" s="1" t="str">
        <f t="shared" si="1"/>
        <v>OK</v>
      </c>
    </row>
    <row r="19" spans="1:18" x14ac:dyDescent="0.25">
      <c r="M19" s="2"/>
      <c r="N19" s="1"/>
      <c r="O19" s="1"/>
      <c r="P19" s="1"/>
      <c r="R19" s="1"/>
    </row>
    <row r="20" spans="1:18" x14ac:dyDescent="0.25">
      <c r="A20" t="s">
        <v>1</v>
      </c>
      <c r="C20" t="s">
        <v>2</v>
      </c>
      <c r="D20" t="s">
        <v>3</v>
      </c>
      <c r="M20" s="2"/>
      <c r="N20" s="1"/>
      <c r="O20" s="1"/>
      <c r="P20" s="1"/>
      <c r="R20" s="1"/>
    </row>
    <row r="21" spans="1:18" x14ac:dyDescent="0.25">
      <c r="C21" t="s">
        <v>0</v>
      </c>
      <c r="D21" t="s">
        <v>0</v>
      </c>
      <c r="F21" s="1">
        <v>1</v>
      </c>
      <c r="G21" s="2" t="s">
        <v>6</v>
      </c>
      <c r="H21" s="1">
        <v>2</v>
      </c>
      <c r="I21" s="2" t="s">
        <v>7</v>
      </c>
      <c r="J21" s="1">
        <v>4</v>
      </c>
      <c r="K21" s="1" t="s">
        <v>6</v>
      </c>
      <c r="L21" s="1">
        <v>3</v>
      </c>
      <c r="M21" s="2" t="s">
        <v>10</v>
      </c>
      <c r="N21" s="1">
        <f xml:space="preserve"> (F21 + H21) - (J21 + L21)</f>
        <v>-4</v>
      </c>
      <c r="O21" s="1">
        <f xml:space="preserve"> F21 + H21 - J21 + L21</f>
        <v>2</v>
      </c>
      <c r="P21" s="1" t="str">
        <f t="shared" si="0"/>
        <v>NEIN</v>
      </c>
      <c r="Q21">
        <f>1 + 2 - (4 + 3)</f>
        <v>-4</v>
      </c>
      <c r="R21" s="1" t="str">
        <f t="shared" si="1"/>
        <v>OK</v>
      </c>
    </row>
    <row r="22" spans="1:18" x14ac:dyDescent="0.25">
      <c r="C22" t="s">
        <v>0</v>
      </c>
      <c r="D22" t="s">
        <v>1</v>
      </c>
      <c r="F22" s="1">
        <v>1</v>
      </c>
      <c r="G22" s="2" t="s">
        <v>6</v>
      </c>
      <c r="H22" s="1">
        <v>2</v>
      </c>
      <c r="I22" s="2" t="s">
        <v>7</v>
      </c>
      <c r="J22" s="1">
        <v>4</v>
      </c>
      <c r="K22" s="1" t="s">
        <v>7</v>
      </c>
      <c r="L22" s="1">
        <v>3</v>
      </c>
      <c r="M22" s="2" t="s">
        <v>10</v>
      </c>
      <c r="N22" s="1">
        <f xml:space="preserve"> (F22 + H22) - (J22 - L22)</f>
        <v>2</v>
      </c>
      <c r="O22" s="1">
        <f xml:space="preserve"> F22 + H22 - J22 - L22</f>
        <v>-4</v>
      </c>
      <c r="P22" s="1" t="str">
        <f t="shared" si="0"/>
        <v>NEIN</v>
      </c>
      <c r="Q22">
        <f>1 + 2 - (4 - 3)</f>
        <v>2</v>
      </c>
      <c r="R22" s="1" t="str">
        <f t="shared" si="1"/>
        <v>OK</v>
      </c>
    </row>
    <row r="23" spans="1:18" x14ac:dyDescent="0.25">
      <c r="C23" t="s">
        <v>0</v>
      </c>
      <c r="D23" t="s">
        <v>4</v>
      </c>
      <c r="F23" s="1">
        <v>1</v>
      </c>
      <c r="G23" s="2" t="s">
        <v>6</v>
      </c>
      <c r="H23" s="1">
        <v>2</v>
      </c>
      <c r="I23" s="2" t="s">
        <v>7</v>
      </c>
      <c r="J23" s="1">
        <v>4</v>
      </c>
      <c r="K23" s="1" t="s">
        <v>8</v>
      </c>
      <c r="L23" s="1">
        <v>3</v>
      </c>
      <c r="M23" s="2" t="s">
        <v>10</v>
      </c>
      <c r="N23" s="1">
        <f xml:space="preserve"> (F23 + H23) - (J23 * L23)</f>
        <v>-9</v>
      </c>
      <c r="O23" s="1">
        <f xml:space="preserve"> F23 + H23 - J23 * L23</f>
        <v>-9</v>
      </c>
      <c r="P23" s="1" t="str">
        <f t="shared" si="0"/>
        <v>OK</v>
      </c>
      <c r="Q23">
        <f>1 + 2 - 4 * 3</f>
        <v>-9</v>
      </c>
      <c r="R23" s="1" t="str">
        <f t="shared" si="1"/>
        <v>OK</v>
      </c>
    </row>
    <row r="24" spans="1:18" x14ac:dyDescent="0.25">
      <c r="C24" t="s">
        <v>0</v>
      </c>
      <c r="D24" t="s">
        <v>5</v>
      </c>
      <c r="F24" s="1">
        <v>1</v>
      </c>
      <c r="G24" s="2" t="s">
        <v>6</v>
      </c>
      <c r="H24" s="1">
        <v>2</v>
      </c>
      <c r="I24" s="2" t="s">
        <v>7</v>
      </c>
      <c r="J24" s="1">
        <v>4</v>
      </c>
      <c r="K24" s="2" t="s">
        <v>9</v>
      </c>
      <c r="L24" s="1">
        <v>3</v>
      </c>
      <c r="M24" s="2" t="s">
        <v>10</v>
      </c>
      <c r="N24" s="1">
        <f xml:space="preserve"> (F24 + H24) - (J24 / L24)</f>
        <v>1.6666666666666667</v>
      </c>
      <c r="O24" s="1">
        <f xml:space="preserve"> F24 + H24 - J24 / L24</f>
        <v>1.6666666666666667</v>
      </c>
      <c r="P24" s="1" t="str">
        <f t="shared" si="0"/>
        <v>OK</v>
      </c>
      <c r="Q24">
        <f>1 + 2 - 4 / 3</f>
        <v>1.6666666666666667</v>
      </c>
      <c r="R24" s="1" t="str">
        <f t="shared" si="1"/>
        <v>OK</v>
      </c>
    </row>
    <row r="25" spans="1:18" x14ac:dyDescent="0.25">
      <c r="C25" t="s">
        <v>1</v>
      </c>
      <c r="D25" t="s">
        <v>0</v>
      </c>
      <c r="F25" s="1">
        <v>1</v>
      </c>
      <c r="G25" s="1" t="s">
        <v>7</v>
      </c>
      <c r="H25" s="1">
        <v>2</v>
      </c>
      <c r="I25" s="2" t="s">
        <v>7</v>
      </c>
      <c r="J25" s="1">
        <v>4</v>
      </c>
      <c r="K25" s="1" t="s">
        <v>6</v>
      </c>
      <c r="L25" s="1">
        <v>3</v>
      </c>
      <c r="M25" s="2" t="s">
        <v>10</v>
      </c>
      <c r="N25" s="1">
        <f xml:space="preserve"> (F25 - H25) - (J25 + L25)</f>
        <v>-8</v>
      </c>
      <c r="O25" s="1">
        <f xml:space="preserve"> F25 - H25 - J25 + L25</f>
        <v>-2</v>
      </c>
      <c r="P25" s="1" t="str">
        <f t="shared" si="0"/>
        <v>NEIN</v>
      </c>
      <c r="Q25">
        <f>1 - 2 - (4 + 3)</f>
        <v>-8</v>
      </c>
      <c r="R25" s="1" t="str">
        <f t="shared" si="1"/>
        <v>OK</v>
      </c>
    </row>
    <row r="26" spans="1:18" x14ac:dyDescent="0.25">
      <c r="C26" t="s">
        <v>1</v>
      </c>
      <c r="D26" t="s">
        <v>1</v>
      </c>
      <c r="F26" s="1">
        <v>1</v>
      </c>
      <c r="G26" s="1" t="s">
        <v>7</v>
      </c>
      <c r="H26" s="1">
        <v>2</v>
      </c>
      <c r="I26" s="2" t="s">
        <v>7</v>
      </c>
      <c r="J26" s="1">
        <v>4</v>
      </c>
      <c r="K26" s="1" t="s">
        <v>7</v>
      </c>
      <c r="L26" s="1">
        <v>3</v>
      </c>
      <c r="M26" s="2" t="s">
        <v>10</v>
      </c>
      <c r="N26" s="1">
        <f xml:space="preserve"> (F26 - H26) - (J26 - L26)</f>
        <v>-2</v>
      </c>
      <c r="O26" s="1">
        <f xml:space="preserve"> F26 - H26 - J26 - L26</f>
        <v>-8</v>
      </c>
      <c r="P26" s="1" t="str">
        <f t="shared" si="0"/>
        <v>NEIN</v>
      </c>
      <c r="Q26">
        <f>1 - 2 - (4 - 3)</f>
        <v>-2</v>
      </c>
      <c r="R26" s="1" t="str">
        <f t="shared" si="1"/>
        <v>OK</v>
      </c>
    </row>
    <row r="27" spans="1:18" x14ac:dyDescent="0.25">
      <c r="C27" t="s">
        <v>1</v>
      </c>
      <c r="D27" t="s">
        <v>4</v>
      </c>
      <c r="F27" s="1">
        <v>1</v>
      </c>
      <c r="G27" s="1" t="s">
        <v>7</v>
      </c>
      <c r="H27" s="1">
        <v>2</v>
      </c>
      <c r="I27" s="2" t="s">
        <v>7</v>
      </c>
      <c r="J27" s="1">
        <v>4</v>
      </c>
      <c r="K27" s="1" t="s">
        <v>8</v>
      </c>
      <c r="L27" s="1">
        <v>3</v>
      </c>
      <c r="M27" s="2" t="s">
        <v>10</v>
      </c>
      <c r="N27" s="1">
        <f xml:space="preserve"> (F27 - H27) - (J27 * L27)</f>
        <v>-13</v>
      </c>
      <c r="O27" s="1">
        <f xml:space="preserve"> F27 - H27 - J27 * L27</f>
        <v>-13</v>
      </c>
      <c r="P27" s="1" t="str">
        <f t="shared" si="0"/>
        <v>OK</v>
      </c>
      <c r="Q27">
        <f>1 - 2 - 4 * 3</f>
        <v>-13</v>
      </c>
      <c r="R27" s="1" t="str">
        <f t="shared" si="1"/>
        <v>OK</v>
      </c>
    </row>
    <row r="28" spans="1:18" x14ac:dyDescent="0.25">
      <c r="C28" t="s">
        <v>1</v>
      </c>
      <c r="D28" t="s">
        <v>5</v>
      </c>
      <c r="F28" s="1">
        <v>1</v>
      </c>
      <c r="G28" s="1" t="s">
        <v>7</v>
      </c>
      <c r="H28" s="1">
        <v>2</v>
      </c>
      <c r="I28" s="2" t="s">
        <v>7</v>
      </c>
      <c r="J28" s="1">
        <v>4</v>
      </c>
      <c r="K28" s="2" t="s">
        <v>9</v>
      </c>
      <c r="L28" s="1">
        <v>3</v>
      </c>
      <c r="M28" s="2" t="s">
        <v>10</v>
      </c>
      <c r="N28" s="1">
        <f xml:space="preserve"> (F28 - H28) - (J28 / L28)</f>
        <v>-2.333333333333333</v>
      </c>
      <c r="O28" s="1">
        <f xml:space="preserve"> F28 - H28 - J28 / L28</f>
        <v>-2.333333333333333</v>
      </c>
      <c r="P28" s="1" t="str">
        <f t="shared" si="0"/>
        <v>OK</v>
      </c>
      <c r="Q28">
        <f>1 - 2 - 4 / 3</f>
        <v>-2.333333333333333</v>
      </c>
      <c r="R28" s="1" t="str">
        <f t="shared" si="1"/>
        <v>OK</v>
      </c>
    </row>
    <row r="29" spans="1:18" x14ac:dyDescent="0.25">
      <c r="C29" t="s">
        <v>4</v>
      </c>
      <c r="D29" t="s">
        <v>0</v>
      </c>
      <c r="F29" s="1">
        <v>1</v>
      </c>
      <c r="G29" s="2" t="s">
        <v>8</v>
      </c>
      <c r="H29" s="1">
        <v>2</v>
      </c>
      <c r="I29" s="2" t="s">
        <v>7</v>
      </c>
      <c r="J29" s="1">
        <v>4</v>
      </c>
      <c r="K29" s="1" t="s">
        <v>6</v>
      </c>
      <c r="L29" s="1">
        <v>3</v>
      </c>
      <c r="M29" s="2" t="s">
        <v>10</v>
      </c>
      <c r="N29" s="1">
        <f xml:space="preserve"> (F29 * H29) - (J29 + L29)</f>
        <v>-5</v>
      </c>
      <c r="O29" s="1">
        <f xml:space="preserve"> F29 * H29 - J29 + L29</f>
        <v>1</v>
      </c>
      <c r="P29" s="1" t="str">
        <f t="shared" si="0"/>
        <v>NEIN</v>
      </c>
      <c r="Q29">
        <f>1 * 2 - (4 + 3)</f>
        <v>-5</v>
      </c>
      <c r="R29" s="1" t="str">
        <f t="shared" si="1"/>
        <v>OK</v>
      </c>
    </row>
    <row r="30" spans="1:18" x14ac:dyDescent="0.25">
      <c r="C30" t="s">
        <v>4</v>
      </c>
      <c r="D30" t="s">
        <v>1</v>
      </c>
      <c r="F30" s="1">
        <v>1</v>
      </c>
      <c r="G30" s="2" t="s">
        <v>8</v>
      </c>
      <c r="H30" s="1">
        <v>2</v>
      </c>
      <c r="I30" s="2" t="s">
        <v>7</v>
      </c>
      <c r="J30" s="1">
        <v>4</v>
      </c>
      <c r="K30" s="1" t="s">
        <v>7</v>
      </c>
      <c r="L30" s="1">
        <v>3</v>
      </c>
      <c r="M30" s="2" t="s">
        <v>10</v>
      </c>
      <c r="N30" s="1">
        <f xml:space="preserve"> (F30 * H30) - (J30 - L30)</f>
        <v>1</v>
      </c>
      <c r="O30" s="1">
        <f xml:space="preserve"> F30 * H30 - J30 - L30</f>
        <v>-5</v>
      </c>
      <c r="P30" s="1" t="str">
        <f t="shared" si="0"/>
        <v>NEIN</v>
      </c>
      <c r="Q30">
        <f>1 * 2 - (4 - 3)</f>
        <v>1</v>
      </c>
      <c r="R30" s="1" t="str">
        <f t="shared" si="1"/>
        <v>OK</v>
      </c>
    </row>
    <row r="31" spans="1:18" x14ac:dyDescent="0.25">
      <c r="C31" t="s">
        <v>4</v>
      </c>
      <c r="D31" t="s">
        <v>4</v>
      </c>
      <c r="F31" s="1">
        <v>1</v>
      </c>
      <c r="G31" s="2" t="s">
        <v>8</v>
      </c>
      <c r="H31" s="1">
        <v>2</v>
      </c>
      <c r="I31" s="2" t="s">
        <v>7</v>
      </c>
      <c r="J31" s="1">
        <v>4</v>
      </c>
      <c r="K31" s="1" t="s">
        <v>8</v>
      </c>
      <c r="L31" s="1">
        <v>3</v>
      </c>
      <c r="M31" s="2" t="s">
        <v>10</v>
      </c>
      <c r="N31" s="1">
        <f xml:space="preserve"> (F31 * H31) - (J31 * L31)</f>
        <v>-10</v>
      </c>
      <c r="O31" s="1">
        <f xml:space="preserve"> F31 * H31 - J31 * L31</f>
        <v>-10</v>
      </c>
      <c r="P31" s="1" t="str">
        <f t="shared" si="0"/>
        <v>OK</v>
      </c>
      <c r="Q31">
        <f>1 * 2 - 4 * 3</f>
        <v>-10</v>
      </c>
      <c r="R31" s="1" t="str">
        <f t="shared" si="1"/>
        <v>OK</v>
      </c>
    </row>
    <row r="32" spans="1:18" x14ac:dyDescent="0.25">
      <c r="C32" t="s">
        <v>4</v>
      </c>
      <c r="D32" t="s">
        <v>5</v>
      </c>
      <c r="F32" s="1">
        <v>1</v>
      </c>
      <c r="G32" s="2" t="s">
        <v>8</v>
      </c>
      <c r="H32" s="1">
        <v>2</v>
      </c>
      <c r="I32" s="2" t="s">
        <v>7</v>
      </c>
      <c r="J32" s="1">
        <v>4</v>
      </c>
      <c r="K32" s="2" t="s">
        <v>9</v>
      </c>
      <c r="L32" s="1">
        <v>3</v>
      </c>
      <c r="M32" s="2" t="s">
        <v>10</v>
      </c>
      <c r="N32" s="1">
        <f xml:space="preserve"> (F32 * H32) - (J32 / L32)</f>
        <v>0.66666666666666674</v>
      </c>
      <c r="O32" s="1">
        <f xml:space="preserve"> F32 * H32 - J32 / L32</f>
        <v>0.66666666666666674</v>
      </c>
      <c r="P32" s="1" t="str">
        <f t="shared" si="0"/>
        <v>OK</v>
      </c>
      <c r="Q32">
        <f>1 * 2 - 4 / 3</f>
        <v>0.66666666666666674</v>
      </c>
      <c r="R32" s="1" t="str">
        <f t="shared" si="1"/>
        <v>OK</v>
      </c>
    </row>
    <row r="33" spans="1:18" x14ac:dyDescent="0.25">
      <c r="C33" t="s">
        <v>5</v>
      </c>
      <c r="D33" t="s">
        <v>0</v>
      </c>
      <c r="F33" s="1">
        <v>1</v>
      </c>
      <c r="G33" s="2" t="s">
        <v>9</v>
      </c>
      <c r="H33" s="1">
        <v>2</v>
      </c>
      <c r="I33" s="2" t="s">
        <v>7</v>
      </c>
      <c r="J33" s="1">
        <v>4</v>
      </c>
      <c r="K33" s="1" t="s">
        <v>6</v>
      </c>
      <c r="L33" s="1">
        <v>3</v>
      </c>
      <c r="M33" s="2" t="s">
        <v>10</v>
      </c>
      <c r="N33" s="1">
        <f xml:space="preserve"> (F33 / H33) - (J33 + L33)</f>
        <v>-6.5</v>
      </c>
      <c r="O33" s="1">
        <f xml:space="preserve"> F33 / H33 - J33 + L33</f>
        <v>-0.5</v>
      </c>
      <c r="P33" s="1" t="str">
        <f t="shared" si="0"/>
        <v>NEIN</v>
      </c>
      <c r="Q33">
        <f>1 / 2 - (4 + 3)</f>
        <v>-6.5</v>
      </c>
      <c r="R33" s="1" t="str">
        <f t="shared" si="1"/>
        <v>OK</v>
      </c>
    </row>
    <row r="34" spans="1:18" x14ac:dyDescent="0.25">
      <c r="C34" t="s">
        <v>5</v>
      </c>
      <c r="D34" t="s">
        <v>1</v>
      </c>
      <c r="F34" s="1">
        <v>1</v>
      </c>
      <c r="G34" s="2" t="s">
        <v>9</v>
      </c>
      <c r="H34" s="1">
        <v>2</v>
      </c>
      <c r="I34" s="2" t="s">
        <v>7</v>
      </c>
      <c r="J34" s="1">
        <v>4</v>
      </c>
      <c r="K34" s="1" t="s">
        <v>7</v>
      </c>
      <c r="L34" s="1">
        <v>3</v>
      </c>
      <c r="M34" s="2" t="s">
        <v>10</v>
      </c>
      <c r="N34" s="1">
        <f xml:space="preserve"> (F34 / H34) - (J34 - L34)</f>
        <v>-0.5</v>
      </c>
      <c r="O34" s="1">
        <f xml:space="preserve"> F34 / H34 - J34 - L34</f>
        <v>-6.5</v>
      </c>
      <c r="P34" s="1" t="str">
        <f t="shared" si="0"/>
        <v>NEIN</v>
      </c>
      <c r="Q34">
        <f>1 / 2 - (4 - 3)</f>
        <v>-0.5</v>
      </c>
      <c r="R34" s="1" t="str">
        <f t="shared" si="1"/>
        <v>OK</v>
      </c>
    </row>
    <row r="35" spans="1:18" x14ac:dyDescent="0.25">
      <c r="C35" t="s">
        <v>5</v>
      </c>
      <c r="D35" t="s">
        <v>4</v>
      </c>
      <c r="F35" s="1">
        <v>1</v>
      </c>
      <c r="G35" s="2" t="s">
        <v>9</v>
      </c>
      <c r="H35" s="1">
        <v>2</v>
      </c>
      <c r="I35" s="2" t="s">
        <v>7</v>
      </c>
      <c r="J35" s="1">
        <v>4</v>
      </c>
      <c r="K35" s="1" t="s">
        <v>8</v>
      </c>
      <c r="L35" s="1">
        <v>3</v>
      </c>
      <c r="M35" s="2" t="s">
        <v>10</v>
      </c>
      <c r="N35" s="1">
        <f xml:space="preserve"> (F35 / H35) - (J35 * L35)</f>
        <v>-11.5</v>
      </c>
      <c r="O35" s="1">
        <f xml:space="preserve"> F35 / H35 - J35 * L35</f>
        <v>-11.5</v>
      </c>
      <c r="P35" s="1" t="str">
        <f t="shared" si="0"/>
        <v>OK</v>
      </c>
      <c r="Q35">
        <f>1 / 2 - 4 * 3</f>
        <v>-11.5</v>
      </c>
      <c r="R35" s="1" t="str">
        <f t="shared" si="1"/>
        <v>OK</v>
      </c>
    </row>
    <row r="36" spans="1:18" x14ac:dyDescent="0.25">
      <c r="C36" t="s">
        <v>5</v>
      </c>
      <c r="D36" t="s">
        <v>5</v>
      </c>
      <c r="F36" s="1">
        <v>1</v>
      </c>
      <c r="G36" s="2" t="s">
        <v>9</v>
      </c>
      <c r="H36" s="1">
        <v>2</v>
      </c>
      <c r="I36" s="2" t="s">
        <v>7</v>
      </c>
      <c r="J36" s="1">
        <v>4</v>
      </c>
      <c r="K36" s="2" t="s">
        <v>9</v>
      </c>
      <c r="L36" s="1">
        <v>3</v>
      </c>
      <c r="M36" s="2" t="s">
        <v>10</v>
      </c>
      <c r="N36" s="1">
        <f xml:space="preserve"> (F36 / H36) - (J36 / L36)</f>
        <v>-0.83333333333333326</v>
      </c>
      <c r="O36" s="1">
        <f xml:space="preserve"> F36 / H36 - J36 / L36</f>
        <v>-0.83333333333333326</v>
      </c>
      <c r="P36" s="1" t="str">
        <f t="shared" si="0"/>
        <v>OK</v>
      </c>
      <c r="Q36">
        <f>1 / 2 - 4 / 3</f>
        <v>-0.83333333333333326</v>
      </c>
      <c r="R36" s="1" t="str">
        <f t="shared" si="1"/>
        <v>OK</v>
      </c>
    </row>
    <row r="37" spans="1:18" x14ac:dyDescent="0.25">
      <c r="R37" s="1"/>
    </row>
    <row r="38" spans="1:18" x14ac:dyDescent="0.25">
      <c r="A38" t="s">
        <v>4</v>
      </c>
      <c r="C38" t="s">
        <v>2</v>
      </c>
      <c r="D38" t="s">
        <v>3</v>
      </c>
      <c r="M38" s="2"/>
      <c r="N38" s="1"/>
      <c r="O38" s="1"/>
      <c r="P38" s="1"/>
      <c r="R38" s="1"/>
    </row>
    <row r="39" spans="1:18" x14ac:dyDescent="0.25">
      <c r="C39" t="s">
        <v>0</v>
      </c>
      <c r="D39" t="s">
        <v>0</v>
      </c>
      <c r="F39" s="1">
        <v>1</v>
      </c>
      <c r="G39" s="2" t="s">
        <v>6</v>
      </c>
      <c r="H39" s="1">
        <v>2</v>
      </c>
      <c r="I39" s="2" t="s">
        <v>8</v>
      </c>
      <c r="J39" s="1">
        <v>4</v>
      </c>
      <c r="K39" s="1" t="s">
        <v>6</v>
      </c>
      <c r="L39" s="1">
        <v>3</v>
      </c>
      <c r="M39" s="2" t="s">
        <v>10</v>
      </c>
      <c r="N39" s="1">
        <f xml:space="preserve"> (F39 + H39) * (J39 + L39)</f>
        <v>21</v>
      </c>
      <c r="O39" s="1">
        <f xml:space="preserve"> F39 + H39 * J39 + L39</f>
        <v>12</v>
      </c>
      <c r="P39" s="1" t="str">
        <f t="shared" ref="P39:P54" si="2">IF(N39=O39, "OK", "NEIN")</f>
        <v>NEIN</v>
      </c>
      <c r="Q39">
        <f>(1 + 2) * (4 + 3)</f>
        <v>21</v>
      </c>
      <c r="R39" s="1" t="str">
        <f t="shared" si="1"/>
        <v>OK</v>
      </c>
    </row>
    <row r="40" spans="1:18" x14ac:dyDescent="0.25">
      <c r="C40" t="s">
        <v>0</v>
      </c>
      <c r="D40" t="s">
        <v>1</v>
      </c>
      <c r="F40" s="1">
        <v>1</v>
      </c>
      <c r="G40" s="2" t="s">
        <v>6</v>
      </c>
      <c r="H40" s="1">
        <v>2</v>
      </c>
      <c r="I40" s="2" t="s">
        <v>8</v>
      </c>
      <c r="J40" s="1">
        <v>4</v>
      </c>
      <c r="K40" s="1" t="s">
        <v>7</v>
      </c>
      <c r="L40" s="1">
        <v>3</v>
      </c>
      <c r="M40" s="2" t="s">
        <v>10</v>
      </c>
      <c r="N40" s="1">
        <f xml:space="preserve"> (F40 + H40) * (J40 - L40)</f>
        <v>3</v>
      </c>
      <c r="O40" s="1">
        <f xml:space="preserve"> F40 + H40 * J40 - L40</f>
        <v>6</v>
      </c>
      <c r="P40" s="1" t="str">
        <f t="shared" si="2"/>
        <v>NEIN</v>
      </c>
      <c r="Q40">
        <f>(1 + 2) * (4 - 3)</f>
        <v>3</v>
      </c>
      <c r="R40" s="1" t="str">
        <f t="shared" si="1"/>
        <v>OK</v>
      </c>
    </row>
    <row r="41" spans="1:18" x14ac:dyDescent="0.25">
      <c r="C41" t="s">
        <v>0</v>
      </c>
      <c r="D41" t="s">
        <v>4</v>
      </c>
      <c r="F41" s="1">
        <v>1</v>
      </c>
      <c r="G41" s="2" t="s">
        <v>6</v>
      </c>
      <c r="H41" s="1">
        <v>2</v>
      </c>
      <c r="I41" s="2" t="s">
        <v>8</v>
      </c>
      <c r="J41" s="1">
        <v>4</v>
      </c>
      <c r="K41" s="1" t="s">
        <v>8</v>
      </c>
      <c r="L41" s="1">
        <v>3</v>
      </c>
      <c r="M41" s="2" t="s">
        <v>10</v>
      </c>
      <c r="N41" s="1">
        <f xml:space="preserve"> (F41 + H41) * (J41 * L41)</f>
        <v>36</v>
      </c>
      <c r="O41" s="1">
        <f xml:space="preserve"> F41 + H41 * J41 * L41</f>
        <v>25</v>
      </c>
      <c r="P41" s="1" t="str">
        <f t="shared" si="2"/>
        <v>NEIN</v>
      </c>
      <c r="Q41">
        <f>(1 + 2) * 4 * 3</f>
        <v>36</v>
      </c>
      <c r="R41" s="1" t="str">
        <f t="shared" si="1"/>
        <v>OK</v>
      </c>
    </row>
    <row r="42" spans="1:18" x14ac:dyDescent="0.25">
      <c r="C42" t="s">
        <v>0</v>
      </c>
      <c r="D42" t="s">
        <v>5</v>
      </c>
      <c r="F42" s="1">
        <v>1</v>
      </c>
      <c r="G42" s="2" t="s">
        <v>6</v>
      </c>
      <c r="H42" s="1">
        <v>2</v>
      </c>
      <c r="I42" s="2" t="s">
        <v>8</v>
      </c>
      <c r="J42" s="1">
        <v>4</v>
      </c>
      <c r="K42" s="2" t="s">
        <v>9</v>
      </c>
      <c r="L42" s="1">
        <v>3</v>
      </c>
      <c r="M42" s="2" t="s">
        <v>10</v>
      </c>
      <c r="N42" s="1">
        <f xml:space="preserve"> (F42 + H42) * (J42 / L42)</f>
        <v>4</v>
      </c>
      <c r="O42" s="1">
        <f xml:space="preserve"> F42 + H42 * J42 / L42</f>
        <v>3.6666666666666665</v>
      </c>
      <c r="P42" s="1" t="str">
        <f t="shared" si="2"/>
        <v>NEIN</v>
      </c>
      <c r="Q42">
        <f>(1 + 2) * (4 / 3)</f>
        <v>4</v>
      </c>
      <c r="R42" s="1" t="str">
        <f t="shared" si="1"/>
        <v>OK</v>
      </c>
    </row>
    <row r="43" spans="1:18" x14ac:dyDescent="0.25">
      <c r="C43" t="s">
        <v>1</v>
      </c>
      <c r="D43" t="s">
        <v>0</v>
      </c>
      <c r="F43" s="1">
        <v>1</v>
      </c>
      <c r="G43" s="1" t="s">
        <v>7</v>
      </c>
      <c r="H43" s="1">
        <v>2</v>
      </c>
      <c r="I43" s="2" t="s">
        <v>8</v>
      </c>
      <c r="J43" s="1">
        <v>4</v>
      </c>
      <c r="K43" s="1" t="s">
        <v>6</v>
      </c>
      <c r="L43" s="1">
        <v>3</v>
      </c>
      <c r="M43" s="2" t="s">
        <v>10</v>
      </c>
      <c r="N43" s="1">
        <f xml:space="preserve"> (F43 - H43) * (J43 + L43)</f>
        <v>-7</v>
      </c>
      <c r="O43" s="1">
        <f xml:space="preserve"> F43 - H43 * J43 + L43</f>
        <v>-4</v>
      </c>
      <c r="P43" s="1" t="str">
        <f t="shared" si="2"/>
        <v>NEIN</v>
      </c>
      <c r="Q43">
        <f>(1 - 2) * (4 + 3)</f>
        <v>-7</v>
      </c>
      <c r="R43" s="1" t="str">
        <f t="shared" si="1"/>
        <v>OK</v>
      </c>
    </row>
    <row r="44" spans="1:18" x14ac:dyDescent="0.25">
      <c r="C44" t="s">
        <v>1</v>
      </c>
      <c r="D44" t="s">
        <v>1</v>
      </c>
      <c r="F44" s="1">
        <v>1</v>
      </c>
      <c r="G44" s="1" t="s">
        <v>7</v>
      </c>
      <c r="H44" s="1">
        <v>2</v>
      </c>
      <c r="I44" s="2" t="s">
        <v>8</v>
      </c>
      <c r="J44" s="1">
        <v>4</v>
      </c>
      <c r="K44" s="1" t="s">
        <v>7</v>
      </c>
      <c r="L44" s="1">
        <v>3</v>
      </c>
      <c r="M44" s="2" t="s">
        <v>10</v>
      </c>
      <c r="N44" s="1">
        <f xml:space="preserve"> (F44 - H44) * (J44 - L44)</f>
        <v>-1</v>
      </c>
      <c r="O44" s="1">
        <f xml:space="preserve"> F44 - H44 * J44 - L44</f>
        <v>-10</v>
      </c>
      <c r="P44" s="1" t="str">
        <f t="shared" si="2"/>
        <v>NEIN</v>
      </c>
      <c r="Q44">
        <f>(1 - 2) * (4 - 3)</f>
        <v>-1</v>
      </c>
      <c r="R44" s="1" t="str">
        <f t="shared" si="1"/>
        <v>OK</v>
      </c>
    </row>
    <row r="45" spans="1:18" x14ac:dyDescent="0.25">
      <c r="C45" t="s">
        <v>1</v>
      </c>
      <c r="D45" t="s">
        <v>4</v>
      </c>
      <c r="F45" s="1">
        <v>1</v>
      </c>
      <c r="G45" s="1" t="s">
        <v>7</v>
      </c>
      <c r="H45" s="1">
        <v>2</v>
      </c>
      <c r="I45" s="2" t="s">
        <v>8</v>
      </c>
      <c r="J45" s="1">
        <v>4</v>
      </c>
      <c r="K45" s="1" t="s">
        <v>8</v>
      </c>
      <c r="L45" s="1">
        <v>3</v>
      </c>
      <c r="M45" s="2" t="s">
        <v>10</v>
      </c>
      <c r="N45" s="1">
        <f xml:space="preserve"> (F45 - H45) * (J45 * L45)</f>
        <v>-12</v>
      </c>
      <c r="O45" s="1">
        <f xml:space="preserve"> F45 - H45 * J45 * L45</f>
        <v>-23</v>
      </c>
      <c r="P45" s="1" t="str">
        <f t="shared" si="2"/>
        <v>NEIN</v>
      </c>
      <c r="Q45">
        <f>(1 - 2) * 4 * 3</f>
        <v>-12</v>
      </c>
      <c r="R45" s="1" t="str">
        <f t="shared" si="1"/>
        <v>OK</v>
      </c>
    </row>
    <row r="46" spans="1:18" x14ac:dyDescent="0.25">
      <c r="C46" t="s">
        <v>1</v>
      </c>
      <c r="D46" t="s">
        <v>5</v>
      </c>
      <c r="F46" s="1">
        <v>1</v>
      </c>
      <c r="G46" s="1" t="s">
        <v>7</v>
      </c>
      <c r="H46" s="1">
        <v>2</v>
      </c>
      <c r="I46" s="2" t="s">
        <v>8</v>
      </c>
      <c r="J46" s="1">
        <v>4</v>
      </c>
      <c r="K46" s="2" t="s">
        <v>9</v>
      </c>
      <c r="L46" s="1">
        <v>3</v>
      </c>
      <c r="M46" s="2" t="s">
        <v>10</v>
      </c>
      <c r="N46" s="1">
        <f xml:space="preserve"> (F46 - H46) * (J46 / L46)</f>
        <v>-1.3333333333333333</v>
      </c>
      <c r="O46" s="1">
        <f xml:space="preserve"> F46 - H46 * J46 / L46</f>
        <v>-1.6666666666666665</v>
      </c>
      <c r="P46" s="1" t="str">
        <f t="shared" si="2"/>
        <v>NEIN</v>
      </c>
      <c r="Q46">
        <f>(1 - 2) * (4 / 3)</f>
        <v>-1.3333333333333333</v>
      </c>
      <c r="R46" s="1" t="str">
        <f t="shared" si="1"/>
        <v>OK</v>
      </c>
    </row>
    <row r="47" spans="1:18" x14ac:dyDescent="0.25">
      <c r="C47" t="s">
        <v>4</v>
      </c>
      <c r="D47" t="s">
        <v>0</v>
      </c>
      <c r="F47" s="1">
        <v>1</v>
      </c>
      <c r="G47" s="2" t="s">
        <v>8</v>
      </c>
      <c r="H47" s="1">
        <v>2</v>
      </c>
      <c r="I47" s="2" t="s">
        <v>8</v>
      </c>
      <c r="J47" s="1">
        <v>4</v>
      </c>
      <c r="K47" s="1" t="s">
        <v>6</v>
      </c>
      <c r="L47" s="1">
        <v>3</v>
      </c>
      <c r="M47" s="2" t="s">
        <v>10</v>
      </c>
      <c r="N47" s="1">
        <f xml:space="preserve"> (F47 * H47) * (J47 + L47)</f>
        <v>14</v>
      </c>
      <c r="O47" s="1">
        <f xml:space="preserve"> F47 * H47 * J47 + L47</f>
        <v>11</v>
      </c>
      <c r="P47" s="1" t="str">
        <f t="shared" si="2"/>
        <v>NEIN</v>
      </c>
      <c r="Q47">
        <f>1 * 2 * (4 + 3)</f>
        <v>14</v>
      </c>
      <c r="R47" s="1" t="str">
        <f t="shared" si="1"/>
        <v>OK</v>
      </c>
    </row>
    <row r="48" spans="1:18" x14ac:dyDescent="0.25">
      <c r="C48" t="s">
        <v>4</v>
      </c>
      <c r="D48" t="s">
        <v>1</v>
      </c>
      <c r="F48" s="1">
        <v>1</v>
      </c>
      <c r="G48" s="2" t="s">
        <v>8</v>
      </c>
      <c r="H48" s="1">
        <v>2</v>
      </c>
      <c r="I48" s="2" t="s">
        <v>8</v>
      </c>
      <c r="J48" s="1">
        <v>4</v>
      </c>
      <c r="K48" s="1" t="s">
        <v>7</v>
      </c>
      <c r="L48" s="1">
        <v>3</v>
      </c>
      <c r="M48" s="2" t="s">
        <v>10</v>
      </c>
      <c r="N48" s="1">
        <f xml:space="preserve"> (F48 * H48) * (J48 - L48)</f>
        <v>2</v>
      </c>
      <c r="O48" s="1">
        <f xml:space="preserve"> F48 * H48 * J48 - L48</f>
        <v>5</v>
      </c>
      <c r="P48" s="1" t="str">
        <f t="shared" si="2"/>
        <v>NEIN</v>
      </c>
      <c r="Q48">
        <f>1 * 2 * (4 - 3)</f>
        <v>2</v>
      </c>
      <c r="R48" s="1" t="str">
        <f t="shared" si="1"/>
        <v>OK</v>
      </c>
    </row>
    <row r="49" spans="1:18" x14ac:dyDescent="0.25">
      <c r="C49" t="s">
        <v>4</v>
      </c>
      <c r="D49" t="s">
        <v>4</v>
      </c>
      <c r="F49" s="1">
        <v>1</v>
      </c>
      <c r="G49" s="2" t="s">
        <v>8</v>
      </c>
      <c r="H49" s="1">
        <v>2</v>
      </c>
      <c r="I49" s="2" t="s">
        <v>8</v>
      </c>
      <c r="J49" s="1">
        <v>4</v>
      </c>
      <c r="K49" s="1" t="s">
        <v>8</v>
      </c>
      <c r="L49" s="1">
        <v>3</v>
      </c>
      <c r="M49" s="2" t="s">
        <v>10</v>
      </c>
      <c r="N49" s="1">
        <f xml:space="preserve"> (F49 * H49) * (J49 * L49)</f>
        <v>24</v>
      </c>
      <c r="O49" s="1">
        <f xml:space="preserve"> F49 * H49 * J49 * L49</f>
        <v>24</v>
      </c>
      <c r="P49" s="1" t="str">
        <f t="shared" si="2"/>
        <v>OK</v>
      </c>
      <c r="Q49">
        <f>1 * 2 * 4 * 3</f>
        <v>24</v>
      </c>
      <c r="R49" s="1" t="str">
        <f t="shared" si="1"/>
        <v>OK</v>
      </c>
    </row>
    <row r="50" spans="1:18" x14ac:dyDescent="0.25">
      <c r="C50" t="s">
        <v>4</v>
      </c>
      <c r="D50" t="s">
        <v>5</v>
      </c>
      <c r="F50" s="1">
        <v>1</v>
      </c>
      <c r="G50" s="2" t="s">
        <v>8</v>
      </c>
      <c r="H50" s="1">
        <v>2</v>
      </c>
      <c r="I50" s="2" t="s">
        <v>8</v>
      </c>
      <c r="J50" s="1">
        <v>4</v>
      </c>
      <c r="K50" s="2" t="s">
        <v>9</v>
      </c>
      <c r="L50" s="1">
        <v>3</v>
      </c>
      <c r="M50" s="2" t="s">
        <v>10</v>
      </c>
      <c r="N50" s="1">
        <f xml:space="preserve"> (F50 * H50) * (J50 / L50)</f>
        <v>2.6666666666666665</v>
      </c>
      <c r="O50" s="1">
        <f xml:space="preserve"> F50 * H50 * J50 / L50</f>
        <v>2.6666666666666665</v>
      </c>
      <c r="P50" s="1" t="str">
        <f t="shared" si="2"/>
        <v>OK</v>
      </c>
      <c r="Q50">
        <f>1 * 2 * (4 / 3)</f>
        <v>2.6666666666666665</v>
      </c>
      <c r="R50" s="1" t="str">
        <f t="shared" si="1"/>
        <v>OK</v>
      </c>
    </row>
    <row r="51" spans="1:18" x14ac:dyDescent="0.25">
      <c r="C51" t="s">
        <v>5</v>
      </c>
      <c r="D51" t="s">
        <v>0</v>
      </c>
      <c r="F51" s="1">
        <v>1</v>
      </c>
      <c r="G51" s="2" t="s">
        <v>9</v>
      </c>
      <c r="H51" s="1">
        <v>2</v>
      </c>
      <c r="I51" s="2" t="s">
        <v>8</v>
      </c>
      <c r="J51" s="1">
        <v>4</v>
      </c>
      <c r="K51" s="1" t="s">
        <v>6</v>
      </c>
      <c r="L51" s="1">
        <v>3</v>
      </c>
      <c r="M51" s="2" t="s">
        <v>10</v>
      </c>
      <c r="N51" s="1">
        <f xml:space="preserve"> (F51 / H51) * (J51 + L51)</f>
        <v>3.5</v>
      </c>
      <c r="O51" s="1">
        <f xml:space="preserve"> F51 / H51 * J51 + L51</f>
        <v>5</v>
      </c>
      <c r="P51" s="1" t="str">
        <f t="shared" si="2"/>
        <v>NEIN</v>
      </c>
      <c r="Q51">
        <f>(1 / 2) * (4 + 3)</f>
        <v>3.5</v>
      </c>
      <c r="R51" s="1" t="str">
        <f t="shared" si="1"/>
        <v>OK</v>
      </c>
    </row>
    <row r="52" spans="1:18" x14ac:dyDescent="0.25">
      <c r="C52" t="s">
        <v>5</v>
      </c>
      <c r="D52" t="s">
        <v>1</v>
      </c>
      <c r="F52" s="1">
        <v>1</v>
      </c>
      <c r="G52" s="2" t="s">
        <v>9</v>
      </c>
      <c r="H52" s="1">
        <v>2</v>
      </c>
      <c r="I52" s="2" t="s">
        <v>8</v>
      </c>
      <c r="J52" s="1">
        <v>4</v>
      </c>
      <c r="K52" s="1" t="s">
        <v>7</v>
      </c>
      <c r="L52" s="1">
        <v>3</v>
      </c>
      <c r="M52" s="2" t="s">
        <v>10</v>
      </c>
      <c r="N52" s="1">
        <f xml:space="preserve"> (F52 / H52) * (J52 - L52)</f>
        <v>0.5</v>
      </c>
      <c r="O52" s="1">
        <f xml:space="preserve"> F52 / H52 * J52 - L52</f>
        <v>-1</v>
      </c>
      <c r="P52" s="1" t="str">
        <f t="shared" si="2"/>
        <v>NEIN</v>
      </c>
      <c r="Q52">
        <f>(1 / 2) * (4 - 3)</f>
        <v>0.5</v>
      </c>
      <c r="R52" s="1" t="str">
        <f t="shared" si="1"/>
        <v>OK</v>
      </c>
    </row>
    <row r="53" spans="1:18" x14ac:dyDescent="0.25">
      <c r="C53" t="s">
        <v>5</v>
      </c>
      <c r="D53" t="s">
        <v>4</v>
      </c>
      <c r="F53" s="1">
        <v>1</v>
      </c>
      <c r="G53" s="2" t="s">
        <v>9</v>
      </c>
      <c r="H53" s="1">
        <v>2</v>
      </c>
      <c r="I53" s="2" t="s">
        <v>8</v>
      </c>
      <c r="J53" s="1">
        <v>4</v>
      </c>
      <c r="K53" s="1" t="s">
        <v>8</v>
      </c>
      <c r="L53" s="1">
        <v>3</v>
      </c>
      <c r="M53" s="2" t="s">
        <v>10</v>
      </c>
      <c r="N53" s="1">
        <f xml:space="preserve"> (F53 / H53) * (J53 * L53)</f>
        <v>6</v>
      </c>
      <c r="O53" s="1">
        <f xml:space="preserve"> F53 / H53 * J53 * L53</f>
        <v>6</v>
      </c>
      <c r="P53" s="1" t="str">
        <f t="shared" si="2"/>
        <v>OK</v>
      </c>
      <c r="Q53">
        <f>(1 / 2) * 4 * 3</f>
        <v>6</v>
      </c>
      <c r="R53" s="1" t="str">
        <f t="shared" si="1"/>
        <v>OK</v>
      </c>
    </row>
    <row r="54" spans="1:18" x14ac:dyDescent="0.25">
      <c r="C54" t="s">
        <v>5</v>
      </c>
      <c r="D54" t="s">
        <v>5</v>
      </c>
      <c r="F54" s="1">
        <v>1</v>
      </c>
      <c r="G54" s="2" t="s">
        <v>9</v>
      </c>
      <c r="H54" s="1">
        <v>2</v>
      </c>
      <c r="I54" s="2" t="s">
        <v>8</v>
      </c>
      <c r="J54" s="1">
        <v>4</v>
      </c>
      <c r="K54" s="2" t="s">
        <v>9</v>
      </c>
      <c r="L54" s="1">
        <v>3</v>
      </c>
      <c r="M54" s="2" t="s">
        <v>10</v>
      </c>
      <c r="N54" s="1">
        <f xml:space="preserve"> (F54 / H54) * (J54 / L54)</f>
        <v>0.66666666666666663</v>
      </c>
      <c r="O54" s="1">
        <f xml:space="preserve"> F54 / H54 * J54 / L54</f>
        <v>0.66666666666666663</v>
      </c>
      <c r="P54" s="1" t="str">
        <f t="shared" si="2"/>
        <v>OK</v>
      </c>
      <c r="Q54">
        <f>(1 / 2) * (4 / 3)</f>
        <v>0.66666666666666663</v>
      </c>
      <c r="R54" s="1" t="str">
        <f t="shared" si="1"/>
        <v>OK</v>
      </c>
    </row>
    <row r="55" spans="1:18" x14ac:dyDescent="0.25">
      <c r="R55" s="1"/>
    </row>
    <row r="56" spans="1:18" x14ac:dyDescent="0.25">
      <c r="A56" t="s">
        <v>5</v>
      </c>
      <c r="C56" t="s">
        <v>2</v>
      </c>
      <c r="D56" t="s">
        <v>3</v>
      </c>
      <c r="M56" s="2"/>
      <c r="N56" s="1"/>
      <c r="O56" s="1"/>
      <c r="P56" s="1"/>
      <c r="R56" s="1"/>
    </row>
    <row r="57" spans="1:18" x14ac:dyDescent="0.25">
      <c r="C57" t="s">
        <v>0</v>
      </c>
      <c r="D57" t="s">
        <v>0</v>
      </c>
      <c r="F57" s="1">
        <v>1</v>
      </c>
      <c r="G57" s="2" t="s">
        <v>6</v>
      </c>
      <c r="H57" s="1">
        <v>2</v>
      </c>
      <c r="I57" s="2" t="s">
        <v>9</v>
      </c>
      <c r="J57" s="1">
        <v>4</v>
      </c>
      <c r="K57" s="1" t="s">
        <v>6</v>
      </c>
      <c r="L57" s="1">
        <v>3</v>
      </c>
      <c r="M57" s="2" t="s">
        <v>10</v>
      </c>
      <c r="N57" s="1">
        <f xml:space="preserve"> (F57 + H57) / (J57 + L57)</f>
        <v>0.42857142857142855</v>
      </c>
      <c r="O57" s="1">
        <f xml:space="preserve"> F57 + H57 / J57 + L57</f>
        <v>4.5</v>
      </c>
      <c r="P57" s="1" t="str">
        <f t="shared" ref="P57:P72" si="3">IF(N57=O57, "OK", "NEIN")</f>
        <v>NEIN</v>
      </c>
      <c r="Q57">
        <f>(1 + 2) / (4 + 3)</f>
        <v>0.42857142857142855</v>
      </c>
      <c r="R57" s="1" t="str">
        <f t="shared" si="1"/>
        <v>OK</v>
      </c>
    </row>
    <row r="58" spans="1:18" x14ac:dyDescent="0.25">
      <c r="C58" t="s">
        <v>0</v>
      </c>
      <c r="D58" t="s">
        <v>1</v>
      </c>
      <c r="F58" s="1">
        <v>1</v>
      </c>
      <c r="G58" s="2" t="s">
        <v>6</v>
      </c>
      <c r="H58" s="1">
        <v>2</v>
      </c>
      <c r="I58" s="2" t="s">
        <v>9</v>
      </c>
      <c r="J58" s="1">
        <v>4</v>
      </c>
      <c r="K58" s="1" t="s">
        <v>7</v>
      </c>
      <c r="L58" s="1">
        <v>3</v>
      </c>
      <c r="M58" s="2" t="s">
        <v>10</v>
      </c>
      <c r="N58" s="1">
        <f xml:space="preserve"> (F58 + H58) / (J58 - L58)</f>
        <v>3</v>
      </c>
      <c r="O58" s="1">
        <f xml:space="preserve"> F58 + H58 / J58 - L58</f>
        <v>-1.5</v>
      </c>
      <c r="P58" s="1" t="str">
        <f t="shared" si="3"/>
        <v>NEIN</v>
      </c>
      <c r="Q58">
        <f>(1 + 2) / (4 - 3)</f>
        <v>3</v>
      </c>
      <c r="R58" s="1" t="str">
        <f t="shared" si="1"/>
        <v>OK</v>
      </c>
    </row>
    <row r="59" spans="1:18" x14ac:dyDescent="0.25">
      <c r="C59" t="s">
        <v>0</v>
      </c>
      <c r="D59" t="s">
        <v>4</v>
      </c>
      <c r="F59" s="1">
        <v>1</v>
      </c>
      <c r="G59" s="2" t="s">
        <v>6</v>
      </c>
      <c r="H59" s="1">
        <v>2</v>
      </c>
      <c r="I59" s="2" t="s">
        <v>9</v>
      </c>
      <c r="J59" s="1">
        <v>4</v>
      </c>
      <c r="K59" s="1" t="s">
        <v>8</v>
      </c>
      <c r="L59" s="1">
        <v>3</v>
      </c>
      <c r="M59" s="2" t="s">
        <v>10</v>
      </c>
      <c r="N59" s="1">
        <f xml:space="preserve"> (F59 + H59) / (J59 * L59)</f>
        <v>0.25</v>
      </c>
      <c r="O59" s="1">
        <f xml:space="preserve"> F59 + H59 / J59 * L59</f>
        <v>2.5</v>
      </c>
      <c r="P59" s="1" t="str">
        <f t="shared" si="3"/>
        <v>NEIN</v>
      </c>
      <c r="Q59">
        <f>(1 + 2) / (4 * 3)</f>
        <v>0.25</v>
      </c>
      <c r="R59" s="1" t="str">
        <f t="shared" si="1"/>
        <v>OK</v>
      </c>
    </row>
    <row r="60" spans="1:18" x14ac:dyDescent="0.25">
      <c r="C60" t="s">
        <v>0</v>
      </c>
      <c r="D60" t="s">
        <v>5</v>
      </c>
      <c r="F60" s="1">
        <v>1</v>
      </c>
      <c r="G60" s="2" t="s">
        <v>6</v>
      </c>
      <c r="H60" s="1">
        <v>2</v>
      </c>
      <c r="I60" s="2" t="s">
        <v>9</v>
      </c>
      <c r="J60" s="1">
        <v>4</v>
      </c>
      <c r="K60" s="2" t="s">
        <v>9</v>
      </c>
      <c r="L60" s="1">
        <v>3</v>
      </c>
      <c r="M60" s="2" t="s">
        <v>10</v>
      </c>
      <c r="N60" s="1">
        <f xml:space="preserve"> (F60 + H60) / (J60 / L60)</f>
        <v>2.25</v>
      </c>
      <c r="O60" s="1">
        <f xml:space="preserve"> F60 + H60 / J60 / L60</f>
        <v>1.1666666666666667</v>
      </c>
      <c r="P60" s="1" t="str">
        <f t="shared" si="3"/>
        <v>NEIN</v>
      </c>
      <c r="Q60">
        <f>(1 + 2) / (4 / 3)</f>
        <v>2.25</v>
      </c>
      <c r="R60" s="1" t="str">
        <f t="shared" si="1"/>
        <v>OK</v>
      </c>
    </row>
    <row r="61" spans="1:18" x14ac:dyDescent="0.25">
      <c r="C61" t="s">
        <v>1</v>
      </c>
      <c r="D61" t="s">
        <v>0</v>
      </c>
      <c r="F61" s="1">
        <v>1</v>
      </c>
      <c r="G61" s="1" t="s">
        <v>7</v>
      </c>
      <c r="H61" s="1">
        <v>2</v>
      </c>
      <c r="I61" s="2" t="s">
        <v>9</v>
      </c>
      <c r="J61" s="1">
        <v>4</v>
      </c>
      <c r="K61" s="1" t="s">
        <v>6</v>
      </c>
      <c r="L61" s="1">
        <v>3</v>
      </c>
      <c r="M61" s="2" t="s">
        <v>10</v>
      </c>
      <c r="N61" s="1">
        <f xml:space="preserve"> (F61 - H61) / (J61 + L61)</f>
        <v>-0.14285714285714285</v>
      </c>
      <c r="O61" s="1">
        <f xml:space="preserve"> F61 - H61 / J61 + L61</f>
        <v>3.5</v>
      </c>
      <c r="P61" s="1" t="str">
        <f t="shared" si="3"/>
        <v>NEIN</v>
      </c>
      <c r="Q61">
        <f>(1 - 2) / (4 + 3)</f>
        <v>-0.14285714285714285</v>
      </c>
      <c r="R61" s="1" t="str">
        <f t="shared" si="1"/>
        <v>OK</v>
      </c>
    </row>
    <row r="62" spans="1:18" x14ac:dyDescent="0.25">
      <c r="C62" t="s">
        <v>1</v>
      </c>
      <c r="D62" t="s">
        <v>1</v>
      </c>
      <c r="F62" s="1">
        <v>1</v>
      </c>
      <c r="G62" s="1" t="s">
        <v>7</v>
      </c>
      <c r="H62" s="1">
        <v>2</v>
      </c>
      <c r="I62" s="2" t="s">
        <v>9</v>
      </c>
      <c r="J62" s="1">
        <v>4</v>
      </c>
      <c r="K62" s="1" t="s">
        <v>7</v>
      </c>
      <c r="L62" s="1">
        <v>3</v>
      </c>
      <c r="M62" s="2" t="s">
        <v>10</v>
      </c>
      <c r="N62" s="1">
        <f xml:space="preserve"> (F62 - H62) / (J62 - L62)</f>
        <v>-1</v>
      </c>
      <c r="O62" s="1">
        <f xml:space="preserve"> F62 - H62 / J62 - L62</f>
        <v>-2.5</v>
      </c>
      <c r="P62" s="1" t="str">
        <f t="shared" si="3"/>
        <v>NEIN</v>
      </c>
      <c r="Q62">
        <f>(1 - 2) / (4 - 3)</f>
        <v>-1</v>
      </c>
      <c r="R62" s="1" t="str">
        <f t="shared" si="1"/>
        <v>OK</v>
      </c>
    </row>
    <row r="63" spans="1:18" x14ac:dyDescent="0.25">
      <c r="C63" t="s">
        <v>1</v>
      </c>
      <c r="D63" t="s">
        <v>4</v>
      </c>
      <c r="F63" s="1">
        <v>1</v>
      </c>
      <c r="G63" s="1" t="s">
        <v>7</v>
      </c>
      <c r="H63" s="1">
        <v>2</v>
      </c>
      <c r="I63" s="2" t="s">
        <v>9</v>
      </c>
      <c r="J63" s="1">
        <v>4</v>
      </c>
      <c r="K63" s="1" t="s">
        <v>8</v>
      </c>
      <c r="L63" s="1">
        <v>3</v>
      </c>
      <c r="M63" s="2" t="s">
        <v>10</v>
      </c>
      <c r="N63" s="1">
        <f xml:space="preserve"> (F63 - H63) / (J63 * L63)</f>
        <v>-8.3333333333333329E-2</v>
      </c>
      <c r="O63" s="1">
        <f xml:space="preserve"> F63 - H63 / J63 * L63</f>
        <v>-0.5</v>
      </c>
      <c r="P63" s="1" t="str">
        <f t="shared" si="3"/>
        <v>NEIN</v>
      </c>
      <c r="Q63">
        <f>(1 - 2) / (4 * 3)</f>
        <v>-8.3333333333333329E-2</v>
      </c>
      <c r="R63" s="1" t="str">
        <f t="shared" si="1"/>
        <v>OK</v>
      </c>
    </row>
    <row r="64" spans="1:18" x14ac:dyDescent="0.25">
      <c r="C64" t="s">
        <v>1</v>
      </c>
      <c r="D64" t="s">
        <v>5</v>
      </c>
      <c r="F64" s="1">
        <v>1</v>
      </c>
      <c r="G64" s="1" t="s">
        <v>7</v>
      </c>
      <c r="H64" s="1">
        <v>2</v>
      </c>
      <c r="I64" s="2" t="s">
        <v>9</v>
      </c>
      <c r="J64" s="1">
        <v>4</v>
      </c>
      <c r="K64" s="2" t="s">
        <v>9</v>
      </c>
      <c r="L64" s="1">
        <v>3</v>
      </c>
      <c r="M64" s="2" t="s">
        <v>10</v>
      </c>
      <c r="N64" s="1">
        <f xml:space="preserve"> (F64 - H64) / (J64 / L64)</f>
        <v>-0.75</v>
      </c>
      <c r="O64" s="1">
        <f xml:space="preserve"> F64 - H64 / J64 / L64</f>
        <v>0.83333333333333337</v>
      </c>
      <c r="P64" s="1" t="str">
        <f t="shared" si="3"/>
        <v>NEIN</v>
      </c>
      <c r="Q64">
        <f>(1 - 2) / (4 / 3)</f>
        <v>-0.75</v>
      </c>
      <c r="R64" s="1" t="str">
        <f t="shared" si="1"/>
        <v>OK</v>
      </c>
    </row>
    <row r="65" spans="3:18" x14ac:dyDescent="0.25">
      <c r="C65" t="s">
        <v>4</v>
      </c>
      <c r="D65" t="s">
        <v>0</v>
      </c>
      <c r="F65" s="1">
        <v>1</v>
      </c>
      <c r="G65" s="2" t="s">
        <v>8</v>
      </c>
      <c r="H65" s="1">
        <v>2</v>
      </c>
      <c r="I65" s="2" t="s">
        <v>9</v>
      </c>
      <c r="J65" s="1">
        <v>4</v>
      </c>
      <c r="K65" s="1" t="s">
        <v>6</v>
      </c>
      <c r="L65" s="1">
        <v>3</v>
      </c>
      <c r="M65" s="2" t="s">
        <v>10</v>
      </c>
      <c r="N65" s="1">
        <f xml:space="preserve"> (F65 * H65) / (J65 + L65)</f>
        <v>0.2857142857142857</v>
      </c>
      <c r="O65" s="1">
        <f xml:space="preserve"> F65 * H65 / J65 + L65</f>
        <v>3.5</v>
      </c>
      <c r="P65" s="1" t="str">
        <f t="shared" si="3"/>
        <v>NEIN</v>
      </c>
      <c r="Q65">
        <f>1 * 2 / (4 + 3)</f>
        <v>0.2857142857142857</v>
      </c>
      <c r="R65" s="1" t="str">
        <f t="shared" si="1"/>
        <v>OK</v>
      </c>
    </row>
    <row r="66" spans="3:18" x14ac:dyDescent="0.25">
      <c r="C66" t="s">
        <v>4</v>
      </c>
      <c r="D66" t="s">
        <v>1</v>
      </c>
      <c r="F66" s="1">
        <v>1</v>
      </c>
      <c r="G66" s="2" t="s">
        <v>8</v>
      </c>
      <c r="H66" s="1">
        <v>2</v>
      </c>
      <c r="I66" s="2" t="s">
        <v>9</v>
      </c>
      <c r="J66" s="1">
        <v>4</v>
      </c>
      <c r="K66" s="1" t="s">
        <v>7</v>
      </c>
      <c r="L66" s="1">
        <v>3</v>
      </c>
      <c r="M66" s="2" t="s">
        <v>10</v>
      </c>
      <c r="N66" s="1">
        <f xml:space="preserve"> (F66 * H66) / (J66 - L66)</f>
        <v>2</v>
      </c>
      <c r="O66" s="1">
        <f xml:space="preserve"> F66 * H66 / J66 - L66</f>
        <v>-2.5</v>
      </c>
      <c r="P66" s="1" t="str">
        <f t="shared" si="3"/>
        <v>NEIN</v>
      </c>
      <c r="Q66">
        <f>1 * 2 / (4 - 3)</f>
        <v>2</v>
      </c>
      <c r="R66" s="1" t="str">
        <f t="shared" si="1"/>
        <v>OK</v>
      </c>
    </row>
    <row r="67" spans="3:18" x14ac:dyDescent="0.25">
      <c r="C67" t="s">
        <v>4</v>
      </c>
      <c r="D67" t="s">
        <v>4</v>
      </c>
      <c r="F67" s="1">
        <v>1</v>
      </c>
      <c r="G67" s="2" t="s">
        <v>8</v>
      </c>
      <c r="H67" s="1">
        <v>2</v>
      </c>
      <c r="I67" s="2" t="s">
        <v>9</v>
      </c>
      <c r="J67" s="1">
        <v>4</v>
      </c>
      <c r="K67" s="1" t="s">
        <v>8</v>
      </c>
      <c r="L67" s="1">
        <v>3</v>
      </c>
      <c r="M67" s="2" t="s">
        <v>10</v>
      </c>
      <c r="N67" s="1">
        <f xml:space="preserve"> (F67 * H67) / (J67 * L67)</f>
        <v>0.16666666666666666</v>
      </c>
      <c r="O67" s="1">
        <f xml:space="preserve"> F67 * H67 / J67 * L67</f>
        <v>1.5</v>
      </c>
      <c r="P67" s="1" t="str">
        <f t="shared" si="3"/>
        <v>NEIN</v>
      </c>
      <c r="Q67">
        <f>1 * 2 / (4 * 3)</f>
        <v>0.16666666666666666</v>
      </c>
      <c r="R67" s="1" t="str">
        <f t="shared" si="1"/>
        <v>OK</v>
      </c>
    </row>
    <row r="68" spans="3:18" x14ac:dyDescent="0.25">
      <c r="C68" t="s">
        <v>4</v>
      </c>
      <c r="D68" t="s">
        <v>5</v>
      </c>
      <c r="F68" s="1">
        <v>1</v>
      </c>
      <c r="G68" s="2" t="s">
        <v>8</v>
      </c>
      <c r="H68" s="1">
        <v>2</v>
      </c>
      <c r="I68" s="2" t="s">
        <v>9</v>
      </c>
      <c r="J68" s="1">
        <v>4</v>
      </c>
      <c r="K68" s="2" t="s">
        <v>9</v>
      </c>
      <c r="L68" s="1">
        <v>3</v>
      </c>
      <c r="M68" s="2" t="s">
        <v>10</v>
      </c>
      <c r="N68" s="1">
        <f xml:space="preserve"> (F68 * H68) / (J68 / L68)</f>
        <v>1.5</v>
      </c>
      <c r="O68" s="1">
        <f xml:space="preserve"> F68 * H68 / J68 / L68</f>
        <v>0.16666666666666666</v>
      </c>
      <c r="P68" s="1" t="str">
        <f t="shared" si="3"/>
        <v>NEIN</v>
      </c>
      <c r="Q68">
        <f>1 * 2 / (4 / 3)</f>
        <v>1.5</v>
      </c>
      <c r="R68" s="1" t="str">
        <f t="shared" ref="R68:R72" si="4">IF(N68=Q68, "OK", "NEIN")</f>
        <v>OK</v>
      </c>
    </row>
    <row r="69" spans="3:18" x14ac:dyDescent="0.25">
      <c r="C69" t="s">
        <v>5</v>
      </c>
      <c r="D69" t="s">
        <v>0</v>
      </c>
      <c r="F69" s="1">
        <v>1</v>
      </c>
      <c r="G69" s="2" t="s">
        <v>9</v>
      </c>
      <c r="H69" s="1">
        <v>2</v>
      </c>
      <c r="I69" s="2" t="s">
        <v>9</v>
      </c>
      <c r="J69" s="1">
        <v>4</v>
      </c>
      <c r="K69" s="1" t="s">
        <v>6</v>
      </c>
      <c r="L69" s="1">
        <v>3</v>
      </c>
      <c r="M69" s="2" t="s">
        <v>10</v>
      </c>
      <c r="N69" s="1">
        <f xml:space="preserve"> (F69 / H69) / (J69 + L69)</f>
        <v>7.1428571428571425E-2</v>
      </c>
      <c r="O69" s="1">
        <f xml:space="preserve"> F69 / H69 / J69 + L69</f>
        <v>3.125</v>
      </c>
      <c r="P69" s="1" t="str">
        <f t="shared" si="3"/>
        <v>NEIN</v>
      </c>
      <c r="Q69">
        <f>(1 / 2) / (4 + 3)</f>
        <v>7.1428571428571425E-2</v>
      </c>
      <c r="R69" s="1" t="str">
        <f t="shared" si="4"/>
        <v>OK</v>
      </c>
    </row>
    <row r="70" spans="3:18" x14ac:dyDescent="0.25">
      <c r="C70" t="s">
        <v>5</v>
      </c>
      <c r="D70" t="s">
        <v>1</v>
      </c>
      <c r="F70" s="1">
        <v>1</v>
      </c>
      <c r="G70" s="2" t="s">
        <v>9</v>
      </c>
      <c r="H70" s="1">
        <v>2</v>
      </c>
      <c r="I70" s="2" t="s">
        <v>9</v>
      </c>
      <c r="J70" s="1">
        <v>4</v>
      </c>
      <c r="K70" s="1" t="s">
        <v>7</v>
      </c>
      <c r="L70" s="1">
        <v>3</v>
      </c>
      <c r="M70" s="2" t="s">
        <v>10</v>
      </c>
      <c r="N70" s="1">
        <f xml:space="preserve"> (F70 / H70) / (J70 - L70)</f>
        <v>0.5</v>
      </c>
      <c r="O70" s="1">
        <f xml:space="preserve"> F70 / H70 / J70 - L70</f>
        <v>-2.875</v>
      </c>
      <c r="P70" s="1" t="str">
        <f t="shared" si="3"/>
        <v>NEIN</v>
      </c>
      <c r="Q70">
        <f>(1 / 2) / (4 - 3)</f>
        <v>0.5</v>
      </c>
      <c r="R70" s="1" t="str">
        <f t="shared" si="4"/>
        <v>OK</v>
      </c>
    </row>
    <row r="71" spans="3:18" x14ac:dyDescent="0.25">
      <c r="C71" t="s">
        <v>5</v>
      </c>
      <c r="D71" t="s">
        <v>4</v>
      </c>
      <c r="F71" s="1">
        <v>1</v>
      </c>
      <c r="G71" s="2" t="s">
        <v>9</v>
      </c>
      <c r="H71" s="1">
        <v>2</v>
      </c>
      <c r="I71" s="2" t="s">
        <v>9</v>
      </c>
      <c r="J71" s="1">
        <v>4</v>
      </c>
      <c r="K71" s="1" t="s">
        <v>8</v>
      </c>
      <c r="L71" s="1">
        <v>3</v>
      </c>
      <c r="M71" s="2" t="s">
        <v>10</v>
      </c>
      <c r="N71" s="1">
        <f xml:space="preserve"> (F71 / H71) / (J71 * L71)</f>
        <v>4.1666666666666664E-2</v>
      </c>
      <c r="O71" s="1">
        <f xml:space="preserve"> F71 / H71 / J71 * L71</f>
        <v>0.375</v>
      </c>
      <c r="P71" s="1" t="str">
        <f t="shared" si="3"/>
        <v>NEIN</v>
      </c>
      <c r="Q71">
        <f>(1 / 2) / (4 * 3)</f>
        <v>4.1666666666666664E-2</v>
      </c>
      <c r="R71" s="1" t="str">
        <f t="shared" si="4"/>
        <v>OK</v>
      </c>
    </row>
    <row r="72" spans="3:18" x14ac:dyDescent="0.25">
      <c r="C72" t="s">
        <v>5</v>
      </c>
      <c r="D72" t="s">
        <v>5</v>
      </c>
      <c r="F72" s="1">
        <v>1</v>
      </c>
      <c r="G72" s="2" t="s">
        <v>9</v>
      </c>
      <c r="H72" s="1">
        <v>2</v>
      </c>
      <c r="I72" s="2" t="s">
        <v>9</v>
      </c>
      <c r="J72" s="1">
        <v>4</v>
      </c>
      <c r="K72" s="2" t="s">
        <v>9</v>
      </c>
      <c r="L72" s="1">
        <v>3</v>
      </c>
      <c r="M72" s="2" t="s">
        <v>10</v>
      </c>
      <c r="N72" s="1">
        <f xml:space="preserve"> (F72 / H72) / (J72 / L72)</f>
        <v>0.375</v>
      </c>
      <c r="O72" s="1">
        <f xml:space="preserve"> F72 / H72 / J72 / L72</f>
        <v>4.1666666666666664E-2</v>
      </c>
      <c r="P72" s="1" t="str">
        <f t="shared" si="3"/>
        <v>NEIN</v>
      </c>
      <c r="Q72">
        <f>(1 / 2) / (4 / 3)</f>
        <v>0.375</v>
      </c>
      <c r="R72" s="1" t="str">
        <f t="shared" si="4"/>
        <v>OK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2023-12-01T14:42:27Z</dcterms:created>
  <dcterms:modified xsi:type="dcterms:W3CDTF">2023-12-01T22:33:11Z</dcterms:modified>
</cp:coreProperties>
</file>