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BCD31F36-F99C-4A50-B08B-40EDAFDA97E9}" xr6:coauthVersionLast="47" xr6:coauthVersionMax="47" xr10:uidLastSave="{00000000-0000-0000-0000-000000000000}"/>
  <bookViews>
    <workbookView xWindow="240" yWindow="105" windowWidth="14805" windowHeight="8010" firstSheet="1" activeTab="3" xr2:uid="{00000000-000D-0000-FFFF-FFFF00000000}"/>
  </bookViews>
  <sheets>
    <sheet name="Basic Inventory Management" sheetId="1" r:id="rId1"/>
    <sheet name="WIP" sheetId="2" r:id="rId2"/>
    <sheet name="Payroll System " sheetId="3" r:id="rId3"/>
    <sheet name="Sheet1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O21" i="4"/>
  <c r="N21" i="4"/>
  <c r="P20" i="4"/>
  <c r="O20" i="4"/>
  <c r="N20" i="4"/>
  <c r="P19" i="4"/>
  <c r="O19" i="4"/>
  <c r="N19" i="4"/>
  <c r="J20" i="4"/>
  <c r="K20" i="4"/>
  <c r="J19" i="4"/>
  <c r="K19" i="4"/>
  <c r="I20" i="4"/>
  <c r="I19" i="4"/>
  <c r="I21" i="4"/>
  <c r="J21" i="4"/>
  <c r="K21" i="4"/>
  <c r="T9" i="4"/>
  <c r="T10" i="4"/>
  <c r="T11" i="4"/>
  <c r="T12" i="4"/>
  <c r="T13" i="4"/>
  <c r="T14" i="4"/>
  <c r="T15" i="4"/>
  <c r="T16" i="4"/>
  <c r="T17" i="4"/>
  <c r="T8" i="4"/>
  <c r="S9" i="4"/>
  <c r="S10" i="4"/>
  <c r="S11" i="4"/>
  <c r="S12" i="4"/>
  <c r="S13" i="4"/>
  <c r="S14" i="4"/>
  <c r="S15" i="4"/>
  <c r="S16" i="4"/>
  <c r="S17" i="4"/>
  <c r="S8" i="4"/>
  <c r="P9" i="4"/>
  <c r="P10" i="4"/>
  <c r="P11" i="4"/>
  <c r="P12" i="4"/>
  <c r="P13" i="4"/>
  <c r="P14" i="4"/>
  <c r="P15" i="4"/>
  <c r="P16" i="4"/>
  <c r="P17" i="4"/>
  <c r="P8" i="4"/>
  <c r="O9" i="4"/>
  <c r="O10" i="4"/>
  <c r="O11" i="4"/>
  <c r="O12" i="4"/>
  <c r="O13" i="4"/>
  <c r="O14" i="4"/>
  <c r="O15" i="4"/>
  <c r="O16" i="4"/>
  <c r="O17" i="4"/>
  <c r="O8" i="4"/>
  <c r="N9" i="4"/>
  <c r="N10" i="4"/>
  <c r="N11" i="4"/>
  <c r="N12" i="4"/>
  <c r="N13" i="4"/>
  <c r="N14" i="4"/>
  <c r="N15" i="4"/>
  <c r="N16" i="4"/>
  <c r="N17" i="4"/>
  <c r="N8" i="4"/>
  <c r="X30" i="3"/>
  <c r="W30" i="3"/>
  <c r="V30" i="3"/>
  <c r="U30" i="3"/>
  <c r="T30" i="3"/>
  <c r="S30" i="3"/>
  <c r="AC30" i="3" s="1"/>
  <c r="AH30" i="3" s="1"/>
  <c r="R30" i="3"/>
  <c r="AB30" i="3" s="1"/>
  <c r="AG30" i="3" s="1"/>
  <c r="Q30" i="3"/>
  <c r="AA30" i="3" s="1"/>
  <c r="AF30" i="3" s="1"/>
  <c r="P30" i="3"/>
  <c r="Z30" i="3" s="1"/>
  <c r="AE30" i="3" s="1"/>
  <c r="O30" i="3"/>
  <c r="Y30" i="3" s="1"/>
  <c r="AD30" i="3" s="1"/>
  <c r="X29" i="3"/>
  <c r="W29" i="3"/>
  <c r="V29" i="3"/>
  <c r="U29" i="3"/>
  <c r="T29" i="3"/>
  <c r="S29" i="3"/>
  <c r="AC29" i="3" s="1"/>
  <c r="AH29" i="3" s="1"/>
  <c r="R29" i="3"/>
  <c r="AB29" i="3" s="1"/>
  <c r="AG29" i="3" s="1"/>
  <c r="Q29" i="3"/>
  <c r="AA29" i="3" s="1"/>
  <c r="AF29" i="3" s="1"/>
  <c r="P29" i="3"/>
  <c r="Z29" i="3" s="1"/>
  <c r="AE29" i="3" s="1"/>
  <c r="O29" i="3"/>
  <c r="Y29" i="3" s="1"/>
  <c r="AD29" i="3" s="1"/>
  <c r="X28" i="3"/>
  <c r="W28" i="3"/>
  <c r="V28" i="3"/>
  <c r="U28" i="3"/>
  <c r="T28" i="3"/>
  <c r="S28" i="3"/>
  <c r="AC28" i="3" s="1"/>
  <c r="AH28" i="3" s="1"/>
  <c r="R28" i="3"/>
  <c r="AB28" i="3" s="1"/>
  <c r="AG28" i="3" s="1"/>
  <c r="Q28" i="3"/>
  <c r="AA28" i="3" s="1"/>
  <c r="AF28" i="3" s="1"/>
  <c r="P28" i="3"/>
  <c r="Z28" i="3" s="1"/>
  <c r="AE28" i="3" s="1"/>
  <c r="O28" i="3"/>
  <c r="Y28" i="3" s="1"/>
  <c r="AD28" i="3" s="1"/>
  <c r="X27" i="3"/>
  <c r="W27" i="3"/>
  <c r="V27" i="3"/>
  <c r="U27" i="3"/>
  <c r="T27" i="3"/>
  <c r="S27" i="3"/>
  <c r="AC27" i="3" s="1"/>
  <c r="AH27" i="3" s="1"/>
  <c r="R27" i="3"/>
  <c r="AB27" i="3" s="1"/>
  <c r="AG27" i="3" s="1"/>
  <c r="Q27" i="3"/>
  <c r="AA27" i="3" s="1"/>
  <c r="AF27" i="3" s="1"/>
  <c r="P27" i="3"/>
  <c r="Z27" i="3" s="1"/>
  <c r="AE27" i="3" s="1"/>
  <c r="O27" i="3"/>
  <c r="Y27" i="3" s="1"/>
  <c r="AD27" i="3" s="1"/>
  <c r="X26" i="3"/>
  <c r="W26" i="3"/>
  <c r="V26" i="3"/>
  <c r="U26" i="3"/>
  <c r="T26" i="3"/>
  <c r="S26" i="3"/>
  <c r="AC26" i="3" s="1"/>
  <c r="AH26" i="3" s="1"/>
  <c r="R26" i="3"/>
  <c r="AB26" i="3" s="1"/>
  <c r="AG26" i="3" s="1"/>
  <c r="Q26" i="3"/>
  <c r="AA26" i="3" s="1"/>
  <c r="AF26" i="3" s="1"/>
  <c r="P26" i="3"/>
  <c r="Z26" i="3" s="1"/>
  <c r="AE26" i="3" s="1"/>
  <c r="O26" i="3"/>
  <c r="Y26" i="3" s="1"/>
  <c r="AD26" i="3" s="1"/>
  <c r="X25" i="3"/>
  <c r="W25" i="3"/>
  <c r="V25" i="3"/>
  <c r="U25" i="3"/>
  <c r="T25" i="3"/>
  <c r="S25" i="3"/>
  <c r="AC25" i="3" s="1"/>
  <c r="AH25" i="3" s="1"/>
  <c r="R25" i="3"/>
  <c r="AB25" i="3" s="1"/>
  <c r="AG25" i="3" s="1"/>
  <c r="Q25" i="3"/>
  <c r="AA25" i="3" s="1"/>
  <c r="AF25" i="3" s="1"/>
  <c r="P25" i="3"/>
  <c r="Z25" i="3" s="1"/>
  <c r="AE25" i="3" s="1"/>
  <c r="O25" i="3"/>
  <c r="Y25" i="3" s="1"/>
  <c r="AD25" i="3" s="1"/>
  <c r="X24" i="3"/>
  <c r="W24" i="3"/>
  <c r="V24" i="3"/>
  <c r="U24" i="3"/>
  <c r="T24" i="3"/>
  <c r="S24" i="3"/>
  <c r="AC24" i="3" s="1"/>
  <c r="AH24" i="3" s="1"/>
  <c r="R24" i="3"/>
  <c r="AB24" i="3" s="1"/>
  <c r="AG24" i="3" s="1"/>
  <c r="Q24" i="3"/>
  <c r="AA24" i="3" s="1"/>
  <c r="AF24" i="3" s="1"/>
  <c r="P24" i="3"/>
  <c r="Z24" i="3" s="1"/>
  <c r="AE24" i="3" s="1"/>
  <c r="O24" i="3"/>
  <c r="Y24" i="3" s="1"/>
  <c r="AD24" i="3" s="1"/>
  <c r="X23" i="3"/>
  <c r="W23" i="3"/>
  <c r="V23" i="3"/>
  <c r="U23" i="3"/>
  <c r="T23" i="3"/>
  <c r="S23" i="3"/>
  <c r="AC23" i="3" s="1"/>
  <c r="AH23" i="3" s="1"/>
  <c r="R23" i="3"/>
  <c r="AB23" i="3" s="1"/>
  <c r="AG23" i="3" s="1"/>
  <c r="Q23" i="3"/>
  <c r="AA23" i="3" s="1"/>
  <c r="AF23" i="3" s="1"/>
  <c r="P23" i="3"/>
  <c r="Z23" i="3" s="1"/>
  <c r="AE23" i="3" s="1"/>
  <c r="O23" i="3"/>
  <c r="Y23" i="3" s="1"/>
  <c r="AD23" i="3" s="1"/>
  <c r="X22" i="3"/>
  <c r="W22" i="3"/>
  <c r="V22" i="3"/>
  <c r="U22" i="3"/>
  <c r="T22" i="3"/>
  <c r="S22" i="3"/>
  <c r="AC22" i="3" s="1"/>
  <c r="AH22" i="3" s="1"/>
  <c r="R22" i="3"/>
  <c r="AB22" i="3" s="1"/>
  <c r="AG22" i="3" s="1"/>
  <c r="Q22" i="3"/>
  <c r="AA22" i="3" s="1"/>
  <c r="AF22" i="3" s="1"/>
  <c r="P22" i="3"/>
  <c r="Z22" i="3" s="1"/>
  <c r="AE22" i="3" s="1"/>
  <c r="O22" i="3"/>
  <c r="Y22" i="3" s="1"/>
  <c r="AD22" i="3" s="1"/>
  <c r="X21" i="3"/>
  <c r="W21" i="3"/>
  <c r="V21" i="3"/>
  <c r="U21" i="3"/>
  <c r="T21" i="3"/>
  <c r="S21" i="3"/>
  <c r="AC21" i="3" s="1"/>
  <c r="AH21" i="3" s="1"/>
  <c r="R21" i="3"/>
  <c r="AB21" i="3" s="1"/>
  <c r="AG21" i="3" s="1"/>
  <c r="Q21" i="3"/>
  <c r="AA21" i="3" s="1"/>
  <c r="AF21" i="3" s="1"/>
  <c r="P21" i="3"/>
  <c r="Z21" i="3" s="1"/>
  <c r="AE21" i="3" s="1"/>
  <c r="O21" i="3"/>
  <c r="Y21" i="3" s="1"/>
  <c r="AD21" i="3" s="1"/>
  <c r="AE52" i="3"/>
  <c r="AF52" i="3"/>
  <c r="AG52" i="3"/>
  <c r="AH52" i="3"/>
  <c r="AE53" i="3"/>
  <c r="AF53" i="3"/>
  <c r="AG53" i="3"/>
  <c r="AH53" i="3"/>
  <c r="AE54" i="3"/>
  <c r="AF54" i="3"/>
  <c r="AG54" i="3"/>
  <c r="AH54" i="3"/>
  <c r="AE55" i="3"/>
  <c r="AF55" i="3"/>
  <c r="AG55" i="3"/>
  <c r="AH55" i="3"/>
  <c r="AE56" i="3"/>
  <c r="AF56" i="3"/>
  <c r="AG56" i="3"/>
  <c r="AH56" i="3"/>
  <c r="AE57" i="3"/>
  <c r="AF57" i="3"/>
  <c r="AG57" i="3"/>
  <c r="AH57" i="3"/>
  <c r="AE58" i="3"/>
  <c r="AF58" i="3"/>
  <c r="AG58" i="3"/>
  <c r="AH58" i="3"/>
  <c r="AE59" i="3"/>
  <c r="AF59" i="3"/>
  <c r="AG59" i="3"/>
  <c r="AH59" i="3"/>
  <c r="AE60" i="3"/>
  <c r="AF60" i="3"/>
  <c r="AG60" i="3"/>
  <c r="AH60" i="3"/>
  <c r="AE61" i="3"/>
  <c r="AF61" i="3"/>
  <c r="AG61" i="3"/>
  <c r="AH61" i="3"/>
  <c r="AD54" i="3"/>
  <c r="AD55" i="3"/>
  <c r="AD56" i="3"/>
  <c r="AD57" i="3"/>
  <c r="AD58" i="3"/>
  <c r="AD59" i="3"/>
  <c r="AD60" i="3"/>
  <c r="AD61" i="3"/>
  <c r="AD52" i="3"/>
  <c r="AD53" i="3"/>
  <c r="Y52" i="3"/>
  <c r="U52" i="3"/>
  <c r="V52" i="3"/>
  <c r="W52" i="3"/>
  <c r="X52" i="3"/>
  <c r="U53" i="3"/>
  <c r="V53" i="3"/>
  <c r="W53" i="3"/>
  <c r="X53" i="3"/>
  <c r="U54" i="3"/>
  <c r="V54" i="3"/>
  <c r="W54" i="3"/>
  <c r="X54" i="3"/>
  <c r="U55" i="3"/>
  <c r="V55" i="3"/>
  <c r="W55" i="3"/>
  <c r="X55" i="3"/>
  <c r="U56" i="3"/>
  <c r="V56" i="3"/>
  <c r="W56" i="3"/>
  <c r="X56" i="3"/>
  <c r="U57" i="3"/>
  <c r="V57" i="3"/>
  <c r="W57" i="3"/>
  <c r="X57" i="3"/>
  <c r="U58" i="3"/>
  <c r="V58" i="3"/>
  <c r="W58" i="3"/>
  <c r="X58" i="3"/>
  <c r="U59" i="3"/>
  <c r="V59" i="3"/>
  <c r="W59" i="3"/>
  <c r="X59" i="3"/>
  <c r="U60" i="3"/>
  <c r="V60" i="3"/>
  <c r="W60" i="3"/>
  <c r="X60" i="3"/>
  <c r="U61" i="3"/>
  <c r="V61" i="3"/>
  <c r="W61" i="3"/>
  <c r="X61" i="3"/>
  <c r="T53" i="3"/>
  <c r="T54" i="3"/>
  <c r="T55" i="3"/>
  <c r="T56" i="3"/>
  <c r="T57" i="3"/>
  <c r="T58" i="3"/>
  <c r="T59" i="3"/>
  <c r="T60" i="3"/>
  <c r="T61" i="3"/>
  <c r="T52" i="3"/>
  <c r="S61" i="3"/>
  <c r="AC61" i="3" s="1"/>
  <c r="R61" i="3"/>
  <c r="AB61" i="3" s="1"/>
  <c r="Q61" i="3"/>
  <c r="AA61" i="3" s="1"/>
  <c r="P61" i="3"/>
  <c r="Z61" i="3" s="1"/>
  <c r="O61" i="3"/>
  <c r="Y61" i="3" s="1"/>
  <c r="S60" i="3"/>
  <c r="AC60" i="3" s="1"/>
  <c r="R60" i="3"/>
  <c r="AB60" i="3" s="1"/>
  <c r="Q60" i="3"/>
  <c r="AA60" i="3" s="1"/>
  <c r="P60" i="3"/>
  <c r="Z60" i="3" s="1"/>
  <c r="O60" i="3"/>
  <c r="Y60" i="3" s="1"/>
  <c r="S59" i="3"/>
  <c r="AC59" i="3" s="1"/>
  <c r="R59" i="3"/>
  <c r="AB59" i="3" s="1"/>
  <c r="Q59" i="3"/>
  <c r="AA59" i="3" s="1"/>
  <c r="P59" i="3"/>
  <c r="Z59" i="3" s="1"/>
  <c r="O59" i="3"/>
  <c r="Y59" i="3" s="1"/>
  <c r="S58" i="3"/>
  <c r="AC58" i="3" s="1"/>
  <c r="R58" i="3"/>
  <c r="AB58" i="3" s="1"/>
  <c r="Q58" i="3"/>
  <c r="AA58" i="3" s="1"/>
  <c r="P58" i="3"/>
  <c r="Z58" i="3" s="1"/>
  <c r="O58" i="3"/>
  <c r="Y58" i="3" s="1"/>
  <c r="S57" i="3"/>
  <c r="AC57" i="3" s="1"/>
  <c r="R57" i="3"/>
  <c r="AB57" i="3" s="1"/>
  <c r="Q57" i="3"/>
  <c r="AA57" i="3" s="1"/>
  <c r="P57" i="3"/>
  <c r="Z57" i="3" s="1"/>
  <c r="O57" i="3"/>
  <c r="Y57" i="3" s="1"/>
  <c r="S56" i="3"/>
  <c r="AC56" i="3" s="1"/>
  <c r="R56" i="3"/>
  <c r="AB56" i="3" s="1"/>
  <c r="Q56" i="3"/>
  <c r="AA56" i="3" s="1"/>
  <c r="P56" i="3"/>
  <c r="Z56" i="3" s="1"/>
  <c r="O56" i="3"/>
  <c r="Y56" i="3" s="1"/>
  <c r="S55" i="3"/>
  <c r="AC55" i="3" s="1"/>
  <c r="R55" i="3"/>
  <c r="AB55" i="3" s="1"/>
  <c r="Q55" i="3"/>
  <c r="AA55" i="3" s="1"/>
  <c r="P55" i="3"/>
  <c r="Z55" i="3" s="1"/>
  <c r="O55" i="3"/>
  <c r="Y55" i="3" s="1"/>
  <c r="S54" i="3"/>
  <c r="AC54" i="3" s="1"/>
  <c r="R54" i="3"/>
  <c r="AB54" i="3" s="1"/>
  <c r="Q54" i="3"/>
  <c r="AA54" i="3" s="1"/>
  <c r="P54" i="3"/>
  <c r="Z54" i="3" s="1"/>
  <c r="O54" i="3"/>
  <c r="Y54" i="3" s="1"/>
  <c r="S53" i="3"/>
  <c r="AC53" i="3" s="1"/>
  <c r="R53" i="3"/>
  <c r="AB53" i="3" s="1"/>
  <c r="Q53" i="3"/>
  <c r="AA53" i="3" s="1"/>
  <c r="P53" i="3"/>
  <c r="Z53" i="3" s="1"/>
  <c r="O53" i="3"/>
  <c r="Y53" i="3" s="1"/>
  <c r="S52" i="3"/>
  <c r="AC52" i="3" s="1"/>
  <c r="R52" i="3"/>
  <c r="AB52" i="3" s="1"/>
  <c r="Q52" i="3"/>
  <c r="AA52" i="3" s="1"/>
  <c r="P52" i="3"/>
  <c r="Z52" i="3" s="1"/>
  <c r="O52" i="3"/>
  <c r="T8" i="3"/>
  <c r="AA8" i="3"/>
  <c r="AB8" i="3"/>
  <c r="AC8" i="3"/>
  <c r="AA9" i="3"/>
  <c r="AB9" i="3"/>
  <c r="AC9" i="3"/>
  <c r="AA10" i="3"/>
  <c r="AB10" i="3"/>
  <c r="AC10" i="3"/>
  <c r="AA11" i="3"/>
  <c r="AB11" i="3"/>
  <c r="AC11" i="3"/>
  <c r="AA12" i="3"/>
  <c r="AB12" i="3"/>
  <c r="AC12" i="3"/>
  <c r="AA13" i="3"/>
  <c r="AB13" i="3"/>
  <c r="AC13" i="3"/>
  <c r="AA14" i="3"/>
  <c r="AB14" i="3"/>
  <c r="AC14" i="3"/>
  <c r="AA15" i="3"/>
  <c r="AB15" i="3"/>
  <c r="AC15" i="3"/>
  <c r="AA16" i="3"/>
  <c r="AB16" i="3"/>
  <c r="AC16" i="3"/>
  <c r="AA17" i="3"/>
  <c r="AB17" i="3"/>
  <c r="AC17" i="3"/>
  <c r="Z13" i="3"/>
  <c r="Z8" i="3"/>
  <c r="Z9" i="3"/>
  <c r="Z10" i="3"/>
  <c r="Z11" i="3"/>
  <c r="Z12" i="3"/>
  <c r="Z14" i="3"/>
  <c r="Z15" i="3"/>
  <c r="Z16" i="3"/>
  <c r="Z17" i="3"/>
  <c r="Y9" i="3"/>
  <c r="Y10" i="3"/>
  <c r="Y11" i="3"/>
  <c r="Y12" i="3"/>
  <c r="Y13" i="3"/>
  <c r="Y14" i="3"/>
  <c r="Y15" i="3"/>
  <c r="Y16" i="3"/>
  <c r="Y17" i="3"/>
  <c r="Y8" i="3"/>
  <c r="X8" i="3"/>
  <c r="X9" i="3"/>
  <c r="X10" i="3"/>
  <c r="X11" i="3"/>
  <c r="X12" i="3"/>
  <c r="X13" i="3"/>
  <c r="X14" i="3"/>
  <c r="X15" i="3"/>
  <c r="X16" i="3"/>
  <c r="X17" i="3"/>
  <c r="W16" i="3"/>
  <c r="V14" i="3"/>
  <c r="U14" i="3"/>
  <c r="U8" i="3"/>
  <c r="V8" i="3"/>
  <c r="W8" i="3"/>
  <c r="U9" i="3"/>
  <c r="V9" i="3"/>
  <c r="W9" i="3"/>
  <c r="U10" i="3"/>
  <c r="V10" i="3"/>
  <c r="W10" i="3"/>
  <c r="U11" i="3"/>
  <c r="V11" i="3"/>
  <c r="W11" i="3"/>
  <c r="U12" i="3"/>
  <c r="V12" i="3"/>
  <c r="W12" i="3"/>
  <c r="U13" i="3"/>
  <c r="V13" i="3"/>
  <c r="W13" i="3"/>
  <c r="W14" i="3"/>
  <c r="U15" i="3"/>
  <c r="V15" i="3"/>
  <c r="W15" i="3"/>
  <c r="U16" i="3"/>
  <c r="V16" i="3"/>
  <c r="U17" i="3"/>
  <c r="V17" i="3"/>
  <c r="W17" i="3"/>
  <c r="T9" i="3"/>
  <c r="T10" i="3"/>
  <c r="T11" i="3"/>
  <c r="T12" i="3"/>
  <c r="T13" i="3"/>
  <c r="T14" i="3"/>
  <c r="T15" i="3"/>
  <c r="T16" i="3"/>
  <c r="T17" i="3"/>
  <c r="O9" i="3"/>
  <c r="O10" i="3"/>
  <c r="O11" i="3"/>
  <c r="O12" i="3"/>
  <c r="O13" i="3"/>
  <c r="O14" i="3"/>
  <c r="O15" i="3"/>
  <c r="O16" i="3"/>
  <c r="O17" i="3"/>
  <c r="S8" i="3"/>
  <c r="S9" i="3"/>
  <c r="S10" i="3"/>
  <c r="S11" i="3"/>
  <c r="S12" i="3"/>
  <c r="S13" i="3"/>
  <c r="S14" i="3"/>
  <c r="S15" i="3"/>
  <c r="S16" i="3"/>
  <c r="S17" i="3"/>
  <c r="R9" i="3"/>
  <c r="R10" i="3"/>
  <c r="R11" i="3"/>
  <c r="R12" i="3"/>
  <c r="R13" i="3"/>
  <c r="R14" i="3"/>
  <c r="R15" i="3"/>
  <c r="R16" i="3"/>
  <c r="R17" i="3"/>
  <c r="R8" i="3"/>
  <c r="Q8" i="3"/>
  <c r="Q9" i="3"/>
  <c r="Q10" i="3"/>
  <c r="Q11" i="3"/>
  <c r="Q12" i="3"/>
  <c r="Q13" i="3"/>
  <c r="Q14" i="3"/>
  <c r="Q15" i="3"/>
  <c r="Q16" i="3"/>
  <c r="Q17" i="3"/>
  <c r="P8" i="3"/>
  <c r="P9" i="3"/>
  <c r="P10" i="3"/>
  <c r="P11" i="3"/>
  <c r="P12" i="3"/>
  <c r="P13" i="3"/>
  <c r="P14" i="3"/>
  <c r="P15" i="3"/>
  <c r="P16" i="3"/>
  <c r="P17" i="3"/>
  <c r="O8" i="3"/>
  <c r="L5" i="1"/>
  <c r="L6" i="1"/>
  <c r="L7" i="1"/>
  <c r="L8" i="1"/>
</calcChain>
</file>

<file path=xl/sharedStrings.xml><?xml version="1.0" encoding="utf-8"?>
<sst xmlns="http://schemas.openxmlformats.org/spreadsheetml/2006/main" count="281" uniqueCount="79">
  <si>
    <t>Stock Inflow</t>
  </si>
  <si>
    <t>Stock Outflow</t>
  </si>
  <si>
    <t>Total</t>
  </si>
  <si>
    <t>Date</t>
  </si>
  <si>
    <t>Items IN</t>
  </si>
  <si>
    <t>Units OUT</t>
  </si>
  <si>
    <t>Date2</t>
  </si>
  <si>
    <t>Items OUT</t>
  </si>
  <si>
    <t>Units OUT2</t>
  </si>
  <si>
    <t>Items3</t>
  </si>
  <si>
    <t>Remain</t>
  </si>
  <si>
    <t>Column1</t>
  </si>
  <si>
    <t>Model A</t>
  </si>
  <si>
    <t>Model B</t>
  </si>
  <si>
    <t>26/8/2026</t>
  </si>
  <si>
    <t>26/09/26</t>
  </si>
  <si>
    <t>Model D</t>
  </si>
  <si>
    <t>Model C</t>
  </si>
  <si>
    <t>22/10/2026</t>
  </si>
  <si>
    <t>26/11/2026</t>
  </si>
  <si>
    <t>28/12/2026</t>
  </si>
  <si>
    <t xml:space="preserve">               </t>
  </si>
  <si>
    <t>Imperial Ship Builder (ISB) LLC</t>
  </si>
  <si>
    <t>Worked Hours</t>
  </si>
  <si>
    <t>Overtime Hours</t>
  </si>
  <si>
    <t>Payout</t>
  </si>
  <si>
    <t>Overtime Payout</t>
  </si>
  <si>
    <t>Method 1</t>
  </si>
  <si>
    <t>First Name</t>
  </si>
  <si>
    <t>Last Name</t>
  </si>
  <si>
    <t>Hourly Wages</t>
  </si>
  <si>
    <t>15/5/27</t>
  </si>
  <si>
    <t>22/5/27</t>
  </si>
  <si>
    <t>28/5/27</t>
  </si>
  <si>
    <t>Waseem</t>
  </si>
  <si>
    <t>A.S.</t>
  </si>
  <si>
    <t>Saad</t>
  </si>
  <si>
    <t>Hasan</t>
  </si>
  <si>
    <t>Eshaan</t>
  </si>
  <si>
    <t>Mishra</t>
  </si>
  <si>
    <t>Vaibhav</t>
  </si>
  <si>
    <t>Sisty</t>
  </si>
  <si>
    <t>Albet</t>
  </si>
  <si>
    <t>Williams</t>
  </si>
  <si>
    <t>Steve</t>
  </si>
  <si>
    <t>Robert</t>
  </si>
  <si>
    <t xml:space="preserve">Johnny </t>
  </si>
  <si>
    <t>Harris</t>
  </si>
  <si>
    <t>Mohammad</t>
  </si>
  <si>
    <t>Mofad</t>
  </si>
  <si>
    <t xml:space="preserve">Ibrahim </t>
  </si>
  <si>
    <t>Michael</t>
  </si>
  <si>
    <t>Johndeer</t>
  </si>
  <si>
    <t>Method 2</t>
  </si>
  <si>
    <t>Base hours</t>
  </si>
  <si>
    <t>Total Payout</t>
  </si>
  <si>
    <t>DO NOT EDIT</t>
  </si>
  <si>
    <t>EDIT PAY</t>
  </si>
  <si>
    <t>EDIT THE HOURS HERE</t>
  </si>
  <si>
    <t>CALCULATION DO NOT EDIT</t>
  </si>
  <si>
    <t>OUTPUT</t>
  </si>
  <si>
    <t>WIP ERROR</t>
  </si>
  <si>
    <t>Name</t>
  </si>
  <si>
    <t>Safety Test</t>
  </si>
  <si>
    <t>Company test</t>
  </si>
  <si>
    <t>Financial Test</t>
  </si>
  <si>
    <t>Medical Test</t>
  </si>
  <si>
    <t>Safety Test %</t>
  </si>
  <si>
    <t>Company test %</t>
  </si>
  <si>
    <t>Financial Test %</t>
  </si>
  <si>
    <t>Medical Test %</t>
  </si>
  <si>
    <t>Cirteria failed?</t>
  </si>
  <si>
    <t>Excelled employee</t>
  </si>
  <si>
    <t>Pass/Fail</t>
  </si>
  <si>
    <t>Pass</t>
  </si>
  <si>
    <t>Fail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</si>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</sst>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_);_([$$-409]* \(#,##0\);_([$$-409]* &quot;-&quot;_);_(@_)"/>
    <numFmt numFmtId="165" formatCode="_([$$-409]* #,##0.0_);_([$$-409]* \(#,##0.0\);_([$$-409]* &quot;-&quot;?_);_(@_)"/>
    <numFmt numFmtId="169" formatCode="0.0%"/>
  </numFmts>
  <fonts count="9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8"/>
      <color rgb="FFFFFFFF"/>
      <name val="Times New Roman"/>
    </font>
    <font>
      <sz val="11"/>
      <color theme="1"/>
      <name val="Arial"/>
    </font>
    <font>
      <sz val="11"/>
      <color rgb="FF242424"/>
      <name val="Arial"/>
    </font>
    <font>
      <sz val="11"/>
      <color theme="0"/>
      <name val="Arial"/>
    </font>
    <font>
      <sz val="11"/>
      <color rgb="FFFFFFFF"/>
      <name val="Arial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2" fillId="5" borderId="0" xfId="1" applyFill="1"/>
    <xf numFmtId="0" fontId="5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14" fontId="5" fillId="7" borderId="0" xfId="0" applyNumberFormat="1" applyFont="1" applyFill="1" applyAlignment="1">
      <alignment horizontal="center"/>
    </xf>
    <xf numFmtId="14" fontId="6" fillId="7" borderId="0" xfId="0" applyNumberFormat="1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9" borderId="0" xfId="0" applyFont="1" applyFill="1" applyAlignment="1">
      <alignment horizontal="center"/>
    </xf>
    <xf numFmtId="0" fontId="5" fillId="7" borderId="0" xfId="0" applyFont="1" applyFill="1" applyAlignment="1">
      <alignment horizontal="center" wrapText="1"/>
    </xf>
    <xf numFmtId="164" fontId="5" fillId="7" borderId="4" xfId="0" applyNumberFormat="1" applyFont="1" applyFill="1" applyBorder="1" applyAlignment="1">
      <alignment horizontal="center" vertical="center"/>
    </xf>
    <xf numFmtId="164" fontId="5" fillId="7" borderId="0" xfId="0" applyNumberFormat="1" applyFont="1" applyFill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7" fillId="8" borderId="5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165" fontId="5" fillId="7" borderId="0" xfId="0" applyNumberFormat="1" applyFont="1" applyFill="1" applyBorder="1" applyAlignment="1">
      <alignment horizontal="center"/>
    </xf>
    <xf numFmtId="165" fontId="5" fillId="7" borderId="3" xfId="0" applyNumberFormat="1" applyFont="1" applyFill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4" fillId="10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0" fontId="0" fillId="5" borderId="7" xfId="0" applyFill="1" applyBorder="1"/>
    <xf numFmtId="9" fontId="0" fillId="0" borderId="2" xfId="0" applyNumberFormat="1" applyBorder="1"/>
    <xf numFmtId="169" fontId="0" fillId="0" borderId="0" xfId="0" applyNumberFormat="1" applyBorder="1"/>
    <xf numFmtId="0" fontId="0" fillId="0" borderId="3" xfId="0" applyBorder="1" applyAlignment="1">
      <alignment horizontal="center"/>
    </xf>
    <xf numFmtId="9" fontId="0" fillId="0" borderId="11" xfId="0" applyNumberFormat="1" applyBorder="1"/>
    <xf numFmtId="169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1" xfId="0" applyBorder="1"/>
    <xf numFmtId="0" fontId="0" fillId="0" borderId="13" xfId="0" applyBorder="1"/>
    <xf numFmtId="0" fontId="5" fillId="7" borderId="2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/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5" borderId="8" xfId="0" applyFill="1" applyBorder="1"/>
    <xf numFmtId="0" fontId="0" fillId="5" borderId="11" xfId="0" applyFill="1" applyBorder="1"/>
    <xf numFmtId="0" fontId="0" fillId="5" borderId="13" xfId="0" applyFill="1" applyBorder="1"/>
    <xf numFmtId="0" fontId="0" fillId="5" borderId="12" xfId="0" applyFill="1" applyBorder="1"/>
    <xf numFmtId="9" fontId="0" fillId="5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14" xfId="0" applyFill="1" applyBorder="1"/>
    <xf numFmtId="9" fontId="0" fillId="5" borderId="15" xfId="0" applyNumberFormat="1" applyFill="1" applyBorder="1"/>
  </cellXfs>
  <cellStyles count="2">
    <cellStyle name="Hyperlink" xfId="1" builtinId="8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FF73"/>
      </font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/>
    </dxf>
    <dxf>
      <numFmt numFmtId="0" formatCode="General"/>
      <alignment horizontal="center"/>
    </dxf>
    <dxf>
      <alignment horizontal="center"/>
    </dxf>
    <dxf>
      <alignment horizontal="center"/>
      <border>
        <right style="medium">
          <color rgb="FF000000"/>
        </right>
      </border>
    </dxf>
    <dxf>
      <alignment horizontal="center"/>
    </dxf>
    <dxf>
      <alignment horizontal="center"/>
    </dxf>
    <dxf>
      <alignment horizontal="center"/>
      <border>
        <right style="medium">
          <color rgb="FF000000"/>
        </right>
      </border>
    </dxf>
    <dxf>
      <alignment horizontal="center"/>
    </dxf>
    <dxf>
      <alignment horizontal="center"/>
    </dxf>
    <dxf>
      <alignment horizontal="center"/>
    </dxf>
    <dxf>
      <fill>
        <patternFill patternType="solid">
          <fgColor indexed="64"/>
          <bgColor rgb="FFFF0000"/>
        </patternFill>
      </fill>
    </dxf>
  </dxfs>
  <tableStyles count="0" defaultTableStyle="TableStyleMedium2" defaultPivotStyle="PivotStyleMedium9"/>
  <colors>
    <mruColors>
      <color rgb="FF00FF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 Scrores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Safety Test scores by names</c:v>
          </c:tx>
          <c:spPr>
            <a:solidFill>
              <a:srgbClr val="00B050"/>
            </a:solidFill>
            <a:ln>
              <a:solidFill>
                <a:srgbClr val="4EA72E"/>
              </a:solidFill>
              <a:prstDash val="solid"/>
            </a:ln>
            <a:effectLst/>
          </c:spPr>
          <c:invertIfNegative val="0"/>
          <c:cat>
            <c:strRef>
              <c:f>Sheet1!$H$8:$H$17</c:f>
              <c:strCache>
                <c:ptCount val="10"/>
                <c:pt idx="0">
                  <c:v>A.S.</c:v>
                </c:pt>
                <c:pt idx="1">
                  <c:v>Hasan</c:v>
                </c:pt>
                <c:pt idx="2">
                  <c:v>Mishra</c:v>
                </c:pt>
                <c:pt idx="3">
                  <c:v>Sisty</c:v>
                </c:pt>
                <c:pt idx="4">
                  <c:v>Williams</c:v>
                </c:pt>
                <c:pt idx="5">
                  <c:v>Robert</c:v>
                </c:pt>
                <c:pt idx="6">
                  <c:v>Harris</c:v>
                </c:pt>
                <c:pt idx="8">
                  <c:v>Ibrahim </c:v>
                </c:pt>
                <c:pt idx="9">
                  <c:v>Johndeer</c:v>
                </c:pt>
              </c:strCache>
            </c:strRef>
          </c:cat>
          <c:val>
            <c:numRef>
              <c:f>Sheet1!$I$8:$I$17</c:f>
              <c:numCache>
                <c:formatCode>General</c:formatCode>
                <c:ptCount val="10"/>
                <c:pt idx="0">
                  <c:v>113</c:v>
                </c:pt>
                <c:pt idx="1">
                  <c:v>102</c:v>
                </c:pt>
                <c:pt idx="2">
                  <c:v>123</c:v>
                </c:pt>
                <c:pt idx="3">
                  <c:v>99</c:v>
                </c:pt>
                <c:pt idx="4">
                  <c:v>111</c:v>
                </c:pt>
                <c:pt idx="5">
                  <c:v>124</c:v>
                </c:pt>
                <c:pt idx="6">
                  <c:v>125</c:v>
                </c:pt>
                <c:pt idx="7">
                  <c:v>85</c:v>
                </c:pt>
                <c:pt idx="8">
                  <c:v>62</c:v>
                </c:pt>
                <c:pt idx="9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6-425B-9B52-92EFF994E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602823"/>
        <c:axId val="1741604871"/>
      </c:barChart>
      <c:catAx>
        <c:axId val="1741602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41604871"/>
        <c:crosses val="autoZero"/>
        <c:auto val="1"/>
        <c:lblAlgn val="ctr"/>
        <c:lblOffset val="100"/>
        <c:noMultiLvlLbl val="0"/>
      </c:catAx>
      <c:valAx>
        <c:axId val="1741604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02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Company 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Company Test scores by names</c:v>
          </c:tx>
          <c:spPr>
            <a:solidFill>
              <a:srgbClr val="00B050"/>
            </a:solidFill>
            <a:ln>
              <a:solidFill>
                <a:srgbClr val="4EA72E"/>
              </a:solidFill>
              <a:prstDash val="solid"/>
            </a:ln>
            <a:effectLst/>
          </c:spPr>
          <c:invertIfNegative val="0"/>
          <c:cat>
            <c:strRef>
              <c:f>Sheet1!$G$8:$G$17</c:f>
              <c:strCache>
                <c:ptCount val="10"/>
                <c:pt idx="0">
                  <c:v>Waseem</c:v>
                </c:pt>
                <c:pt idx="1">
                  <c:v>Saad</c:v>
                </c:pt>
                <c:pt idx="2">
                  <c:v>Eshaan</c:v>
                </c:pt>
                <c:pt idx="3">
                  <c:v>Vaibhav</c:v>
                </c:pt>
                <c:pt idx="4">
                  <c:v>Albet</c:v>
                </c:pt>
                <c:pt idx="5">
                  <c:v>Steve</c:v>
                </c:pt>
                <c:pt idx="6">
                  <c:v>Johnny </c:v>
                </c:pt>
                <c:pt idx="7">
                  <c:v>Mohammad</c:v>
                </c:pt>
                <c:pt idx="8">
                  <c:v>Mofad</c:v>
                </c:pt>
                <c:pt idx="9">
                  <c:v>Michael</c:v>
                </c:pt>
              </c:strCache>
            </c:strRef>
          </c:cat>
          <c:val>
            <c:numRef>
              <c:f>Sheet1!$J$8:$J$17</c:f>
              <c:numCache>
                <c:formatCode>General</c:formatCode>
                <c:ptCount val="10"/>
                <c:pt idx="0">
                  <c:v>489</c:v>
                </c:pt>
                <c:pt idx="1">
                  <c:v>485</c:v>
                </c:pt>
                <c:pt idx="2">
                  <c:v>499</c:v>
                </c:pt>
                <c:pt idx="3">
                  <c:v>420</c:v>
                </c:pt>
                <c:pt idx="4">
                  <c:v>399</c:v>
                </c:pt>
                <c:pt idx="5">
                  <c:v>166</c:v>
                </c:pt>
                <c:pt idx="6">
                  <c:v>444</c:v>
                </c:pt>
                <c:pt idx="7">
                  <c:v>472</c:v>
                </c:pt>
                <c:pt idx="8">
                  <c:v>385</c:v>
                </c:pt>
                <c:pt idx="9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C34-8498-2926DF9C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507143"/>
        <c:axId val="1716509191"/>
      </c:barChart>
      <c:catAx>
        <c:axId val="1716507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6509191"/>
        <c:crosses val="autoZero"/>
        <c:auto val="1"/>
        <c:lblAlgn val="ctr"/>
        <c:lblOffset val="100"/>
        <c:noMultiLvlLbl val="0"/>
      </c:catAx>
      <c:valAx>
        <c:axId val="1716509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6507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Test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solidFill>
                <a:srgbClr val="4EA72E"/>
              </a:solidFill>
              <a:prstDash val="solid"/>
            </a:ln>
            <a:effectLst/>
          </c:spPr>
          <c:invertIfNegative val="0"/>
          <c:cat>
            <c:strRef>
              <c:f>Sheet1!$G$8:$G$17</c:f>
              <c:strCache>
                <c:ptCount val="10"/>
                <c:pt idx="0">
                  <c:v>Waseem</c:v>
                </c:pt>
                <c:pt idx="1">
                  <c:v>Saad</c:v>
                </c:pt>
                <c:pt idx="2">
                  <c:v>Eshaan</c:v>
                </c:pt>
                <c:pt idx="3">
                  <c:v>Vaibhav</c:v>
                </c:pt>
                <c:pt idx="4">
                  <c:v>Albet</c:v>
                </c:pt>
                <c:pt idx="5">
                  <c:v>Steve</c:v>
                </c:pt>
                <c:pt idx="6">
                  <c:v>Johnny </c:v>
                </c:pt>
                <c:pt idx="7">
                  <c:v>Mohammad</c:v>
                </c:pt>
                <c:pt idx="8">
                  <c:v>Mofad</c:v>
                </c:pt>
                <c:pt idx="9">
                  <c:v>Michael</c:v>
                </c:pt>
              </c:strCache>
            </c:strRef>
          </c:cat>
          <c:val>
            <c:numRef>
              <c:f>Sheet1!$K$8:$K$17</c:f>
              <c:numCache>
                <c:formatCode>General</c:formatCode>
                <c:ptCount val="10"/>
                <c:pt idx="0">
                  <c:v>717</c:v>
                </c:pt>
                <c:pt idx="1">
                  <c:v>700</c:v>
                </c:pt>
                <c:pt idx="2">
                  <c:v>725</c:v>
                </c:pt>
                <c:pt idx="3">
                  <c:v>699</c:v>
                </c:pt>
                <c:pt idx="4">
                  <c:v>700</c:v>
                </c:pt>
                <c:pt idx="5">
                  <c:v>710</c:v>
                </c:pt>
                <c:pt idx="6">
                  <c:v>712</c:v>
                </c:pt>
                <c:pt idx="7">
                  <c:v>700</c:v>
                </c:pt>
                <c:pt idx="8">
                  <c:v>650</c:v>
                </c:pt>
                <c:pt idx="9">
                  <c:v>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0-4C8B-8998-F4D1D0FB2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507143"/>
        <c:axId val="1716509191"/>
      </c:barChart>
      <c:catAx>
        <c:axId val="1716507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6509191"/>
        <c:crosses val="autoZero"/>
        <c:auto val="1"/>
        <c:lblAlgn val="ctr"/>
        <c:lblOffset val="100"/>
        <c:noMultiLvlLbl val="0"/>
      </c:catAx>
      <c:valAx>
        <c:axId val="1716509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6507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866775</xdr:colOff>
      <xdr:row>50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31998BE-F74D-B555-5451-A22BA2217F05}"/>
            </a:ext>
          </a:extLst>
        </xdr:cNvPr>
        <xdr:cNvSpPr/>
      </xdr:nvSpPr>
      <xdr:spPr>
        <a:xfrm>
          <a:off x="0" y="0"/>
          <a:ext cx="2457450" cy="95440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9525</xdr:colOff>
      <xdr:row>7</xdr:row>
      <xdr:rowOff>38100</xdr:rowOff>
    </xdr:from>
    <xdr:to>
      <xdr:col>2</xdr:col>
      <xdr:colOff>847725</xdr:colOff>
      <xdr:row>10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8C7CFF5-CDE9-4020-9C07-CA81E98A4AF9}"/>
            </a:ext>
            <a:ext uri="{147F2762-F138-4A5C-976F-8EAC2B608ADB}">
              <a16:predDERef xmlns:a16="http://schemas.microsoft.com/office/drawing/2014/main" pred="{D31998BE-F74D-B555-5451-A22BA2217F05}"/>
            </a:ext>
          </a:extLst>
        </xdr:cNvPr>
        <xdr:cNvSpPr/>
      </xdr:nvSpPr>
      <xdr:spPr>
        <a:xfrm>
          <a:off x="9525" y="1371600"/>
          <a:ext cx="2428875" cy="5524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INVENTORY SYSTEM</a:t>
          </a:r>
        </a:p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USING FORMULAS</a:t>
          </a:r>
        </a:p>
      </xdr:txBody>
    </xdr:sp>
    <xdr:clientData/>
  </xdr:twoCellAnchor>
  <xdr:twoCellAnchor>
    <xdr:from>
      <xdr:col>0</xdr:col>
      <xdr:colOff>0</xdr:colOff>
      <xdr:row>3</xdr:row>
      <xdr:rowOff>0</xdr:rowOff>
    </xdr:from>
    <xdr:to>
      <xdr:col>2</xdr:col>
      <xdr:colOff>838200</xdr:colOff>
      <xdr:row>5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90F8B1A-972A-D90A-848E-DE082ACD04AD}"/>
            </a:ext>
            <a:ext uri="{147F2762-F138-4A5C-976F-8EAC2B608ADB}">
              <a16:predDERef xmlns:a16="http://schemas.microsoft.com/office/drawing/2014/main" pred="{D31998BE-F74D-B555-5451-A22BA2217F05}"/>
            </a:ext>
          </a:extLst>
        </xdr:cNvPr>
        <xdr:cNvSpPr/>
      </xdr:nvSpPr>
      <xdr:spPr>
        <a:xfrm>
          <a:off x="0" y="571500"/>
          <a:ext cx="2428875" cy="552450"/>
        </a:xfrm>
        <a:prstGeom prst="rect">
          <a:avLst/>
        </a:prstGeom>
        <a:solidFill>
          <a:srgbClr val="00FF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BASIC INVENTORY MANGEMENT </a:t>
          </a:r>
        </a:p>
      </xdr:txBody>
    </xdr:sp>
    <xdr:clientData/>
  </xdr:twoCellAnchor>
  <xdr:twoCellAnchor>
    <xdr:from>
      <xdr:col>2</xdr:col>
      <xdr:colOff>581025</xdr:colOff>
      <xdr:row>0</xdr:row>
      <xdr:rowOff>0</xdr:rowOff>
    </xdr:from>
    <xdr:to>
      <xdr:col>2</xdr:col>
      <xdr:colOff>866775</xdr:colOff>
      <xdr:row>50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A1F1523-E3F0-4387-BEB7-B885B5A084A8}"/>
            </a:ext>
            <a:ext uri="{147F2762-F138-4A5C-976F-8EAC2B608ADB}">
              <a16:predDERef xmlns:a16="http://schemas.microsoft.com/office/drawing/2014/main" pred="{790F8B1A-972A-D90A-848E-DE082ACD04AD}"/>
            </a:ext>
          </a:extLst>
        </xdr:cNvPr>
        <xdr:cNvSpPr/>
      </xdr:nvSpPr>
      <xdr:spPr>
        <a:xfrm>
          <a:off x="2171700" y="0"/>
          <a:ext cx="285750" cy="9553575"/>
        </a:xfrm>
        <a:prstGeom prst="rect">
          <a:avLst/>
        </a:prstGeom>
        <a:solidFill>
          <a:srgbClr val="00FF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6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2</xdr:col>
      <xdr:colOff>571500</xdr:colOff>
      <xdr:row>2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415EA7-1CD6-4A70-AE99-3605D089F182}"/>
            </a:ext>
            <a:ext uri="{147F2762-F138-4A5C-976F-8EAC2B608ADB}">
              <a16:predDERef xmlns:a16="http://schemas.microsoft.com/office/drawing/2014/main" pred="{1A1F1523-E3F0-4387-BEB7-B885B5A084A8}"/>
            </a:ext>
          </a:extLst>
        </xdr:cNvPr>
        <xdr:cNvSpPr/>
      </xdr:nvSpPr>
      <xdr:spPr>
        <a:xfrm>
          <a:off x="0" y="9525"/>
          <a:ext cx="2162175" cy="5524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b="0" i="0" u="none" strike="noStrike">
              <a:solidFill>
                <a:schemeClr val="l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Waseem A.S. Excel Portfolio</a:t>
          </a:r>
        </a:p>
      </xdr:txBody>
    </xdr:sp>
    <xdr:clientData/>
  </xdr:twoCellAnchor>
  <xdr:twoCellAnchor editAs="oneCell">
    <xdr:from>
      <xdr:col>13</xdr:col>
      <xdr:colOff>0</xdr:colOff>
      <xdr:row>2</xdr:row>
      <xdr:rowOff>0</xdr:rowOff>
    </xdr:from>
    <xdr:to>
      <xdr:col>19</xdr:col>
      <xdr:colOff>0</xdr:colOff>
      <xdr:row>22</xdr:row>
      <xdr:rowOff>9525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0EA779-30D0-152C-6B48-BD8727669C25}"/>
            </a:ext>
            <a:ext uri="{147F2762-F138-4A5C-976F-8EAC2B608ADB}">
              <a16:predDERef xmlns:a16="http://schemas.microsoft.com/office/drawing/2014/main" pred="{A9415EA7-1CD6-4A70-AE99-3605D089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b="17996"/>
        <a:stretch>
          <a:fillRect/>
        </a:stretch>
      </xdr:blipFill>
      <xdr:spPr>
        <a:xfrm>
          <a:off x="8743950" y="381000"/>
          <a:ext cx="3657600" cy="381952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11</xdr:row>
      <xdr:rowOff>38100</xdr:rowOff>
    </xdr:from>
    <xdr:to>
      <xdr:col>2</xdr:col>
      <xdr:colOff>533400</xdr:colOff>
      <xdr:row>14</xdr:row>
      <xdr:rowOff>47625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80E5E95B-310B-4C82-A77E-58B468F4925B}"/>
            </a:ext>
            <a:ext uri="{147F2762-F138-4A5C-976F-8EAC2B608ADB}">
              <a16:predDERef xmlns:a16="http://schemas.microsoft.com/office/drawing/2014/main" pred="{B50EA779-30D0-152C-6B48-BD8727669C25}"/>
            </a:ext>
          </a:extLst>
        </xdr:cNvPr>
        <xdr:cNvSpPr/>
      </xdr:nvSpPr>
      <xdr:spPr>
        <a:xfrm>
          <a:off x="0" y="2133600"/>
          <a:ext cx="2124075" cy="581025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PAYROLL SYSTEM </a:t>
          </a:r>
        </a:p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BASIC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</xdr:colOff>
      <xdr:row>50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23C631-DB5D-4619-BD04-E184062FF68D}"/>
            </a:ext>
          </a:extLst>
        </xdr:cNvPr>
        <xdr:cNvSpPr/>
      </xdr:nvSpPr>
      <xdr:spPr>
        <a:xfrm>
          <a:off x="0" y="0"/>
          <a:ext cx="2457450" cy="95440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361950</xdr:colOff>
      <xdr:row>0</xdr:row>
      <xdr:rowOff>0</xdr:rowOff>
    </xdr:from>
    <xdr:to>
      <xdr:col>4</xdr:col>
      <xdr:colOff>38100</xdr:colOff>
      <xdr:row>50</xdr:row>
      <xdr:rowOff>28575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87F5DFA-531C-448C-9DF9-8C18B4949DE8}"/>
            </a:ext>
            <a:ext uri="{147F2762-F138-4A5C-976F-8EAC2B608ADB}">
              <a16:predDERef xmlns:a16="http://schemas.microsoft.com/office/drawing/2014/main" pred="{C423C631-DB5D-4619-BD04-E184062FF68D}"/>
            </a:ext>
          </a:extLst>
        </xdr:cNvPr>
        <xdr:cNvSpPr/>
      </xdr:nvSpPr>
      <xdr:spPr>
        <a:xfrm>
          <a:off x="2190750" y="0"/>
          <a:ext cx="285750" cy="9553575"/>
        </a:xfrm>
        <a:prstGeom prst="rect">
          <a:avLst/>
        </a:prstGeom>
        <a:solidFill>
          <a:srgbClr val="00FF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6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0</xdr:colOff>
      <xdr:row>7</xdr:row>
      <xdr:rowOff>38100</xdr:rowOff>
    </xdr:from>
    <xdr:to>
      <xdr:col>3</xdr:col>
      <xdr:colOff>600075</xdr:colOff>
      <xdr:row>10</xdr:row>
      <xdr:rowOff>19050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A07461D-4D65-4ED9-BAA9-835B9C0D1450}"/>
            </a:ext>
            <a:ext uri="{147F2762-F138-4A5C-976F-8EAC2B608ADB}">
              <a16:predDERef xmlns:a16="http://schemas.microsoft.com/office/drawing/2014/main" pred="{587F5DFA-531C-448C-9DF9-8C18B4949DE8}"/>
            </a:ext>
          </a:extLst>
        </xdr:cNvPr>
        <xdr:cNvSpPr/>
      </xdr:nvSpPr>
      <xdr:spPr>
        <a:xfrm>
          <a:off x="0" y="1371600"/>
          <a:ext cx="2428875" cy="552450"/>
        </a:xfrm>
        <a:prstGeom prst="rect">
          <a:avLst/>
        </a:prstGeom>
        <a:solidFill>
          <a:srgbClr val="00FF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INVENTORY SYSTEM</a:t>
          </a:r>
        </a:p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USING FORMULAS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333375</xdr:colOff>
      <xdr:row>2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933B9579-94FD-4633-81D1-4CBBA1853ED8}"/>
            </a:ext>
            <a:ext uri="{147F2762-F138-4A5C-976F-8EAC2B608ADB}">
              <a16:predDERef xmlns:a16="http://schemas.microsoft.com/office/drawing/2014/main" pred="{8A07461D-4D65-4ED9-BAA9-835B9C0D1450}"/>
            </a:ext>
          </a:extLst>
        </xdr:cNvPr>
        <xdr:cNvSpPr/>
      </xdr:nvSpPr>
      <xdr:spPr>
        <a:xfrm>
          <a:off x="0" y="0"/>
          <a:ext cx="2162175" cy="5524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b="0" i="0" u="none" strike="noStrike">
              <a:solidFill>
                <a:schemeClr val="l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Waseem A.S. Excel Portfolio</a:t>
          </a:r>
        </a:p>
      </xdr:txBody>
    </xdr:sp>
    <xdr:clientData/>
  </xdr:twoCellAnchor>
  <xdr:twoCellAnchor>
    <xdr:from>
      <xdr:col>0</xdr:col>
      <xdr:colOff>0</xdr:colOff>
      <xdr:row>3</xdr:row>
      <xdr:rowOff>9525</xdr:rowOff>
    </xdr:from>
    <xdr:to>
      <xdr:col>3</xdr:col>
      <xdr:colOff>352425</xdr:colOff>
      <xdr:row>5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76EECBE-2C88-4F57-ADEA-CDD2622FD939}"/>
            </a:ext>
            <a:ext uri="{147F2762-F138-4A5C-976F-8EAC2B608ADB}">
              <a16:predDERef xmlns:a16="http://schemas.microsoft.com/office/drawing/2014/main" pred="{933B9579-94FD-4633-81D1-4CBBA1853ED8}"/>
            </a:ext>
          </a:extLst>
        </xdr:cNvPr>
        <xdr:cNvSpPr/>
      </xdr:nvSpPr>
      <xdr:spPr>
        <a:xfrm>
          <a:off x="0" y="581025"/>
          <a:ext cx="2181225" cy="5524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BASIC INVENTORY MANGEMENT </a:t>
          </a:r>
        </a:p>
      </xdr:txBody>
    </xdr:sp>
    <xdr:clientData/>
  </xdr:twoCellAnchor>
  <xdr:twoCellAnchor editAs="oneCell">
    <xdr:from>
      <xdr:col>5</xdr:col>
      <xdr:colOff>209550</xdr:colOff>
      <xdr:row>2</xdr:row>
      <xdr:rowOff>57150</xdr:rowOff>
    </xdr:from>
    <xdr:to>
      <xdr:col>5</xdr:col>
      <xdr:colOff>981075</xdr:colOff>
      <xdr:row>6</xdr:row>
      <xdr:rowOff>114300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4281DF3-BDAB-B86B-EEEC-CBE434F770E2}"/>
            </a:ext>
            <a:ext uri="{147F2762-F138-4A5C-976F-8EAC2B608ADB}">
              <a16:predDERef xmlns:a16="http://schemas.microsoft.com/office/drawing/2014/main" pred="{A76EECBE-2C88-4F57-ADEA-CDD2622FD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67025" y="438150"/>
          <a:ext cx="771525" cy="819150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6</xdr:row>
      <xdr:rowOff>180975</xdr:rowOff>
    </xdr:from>
    <xdr:to>
      <xdr:col>6</xdr:col>
      <xdr:colOff>0</xdr:colOff>
      <xdr:row>9</xdr:row>
      <xdr:rowOff>47625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7902979-0D87-6D3B-61B2-B1FF8DA43FD7}"/>
            </a:ext>
            <a:ext uri="{147F2762-F138-4A5C-976F-8EAC2B608ADB}">
              <a16:predDERef xmlns:a16="http://schemas.microsoft.com/office/drawing/2014/main" pred="{B4281DF3-BDAB-B86B-EEEC-CBE434F770E2}"/>
            </a:ext>
          </a:extLst>
        </xdr:cNvPr>
        <xdr:cNvSpPr txBox="1"/>
      </xdr:nvSpPr>
      <xdr:spPr>
        <a:xfrm>
          <a:off x="2609850" y="1323975"/>
          <a:ext cx="1333500" cy="4381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Inventory System using formulas (ISF)</a:t>
          </a:r>
        </a:p>
      </xdr:txBody>
    </xdr:sp>
    <xdr:clientData/>
  </xdr:twoCellAnchor>
  <xdr:twoCellAnchor>
    <xdr:from>
      <xdr:col>4</xdr:col>
      <xdr:colOff>123825</xdr:colOff>
      <xdr:row>10</xdr:row>
      <xdr:rowOff>57150</xdr:rowOff>
    </xdr:from>
    <xdr:to>
      <xdr:col>6</xdr:col>
      <xdr:colOff>0</xdr:colOff>
      <xdr:row>11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1346BAC-7E9F-41E4-AFDC-3C811062687A}"/>
            </a:ext>
            <a:ext uri="{147F2762-F138-4A5C-976F-8EAC2B608ADB}">
              <a16:predDERef xmlns:a16="http://schemas.microsoft.com/office/drawing/2014/main" pred="{47902979-0D87-6D3B-61B2-B1FF8DA43FD7}"/>
            </a:ext>
          </a:extLst>
        </xdr:cNvPr>
        <xdr:cNvSpPr txBox="1"/>
      </xdr:nvSpPr>
      <xdr:spPr>
        <a:xfrm>
          <a:off x="2609850" y="1962150"/>
          <a:ext cx="133350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Dashboard</a:t>
          </a:r>
        </a:p>
      </xdr:txBody>
    </xdr:sp>
    <xdr:clientData/>
  </xdr:twoCellAnchor>
  <xdr:twoCellAnchor>
    <xdr:from>
      <xdr:col>4</xdr:col>
      <xdr:colOff>123825</xdr:colOff>
      <xdr:row>11</xdr:row>
      <xdr:rowOff>95250</xdr:rowOff>
    </xdr:from>
    <xdr:to>
      <xdr:col>6</xdr:col>
      <xdr:colOff>0</xdr:colOff>
      <xdr:row>12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528E84E-FBB8-4333-BF7A-374A50302F3B}"/>
            </a:ext>
            <a:ext uri="{147F2762-F138-4A5C-976F-8EAC2B608ADB}">
              <a16:predDERef xmlns:a16="http://schemas.microsoft.com/office/drawing/2014/main" pred="{E1346BAC-7E9F-41E4-AFDC-3C811062687A}"/>
            </a:ext>
          </a:extLst>
        </xdr:cNvPr>
        <xdr:cNvSpPr txBox="1"/>
      </xdr:nvSpPr>
      <xdr:spPr>
        <a:xfrm>
          <a:off x="2609850" y="2190750"/>
          <a:ext cx="133350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Customers</a:t>
          </a:r>
        </a:p>
      </xdr:txBody>
    </xdr:sp>
    <xdr:clientData/>
  </xdr:twoCellAnchor>
  <xdr:twoCellAnchor>
    <xdr:from>
      <xdr:col>4</xdr:col>
      <xdr:colOff>104775</xdr:colOff>
      <xdr:row>12</xdr:row>
      <xdr:rowOff>161925</xdr:rowOff>
    </xdr:from>
    <xdr:to>
      <xdr:col>5</xdr:col>
      <xdr:colOff>1266825</xdr:colOff>
      <xdr:row>14</xdr:row>
      <xdr:rowOff>47625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99472E3-5A9B-478B-A0AC-DA60DAAA8AC1}"/>
            </a:ext>
            <a:ext uri="{147F2762-F138-4A5C-976F-8EAC2B608ADB}">
              <a16:predDERef xmlns:a16="http://schemas.microsoft.com/office/drawing/2014/main" pred="{3528E84E-FBB8-4333-BF7A-374A50302F3B}"/>
            </a:ext>
          </a:extLst>
        </xdr:cNvPr>
        <xdr:cNvSpPr txBox="1"/>
      </xdr:nvSpPr>
      <xdr:spPr>
        <a:xfrm>
          <a:off x="2590800" y="2447925"/>
          <a:ext cx="133350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Products</a:t>
          </a:r>
        </a:p>
      </xdr:txBody>
    </xdr:sp>
    <xdr:clientData/>
  </xdr:twoCellAnchor>
  <xdr:twoCellAnchor>
    <xdr:from>
      <xdr:col>4</xdr:col>
      <xdr:colOff>114300</xdr:colOff>
      <xdr:row>14</xdr:row>
      <xdr:rowOff>28575</xdr:rowOff>
    </xdr:from>
    <xdr:to>
      <xdr:col>5</xdr:col>
      <xdr:colOff>1276350</xdr:colOff>
      <xdr:row>15</xdr:row>
      <xdr:rowOff>104775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7407AE9-DE88-4FBF-9846-AC2745A6B551}"/>
            </a:ext>
            <a:ext uri="{147F2762-F138-4A5C-976F-8EAC2B608ADB}">
              <a16:predDERef xmlns:a16="http://schemas.microsoft.com/office/drawing/2014/main" pred="{C99472E3-5A9B-478B-A0AC-DA60DAAA8AC1}"/>
            </a:ext>
          </a:extLst>
        </xdr:cNvPr>
        <xdr:cNvSpPr txBox="1"/>
      </xdr:nvSpPr>
      <xdr:spPr>
        <a:xfrm>
          <a:off x="2600325" y="2695575"/>
          <a:ext cx="133350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Vendors</a:t>
          </a:r>
        </a:p>
      </xdr:txBody>
    </xdr:sp>
    <xdr:clientData/>
  </xdr:twoCellAnchor>
  <xdr:twoCellAnchor>
    <xdr:from>
      <xdr:col>4</xdr:col>
      <xdr:colOff>161925</xdr:colOff>
      <xdr:row>15</xdr:row>
      <xdr:rowOff>95250</xdr:rowOff>
    </xdr:from>
    <xdr:to>
      <xdr:col>6</xdr:col>
      <xdr:colOff>38100</xdr:colOff>
      <xdr:row>16</xdr:row>
      <xdr:rowOff>171450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2A70AD7-84ED-4FE5-8941-AF4EA71F5931}"/>
            </a:ext>
            <a:ext uri="{147F2762-F138-4A5C-976F-8EAC2B608ADB}">
              <a16:predDERef xmlns:a16="http://schemas.microsoft.com/office/drawing/2014/main" pred="{C7407AE9-DE88-4FBF-9846-AC2745A6B551}"/>
            </a:ext>
          </a:extLst>
        </xdr:cNvPr>
        <xdr:cNvSpPr txBox="1"/>
      </xdr:nvSpPr>
      <xdr:spPr>
        <a:xfrm>
          <a:off x="2647950" y="2952750"/>
          <a:ext cx="133350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New Entry Purchase</a:t>
          </a:r>
        </a:p>
      </xdr:txBody>
    </xdr:sp>
    <xdr:clientData/>
  </xdr:twoCellAnchor>
  <xdr:twoCellAnchor>
    <xdr:from>
      <xdr:col>4</xdr:col>
      <xdr:colOff>114300</xdr:colOff>
      <xdr:row>17</xdr:row>
      <xdr:rowOff>0</xdr:rowOff>
    </xdr:from>
    <xdr:to>
      <xdr:col>5</xdr:col>
      <xdr:colOff>1276350</xdr:colOff>
      <xdr:row>18</xdr:row>
      <xdr:rowOff>76200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F866575-6EEB-439F-BB55-44F3F5AF75DA}"/>
            </a:ext>
            <a:ext uri="{147F2762-F138-4A5C-976F-8EAC2B608ADB}">
              <a16:predDERef xmlns:a16="http://schemas.microsoft.com/office/drawing/2014/main" pred="{42A70AD7-84ED-4FE5-8941-AF4EA71F5931}"/>
            </a:ext>
          </a:extLst>
        </xdr:cNvPr>
        <xdr:cNvSpPr txBox="1"/>
      </xdr:nvSpPr>
      <xdr:spPr>
        <a:xfrm>
          <a:off x="2600325" y="3238500"/>
          <a:ext cx="133350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Sales</a:t>
          </a:r>
        </a:p>
      </xdr:txBody>
    </xdr:sp>
    <xdr:clientData/>
  </xdr:twoCellAnchor>
  <xdr:twoCellAnchor>
    <xdr:from>
      <xdr:col>4</xdr:col>
      <xdr:colOff>104775</xdr:colOff>
      <xdr:row>18</xdr:row>
      <xdr:rowOff>76200</xdr:rowOff>
    </xdr:from>
    <xdr:to>
      <xdr:col>5</xdr:col>
      <xdr:colOff>1266825</xdr:colOff>
      <xdr:row>19</xdr:row>
      <xdr:rowOff>152400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3BEA71-8A72-4FED-8A82-1BE95A45C974}"/>
            </a:ext>
            <a:ext uri="{147F2762-F138-4A5C-976F-8EAC2B608ADB}">
              <a16:predDERef xmlns:a16="http://schemas.microsoft.com/office/drawing/2014/main" pred="{6F866575-6EEB-439F-BB55-44F3F5AF75DA}"/>
            </a:ext>
          </a:extLst>
        </xdr:cNvPr>
        <xdr:cNvSpPr txBox="1"/>
      </xdr:nvSpPr>
      <xdr:spPr>
        <a:xfrm>
          <a:off x="2590800" y="3505200"/>
          <a:ext cx="1333500" cy="266700"/>
        </a:xfrm>
        <a:prstGeom prst="rect">
          <a:avLst/>
        </a:prstGeom>
        <a:noFill/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chemeClr val="bg1">
                  <a:lumMod val="75000"/>
                </a:schemeClr>
              </a:solidFill>
              <a:latin typeface="Aptos Narrow" panose="020B0004020202020204" pitchFamily="34" charset="0"/>
            </a:rPr>
            <a:t>Inventory</a:t>
          </a:r>
        </a:p>
      </xdr:txBody>
    </xdr:sp>
    <xdr:clientData/>
  </xdr:twoCellAnchor>
  <xdr:twoCellAnchor>
    <xdr:from>
      <xdr:col>0</xdr:col>
      <xdr:colOff>0</xdr:colOff>
      <xdr:row>11</xdr:row>
      <xdr:rowOff>9525</xdr:rowOff>
    </xdr:from>
    <xdr:to>
      <xdr:col>3</xdr:col>
      <xdr:colOff>295275</xdr:colOff>
      <xdr:row>14</xdr:row>
      <xdr:rowOff>19050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98A11D7-C3CF-42A5-88BD-9E7B31B174A6}"/>
            </a:ext>
            <a:ext uri="{147F2762-F138-4A5C-976F-8EAC2B608ADB}">
              <a16:predDERef xmlns:a16="http://schemas.microsoft.com/office/drawing/2014/main" pred="{0F3BEA71-8A72-4FED-8A82-1BE95A45C974}"/>
            </a:ext>
          </a:extLst>
        </xdr:cNvPr>
        <xdr:cNvSpPr/>
      </xdr:nvSpPr>
      <xdr:spPr>
        <a:xfrm>
          <a:off x="0" y="2105025"/>
          <a:ext cx="2124075" cy="581025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PAYROLL SYSTEM </a:t>
          </a:r>
        </a:p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BASIC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</xdr:colOff>
      <xdr:row>50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7AF6D45-AAC7-4A8A-9765-4C26CC5B7A37}"/>
            </a:ext>
          </a:extLst>
        </xdr:cNvPr>
        <xdr:cNvSpPr/>
      </xdr:nvSpPr>
      <xdr:spPr>
        <a:xfrm>
          <a:off x="0" y="0"/>
          <a:ext cx="2457450" cy="95440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7</xdr:row>
      <xdr:rowOff>9525</xdr:rowOff>
    </xdr:from>
    <xdr:to>
      <xdr:col>3</xdr:col>
      <xdr:colOff>485775</xdr:colOff>
      <xdr:row>10</xdr:row>
      <xdr:rowOff>180975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AB1E619-4D63-4091-BF2E-74A950A71F5B}"/>
            </a:ext>
            <a:ext uri="{147F2762-F138-4A5C-976F-8EAC2B608ADB}">
              <a16:predDERef xmlns:a16="http://schemas.microsoft.com/office/drawing/2014/main" pred="{17AF6D45-AAC7-4A8A-9765-4C26CC5B7A37}"/>
            </a:ext>
          </a:extLst>
        </xdr:cNvPr>
        <xdr:cNvSpPr/>
      </xdr:nvSpPr>
      <xdr:spPr>
        <a:xfrm>
          <a:off x="0" y="1504950"/>
          <a:ext cx="2314575" cy="7429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INVENTORY SYSTEM</a:t>
          </a:r>
        </a:p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USING FORMULAS</a:t>
          </a:r>
        </a:p>
      </xdr:txBody>
    </xdr:sp>
    <xdr:clientData/>
  </xdr:twoCellAnchor>
  <xdr:twoCellAnchor>
    <xdr:from>
      <xdr:col>3</xdr:col>
      <xdr:colOff>371475</xdr:colOff>
      <xdr:row>0</xdr:row>
      <xdr:rowOff>0</xdr:rowOff>
    </xdr:from>
    <xdr:to>
      <xdr:col>4</xdr:col>
      <xdr:colOff>19050</xdr:colOff>
      <xdr:row>50</xdr:row>
      <xdr:rowOff>28575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DE70E93-8D4A-4F20-B901-0E67CFF66646}"/>
            </a:ext>
            <a:ext uri="{147F2762-F138-4A5C-976F-8EAC2B608ADB}">
              <a16:predDERef xmlns:a16="http://schemas.microsoft.com/office/drawing/2014/main" pred="{FAB1E619-4D63-4091-BF2E-74A950A71F5B}"/>
            </a:ext>
          </a:extLst>
        </xdr:cNvPr>
        <xdr:cNvSpPr/>
      </xdr:nvSpPr>
      <xdr:spPr>
        <a:xfrm>
          <a:off x="2200275" y="0"/>
          <a:ext cx="285750" cy="9553575"/>
        </a:xfrm>
        <a:prstGeom prst="rect">
          <a:avLst/>
        </a:prstGeom>
        <a:solidFill>
          <a:srgbClr val="00FF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6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333375</xdr:colOff>
      <xdr:row>2</xdr:row>
      <xdr:rowOff>171450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BF99909-4F23-4D03-BD1D-4489D49595A6}"/>
            </a:ext>
            <a:ext uri="{147F2762-F138-4A5C-976F-8EAC2B608ADB}">
              <a16:predDERef xmlns:a16="http://schemas.microsoft.com/office/drawing/2014/main" pred="{BDE70E93-8D4A-4F20-B901-0E67CFF66646}"/>
            </a:ext>
          </a:extLst>
        </xdr:cNvPr>
        <xdr:cNvSpPr/>
      </xdr:nvSpPr>
      <xdr:spPr>
        <a:xfrm>
          <a:off x="0" y="0"/>
          <a:ext cx="2162175" cy="5524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b="0" i="0" u="none" strike="noStrike">
              <a:solidFill>
                <a:schemeClr val="l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Waseem A.S. Excel Portfolio</a:t>
          </a:r>
        </a:p>
      </xdr:txBody>
    </xdr:sp>
    <xdr:clientData/>
  </xdr:twoCellAnchor>
  <xdr:twoCellAnchor>
    <xdr:from>
      <xdr:col>0</xdr:col>
      <xdr:colOff>0</xdr:colOff>
      <xdr:row>2</xdr:row>
      <xdr:rowOff>152400</xdr:rowOff>
    </xdr:from>
    <xdr:to>
      <xdr:col>3</xdr:col>
      <xdr:colOff>352425</xdr:colOff>
      <xdr:row>5</xdr:row>
      <xdr:rowOff>133350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23AC9C3-8308-4CB6-B1FB-3B524EFA7526}"/>
            </a:ext>
            <a:ext uri="{147F2762-F138-4A5C-976F-8EAC2B608ADB}">
              <a16:predDERef xmlns:a16="http://schemas.microsoft.com/office/drawing/2014/main" pred="{4BF99909-4F23-4D03-BD1D-4489D49595A6}"/>
            </a:ext>
          </a:extLst>
        </xdr:cNvPr>
        <xdr:cNvSpPr/>
      </xdr:nvSpPr>
      <xdr:spPr>
        <a:xfrm>
          <a:off x="0" y="533400"/>
          <a:ext cx="2181225" cy="5524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BASIC INVENTORY MANGEMENT </a:t>
          </a:r>
        </a:p>
      </xdr:txBody>
    </xdr:sp>
    <xdr:clientData/>
  </xdr:twoCellAnchor>
  <xdr:twoCellAnchor>
    <xdr:from>
      <xdr:col>0</xdr:col>
      <xdr:colOff>0</xdr:colOff>
      <xdr:row>11</xdr:row>
      <xdr:rowOff>28575</xdr:rowOff>
    </xdr:from>
    <xdr:to>
      <xdr:col>3</xdr:col>
      <xdr:colOff>600075</xdr:colOff>
      <xdr:row>14</xdr:row>
      <xdr:rowOff>9525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4C33697-9CAD-43A6-9B35-BE2A9A58C4B9}"/>
            </a:ext>
            <a:ext uri="{147F2762-F138-4A5C-976F-8EAC2B608ADB}">
              <a16:predDERef xmlns:a16="http://schemas.microsoft.com/office/drawing/2014/main" pred="{423AC9C3-8308-4CB6-B1FB-3B524EFA7526}"/>
            </a:ext>
          </a:extLst>
        </xdr:cNvPr>
        <xdr:cNvSpPr/>
      </xdr:nvSpPr>
      <xdr:spPr>
        <a:xfrm>
          <a:off x="0" y="2286000"/>
          <a:ext cx="2428875" cy="552450"/>
        </a:xfrm>
        <a:prstGeom prst="rect">
          <a:avLst/>
        </a:prstGeom>
        <a:solidFill>
          <a:srgbClr val="00FF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PAYROLL SYSTEM </a:t>
          </a:r>
        </a:p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BASIC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</xdr:colOff>
      <xdr:row>51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1158EE8-7296-48C7-ABCE-5DBEFD5E6A33}"/>
            </a:ext>
          </a:extLst>
        </xdr:cNvPr>
        <xdr:cNvSpPr/>
      </xdr:nvSpPr>
      <xdr:spPr>
        <a:xfrm>
          <a:off x="0" y="0"/>
          <a:ext cx="2533650" cy="95440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19050</xdr:colOff>
      <xdr:row>10</xdr:row>
      <xdr:rowOff>171450</xdr:rowOff>
    </xdr:from>
    <xdr:to>
      <xdr:col>3</xdr:col>
      <xdr:colOff>314325</xdr:colOff>
      <xdr:row>13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24F3230-AFC1-4E18-A3F1-BA40563044E7}"/>
            </a:ext>
            <a:ext uri="{147F2762-F138-4A5C-976F-8EAC2B608ADB}">
              <a16:predDERef xmlns:a16="http://schemas.microsoft.com/office/drawing/2014/main" pred="{C1158EE8-7296-48C7-ABCE-5DBEFD5E6A33}"/>
            </a:ext>
          </a:extLst>
        </xdr:cNvPr>
        <xdr:cNvSpPr/>
      </xdr:nvSpPr>
      <xdr:spPr>
        <a:xfrm>
          <a:off x="19050" y="2076450"/>
          <a:ext cx="2124075" cy="581025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PAYROLL SYSTEM </a:t>
          </a:r>
        </a:p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BASIC</a:t>
          </a:r>
        </a:p>
      </xdr:txBody>
    </xdr:sp>
    <xdr:clientData/>
  </xdr:twoCellAnchor>
  <xdr:twoCellAnchor>
    <xdr:from>
      <xdr:col>0</xdr:col>
      <xdr:colOff>0</xdr:colOff>
      <xdr:row>6</xdr:row>
      <xdr:rowOff>171450</xdr:rowOff>
    </xdr:from>
    <xdr:to>
      <xdr:col>3</xdr:col>
      <xdr:colOff>600075</xdr:colOff>
      <xdr:row>10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67D29DF-FDAE-420C-8279-8BCB3FB9128F}"/>
            </a:ext>
            <a:ext uri="{147F2762-F138-4A5C-976F-8EAC2B608ADB}">
              <a16:predDERef xmlns:a16="http://schemas.microsoft.com/office/drawing/2014/main" pred="{024F3230-AFC1-4E18-A3F1-BA40563044E7}"/>
            </a:ext>
          </a:extLst>
        </xdr:cNvPr>
        <xdr:cNvSpPr/>
      </xdr:nvSpPr>
      <xdr:spPr>
        <a:xfrm>
          <a:off x="0" y="1314450"/>
          <a:ext cx="2428875" cy="5524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INVENTORY SYSTEM</a:t>
          </a:r>
        </a:p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USING FORMULAS</a:t>
          </a:r>
        </a:p>
      </xdr:txBody>
    </xdr:sp>
    <xdr:clientData/>
  </xdr:twoCellAnchor>
  <xdr:twoCellAnchor>
    <xdr:from>
      <xdr:col>0</xdr:col>
      <xdr:colOff>0</xdr:colOff>
      <xdr:row>2</xdr:row>
      <xdr:rowOff>161925</xdr:rowOff>
    </xdr:from>
    <xdr:to>
      <xdr:col>3</xdr:col>
      <xdr:colOff>352425</xdr:colOff>
      <xdr:row>5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1766AAFD-6974-4A49-A80F-F86C88C75A13}"/>
            </a:ext>
            <a:ext uri="{147F2762-F138-4A5C-976F-8EAC2B608ADB}">
              <a16:predDERef xmlns:a16="http://schemas.microsoft.com/office/drawing/2014/main" pred="{867D29DF-FDAE-420C-8279-8BCB3FB9128F}"/>
            </a:ext>
          </a:extLst>
        </xdr:cNvPr>
        <xdr:cNvSpPr/>
      </xdr:nvSpPr>
      <xdr:spPr>
        <a:xfrm>
          <a:off x="0" y="542925"/>
          <a:ext cx="2181225" cy="5524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BASIC INVENTORY MANGEMENT 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333375</xdr:colOff>
      <xdr:row>2</xdr:row>
      <xdr:rowOff>171450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DE36FAEC-2BBC-4740-B867-46E8303BAA24}"/>
            </a:ext>
            <a:ext uri="{147F2762-F138-4A5C-976F-8EAC2B608ADB}">
              <a16:predDERef xmlns:a16="http://schemas.microsoft.com/office/drawing/2014/main" pred="{1766AAFD-6974-4A49-A80F-F86C88C75A13}"/>
            </a:ext>
          </a:extLst>
        </xdr:cNvPr>
        <xdr:cNvSpPr/>
      </xdr:nvSpPr>
      <xdr:spPr>
        <a:xfrm>
          <a:off x="0" y="0"/>
          <a:ext cx="2162175" cy="552450"/>
        </a:xfrm>
        <a:prstGeom prst="rect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b="0" i="0" u="none" strike="noStrike">
              <a:solidFill>
                <a:schemeClr val="lt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Waseem A.S. Excel Portfolio</a:t>
          </a:r>
        </a:p>
      </xdr:txBody>
    </xdr:sp>
    <xdr:clientData/>
  </xdr:twoCellAnchor>
  <xdr:twoCellAnchor>
    <xdr:from>
      <xdr:col>3</xdr:col>
      <xdr:colOff>390525</xdr:colOff>
      <xdr:row>0</xdr:row>
      <xdr:rowOff>0</xdr:rowOff>
    </xdr:from>
    <xdr:to>
      <xdr:col>4</xdr:col>
      <xdr:colOff>19050</xdr:colOff>
      <xdr:row>51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A55B16A-4819-41F0-B17B-ABE9452D64BD}"/>
            </a:ext>
            <a:ext uri="{147F2762-F138-4A5C-976F-8EAC2B608ADB}">
              <a16:predDERef xmlns:a16="http://schemas.microsoft.com/office/drawing/2014/main" pred="{DE36FAEC-2BBC-4740-B867-46E8303BAA24}"/>
            </a:ext>
          </a:extLst>
        </xdr:cNvPr>
        <xdr:cNvSpPr/>
      </xdr:nvSpPr>
      <xdr:spPr>
        <a:xfrm>
          <a:off x="2219325" y="0"/>
          <a:ext cx="323850" cy="9553575"/>
        </a:xfrm>
        <a:prstGeom prst="rect">
          <a:avLst/>
        </a:prstGeom>
        <a:solidFill>
          <a:srgbClr val="00FF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endParaRPr lang="en-US" sz="16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0</xdr:col>
      <xdr:colOff>0</xdr:colOff>
      <xdr:row>15</xdr:row>
      <xdr:rowOff>0</xdr:rowOff>
    </xdr:from>
    <xdr:to>
      <xdr:col>3</xdr:col>
      <xdr:colOff>400050</xdr:colOff>
      <xdr:row>18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2661B20-54C2-4E88-AAFF-ECB3405AE5F1}"/>
            </a:ext>
            <a:ext uri="{147F2762-F138-4A5C-976F-8EAC2B608ADB}">
              <a16:predDERef xmlns:a16="http://schemas.microsoft.com/office/drawing/2014/main" pred="{AA55B16A-4819-41F0-B17B-ABE9452D64BD}"/>
            </a:ext>
          </a:extLst>
        </xdr:cNvPr>
        <xdr:cNvSpPr/>
      </xdr:nvSpPr>
      <xdr:spPr>
        <a:xfrm>
          <a:off x="0" y="2857500"/>
          <a:ext cx="2228850" cy="581025"/>
        </a:xfrm>
        <a:prstGeom prst="rect">
          <a:avLst/>
        </a:prstGeom>
        <a:solidFill>
          <a:srgbClr val="00FF7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COMPANY EXAM ANALYSIS</a:t>
          </a:r>
        </a:p>
      </xdr:txBody>
    </xdr:sp>
    <xdr:clientData/>
  </xdr:twoCellAnchor>
  <xdr:twoCellAnchor>
    <xdr:from>
      <xdr:col>5</xdr:col>
      <xdr:colOff>581025</xdr:colOff>
      <xdr:row>21</xdr:row>
      <xdr:rowOff>171450</xdr:rowOff>
    </xdr:from>
    <xdr:to>
      <xdr:col>11</xdr:col>
      <xdr:colOff>476250</xdr:colOff>
      <xdr:row>38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15E77EA-35E4-B0E0-6FF7-0F45D0B024FB}"/>
            </a:ext>
            <a:ext uri="{147F2762-F138-4A5C-976F-8EAC2B608ADB}">
              <a16:predDERef xmlns:a16="http://schemas.microsoft.com/office/drawing/2014/main" pred="{92661B20-54C2-4E88-AAFF-ECB3405AE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21</xdr:row>
      <xdr:rowOff>171450</xdr:rowOff>
    </xdr:from>
    <xdr:to>
      <xdr:col>17</xdr:col>
      <xdr:colOff>228600</xdr:colOff>
      <xdr:row>38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37CA0D5-D59C-3274-D83D-5CEB7C68D29F}"/>
            </a:ext>
            <a:ext uri="{147F2762-F138-4A5C-976F-8EAC2B608ADB}">
              <a16:predDERef xmlns:a16="http://schemas.microsoft.com/office/drawing/2014/main" pred="{215E77EA-35E4-B0E0-6FF7-0F45D0B02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171450</xdr:colOff>
      <xdr:row>21</xdr:row>
      <xdr:rowOff>123825</xdr:rowOff>
    </xdr:from>
    <xdr:to>
      <xdr:col>23</xdr:col>
      <xdr:colOff>552450</xdr:colOff>
      <xdr:row>38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2025166-3E91-46F6-80C8-F578D4372DF4}"/>
            </a:ext>
            <a:ext uri="{147F2762-F138-4A5C-976F-8EAC2B608ADB}">
              <a16:predDERef xmlns:a16="http://schemas.microsoft.com/office/drawing/2014/main" pred="{637CA0D5-D59C-3274-D83D-5CEB7C68D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B242DD-6EA4-4B22-BD55-A416CD67CC65}" name="Table3" displayName="Table3" ref="E4:M50" totalsRowShown="0" headerRowDxfId="34" dataDxfId="33">
  <autoFilter ref="E4:M50" xr:uid="{0DB242DD-6EA4-4B22-BD55-A416CD67CC65}"/>
  <tableColumns count="9">
    <tableColumn id="1" xr3:uid="{D9EBC51D-C547-4C89-B175-1C2122AF38E7}" name="Date" dataDxfId="32"/>
    <tableColumn id="2" xr3:uid="{A3DFDB2F-F800-4013-A2B7-D7DEA9DD2A44}" name="Items IN" dataDxfId="31"/>
    <tableColumn id="3" xr3:uid="{D05AFE2A-081B-40DE-86BA-5A72BE5C31A1}" name="Units OUT" dataDxfId="30"/>
    <tableColumn id="4" xr3:uid="{82D78ECE-D002-404B-8A03-31FE3CAC776C}" name="Date2" dataDxfId="29"/>
    <tableColumn id="5" xr3:uid="{21D42EE8-8AEA-4B01-AE12-6F3607D44DAE}" name="Items OUT" dataDxfId="28"/>
    <tableColumn id="6" xr3:uid="{B38E08E2-5B7F-45A6-8992-37662D222E29}" name="Units OUT2" dataDxfId="27"/>
    <tableColumn id="7" xr3:uid="{198695F2-BC1F-45D0-8441-D6B6746365DF}" name="Items3" dataDxfId="26"/>
    <tableColumn id="8" xr3:uid="{D15C5175-4341-434E-BAD1-95663163B4A5}" name="Remain" dataDxfId="25">
      <calculatedColumnFormula>IFERROR(SUMIF(Table3[Items IN],Table3[[#This Row],[Items3]],Table3[Units OUT])-SUMIF(Table3[Items OUT],Table3[[#This Row],[Items3]],Table3[Units OUT2]),"")</calculatedColumnFormula>
    </tableColumn>
    <tableColumn id="9" xr3:uid="{4BF630BE-2F47-40C8-976C-BAAC73DB0662}" name="Column1" dataDxfId="24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3:M50"/>
  <sheetViews>
    <sheetView workbookViewId="0">
      <selection activeCell="E5" sqref="E5"/>
    </sheetView>
  </sheetViews>
  <sheetFormatPr defaultRowHeight="15"/>
  <cols>
    <col min="1" max="1" width="10.7109375" bestFit="1" customWidth="1"/>
    <col min="2" max="2" width="13.140625" bestFit="1" customWidth="1"/>
    <col min="3" max="3" width="13.140625" customWidth="1"/>
    <col min="4" max="4" width="2.28515625" customWidth="1"/>
    <col min="5" max="5" width="11.5703125" customWidth="1"/>
    <col min="7" max="7" width="11.85546875" customWidth="1"/>
    <col min="8" max="8" width="9.85546875" bestFit="1" customWidth="1"/>
    <col min="9" max="9" width="12" customWidth="1"/>
    <col min="11" max="11" width="9.28515625" bestFit="1" customWidth="1"/>
    <col min="12" max="12" width="9.85546875" bestFit="1" customWidth="1"/>
  </cols>
  <sheetData>
    <row r="3" spans="5:13">
      <c r="E3" s="32" t="s">
        <v>0</v>
      </c>
      <c r="F3" s="32"/>
      <c r="G3" s="32"/>
      <c r="H3" s="33" t="s">
        <v>1</v>
      </c>
      <c r="I3" s="33"/>
      <c r="J3" s="33"/>
      <c r="K3" s="34" t="s">
        <v>2</v>
      </c>
      <c r="L3" s="34"/>
      <c r="M3" s="1"/>
    </row>
    <row r="4" spans="5:13">
      <c r="E4" s="2" t="s">
        <v>3</v>
      </c>
      <c r="F4" s="2" t="s">
        <v>4</v>
      </c>
      <c r="G4" s="2" t="s">
        <v>5</v>
      </c>
      <c r="H4" s="3" t="s">
        <v>6</v>
      </c>
      <c r="I4" s="3" t="s">
        <v>7</v>
      </c>
      <c r="J4" s="3" t="s">
        <v>8</v>
      </c>
      <c r="K4" s="4" t="s">
        <v>9</v>
      </c>
      <c r="L4" s="4" t="s">
        <v>10</v>
      </c>
      <c r="M4" s="3" t="s">
        <v>11</v>
      </c>
    </row>
    <row r="5" spans="5:13">
      <c r="E5" s="5">
        <v>46030</v>
      </c>
      <c r="F5" s="6" t="s">
        <v>12</v>
      </c>
      <c r="G5" s="7">
        <v>10</v>
      </c>
      <c r="H5" s="5">
        <v>46061</v>
      </c>
      <c r="I5" s="6" t="s">
        <v>12</v>
      </c>
      <c r="J5" s="7">
        <v>5</v>
      </c>
      <c r="K5" s="6" t="s">
        <v>12</v>
      </c>
      <c r="L5" s="6">
        <f>IFERROR(SUMIF(Table3[Items IN],Table3[[#This Row],[Items3]],Table3[Units OUT])-SUMIF(Table3[Items OUT],Table3[[#This Row],[Items3]],Table3[Units OUT2]),"")</f>
        <v>4</v>
      </c>
      <c r="M5" s="6"/>
    </row>
    <row r="6" spans="5:13">
      <c r="E6" s="5">
        <v>46089</v>
      </c>
      <c r="F6" s="6" t="s">
        <v>13</v>
      </c>
      <c r="G6" s="7">
        <v>20</v>
      </c>
      <c r="H6" s="5">
        <v>46150</v>
      </c>
      <c r="I6" s="6" t="s">
        <v>13</v>
      </c>
      <c r="J6" s="7">
        <v>12</v>
      </c>
      <c r="K6" s="6" t="s">
        <v>13</v>
      </c>
      <c r="L6" s="6">
        <f>IFERROR(SUMIF(Table3[Items IN],Table3[[#This Row],[Items3]],Table3[Units OUT])-SUMIF(Table3[Items OUT],Table3[[#This Row],[Items3]],Table3[Units OUT2]),"")</f>
        <v>2</v>
      </c>
      <c r="M6" s="6"/>
    </row>
    <row r="7" spans="5:13">
      <c r="E7" s="6" t="s">
        <v>14</v>
      </c>
      <c r="F7" s="6" t="s">
        <v>12</v>
      </c>
      <c r="G7" s="7">
        <v>5</v>
      </c>
      <c r="H7" s="6" t="s">
        <v>15</v>
      </c>
      <c r="I7" s="6" t="s">
        <v>16</v>
      </c>
      <c r="J7" s="7">
        <v>1</v>
      </c>
      <c r="K7" s="6" t="s">
        <v>17</v>
      </c>
      <c r="L7" s="6">
        <f>IFERROR(SUMIF(Table3[Items IN],Table3[[#This Row],[Items3]],Table3[Units OUT])-SUMIF(Table3[Items OUT],Table3[[#This Row],[Items3]],Table3[Units OUT2]),"")</f>
        <v>1</v>
      </c>
      <c r="M7" s="6"/>
    </row>
    <row r="8" spans="5:13">
      <c r="E8" s="5">
        <v>46212</v>
      </c>
      <c r="F8" s="6" t="s">
        <v>16</v>
      </c>
      <c r="G8" s="7">
        <v>2</v>
      </c>
      <c r="H8" s="5">
        <v>46034</v>
      </c>
      <c r="I8" s="6" t="s">
        <v>17</v>
      </c>
      <c r="J8" s="7">
        <v>4</v>
      </c>
      <c r="K8" s="6" t="s">
        <v>16</v>
      </c>
      <c r="L8" s="6">
        <f>IFERROR(SUMIF(Table3[Items IN],Table3[[#This Row],[Items3]],Table3[Units OUT])-SUMIF(Table3[Items OUT],Table3[[#This Row],[Items3]],Table3[Units OUT2]),"")</f>
        <v>1</v>
      </c>
      <c r="M8" s="6"/>
    </row>
    <row r="9" spans="5:13">
      <c r="E9" s="6" t="s">
        <v>18</v>
      </c>
      <c r="F9" s="6" t="s">
        <v>17</v>
      </c>
      <c r="G9" s="7">
        <v>5</v>
      </c>
      <c r="H9" s="5">
        <v>46154</v>
      </c>
      <c r="I9" s="6" t="s">
        <v>12</v>
      </c>
      <c r="J9" s="7">
        <v>6</v>
      </c>
      <c r="K9" s="6"/>
      <c r="L9" s="6"/>
      <c r="M9" s="6"/>
    </row>
    <row r="10" spans="5:13">
      <c r="E10" s="6" t="s">
        <v>19</v>
      </c>
      <c r="F10" s="6" t="s">
        <v>13</v>
      </c>
      <c r="G10" s="7">
        <v>2</v>
      </c>
      <c r="H10" s="8" t="s">
        <v>20</v>
      </c>
      <c r="I10" s="6" t="s">
        <v>13</v>
      </c>
      <c r="J10" s="7">
        <v>8</v>
      </c>
      <c r="K10" s="6"/>
      <c r="L10" s="6"/>
      <c r="M10" s="6"/>
    </row>
    <row r="11" spans="5:13">
      <c r="E11" s="6"/>
      <c r="F11" s="6"/>
      <c r="G11" s="7"/>
      <c r="H11" s="6"/>
      <c r="I11" s="6"/>
      <c r="J11" s="7"/>
      <c r="K11" s="6"/>
      <c r="L11" s="6"/>
      <c r="M11" s="6" t="s">
        <v>21</v>
      </c>
    </row>
    <row r="12" spans="5:13">
      <c r="E12" s="6"/>
      <c r="F12" s="6"/>
      <c r="G12" s="7"/>
      <c r="H12" s="6"/>
      <c r="I12" s="6"/>
      <c r="J12" s="7"/>
      <c r="K12" s="6"/>
      <c r="L12" s="6"/>
      <c r="M12" s="6"/>
    </row>
    <row r="13" spans="5:13">
      <c r="E13" s="6"/>
      <c r="F13" s="6"/>
      <c r="G13" s="7"/>
      <c r="H13" s="6"/>
      <c r="I13" s="6"/>
      <c r="J13" s="7"/>
      <c r="K13" s="6"/>
      <c r="L13" s="6"/>
      <c r="M13" s="6"/>
    </row>
    <row r="14" spans="5:13">
      <c r="E14" s="6"/>
      <c r="F14" s="6"/>
      <c r="G14" s="7"/>
      <c r="H14" s="6"/>
      <c r="I14" s="6"/>
      <c r="J14" s="7"/>
      <c r="K14" s="6"/>
      <c r="L14" s="6"/>
      <c r="M14" s="6"/>
    </row>
    <row r="15" spans="5:13">
      <c r="E15" s="6"/>
      <c r="F15" s="6"/>
      <c r="G15" s="7"/>
      <c r="H15" s="6"/>
      <c r="I15" s="6"/>
      <c r="J15" s="7"/>
      <c r="K15" s="6"/>
      <c r="L15" s="6"/>
      <c r="M15" s="6"/>
    </row>
    <row r="16" spans="5:13">
      <c r="E16" s="6"/>
      <c r="F16" s="6"/>
      <c r="G16" s="7"/>
      <c r="H16" s="6"/>
      <c r="I16" s="6"/>
      <c r="J16" s="7"/>
      <c r="K16" s="6"/>
      <c r="L16" s="6"/>
      <c r="M16" s="6"/>
    </row>
    <row r="17" spans="5:13">
      <c r="E17" s="6"/>
      <c r="F17" s="6"/>
      <c r="G17" s="7"/>
      <c r="H17" s="6"/>
      <c r="I17" s="6"/>
      <c r="J17" s="7"/>
      <c r="K17" s="6"/>
      <c r="L17" s="6"/>
      <c r="M17" s="6"/>
    </row>
    <row r="18" spans="5:13">
      <c r="E18" s="6"/>
      <c r="F18" s="6"/>
      <c r="G18" s="7"/>
      <c r="H18" s="6"/>
      <c r="I18" s="6"/>
      <c r="J18" s="7"/>
      <c r="K18" s="6"/>
      <c r="L18" s="6"/>
      <c r="M18" s="6"/>
    </row>
    <row r="19" spans="5:13">
      <c r="E19" s="6"/>
      <c r="F19" s="6"/>
      <c r="G19" s="7"/>
      <c r="H19" s="6"/>
      <c r="I19" s="6"/>
      <c r="J19" s="7"/>
      <c r="K19" s="6"/>
      <c r="L19" s="6"/>
      <c r="M19" s="6"/>
    </row>
    <row r="20" spans="5:13">
      <c r="E20" s="6"/>
      <c r="F20" s="6"/>
      <c r="G20" s="7"/>
      <c r="H20" s="6"/>
      <c r="I20" s="6"/>
      <c r="J20" s="7"/>
      <c r="K20" s="6"/>
      <c r="L20" s="6"/>
      <c r="M20" s="6"/>
    </row>
    <row r="21" spans="5:13">
      <c r="E21" s="6"/>
      <c r="F21" s="6"/>
      <c r="G21" s="7"/>
      <c r="H21" s="6"/>
      <c r="I21" s="6"/>
      <c r="J21" s="7"/>
      <c r="K21" s="6"/>
      <c r="L21" s="6"/>
      <c r="M21" s="6"/>
    </row>
    <row r="22" spans="5:13">
      <c r="E22" s="6"/>
      <c r="F22" s="6"/>
      <c r="G22" s="7"/>
      <c r="H22" s="6"/>
      <c r="I22" s="6"/>
      <c r="J22" s="7"/>
      <c r="K22" s="6"/>
      <c r="L22" s="6"/>
      <c r="M22" s="6"/>
    </row>
    <row r="23" spans="5:13">
      <c r="E23" s="6"/>
      <c r="F23" s="6"/>
      <c r="G23" s="7"/>
      <c r="H23" s="6"/>
      <c r="I23" s="6"/>
      <c r="J23" s="7"/>
      <c r="K23" s="6"/>
      <c r="L23" s="6"/>
      <c r="M23" s="6"/>
    </row>
    <row r="24" spans="5:13">
      <c r="E24" s="6"/>
      <c r="F24" s="6"/>
      <c r="G24" s="7"/>
      <c r="H24" s="6"/>
      <c r="I24" s="6"/>
      <c r="J24" s="7"/>
      <c r="K24" s="6"/>
      <c r="L24" s="6"/>
      <c r="M24" s="6"/>
    </row>
    <row r="25" spans="5:13">
      <c r="E25" s="6"/>
      <c r="F25" s="6"/>
      <c r="G25" s="7"/>
      <c r="H25" s="6"/>
      <c r="I25" s="6"/>
      <c r="J25" s="7"/>
      <c r="K25" s="6"/>
      <c r="L25" s="6"/>
      <c r="M25" s="6"/>
    </row>
    <row r="26" spans="5:13">
      <c r="E26" s="6"/>
      <c r="F26" s="6"/>
      <c r="G26" s="7"/>
      <c r="H26" s="6"/>
      <c r="I26" s="6"/>
      <c r="J26" s="7"/>
      <c r="K26" s="6"/>
      <c r="L26" s="6"/>
      <c r="M26" s="6"/>
    </row>
    <row r="27" spans="5:13">
      <c r="E27" s="6"/>
      <c r="F27" s="6"/>
      <c r="G27" s="7"/>
      <c r="H27" s="6"/>
      <c r="I27" s="6"/>
      <c r="J27" s="7"/>
      <c r="K27" s="6"/>
      <c r="L27" s="6"/>
      <c r="M27" s="6"/>
    </row>
    <row r="28" spans="5:13">
      <c r="E28" s="6"/>
      <c r="F28" s="6"/>
      <c r="G28" s="7"/>
      <c r="H28" s="6"/>
      <c r="I28" s="6"/>
      <c r="J28" s="7"/>
      <c r="K28" s="6"/>
      <c r="L28" s="6"/>
      <c r="M28" s="6"/>
    </row>
    <row r="29" spans="5:13">
      <c r="E29" s="6"/>
      <c r="F29" s="6"/>
      <c r="G29" s="7"/>
      <c r="H29" s="6"/>
      <c r="I29" s="6"/>
      <c r="J29" s="7"/>
      <c r="K29" s="6"/>
      <c r="L29" s="6"/>
      <c r="M29" s="6"/>
    </row>
    <row r="30" spans="5:13">
      <c r="E30" s="6"/>
      <c r="F30" s="6"/>
      <c r="G30" s="7"/>
      <c r="H30" s="6"/>
      <c r="I30" s="6"/>
      <c r="J30" s="7"/>
      <c r="K30" s="6"/>
      <c r="L30" s="6"/>
      <c r="M30" s="6"/>
    </row>
    <row r="31" spans="5:13">
      <c r="E31" s="6"/>
      <c r="F31" s="6"/>
      <c r="G31" s="7"/>
      <c r="H31" s="6"/>
      <c r="I31" s="6"/>
      <c r="J31" s="7"/>
      <c r="K31" s="6"/>
      <c r="L31" s="6"/>
      <c r="M31" s="6"/>
    </row>
    <row r="32" spans="5:13">
      <c r="E32" s="6"/>
      <c r="F32" s="6"/>
      <c r="G32" s="7"/>
      <c r="H32" s="6"/>
      <c r="I32" s="6"/>
      <c r="J32" s="7"/>
      <c r="K32" s="6"/>
      <c r="L32" s="6"/>
      <c r="M32" s="6"/>
    </row>
    <row r="33" spans="5:13">
      <c r="E33" s="6"/>
      <c r="F33" s="6"/>
      <c r="G33" s="7"/>
      <c r="H33" s="6"/>
      <c r="I33" s="6"/>
      <c r="J33" s="7"/>
      <c r="K33" s="6"/>
      <c r="L33" s="6"/>
      <c r="M33" s="6"/>
    </row>
    <row r="34" spans="5:13">
      <c r="E34" s="6"/>
      <c r="F34" s="6"/>
      <c r="G34" s="7"/>
      <c r="H34" s="6"/>
      <c r="I34" s="6"/>
      <c r="J34" s="7"/>
      <c r="K34" s="6"/>
      <c r="L34" s="6"/>
      <c r="M34" s="6"/>
    </row>
    <row r="35" spans="5:13">
      <c r="E35" s="6"/>
      <c r="F35" s="6"/>
      <c r="G35" s="7"/>
      <c r="H35" s="6"/>
      <c r="I35" s="6"/>
      <c r="J35" s="7"/>
      <c r="K35" s="6"/>
      <c r="L35" s="6"/>
      <c r="M35" s="6"/>
    </row>
    <row r="36" spans="5:13">
      <c r="E36" s="6"/>
      <c r="F36" s="6"/>
      <c r="G36" s="7"/>
      <c r="H36" s="6"/>
      <c r="I36" s="6"/>
      <c r="J36" s="7"/>
      <c r="K36" s="6"/>
      <c r="L36" s="6"/>
      <c r="M36" s="6"/>
    </row>
    <row r="37" spans="5:13">
      <c r="E37" s="6"/>
      <c r="F37" s="6"/>
      <c r="G37" s="7"/>
      <c r="H37" s="6"/>
      <c r="I37" s="6"/>
      <c r="J37" s="7"/>
      <c r="K37" s="6"/>
      <c r="L37" s="6"/>
      <c r="M37" s="6"/>
    </row>
    <row r="38" spans="5:13">
      <c r="E38" s="6"/>
      <c r="F38" s="6"/>
      <c r="G38" s="7"/>
      <c r="H38" s="6"/>
      <c r="I38" s="6"/>
      <c r="J38" s="7"/>
      <c r="K38" s="6"/>
      <c r="L38" s="6"/>
      <c r="M38" s="6"/>
    </row>
    <row r="39" spans="5:13">
      <c r="E39" s="6"/>
      <c r="F39" s="6"/>
      <c r="G39" s="7"/>
      <c r="H39" s="6"/>
      <c r="I39" s="6"/>
      <c r="J39" s="7"/>
      <c r="K39" s="6"/>
      <c r="L39" s="6"/>
      <c r="M39" s="6"/>
    </row>
    <row r="40" spans="5:13">
      <c r="E40" s="6"/>
      <c r="F40" s="6"/>
      <c r="G40" s="7"/>
      <c r="H40" s="6"/>
      <c r="I40" s="6"/>
      <c r="J40" s="7"/>
      <c r="K40" s="6"/>
      <c r="L40" s="6"/>
      <c r="M40" s="6"/>
    </row>
    <row r="41" spans="5:13">
      <c r="E41" s="6"/>
      <c r="F41" s="6"/>
      <c r="G41" s="7"/>
      <c r="H41" s="6"/>
      <c r="I41" s="6"/>
      <c r="J41" s="7"/>
      <c r="K41" s="6"/>
      <c r="L41" s="6"/>
      <c r="M41" s="6"/>
    </row>
    <row r="42" spans="5:13">
      <c r="E42" s="6"/>
      <c r="F42" s="6"/>
      <c r="G42" s="7"/>
      <c r="H42" s="6"/>
      <c r="I42" s="6"/>
      <c r="J42" s="7"/>
      <c r="K42" s="6"/>
      <c r="L42" s="6"/>
      <c r="M42" s="6"/>
    </row>
    <row r="43" spans="5:13">
      <c r="E43" s="6"/>
      <c r="F43" s="6"/>
      <c r="G43" s="7"/>
      <c r="H43" s="6"/>
      <c r="I43" s="6"/>
      <c r="J43" s="7"/>
      <c r="K43" s="6"/>
      <c r="L43" s="6"/>
      <c r="M43" s="6"/>
    </row>
    <row r="44" spans="5:13">
      <c r="E44" s="6"/>
      <c r="F44" s="6"/>
      <c r="G44" s="7"/>
      <c r="H44" s="6"/>
      <c r="I44" s="6"/>
      <c r="J44" s="7"/>
      <c r="K44" s="6"/>
      <c r="L44" s="6"/>
      <c r="M44" s="6"/>
    </row>
    <row r="45" spans="5:13">
      <c r="E45" s="6"/>
      <c r="F45" s="6"/>
      <c r="G45" s="7"/>
      <c r="H45" s="6"/>
      <c r="I45" s="6"/>
      <c r="J45" s="7"/>
      <c r="K45" s="6"/>
      <c r="L45" s="6"/>
      <c r="M45" s="6"/>
    </row>
    <row r="46" spans="5:13">
      <c r="E46" s="6"/>
      <c r="F46" s="6"/>
      <c r="G46" s="7"/>
      <c r="H46" s="6"/>
      <c r="I46" s="6"/>
      <c r="J46" s="7"/>
      <c r="K46" s="6"/>
      <c r="L46" s="6"/>
      <c r="M46" s="6"/>
    </row>
    <row r="47" spans="5:13">
      <c r="E47" s="6"/>
      <c r="F47" s="6"/>
      <c r="G47" s="7"/>
      <c r="H47" s="6"/>
      <c r="I47" s="6"/>
      <c r="J47" s="7"/>
      <c r="K47" s="6"/>
      <c r="L47" s="6"/>
      <c r="M47" s="6"/>
    </row>
    <row r="48" spans="5:13">
      <c r="E48" s="6"/>
      <c r="F48" s="6"/>
      <c r="G48" s="7"/>
      <c r="H48" s="6"/>
      <c r="I48" s="6"/>
      <c r="J48" s="7"/>
      <c r="K48" s="6"/>
      <c r="L48" s="6"/>
      <c r="M48" s="6"/>
    </row>
    <row r="49" spans="5:13">
      <c r="E49" s="6"/>
      <c r="F49" s="6"/>
      <c r="G49" s="7"/>
      <c r="H49" s="6"/>
      <c r="I49" s="6"/>
      <c r="J49" s="7"/>
      <c r="K49" s="6"/>
      <c r="L49" s="6"/>
      <c r="M49" s="6"/>
    </row>
    <row r="50" spans="5:13">
      <c r="E50" s="6"/>
      <c r="F50" s="6"/>
      <c r="G50" s="7"/>
      <c r="H50" s="6"/>
      <c r="I50" s="6"/>
      <c r="J50" s="7"/>
      <c r="K50" s="6"/>
      <c r="L50" s="6"/>
      <c r="M50" s="6"/>
    </row>
  </sheetData>
  <mergeCells count="3">
    <mergeCell ref="E3:G3"/>
    <mergeCell ref="H3:J3"/>
    <mergeCell ref="K3:L3"/>
  </mergeCells>
  <dataValidations count="2">
    <dataValidation type="list" allowBlank="1" showInputMessage="1" showErrorMessage="1" sqref="F5:F50 I5:I50" xr:uid="{F81CFDD2-AB14-4F0B-A36A-4E058213466B}">
      <formula1>$K$5:$K$50</formula1>
    </dataValidation>
    <dataValidation type="whole" operator="equal" showInputMessage="1" showErrorMessage="1" sqref="L5:L50" xr:uid="{A609F731-3B3C-43E0-B53D-80F02D3F561E}">
      <formula1>0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2C40-A8BD-4358-A42F-3A5B1A3205D2}">
  <dimension ref="A12:G12"/>
  <sheetViews>
    <sheetView workbookViewId="0">
      <selection activeCell="G12" sqref="G12"/>
    </sheetView>
  </sheetViews>
  <sheetFormatPr defaultRowHeight="15"/>
  <cols>
    <col min="4" max="4" width="9.85546875" customWidth="1"/>
    <col min="5" max="5" width="2.5703125" style="9" customWidth="1"/>
    <col min="6" max="6" width="19.28515625" style="10" customWidth="1"/>
    <col min="7" max="16384" width="9.140625" style="9"/>
  </cols>
  <sheetData>
    <row r="12" spans="7:7">
      <c r="G12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DE1F6-42A2-4EC5-A334-2967E4AD4704}">
  <dimension ref="F1:AI65"/>
  <sheetViews>
    <sheetView workbookViewId="0">
      <selection activeCell="G7" sqref="G7:H17"/>
    </sheetView>
  </sheetViews>
  <sheetFormatPr defaultRowHeight="15"/>
  <cols>
    <col min="4" max="4" width="9.5703125" customWidth="1"/>
    <col min="5" max="5" width="3.5703125" customWidth="1"/>
    <col min="6" max="6" width="10.7109375" bestFit="1" customWidth="1"/>
    <col min="7" max="7" width="11.140625" bestFit="1" customWidth="1"/>
    <col min="8" max="8" width="10" bestFit="1" customWidth="1"/>
    <col min="9" max="9" width="12.5703125" bestFit="1" customWidth="1"/>
    <col min="10" max="14" width="15.42578125" customWidth="1"/>
    <col min="15" max="19" width="15.42578125" style="6" customWidth="1"/>
    <col min="20" max="22" width="14.5703125" style="6" customWidth="1"/>
    <col min="23" max="23" width="12.28515625" customWidth="1"/>
    <col min="24" max="24" width="15" bestFit="1" customWidth="1"/>
    <col min="25" max="28" width="15" customWidth="1"/>
    <col min="30" max="34" width="10.85546875" customWidth="1"/>
  </cols>
  <sheetData>
    <row r="1" spans="6:35">
      <c r="G1" s="35" t="s">
        <v>22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6:35"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5" spans="6:35"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6:35" ht="15.75" customHeight="1">
      <c r="F6" s="12"/>
      <c r="G6" s="12"/>
      <c r="H6" s="12"/>
      <c r="I6" s="12"/>
      <c r="J6" s="13" t="s">
        <v>23</v>
      </c>
      <c r="K6" s="13" t="s">
        <v>23</v>
      </c>
      <c r="L6" s="13" t="s">
        <v>23</v>
      </c>
      <c r="M6" s="13" t="s">
        <v>23</v>
      </c>
      <c r="N6" s="13" t="s">
        <v>23</v>
      </c>
      <c r="O6" s="13" t="s">
        <v>24</v>
      </c>
      <c r="P6" s="13" t="s">
        <v>24</v>
      </c>
      <c r="Q6" s="13" t="s">
        <v>24</v>
      </c>
      <c r="R6" s="13" t="s">
        <v>24</v>
      </c>
      <c r="S6" s="13" t="s">
        <v>24</v>
      </c>
      <c r="T6" s="20" t="s">
        <v>25</v>
      </c>
      <c r="U6" s="20" t="s">
        <v>25</v>
      </c>
      <c r="V6" s="20" t="s">
        <v>25</v>
      </c>
      <c r="W6" s="20" t="s">
        <v>25</v>
      </c>
      <c r="X6" s="13" t="s">
        <v>25</v>
      </c>
      <c r="Y6" s="20" t="s">
        <v>26</v>
      </c>
      <c r="Z6" s="20" t="s">
        <v>26</v>
      </c>
      <c r="AA6" s="20" t="s">
        <v>26</v>
      </c>
      <c r="AB6" s="20" t="s">
        <v>26</v>
      </c>
      <c r="AC6" s="20" t="s">
        <v>26</v>
      </c>
      <c r="AD6" s="12"/>
      <c r="AE6" s="12"/>
      <c r="AF6" s="12"/>
      <c r="AG6" s="12"/>
      <c r="AH6" s="12"/>
      <c r="AI6" s="12"/>
    </row>
    <row r="7" spans="6:35" ht="13.5" customHeight="1">
      <c r="F7" s="12" t="s">
        <v>27</v>
      </c>
      <c r="G7" s="13" t="s">
        <v>28</v>
      </c>
      <c r="H7" s="13" t="s">
        <v>29</v>
      </c>
      <c r="I7" s="13" t="s">
        <v>30</v>
      </c>
      <c r="J7" s="14">
        <v>46392</v>
      </c>
      <c r="K7" s="15">
        <v>46604</v>
      </c>
      <c r="L7" s="16" t="s">
        <v>31</v>
      </c>
      <c r="M7" s="16" t="s">
        <v>32</v>
      </c>
      <c r="N7" s="13" t="s">
        <v>33</v>
      </c>
      <c r="O7" s="14">
        <v>46392</v>
      </c>
      <c r="P7" s="15">
        <v>46604</v>
      </c>
      <c r="Q7" s="16" t="s">
        <v>31</v>
      </c>
      <c r="R7" s="16" t="s">
        <v>32</v>
      </c>
      <c r="S7" s="13" t="s">
        <v>33</v>
      </c>
      <c r="T7" s="14">
        <v>46392</v>
      </c>
      <c r="U7" s="15">
        <v>46604</v>
      </c>
      <c r="V7" s="16" t="s">
        <v>31</v>
      </c>
      <c r="W7" s="16" t="s">
        <v>32</v>
      </c>
      <c r="X7" s="13" t="s">
        <v>33</v>
      </c>
      <c r="Y7" s="14">
        <v>46392</v>
      </c>
      <c r="Z7" s="15">
        <v>46604</v>
      </c>
      <c r="AA7" s="16" t="s">
        <v>31</v>
      </c>
      <c r="AB7" s="16" t="s">
        <v>32</v>
      </c>
      <c r="AC7" s="13" t="s">
        <v>33</v>
      </c>
      <c r="AD7" s="12"/>
      <c r="AE7" s="12"/>
      <c r="AF7" s="12"/>
      <c r="AG7" s="12"/>
      <c r="AH7" s="12"/>
      <c r="AI7" s="12"/>
    </row>
    <row r="8" spans="6:35">
      <c r="F8" s="12"/>
      <c r="G8" s="13" t="s">
        <v>34</v>
      </c>
      <c r="H8" s="13" t="s">
        <v>35</v>
      </c>
      <c r="I8" s="21">
        <v>26</v>
      </c>
      <c r="J8" s="13">
        <v>47</v>
      </c>
      <c r="K8" s="13">
        <v>50</v>
      </c>
      <c r="L8" s="13">
        <v>49</v>
      </c>
      <c r="M8" s="13">
        <v>52</v>
      </c>
      <c r="N8" s="13">
        <v>50</v>
      </c>
      <c r="O8" s="17">
        <f>IF(J8&gt;40,J8-40,"No overtime")</f>
        <v>7</v>
      </c>
      <c r="P8" s="12">
        <f>IF(K8&gt;40,K8-40,"No overtime")</f>
        <v>10</v>
      </c>
      <c r="Q8" s="12">
        <f>IF(L8&gt;40,L8-40,"No overtime")</f>
        <v>9</v>
      </c>
      <c r="R8" s="12">
        <f>IF(M8&gt;40,M8-40,"No overtime")</f>
        <v>12</v>
      </c>
      <c r="S8" s="18">
        <f>IF(N8&gt;40,N8-40,"No overtime")</f>
        <v>10</v>
      </c>
      <c r="T8" s="22">
        <f>$I8*J8</f>
        <v>1222</v>
      </c>
      <c r="U8" s="22">
        <f>$I8*K8</f>
        <v>1300</v>
      </c>
      <c r="V8" s="22">
        <f t="shared" ref="U8:X17" si="0">$I8*L8</f>
        <v>1274</v>
      </c>
      <c r="W8" s="22">
        <f t="shared" si="0"/>
        <v>1352</v>
      </c>
      <c r="X8" s="22">
        <f t="shared" si="0"/>
        <v>1300</v>
      </c>
      <c r="Y8" s="23">
        <f>IFERROR((0.5*$I8)*O8,"No overtime")</f>
        <v>91</v>
      </c>
      <c r="Z8" s="24">
        <f>IFERROR((0.5*$I8)*P8,"No overtime")</f>
        <v>130</v>
      </c>
      <c r="AA8" s="24">
        <f t="shared" ref="AA8:AC17" si="1">IFERROR((0.5*$I8)*Q8,"No overtime")</f>
        <v>117</v>
      </c>
      <c r="AB8" s="24">
        <f t="shared" si="1"/>
        <v>156</v>
      </c>
      <c r="AC8" s="25">
        <f t="shared" si="1"/>
        <v>130</v>
      </c>
      <c r="AD8" s="12"/>
      <c r="AE8" s="12"/>
      <c r="AF8" s="12"/>
      <c r="AG8" s="12"/>
      <c r="AH8" s="12"/>
      <c r="AI8" s="12"/>
    </row>
    <row r="9" spans="6:35">
      <c r="F9" s="12"/>
      <c r="G9" s="13" t="s">
        <v>36</v>
      </c>
      <c r="H9" s="13" t="s">
        <v>37</v>
      </c>
      <c r="I9" s="21">
        <v>20</v>
      </c>
      <c r="J9" s="13">
        <v>40</v>
      </c>
      <c r="K9" s="13">
        <v>40</v>
      </c>
      <c r="L9" s="13">
        <v>40</v>
      </c>
      <c r="M9" s="13">
        <v>40</v>
      </c>
      <c r="N9" s="13">
        <v>41</v>
      </c>
      <c r="O9" s="17" t="str">
        <f t="shared" ref="O9:O17" si="2">IF(J9&gt;40,J9-40,"No overtime")</f>
        <v>No overtime</v>
      </c>
      <c r="P9" s="12" t="str">
        <f t="shared" ref="P9:P17" si="3">IF(K9&gt;40,K9-40,"No overtime")</f>
        <v>No overtime</v>
      </c>
      <c r="Q9" s="12" t="str">
        <f t="shared" ref="Q9:Q17" si="4">IF(L9&gt;40,L9-40,"No overtime")</f>
        <v>No overtime</v>
      </c>
      <c r="R9" s="12" t="str">
        <f t="shared" ref="R9:S17" si="5">IF(M9&gt;40,M9-40,"No overtime")</f>
        <v>No overtime</v>
      </c>
      <c r="S9" s="18">
        <f t="shared" si="5"/>
        <v>1</v>
      </c>
      <c r="T9" s="22">
        <f t="shared" ref="T9:T17" si="6">$I9*J9</f>
        <v>800</v>
      </c>
      <c r="U9" s="22">
        <f t="shared" si="0"/>
        <v>800</v>
      </c>
      <c r="V9" s="22">
        <f t="shared" si="0"/>
        <v>800</v>
      </c>
      <c r="W9" s="22">
        <f t="shared" si="0"/>
        <v>800</v>
      </c>
      <c r="X9" s="22">
        <f t="shared" si="0"/>
        <v>820</v>
      </c>
      <c r="Y9" s="23" t="str">
        <f t="shared" ref="Y9:Z17" si="7">IFERROR((0.5*$I9)*O9,"No overtime")</f>
        <v>No overtime</v>
      </c>
      <c r="Z9" s="24" t="str">
        <f t="shared" si="7"/>
        <v>No overtime</v>
      </c>
      <c r="AA9" s="24" t="str">
        <f t="shared" si="1"/>
        <v>No overtime</v>
      </c>
      <c r="AB9" s="24" t="str">
        <f t="shared" si="1"/>
        <v>No overtime</v>
      </c>
      <c r="AC9" s="25">
        <f t="shared" si="1"/>
        <v>10</v>
      </c>
      <c r="AD9" s="12"/>
      <c r="AE9" s="12"/>
      <c r="AF9" s="12"/>
      <c r="AG9" s="12"/>
      <c r="AH9" s="12"/>
      <c r="AI9" s="12"/>
    </row>
    <row r="10" spans="6:35">
      <c r="F10" s="12"/>
      <c r="G10" s="13" t="s">
        <v>38</v>
      </c>
      <c r="H10" s="13" t="s">
        <v>39</v>
      </c>
      <c r="I10" s="21">
        <v>20</v>
      </c>
      <c r="J10" s="13">
        <v>40</v>
      </c>
      <c r="K10" s="13">
        <v>40</v>
      </c>
      <c r="L10" s="13">
        <v>40</v>
      </c>
      <c r="M10" s="13">
        <v>40</v>
      </c>
      <c r="N10" s="13">
        <v>42</v>
      </c>
      <c r="O10" s="17" t="str">
        <f t="shared" si="2"/>
        <v>No overtime</v>
      </c>
      <c r="P10" s="12" t="str">
        <f t="shared" si="3"/>
        <v>No overtime</v>
      </c>
      <c r="Q10" s="12" t="str">
        <f t="shared" si="4"/>
        <v>No overtime</v>
      </c>
      <c r="R10" s="12" t="str">
        <f t="shared" si="5"/>
        <v>No overtime</v>
      </c>
      <c r="S10" s="18">
        <f t="shared" si="5"/>
        <v>2</v>
      </c>
      <c r="T10" s="22">
        <f t="shared" si="6"/>
        <v>800</v>
      </c>
      <c r="U10" s="22">
        <f t="shared" si="0"/>
        <v>800</v>
      </c>
      <c r="V10" s="22">
        <f t="shared" si="0"/>
        <v>800</v>
      </c>
      <c r="W10" s="22">
        <f t="shared" si="0"/>
        <v>800</v>
      </c>
      <c r="X10" s="22">
        <f t="shared" si="0"/>
        <v>840</v>
      </c>
      <c r="Y10" s="23" t="str">
        <f t="shared" si="7"/>
        <v>No overtime</v>
      </c>
      <c r="Z10" s="24" t="str">
        <f t="shared" si="7"/>
        <v>No overtime</v>
      </c>
      <c r="AA10" s="24" t="str">
        <f t="shared" si="1"/>
        <v>No overtime</v>
      </c>
      <c r="AB10" s="24" t="str">
        <f t="shared" si="1"/>
        <v>No overtime</v>
      </c>
      <c r="AC10" s="25">
        <f t="shared" si="1"/>
        <v>20</v>
      </c>
      <c r="AD10" s="12"/>
      <c r="AE10" s="12"/>
      <c r="AF10" s="12"/>
      <c r="AG10" s="12"/>
      <c r="AH10" s="12"/>
      <c r="AI10" s="12"/>
    </row>
    <row r="11" spans="6:35">
      <c r="F11" s="12"/>
      <c r="G11" s="13" t="s">
        <v>40</v>
      </c>
      <c r="H11" s="13" t="s">
        <v>41</v>
      </c>
      <c r="I11" s="21">
        <v>25</v>
      </c>
      <c r="J11" s="13">
        <v>40</v>
      </c>
      <c r="K11" s="13">
        <v>40</v>
      </c>
      <c r="L11" s="13">
        <v>40</v>
      </c>
      <c r="M11" s="13">
        <v>40</v>
      </c>
      <c r="N11" s="13">
        <v>41</v>
      </c>
      <c r="O11" s="17" t="str">
        <f t="shared" si="2"/>
        <v>No overtime</v>
      </c>
      <c r="P11" s="12" t="str">
        <f t="shared" si="3"/>
        <v>No overtime</v>
      </c>
      <c r="Q11" s="12" t="str">
        <f t="shared" si="4"/>
        <v>No overtime</v>
      </c>
      <c r="R11" s="12" t="str">
        <f t="shared" si="5"/>
        <v>No overtime</v>
      </c>
      <c r="S11" s="18">
        <f t="shared" si="5"/>
        <v>1</v>
      </c>
      <c r="T11" s="22">
        <f t="shared" si="6"/>
        <v>1000</v>
      </c>
      <c r="U11" s="22">
        <f t="shared" si="0"/>
        <v>1000</v>
      </c>
      <c r="V11" s="22">
        <f t="shared" si="0"/>
        <v>1000</v>
      </c>
      <c r="W11" s="22">
        <f t="shared" si="0"/>
        <v>1000</v>
      </c>
      <c r="X11" s="22">
        <f t="shared" si="0"/>
        <v>1025</v>
      </c>
      <c r="Y11" s="23" t="str">
        <f t="shared" si="7"/>
        <v>No overtime</v>
      </c>
      <c r="Z11" s="24" t="str">
        <f t="shared" si="7"/>
        <v>No overtime</v>
      </c>
      <c r="AA11" s="24" t="str">
        <f t="shared" si="1"/>
        <v>No overtime</v>
      </c>
      <c r="AB11" s="24" t="str">
        <f t="shared" si="1"/>
        <v>No overtime</v>
      </c>
      <c r="AC11" s="25">
        <f t="shared" si="1"/>
        <v>12.5</v>
      </c>
      <c r="AD11" s="12"/>
      <c r="AE11" s="12"/>
      <c r="AF11" s="12"/>
      <c r="AG11" s="12"/>
      <c r="AH11" s="12"/>
      <c r="AI11" s="12"/>
    </row>
    <row r="12" spans="6:35">
      <c r="F12" s="12"/>
      <c r="G12" s="13" t="s">
        <v>42</v>
      </c>
      <c r="H12" s="13" t="s">
        <v>43</v>
      </c>
      <c r="I12" s="21">
        <v>22</v>
      </c>
      <c r="J12" s="13">
        <v>40</v>
      </c>
      <c r="K12" s="13">
        <v>40</v>
      </c>
      <c r="L12" s="13">
        <v>40</v>
      </c>
      <c r="M12" s="13">
        <v>40</v>
      </c>
      <c r="N12" s="13">
        <v>42</v>
      </c>
      <c r="O12" s="17" t="str">
        <f t="shared" si="2"/>
        <v>No overtime</v>
      </c>
      <c r="P12" s="12" t="str">
        <f t="shared" si="3"/>
        <v>No overtime</v>
      </c>
      <c r="Q12" s="12" t="str">
        <f t="shared" si="4"/>
        <v>No overtime</v>
      </c>
      <c r="R12" s="12" t="str">
        <f t="shared" si="5"/>
        <v>No overtime</v>
      </c>
      <c r="S12" s="18">
        <f t="shared" si="5"/>
        <v>2</v>
      </c>
      <c r="T12" s="22">
        <f t="shared" si="6"/>
        <v>880</v>
      </c>
      <c r="U12" s="22">
        <f t="shared" si="0"/>
        <v>880</v>
      </c>
      <c r="V12" s="22">
        <f t="shared" si="0"/>
        <v>880</v>
      </c>
      <c r="W12" s="22">
        <f t="shared" si="0"/>
        <v>880</v>
      </c>
      <c r="X12" s="22">
        <f t="shared" si="0"/>
        <v>924</v>
      </c>
      <c r="Y12" s="23" t="str">
        <f t="shared" si="7"/>
        <v>No overtime</v>
      </c>
      <c r="Z12" s="24" t="str">
        <f t="shared" si="7"/>
        <v>No overtime</v>
      </c>
      <c r="AA12" s="24" t="str">
        <f t="shared" si="1"/>
        <v>No overtime</v>
      </c>
      <c r="AB12" s="24" t="str">
        <f t="shared" si="1"/>
        <v>No overtime</v>
      </c>
      <c r="AC12" s="25">
        <f t="shared" si="1"/>
        <v>22</v>
      </c>
      <c r="AD12" s="12"/>
      <c r="AE12" s="12"/>
      <c r="AF12" s="12"/>
      <c r="AG12" s="12"/>
      <c r="AH12" s="12"/>
      <c r="AI12" s="12"/>
    </row>
    <row r="13" spans="6:35">
      <c r="F13" s="12"/>
      <c r="G13" s="13" t="s">
        <v>44</v>
      </c>
      <c r="H13" s="13" t="s">
        <v>45</v>
      </c>
      <c r="I13" s="21">
        <v>35</v>
      </c>
      <c r="J13" s="13">
        <v>48</v>
      </c>
      <c r="K13" s="13">
        <v>48</v>
      </c>
      <c r="L13" s="13">
        <v>49</v>
      </c>
      <c r="M13" s="13">
        <v>49</v>
      </c>
      <c r="N13" s="13">
        <v>50</v>
      </c>
      <c r="O13" s="17">
        <f t="shared" si="2"/>
        <v>8</v>
      </c>
      <c r="P13" s="12">
        <f t="shared" si="3"/>
        <v>8</v>
      </c>
      <c r="Q13" s="12">
        <f t="shared" si="4"/>
        <v>9</v>
      </c>
      <c r="R13" s="12">
        <f t="shared" si="5"/>
        <v>9</v>
      </c>
      <c r="S13" s="18">
        <f t="shared" si="5"/>
        <v>10</v>
      </c>
      <c r="T13" s="22">
        <f t="shared" si="6"/>
        <v>1680</v>
      </c>
      <c r="U13" s="22">
        <f t="shared" si="0"/>
        <v>1680</v>
      </c>
      <c r="V13" s="22">
        <f t="shared" si="0"/>
        <v>1715</v>
      </c>
      <c r="W13" s="22">
        <f t="shared" si="0"/>
        <v>1715</v>
      </c>
      <c r="X13" s="22">
        <f t="shared" si="0"/>
        <v>1750</v>
      </c>
      <c r="Y13" s="23">
        <f t="shared" si="7"/>
        <v>140</v>
      </c>
      <c r="Z13" s="24">
        <f>IFERROR((0.5*$I13)*P13,"No overtime")</f>
        <v>140</v>
      </c>
      <c r="AA13" s="24">
        <f t="shared" si="1"/>
        <v>157.5</v>
      </c>
      <c r="AB13" s="24">
        <f t="shared" si="1"/>
        <v>157.5</v>
      </c>
      <c r="AC13" s="25">
        <f t="shared" si="1"/>
        <v>175</v>
      </c>
      <c r="AD13" s="12"/>
      <c r="AE13" s="12"/>
      <c r="AF13" s="12"/>
      <c r="AG13" s="12"/>
      <c r="AH13" s="12"/>
      <c r="AI13" s="12"/>
    </row>
    <row r="14" spans="6:35">
      <c r="F14" s="12"/>
      <c r="G14" s="13" t="s">
        <v>46</v>
      </c>
      <c r="H14" s="13" t="s">
        <v>47</v>
      </c>
      <c r="I14" s="21">
        <v>35</v>
      </c>
      <c r="J14" s="13">
        <v>48</v>
      </c>
      <c r="K14" s="13">
        <v>48</v>
      </c>
      <c r="L14" s="13">
        <v>49</v>
      </c>
      <c r="M14" s="13">
        <v>52</v>
      </c>
      <c r="N14" s="13">
        <v>50</v>
      </c>
      <c r="O14" s="17">
        <f t="shared" si="2"/>
        <v>8</v>
      </c>
      <c r="P14" s="12">
        <f t="shared" si="3"/>
        <v>8</v>
      </c>
      <c r="Q14" s="12">
        <f t="shared" si="4"/>
        <v>9</v>
      </c>
      <c r="R14" s="12">
        <f t="shared" si="5"/>
        <v>12</v>
      </c>
      <c r="S14" s="18">
        <f t="shared" si="5"/>
        <v>10</v>
      </c>
      <c r="T14" s="22">
        <f t="shared" si="6"/>
        <v>1680</v>
      </c>
      <c r="U14" s="22">
        <f>$I14*K14</f>
        <v>1680</v>
      </c>
      <c r="V14" s="22">
        <f>$I14*L14</f>
        <v>1715</v>
      </c>
      <c r="W14" s="22">
        <f t="shared" si="0"/>
        <v>1820</v>
      </c>
      <c r="X14" s="22">
        <f t="shared" si="0"/>
        <v>1750</v>
      </c>
      <c r="Y14" s="23">
        <f t="shared" si="7"/>
        <v>140</v>
      </c>
      <c r="Z14" s="24">
        <f t="shared" si="7"/>
        <v>140</v>
      </c>
      <c r="AA14" s="24">
        <f t="shared" si="1"/>
        <v>157.5</v>
      </c>
      <c r="AB14" s="24">
        <f t="shared" si="1"/>
        <v>210</v>
      </c>
      <c r="AC14" s="25">
        <f t="shared" si="1"/>
        <v>175</v>
      </c>
      <c r="AD14" s="12"/>
      <c r="AE14" s="12"/>
      <c r="AF14" s="12"/>
      <c r="AG14" s="12"/>
      <c r="AH14" s="12"/>
      <c r="AI14" s="12"/>
    </row>
    <row r="15" spans="6:35">
      <c r="F15" s="12"/>
      <c r="G15" s="13" t="s">
        <v>48</v>
      </c>
      <c r="H15" s="13"/>
      <c r="I15" s="21">
        <v>35</v>
      </c>
      <c r="J15" s="13">
        <v>43</v>
      </c>
      <c r="K15" s="13">
        <v>41</v>
      </c>
      <c r="L15" s="13">
        <v>40</v>
      </c>
      <c r="M15" s="13">
        <v>40</v>
      </c>
      <c r="N15" s="13">
        <v>43</v>
      </c>
      <c r="O15" s="17">
        <f t="shared" si="2"/>
        <v>3</v>
      </c>
      <c r="P15" s="12">
        <f t="shared" si="3"/>
        <v>1</v>
      </c>
      <c r="Q15" s="12" t="str">
        <f t="shared" si="4"/>
        <v>No overtime</v>
      </c>
      <c r="R15" s="12" t="str">
        <f t="shared" si="5"/>
        <v>No overtime</v>
      </c>
      <c r="S15" s="18">
        <f t="shared" si="5"/>
        <v>3</v>
      </c>
      <c r="T15" s="22">
        <f t="shared" si="6"/>
        <v>1505</v>
      </c>
      <c r="U15" s="22">
        <f t="shared" si="0"/>
        <v>1435</v>
      </c>
      <c r="V15" s="22">
        <f t="shared" si="0"/>
        <v>1400</v>
      </c>
      <c r="W15" s="22">
        <f t="shared" si="0"/>
        <v>1400</v>
      </c>
      <c r="X15" s="22">
        <f t="shared" si="0"/>
        <v>1505</v>
      </c>
      <c r="Y15" s="23">
        <f t="shared" si="7"/>
        <v>52.5</v>
      </c>
      <c r="Z15" s="24">
        <f t="shared" si="7"/>
        <v>17.5</v>
      </c>
      <c r="AA15" s="24" t="str">
        <f t="shared" si="1"/>
        <v>No overtime</v>
      </c>
      <c r="AB15" s="24" t="str">
        <f t="shared" si="1"/>
        <v>No overtime</v>
      </c>
      <c r="AC15" s="25">
        <f t="shared" si="1"/>
        <v>52.5</v>
      </c>
      <c r="AD15" s="12"/>
      <c r="AE15" s="12"/>
      <c r="AF15" s="12"/>
      <c r="AG15" s="12"/>
      <c r="AH15" s="12"/>
      <c r="AI15" s="12"/>
    </row>
    <row r="16" spans="6:35">
      <c r="F16" s="12"/>
      <c r="G16" s="13" t="s">
        <v>49</v>
      </c>
      <c r="H16" s="13" t="s">
        <v>50</v>
      </c>
      <c r="I16" s="21">
        <v>29</v>
      </c>
      <c r="J16" s="13">
        <v>40</v>
      </c>
      <c r="K16" s="13">
        <v>40</v>
      </c>
      <c r="L16" s="13">
        <v>40</v>
      </c>
      <c r="M16" s="13">
        <v>40</v>
      </c>
      <c r="N16" s="13">
        <v>42</v>
      </c>
      <c r="O16" s="17" t="str">
        <f t="shared" si="2"/>
        <v>No overtime</v>
      </c>
      <c r="P16" s="12" t="str">
        <f t="shared" si="3"/>
        <v>No overtime</v>
      </c>
      <c r="Q16" s="12" t="str">
        <f t="shared" si="4"/>
        <v>No overtime</v>
      </c>
      <c r="R16" s="12" t="str">
        <f t="shared" si="5"/>
        <v>No overtime</v>
      </c>
      <c r="S16" s="18">
        <f t="shared" si="5"/>
        <v>2</v>
      </c>
      <c r="T16" s="22">
        <f t="shared" si="6"/>
        <v>1160</v>
      </c>
      <c r="U16" s="22">
        <f t="shared" si="0"/>
        <v>1160</v>
      </c>
      <c r="V16" s="22">
        <f t="shared" si="0"/>
        <v>1160</v>
      </c>
      <c r="W16" s="22">
        <f>$I16*M16</f>
        <v>1160</v>
      </c>
      <c r="X16" s="22">
        <f>$I16*N16</f>
        <v>1218</v>
      </c>
      <c r="Y16" s="23" t="str">
        <f t="shared" si="7"/>
        <v>No overtime</v>
      </c>
      <c r="Z16" s="24" t="str">
        <f t="shared" si="7"/>
        <v>No overtime</v>
      </c>
      <c r="AA16" s="24" t="str">
        <f t="shared" si="1"/>
        <v>No overtime</v>
      </c>
      <c r="AB16" s="24" t="str">
        <f t="shared" si="1"/>
        <v>No overtime</v>
      </c>
      <c r="AC16" s="25">
        <f t="shared" si="1"/>
        <v>29</v>
      </c>
      <c r="AD16" s="12"/>
      <c r="AE16" s="12"/>
      <c r="AF16" s="12"/>
      <c r="AG16" s="12"/>
      <c r="AH16" s="12"/>
      <c r="AI16" s="12"/>
    </row>
    <row r="17" spans="6:35">
      <c r="F17" s="12"/>
      <c r="G17" s="13" t="s">
        <v>51</v>
      </c>
      <c r="H17" s="13" t="s">
        <v>52</v>
      </c>
      <c r="I17" s="21">
        <v>30</v>
      </c>
      <c r="J17" s="13">
        <v>45</v>
      </c>
      <c r="K17" s="13">
        <v>45</v>
      </c>
      <c r="L17" s="13">
        <v>45</v>
      </c>
      <c r="M17" s="13">
        <v>45</v>
      </c>
      <c r="N17" s="13">
        <v>46</v>
      </c>
      <c r="O17" s="17">
        <f t="shared" si="2"/>
        <v>5</v>
      </c>
      <c r="P17" s="12">
        <f t="shared" si="3"/>
        <v>5</v>
      </c>
      <c r="Q17" s="12">
        <f t="shared" si="4"/>
        <v>5</v>
      </c>
      <c r="R17" s="12">
        <f t="shared" si="5"/>
        <v>5</v>
      </c>
      <c r="S17" s="18">
        <f t="shared" si="5"/>
        <v>6</v>
      </c>
      <c r="T17" s="22">
        <f t="shared" si="6"/>
        <v>1350</v>
      </c>
      <c r="U17" s="22">
        <f t="shared" si="0"/>
        <v>1350</v>
      </c>
      <c r="V17" s="22">
        <f t="shared" si="0"/>
        <v>1350</v>
      </c>
      <c r="W17" s="22">
        <f t="shared" si="0"/>
        <v>1350</v>
      </c>
      <c r="X17" s="22">
        <f t="shared" si="0"/>
        <v>1380</v>
      </c>
      <c r="Y17" s="23">
        <f t="shared" si="7"/>
        <v>75</v>
      </c>
      <c r="Z17" s="24">
        <f t="shared" si="7"/>
        <v>75</v>
      </c>
      <c r="AA17" s="24">
        <f t="shared" si="1"/>
        <v>75</v>
      </c>
      <c r="AB17" s="24">
        <f t="shared" si="1"/>
        <v>75</v>
      </c>
      <c r="AC17" s="25">
        <f t="shared" si="1"/>
        <v>90</v>
      </c>
      <c r="AD17" s="12"/>
      <c r="AE17" s="12"/>
      <c r="AF17" s="12"/>
      <c r="AG17" s="12"/>
      <c r="AH17" s="12"/>
      <c r="AI17" s="12"/>
    </row>
    <row r="18" spans="6:35">
      <c r="F18" s="12"/>
      <c r="G18" s="19"/>
      <c r="H18" s="19"/>
      <c r="I18" s="26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2"/>
    </row>
    <row r="19" spans="6:35" ht="42">
      <c r="F19" s="12" t="s">
        <v>53</v>
      </c>
      <c r="G19" s="27" t="s">
        <v>54</v>
      </c>
      <c r="H19" s="28">
        <v>40</v>
      </c>
      <c r="I19" s="13"/>
      <c r="J19" s="13" t="s">
        <v>23</v>
      </c>
      <c r="K19" s="13" t="s">
        <v>23</v>
      </c>
      <c r="L19" s="13" t="s">
        <v>23</v>
      </c>
      <c r="M19" s="13" t="s">
        <v>23</v>
      </c>
      <c r="N19" s="13" t="s">
        <v>23</v>
      </c>
      <c r="O19" s="13" t="s">
        <v>24</v>
      </c>
      <c r="P19" s="13" t="s">
        <v>24</v>
      </c>
      <c r="Q19" s="13" t="s">
        <v>24</v>
      </c>
      <c r="R19" s="13" t="s">
        <v>24</v>
      </c>
      <c r="S19" s="13" t="s">
        <v>24</v>
      </c>
      <c r="T19" s="20" t="s">
        <v>25</v>
      </c>
      <c r="U19" s="20" t="s">
        <v>25</v>
      </c>
      <c r="V19" s="20" t="s">
        <v>25</v>
      </c>
      <c r="W19" s="20" t="s">
        <v>25</v>
      </c>
      <c r="X19" s="13" t="s">
        <v>25</v>
      </c>
      <c r="Y19" s="20" t="s">
        <v>26</v>
      </c>
      <c r="Z19" s="20" t="s">
        <v>26</v>
      </c>
      <c r="AA19" s="20" t="s">
        <v>26</v>
      </c>
      <c r="AB19" s="20" t="s">
        <v>26</v>
      </c>
      <c r="AC19" s="20" t="s">
        <v>26</v>
      </c>
      <c r="AD19" s="13" t="s">
        <v>55</v>
      </c>
      <c r="AE19" s="13" t="s">
        <v>55</v>
      </c>
      <c r="AF19" s="13" t="s">
        <v>55</v>
      </c>
      <c r="AG19" s="13" t="s">
        <v>55</v>
      </c>
      <c r="AH19" s="13" t="s">
        <v>55</v>
      </c>
      <c r="AI19" s="12"/>
    </row>
    <row r="20" spans="6:35" ht="14.25">
      <c r="F20" s="12"/>
      <c r="G20" s="13" t="s">
        <v>28</v>
      </c>
      <c r="H20" s="13" t="s">
        <v>29</v>
      </c>
      <c r="I20" s="13" t="s">
        <v>30</v>
      </c>
      <c r="J20" s="14">
        <v>46392</v>
      </c>
      <c r="K20" s="15">
        <v>46604</v>
      </c>
      <c r="L20" s="16" t="s">
        <v>31</v>
      </c>
      <c r="M20" s="16" t="s">
        <v>32</v>
      </c>
      <c r="N20" s="13" t="s">
        <v>33</v>
      </c>
      <c r="O20" s="14">
        <v>46392</v>
      </c>
      <c r="P20" s="15">
        <v>46604</v>
      </c>
      <c r="Q20" s="16" t="s">
        <v>31</v>
      </c>
      <c r="R20" s="16" t="s">
        <v>32</v>
      </c>
      <c r="S20" s="13" t="s">
        <v>33</v>
      </c>
      <c r="T20" s="14">
        <v>46392</v>
      </c>
      <c r="U20" s="15">
        <v>46604</v>
      </c>
      <c r="V20" s="16" t="s">
        <v>31</v>
      </c>
      <c r="W20" s="16" t="s">
        <v>32</v>
      </c>
      <c r="X20" s="13" t="s">
        <v>33</v>
      </c>
      <c r="Y20" s="14">
        <v>46392</v>
      </c>
      <c r="Z20" s="15">
        <v>46604</v>
      </c>
      <c r="AA20" s="16" t="s">
        <v>31</v>
      </c>
      <c r="AB20" s="16" t="s">
        <v>32</v>
      </c>
      <c r="AC20" s="13" t="s">
        <v>33</v>
      </c>
      <c r="AD20" s="14">
        <v>46392</v>
      </c>
      <c r="AE20" s="15">
        <v>46604</v>
      </c>
      <c r="AF20" s="16" t="s">
        <v>31</v>
      </c>
      <c r="AG20" s="16" t="s">
        <v>32</v>
      </c>
      <c r="AH20" s="13" t="s">
        <v>33</v>
      </c>
      <c r="AI20" s="12"/>
    </row>
    <row r="21" spans="6:35">
      <c r="F21" s="12"/>
      <c r="G21" s="13" t="s">
        <v>34</v>
      </c>
      <c r="H21" s="13" t="s">
        <v>35</v>
      </c>
      <c r="I21" s="21">
        <v>26</v>
      </c>
      <c r="J21" s="13">
        <v>47</v>
      </c>
      <c r="K21" s="13">
        <v>50</v>
      </c>
      <c r="L21" s="13">
        <v>49</v>
      </c>
      <c r="M21" s="13">
        <v>52</v>
      </c>
      <c r="N21" s="13">
        <v>50</v>
      </c>
      <c r="O21" s="17">
        <f>IF(J21&gt;40,J21-40,"No overtime")</f>
        <v>7</v>
      </c>
      <c r="P21" s="12">
        <f>IF(K21&gt;40,K21-40,"No overtime")</f>
        <v>10</v>
      </c>
      <c r="Q21" s="12">
        <f>IF(L21&gt;40,L21-40,"No overtime")</f>
        <v>9</v>
      </c>
      <c r="R21" s="12">
        <f>IF(M21&gt;40,M21-40,"No overtime")</f>
        <v>12</v>
      </c>
      <c r="S21" s="18">
        <f>IF(N21&gt;40,N21-40,"No overtime")</f>
        <v>10</v>
      </c>
      <c r="T21" s="22">
        <f>$I21*$H$50</f>
        <v>1040</v>
      </c>
      <c r="U21" s="22">
        <f t="shared" ref="U21:X21" si="8">$I21*$H$50</f>
        <v>1040</v>
      </c>
      <c r="V21" s="22">
        <f t="shared" si="8"/>
        <v>1040</v>
      </c>
      <c r="W21" s="22">
        <f t="shared" si="8"/>
        <v>1040</v>
      </c>
      <c r="X21" s="22">
        <f t="shared" si="8"/>
        <v>1040</v>
      </c>
      <c r="Y21" s="23">
        <f>IFERROR((0.5*$I21)*O21,"No overtime")</f>
        <v>91</v>
      </c>
      <c r="Z21" s="24">
        <f>IFERROR((0.5*$I21)*P21,"No overtime")</f>
        <v>130</v>
      </c>
      <c r="AA21" s="24">
        <f t="shared" ref="AA21:AA30" si="9">IFERROR((0.5*$I21)*Q21,"No overtime")</f>
        <v>117</v>
      </c>
      <c r="AB21" s="24">
        <f t="shared" ref="AB21:AB30" si="10">IFERROR((0.5*$I21)*R21,"No overtime")</f>
        <v>156</v>
      </c>
      <c r="AC21" s="25">
        <f t="shared" ref="AC21:AC30" si="11">IFERROR((0.5*$I21)*S21,"No overtime")</f>
        <v>130</v>
      </c>
      <c r="AD21" s="29">
        <f>IF(Y21="No overtime",T21,T21+Y21)</f>
        <v>1131</v>
      </c>
      <c r="AE21" s="29">
        <f t="shared" ref="AE21:AE30" si="12">IF(Z21="No overtime",U21,U21+Z21)</f>
        <v>1170</v>
      </c>
      <c r="AF21" s="29">
        <f t="shared" ref="AF21:AF30" si="13">IF(AA21="No overtime",V21,V21+AA21)</f>
        <v>1157</v>
      </c>
      <c r="AG21" s="29">
        <f t="shared" ref="AG21:AG30" si="14">IF(AB21="No overtime",W21,W21+AB21)</f>
        <v>1196</v>
      </c>
      <c r="AH21" s="30">
        <f t="shared" ref="AH21:AH30" si="15">IF(AC21="No overtime",X21,X21+AC21)</f>
        <v>1170</v>
      </c>
      <c r="AI21" s="12"/>
    </row>
    <row r="22" spans="6:35">
      <c r="F22" s="12"/>
      <c r="G22" s="13" t="s">
        <v>36</v>
      </c>
      <c r="H22" s="13" t="s">
        <v>37</v>
      </c>
      <c r="I22" s="21">
        <v>20</v>
      </c>
      <c r="J22" s="13">
        <v>40</v>
      </c>
      <c r="K22" s="13">
        <v>40</v>
      </c>
      <c r="L22" s="13">
        <v>40</v>
      </c>
      <c r="M22" s="13">
        <v>40</v>
      </c>
      <c r="N22" s="13">
        <v>41</v>
      </c>
      <c r="O22" s="17" t="str">
        <f t="shared" ref="O22:O30" si="16">IF(J22&gt;40,J22-40,"No overtime")</f>
        <v>No overtime</v>
      </c>
      <c r="P22" s="12" t="str">
        <f t="shared" ref="P22:P30" si="17">IF(K22&gt;40,K22-40,"No overtime")</f>
        <v>No overtime</v>
      </c>
      <c r="Q22" s="12" t="str">
        <f t="shared" ref="Q22:Q30" si="18">IF(L22&gt;40,L22-40,"No overtime")</f>
        <v>No overtime</v>
      </c>
      <c r="R22" s="12" t="str">
        <f t="shared" ref="R22:R30" si="19">IF(M22&gt;40,M22-40,"No overtime")</f>
        <v>No overtime</v>
      </c>
      <c r="S22" s="18">
        <f t="shared" ref="S22:S30" si="20">IF(N22&gt;40,N22-40,"No overtime")</f>
        <v>1</v>
      </c>
      <c r="T22" s="22">
        <f t="shared" ref="T22:X30" si="21">$I22*$H$50</f>
        <v>800</v>
      </c>
      <c r="U22" s="22">
        <f t="shared" si="21"/>
        <v>800</v>
      </c>
      <c r="V22" s="22">
        <f t="shared" si="21"/>
        <v>800</v>
      </c>
      <c r="W22" s="22">
        <f t="shared" si="21"/>
        <v>800</v>
      </c>
      <c r="X22" s="22">
        <f t="shared" si="21"/>
        <v>800</v>
      </c>
      <c r="Y22" s="23" t="str">
        <f t="shared" ref="Y22:Y30" si="22">IFERROR((0.5*$I22)*O22,"No overtime")</f>
        <v>No overtime</v>
      </c>
      <c r="Z22" s="24" t="str">
        <f t="shared" ref="Z22:Z30" si="23">IFERROR((0.5*$I22)*P22,"No overtime")</f>
        <v>No overtime</v>
      </c>
      <c r="AA22" s="24" t="str">
        <f t="shared" si="9"/>
        <v>No overtime</v>
      </c>
      <c r="AB22" s="24" t="str">
        <f t="shared" si="10"/>
        <v>No overtime</v>
      </c>
      <c r="AC22" s="25">
        <f t="shared" si="11"/>
        <v>10</v>
      </c>
      <c r="AD22" s="29">
        <f>IF(Y22="No overtime",T22,T22+Y22)</f>
        <v>800</v>
      </c>
      <c r="AE22" s="29">
        <f t="shared" si="12"/>
        <v>800</v>
      </c>
      <c r="AF22" s="29">
        <f t="shared" si="13"/>
        <v>800</v>
      </c>
      <c r="AG22" s="29">
        <f t="shared" si="14"/>
        <v>800</v>
      </c>
      <c r="AH22" s="30">
        <f t="shared" si="15"/>
        <v>810</v>
      </c>
      <c r="AI22" s="12"/>
    </row>
    <row r="23" spans="6:35">
      <c r="F23" s="12"/>
      <c r="G23" s="13" t="s">
        <v>38</v>
      </c>
      <c r="H23" s="13" t="s">
        <v>39</v>
      </c>
      <c r="I23" s="21">
        <v>20</v>
      </c>
      <c r="J23" s="13">
        <v>40</v>
      </c>
      <c r="K23" s="13">
        <v>40</v>
      </c>
      <c r="L23" s="13">
        <v>40</v>
      </c>
      <c r="M23" s="13">
        <v>40</v>
      </c>
      <c r="N23" s="13">
        <v>42</v>
      </c>
      <c r="O23" s="17" t="str">
        <f t="shared" si="16"/>
        <v>No overtime</v>
      </c>
      <c r="P23" s="12" t="str">
        <f t="shared" si="17"/>
        <v>No overtime</v>
      </c>
      <c r="Q23" s="12" t="str">
        <f t="shared" si="18"/>
        <v>No overtime</v>
      </c>
      <c r="R23" s="12" t="str">
        <f t="shared" si="19"/>
        <v>No overtime</v>
      </c>
      <c r="S23" s="18">
        <f t="shared" si="20"/>
        <v>2</v>
      </c>
      <c r="T23" s="22">
        <f t="shared" si="21"/>
        <v>800</v>
      </c>
      <c r="U23" s="22">
        <f t="shared" si="21"/>
        <v>800</v>
      </c>
      <c r="V23" s="22">
        <f t="shared" si="21"/>
        <v>800</v>
      </c>
      <c r="W23" s="22">
        <f t="shared" si="21"/>
        <v>800</v>
      </c>
      <c r="X23" s="22">
        <f t="shared" si="21"/>
        <v>800</v>
      </c>
      <c r="Y23" s="23" t="str">
        <f t="shared" si="22"/>
        <v>No overtime</v>
      </c>
      <c r="Z23" s="24" t="str">
        <f t="shared" si="23"/>
        <v>No overtime</v>
      </c>
      <c r="AA23" s="24" t="str">
        <f t="shared" si="9"/>
        <v>No overtime</v>
      </c>
      <c r="AB23" s="24" t="str">
        <f t="shared" si="10"/>
        <v>No overtime</v>
      </c>
      <c r="AC23" s="25">
        <f t="shared" si="11"/>
        <v>20</v>
      </c>
      <c r="AD23" s="29">
        <f t="shared" ref="AD23:AD30" si="24">IF(Y23="No overtime",T23,T23+Y23)</f>
        <v>800</v>
      </c>
      <c r="AE23" s="29">
        <f t="shared" si="12"/>
        <v>800</v>
      </c>
      <c r="AF23" s="29">
        <f t="shared" si="13"/>
        <v>800</v>
      </c>
      <c r="AG23" s="29">
        <f t="shared" si="14"/>
        <v>800</v>
      </c>
      <c r="AH23" s="30">
        <f t="shared" si="15"/>
        <v>820</v>
      </c>
      <c r="AI23" s="12"/>
    </row>
    <row r="24" spans="6:35">
      <c r="F24" s="12"/>
      <c r="G24" s="13" t="s">
        <v>40</v>
      </c>
      <c r="H24" s="13" t="s">
        <v>41</v>
      </c>
      <c r="I24" s="21">
        <v>25</v>
      </c>
      <c r="J24" s="13">
        <v>40</v>
      </c>
      <c r="K24" s="13">
        <v>40</v>
      </c>
      <c r="L24" s="13">
        <v>40</v>
      </c>
      <c r="M24" s="13">
        <v>40</v>
      </c>
      <c r="N24" s="13">
        <v>41</v>
      </c>
      <c r="O24" s="17" t="str">
        <f t="shared" si="16"/>
        <v>No overtime</v>
      </c>
      <c r="P24" s="12" t="str">
        <f t="shared" si="17"/>
        <v>No overtime</v>
      </c>
      <c r="Q24" s="12" t="str">
        <f t="shared" si="18"/>
        <v>No overtime</v>
      </c>
      <c r="R24" s="12" t="str">
        <f t="shared" si="19"/>
        <v>No overtime</v>
      </c>
      <c r="S24" s="18">
        <f t="shared" si="20"/>
        <v>1</v>
      </c>
      <c r="T24" s="22">
        <f t="shared" si="21"/>
        <v>1000</v>
      </c>
      <c r="U24" s="22">
        <f t="shared" si="21"/>
        <v>1000</v>
      </c>
      <c r="V24" s="22">
        <f t="shared" si="21"/>
        <v>1000</v>
      </c>
      <c r="W24" s="22">
        <f t="shared" si="21"/>
        <v>1000</v>
      </c>
      <c r="X24" s="22">
        <f t="shared" si="21"/>
        <v>1000</v>
      </c>
      <c r="Y24" s="23" t="str">
        <f t="shared" si="22"/>
        <v>No overtime</v>
      </c>
      <c r="Z24" s="24" t="str">
        <f t="shared" si="23"/>
        <v>No overtime</v>
      </c>
      <c r="AA24" s="24" t="str">
        <f t="shared" si="9"/>
        <v>No overtime</v>
      </c>
      <c r="AB24" s="24" t="str">
        <f t="shared" si="10"/>
        <v>No overtime</v>
      </c>
      <c r="AC24" s="25">
        <f t="shared" si="11"/>
        <v>12.5</v>
      </c>
      <c r="AD24" s="29">
        <f t="shared" si="24"/>
        <v>1000</v>
      </c>
      <c r="AE24" s="29">
        <f t="shared" si="12"/>
        <v>1000</v>
      </c>
      <c r="AF24" s="29">
        <f t="shared" si="13"/>
        <v>1000</v>
      </c>
      <c r="AG24" s="29">
        <f t="shared" si="14"/>
        <v>1000</v>
      </c>
      <c r="AH24" s="30">
        <f t="shared" si="15"/>
        <v>1012.5</v>
      </c>
      <c r="AI24" s="12"/>
    </row>
    <row r="25" spans="6:35">
      <c r="F25" s="12"/>
      <c r="G25" s="13" t="s">
        <v>42</v>
      </c>
      <c r="H25" s="13" t="s">
        <v>43</v>
      </c>
      <c r="I25" s="21">
        <v>22</v>
      </c>
      <c r="J25" s="13">
        <v>40</v>
      </c>
      <c r="K25" s="13">
        <v>40</v>
      </c>
      <c r="L25" s="13">
        <v>40</v>
      </c>
      <c r="M25" s="13">
        <v>40</v>
      </c>
      <c r="N25" s="13">
        <v>42</v>
      </c>
      <c r="O25" s="17" t="str">
        <f t="shared" si="16"/>
        <v>No overtime</v>
      </c>
      <c r="P25" s="12" t="str">
        <f t="shared" si="17"/>
        <v>No overtime</v>
      </c>
      <c r="Q25" s="12" t="str">
        <f t="shared" si="18"/>
        <v>No overtime</v>
      </c>
      <c r="R25" s="12" t="str">
        <f t="shared" si="19"/>
        <v>No overtime</v>
      </c>
      <c r="S25" s="18">
        <f t="shared" si="20"/>
        <v>2</v>
      </c>
      <c r="T25" s="22">
        <f t="shared" si="21"/>
        <v>880</v>
      </c>
      <c r="U25" s="22">
        <f t="shared" si="21"/>
        <v>880</v>
      </c>
      <c r="V25" s="22">
        <f t="shared" si="21"/>
        <v>880</v>
      </c>
      <c r="W25" s="22">
        <f t="shared" si="21"/>
        <v>880</v>
      </c>
      <c r="X25" s="22">
        <f t="shared" si="21"/>
        <v>880</v>
      </c>
      <c r="Y25" s="23" t="str">
        <f t="shared" si="22"/>
        <v>No overtime</v>
      </c>
      <c r="Z25" s="24" t="str">
        <f t="shared" si="23"/>
        <v>No overtime</v>
      </c>
      <c r="AA25" s="24" t="str">
        <f t="shared" si="9"/>
        <v>No overtime</v>
      </c>
      <c r="AB25" s="24" t="str">
        <f t="shared" si="10"/>
        <v>No overtime</v>
      </c>
      <c r="AC25" s="25">
        <f t="shared" si="11"/>
        <v>22</v>
      </c>
      <c r="AD25" s="29">
        <f t="shared" si="24"/>
        <v>880</v>
      </c>
      <c r="AE25" s="29">
        <f t="shared" si="12"/>
        <v>880</v>
      </c>
      <c r="AF25" s="29">
        <f t="shared" si="13"/>
        <v>880</v>
      </c>
      <c r="AG25" s="29">
        <f t="shared" si="14"/>
        <v>880</v>
      </c>
      <c r="AH25" s="30">
        <f t="shared" si="15"/>
        <v>902</v>
      </c>
      <c r="AI25" s="12"/>
    </row>
    <row r="26" spans="6:35">
      <c r="F26" s="12"/>
      <c r="G26" s="13" t="s">
        <v>44</v>
      </c>
      <c r="H26" s="13" t="s">
        <v>45</v>
      </c>
      <c r="I26" s="21">
        <v>35</v>
      </c>
      <c r="J26" s="13">
        <v>48</v>
      </c>
      <c r="K26" s="13">
        <v>48</v>
      </c>
      <c r="L26" s="13">
        <v>49</v>
      </c>
      <c r="M26" s="13">
        <v>49</v>
      </c>
      <c r="N26" s="13">
        <v>50</v>
      </c>
      <c r="O26" s="17">
        <f t="shared" si="16"/>
        <v>8</v>
      </c>
      <c r="P26" s="12">
        <f t="shared" si="17"/>
        <v>8</v>
      </c>
      <c r="Q26" s="12">
        <f t="shared" si="18"/>
        <v>9</v>
      </c>
      <c r="R26" s="12">
        <f t="shared" si="19"/>
        <v>9</v>
      </c>
      <c r="S26" s="18">
        <f t="shared" si="20"/>
        <v>10</v>
      </c>
      <c r="T26" s="22">
        <f t="shared" si="21"/>
        <v>1400</v>
      </c>
      <c r="U26" s="22">
        <f t="shared" si="21"/>
        <v>1400</v>
      </c>
      <c r="V26" s="22">
        <f t="shared" si="21"/>
        <v>1400</v>
      </c>
      <c r="W26" s="22">
        <f t="shared" si="21"/>
        <v>1400</v>
      </c>
      <c r="X26" s="22">
        <f t="shared" si="21"/>
        <v>1400</v>
      </c>
      <c r="Y26" s="23">
        <f t="shared" si="22"/>
        <v>140</v>
      </c>
      <c r="Z26" s="24">
        <f>IFERROR((0.5*$I26)*P26,"No overtime")</f>
        <v>140</v>
      </c>
      <c r="AA26" s="24">
        <f t="shared" si="9"/>
        <v>157.5</v>
      </c>
      <c r="AB26" s="24">
        <f t="shared" si="10"/>
        <v>157.5</v>
      </c>
      <c r="AC26" s="25">
        <f t="shared" si="11"/>
        <v>175</v>
      </c>
      <c r="AD26" s="29">
        <f t="shared" si="24"/>
        <v>1540</v>
      </c>
      <c r="AE26" s="29">
        <f t="shared" si="12"/>
        <v>1540</v>
      </c>
      <c r="AF26" s="29">
        <f t="shared" si="13"/>
        <v>1557.5</v>
      </c>
      <c r="AG26" s="29">
        <f t="shared" si="14"/>
        <v>1557.5</v>
      </c>
      <c r="AH26" s="30">
        <f t="shared" si="15"/>
        <v>1575</v>
      </c>
      <c r="AI26" s="12"/>
    </row>
    <row r="27" spans="6:35">
      <c r="F27" s="12"/>
      <c r="G27" s="13" t="s">
        <v>46</v>
      </c>
      <c r="H27" s="13" t="s">
        <v>47</v>
      </c>
      <c r="I27" s="21">
        <v>35</v>
      </c>
      <c r="J27" s="13">
        <v>48</v>
      </c>
      <c r="K27" s="13">
        <v>48</v>
      </c>
      <c r="L27" s="13">
        <v>49</v>
      </c>
      <c r="M27" s="13">
        <v>52</v>
      </c>
      <c r="N27" s="13">
        <v>50</v>
      </c>
      <c r="O27" s="17">
        <f t="shared" si="16"/>
        <v>8</v>
      </c>
      <c r="P27" s="12">
        <f t="shared" si="17"/>
        <v>8</v>
      </c>
      <c r="Q27" s="12">
        <f t="shared" si="18"/>
        <v>9</v>
      </c>
      <c r="R27" s="12">
        <f t="shared" si="19"/>
        <v>12</v>
      </c>
      <c r="S27" s="18">
        <f t="shared" si="20"/>
        <v>10</v>
      </c>
      <c r="T27" s="22">
        <f t="shared" si="21"/>
        <v>1400</v>
      </c>
      <c r="U27" s="22">
        <f t="shared" si="21"/>
        <v>1400</v>
      </c>
      <c r="V27" s="22">
        <f t="shared" si="21"/>
        <v>1400</v>
      </c>
      <c r="W27" s="22">
        <f t="shared" si="21"/>
        <v>1400</v>
      </c>
      <c r="X27" s="22">
        <f t="shared" si="21"/>
        <v>1400</v>
      </c>
      <c r="Y27" s="23">
        <f t="shared" si="22"/>
        <v>140</v>
      </c>
      <c r="Z27" s="24">
        <f t="shared" ref="Z27:Z30" si="25">IFERROR((0.5*$I27)*P27,"No overtime")</f>
        <v>140</v>
      </c>
      <c r="AA27" s="24">
        <f t="shared" si="9"/>
        <v>157.5</v>
      </c>
      <c r="AB27" s="24">
        <f t="shared" si="10"/>
        <v>210</v>
      </c>
      <c r="AC27" s="25">
        <f t="shared" si="11"/>
        <v>175</v>
      </c>
      <c r="AD27" s="29">
        <f t="shared" si="24"/>
        <v>1540</v>
      </c>
      <c r="AE27" s="29">
        <f t="shared" si="12"/>
        <v>1540</v>
      </c>
      <c r="AF27" s="29">
        <f t="shared" si="13"/>
        <v>1557.5</v>
      </c>
      <c r="AG27" s="29">
        <f t="shared" si="14"/>
        <v>1610</v>
      </c>
      <c r="AH27" s="30">
        <f t="shared" si="15"/>
        <v>1575</v>
      </c>
      <c r="AI27" s="12"/>
    </row>
    <row r="28" spans="6:35">
      <c r="F28" s="12"/>
      <c r="G28" s="13" t="s">
        <v>48</v>
      </c>
      <c r="H28" s="13"/>
      <c r="I28" s="21">
        <v>35</v>
      </c>
      <c r="J28" s="13">
        <v>43</v>
      </c>
      <c r="K28" s="13">
        <v>41</v>
      </c>
      <c r="L28" s="13">
        <v>40</v>
      </c>
      <c r="M28" s="13">
        <v>40</v>
      </c>
      <c r="N28" s="13">
        <v>43</v>
      </c>
      <c r="O28" s="17">
        <f t="shared" si="16"/>
        <v>3</v>
      </c>
      <c r="P28" s="12">
        <f t="shared" si="17"/>
        <v>1</v>
      </c>
      <c r="Q28" s="12" t="str">
        <f t="shared" si="18"/>
        <v>No overtime</v>
      </c>
      <c r="R28" s="12" t="str">
        <f t="shared" si="19"/>
        <v>No overtime</v>
      </c>
      <c r="S28" s="18">
        <f t="shared" si="20"/>
        <v>3</v>
      </c>
      <c r="T28" s="22">
        <f t="shared" si="21"/>
        <v>1400</v>
      </c>
      <c r="U28" s="22">
        <f t="shared" si="21"/>
        <v>1400</v>
      </c>
      <c r="V28" s="22">
        <f t="shared" si="21"/>
        <v>1400</v>
      </c>
      <c r="W28" s="22">
        <f t="shared" si="21"/>
        <v>1400</v>
      </c>
      <c r="X28" s="22">
        <f t="shared" si="21"/>
        <v>1400</v>
      </c>
      <c r="Y28" s="23">
        <f t="shared" si="22"/>
        <v>52.5</v>
      </c>
      <c r="Z28" s="24">
        <f t="shared" si="25"/>
        <v>17.5</v>
      </c>
      <c r="AA28" s="24" t="str">
        <f t="shared" si="9"/>
        <v>No overtime</v>
      </c>
      <c r="AB28" s="24" t="str">
        <f t="shared" si="10"/>
        <v>No overtime</v>
      </c>
      <c r="AC28" s="25">
        <f t="shared" si="11"/>
        <v>52.5</v>
      </c>
      <c r="AD28" s="29">
        <f t="shared" si="24"/>
        <v>1452.5</v>
      </c>
      <c r="AE28" s="29">
        <f t="shared" si="12"/>
        <v>1417.5</v>
      </c>
      <c r="AF28" s="29">
        <f t="shared" si="13"/>
        <v>1400</v>
      </c>
      <c r="AG28" s="29">
        <f t="shared" si="14"/>
        <v>1400</v>
      </c>
      <c r="AH28" s="30">
        <f t="shared" si="15"/>
        <v>1452.5</v>
      </c>
      <c r="AI28" s="12"/>
    </row>
    <row r="29" spans="6:35">
      <c r="F29" s="12"/>
      <c r="G29" s="13" t="s">
        <v>49</v>
      </c>
      <c r="H29" s="13" t="s">
        <v>50</v>
      </c>
      <c r="I29" s="21">
        <v>29</v>
      </c>
      <c r="J29" s="13">
        <v>40</v>
      </c>
      <c r="K29" s="13">
        <v>40</v>
      </c>
      <c r="L29" s="13">
        <v>40</v>
      </c>
      <c r="M29" s="13">
        <v>40</v>
      </c>
      <c r="N29" s="13">
        <v>42</v>
      </c>
      <c r="O29" s="17" t="str">
        <f t="shared" si="16"/>
        <v>No overtime</v>
      </c>
      <c r="P29" s="12" t="str">
        <f t="shared" si="17"/>
        <v>No overtime</v>
      </c>
      <c r="Q29" s="12" t="str">
        <f t="shared" si="18"/>
        <v>No overtime</v>
      </c>
      <c r="R29" s="12" t="str">
        <f t="shared" si="19"/>
        <v>No overtime</v>
      </c>
      <c r="S29" s="18">
        <f t="shared" si="20"/>
        <v>2</v>
      </c>
      <c r="T29" s="22">
        <f t="shared" si="21"/>
        <v>1160</v>
      </c>
      <c r="U29" s="22">
        <f t="shared" si="21"/>
        <v>1160</v>
      </c>
      <c r="V29" s="22">
        <f t="shared" si="21"/>
        <v>1160</v>
      </c>
      <c r="W29" s="22">
        <f t="shared" si="21"/>
        <v>1160</v>
      </c>
      <c r="X29" s="22">
        <f t="shared" si="21"/>
        <v>1160</v>
      </c>
      <c r="Y29" s="23" t="str">
        <f t="shared" si="22"/>
        <v>No overtime</v>
      </c>
      <c r="Z29" s="24" t="str">
        <f t="shared" si="25"/>
        <v>No overtime</v>
      </c>
      <c r="AA29" s="24" t="str">
        <f t="shared" si="9"/>
        <v>No overtime</v>
      </c>
      <c r="AB29" s="24" t="str">
        <f t="shared" si="10"/>
        <v>No overtime</v>
      </c>
      <c r="AC29" s="25">
        <f t="shared" si="11"/>
        <v>29</v>
      </c>
      <c r="AD29" s="29">
        <f t="shared" si="24"/>
        <v>1160</v>
      </c>
      <c r="AE29" s="29">
        <f t="shared" si="12"/>
        <v>1160</v>
      </c>
      <c r="AF29" s="29">
        <f t="shared" si="13"/>
        <v>1160</v>
      </c>
      <c r="AG29" s="29">
        <f t="shared" si="14"/>
        <v>1160</v>
      </c>
      <c r="AH29" s="30">
        <f t="shared" si="15"/>
        <v>1189</v>
      </c>
      <c r="AI29" s="12"/>
    </row>
    <row r="30" spans="6:35">
      <c r="F30" s="12"/>
      <c r="G30" s="13" t="s">
        <v>51</v>
      </c>
      <c r="H30" s="13" t="s">
        <v>52</v>
      </c>
      <c r="I30" s="21">
        <v>30</v>
      </c>
      <c r="J30" s="13">
        <v>45</v>
      </c>
      <c r="K30" s="13">
        <v>45</v>
      </c>
      <c r="L30" s="13">
        <v>45</v>
      </c>
      <c r="M30" s="13">
        <v>45</v>
      </c>
      <c r="N30" s="13">
        <v>46</v>
      </c>
      <c r="O30" s="17">
        <f t="shared" si="16"/>
        <v>5</v>
      </c>
      <c r="P30" s="12">
        <f t="shared" si="17"/>
        <v>5</v>
      </c>
      <c r="Q30" s="12">
        <f t="shared" si="18"/>
        <v>5</v>
      </c>
      <c r="R30" s="12">
        <f t="shared" si="19"/>
        <v>5</v>
      </c>
      <c r="S30" s="18">
        <f t="shared" si="20"/>
        <v>6</v>
      </c>
      <c r="T30" s="22">
        <f t="shared" si="21"/>
        <v>1200</v>
      </c>
      <c r="U30" s="22">
        <f t="shared" si="21"/>
        <v>1200</v>
      </c>
      <c r="V30" s="22">
        <f t="shared" si="21"/>
        <v>1200</v>
      </c>
      <c r="W30" s="22">
        <f t="shared" si="21"/>
        <v>1200</v>
      </c>
      <c r="X30" s="22">
        <f t="shared" si="21"/>
        <v>1200</v>
      </c>
      <c r="Y30" s="23">
        <f t="shared" si="22"/>
        <v>75</v>
      </c>
      <c r="Z30" s="24">
        <f t="shared" si="25"/>
        <v>75</v>
      </c>
      <c r="AA30" s="24">
        <f t="shared" si="9"/>
        <v>75</v>
      </c>
      <c r="AB30" s="24">
        <f t="shared" si="10"/>
        <v>75</v>
      </c>
      <c r="AC30" s="25">
        <f t="shared" si="11"/>
        <v>90</v>
      </c>
      <c r="AD30" s="29">
        <f t="shared" si="24"/>
        <v>1275</v>
      </c>
      <c r="AE30" s="29">
        <f t="shared" si="12"/>
        <v>1275</v>
      </c>
      <c r="AF30" s="29">
        <f t="shared" si="13"/>
        <v>1275</v>
      </c>
      <c r="AG30" s="29">
        <f t="shared" si="14"/>
        <v>1275</v>
      </c>
      <c r="AH30" s="30">
        <f t="shared" si="15"/>
        <v>1290</v>
      </c>
      <c r="AI30" s="12"/>
    </row>
    <row r="31" spans="6:35"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6:35">
      <c r="F32" s="12"/>
      <c r="G32" s="37" t="s">
        <v>56</v>
      </c>
      <c r="H32" s="37"/>
      <c r="I32" s="31" t="s">
        <v>57</v>
      </c>
      <c r="J32" s="37" t="s">
        <v>58</v>
      </c>
      <c r="K32" s="37"/>
      <c r="L32" s="37"/>
      <c r="M32" s="37"/>
      <c r="N32" s="37"/>
      <c r="O32" s="38" t="s">
        <v>59</v>
      </c>
      <c r="P32" s="39"/>
      <c r="Q32" s="39"/>
      <c r="R32" s="39"/>
      <c r="S32" s="39"/>
      <c r="T32" s="38" t="s">
        <v>59</v>
      </c>
      <c r="U32" s="39"/>
      <c r="V32" s="39"/>
      <c r="W32" s="39"/>
      <c r="X32" s="39"/>
      <c r="Y32" s="38" t="s">
        <v>59</v>
      </c>
      <c r="Z32" s="39"/>
      <c r="AA32" s="39"/>
      <c r="AB32" s="39"/>
      <c r="AC32" s="39"/>
      <c r="AD32" s="38" t="s">
        <v>60</v>
      </c>
      <c r="AE32" s="39"/>
      <c r="AF32" s="39"/>
      <c r="AG32" s="39"/>
      <c r="AH32" s="39"/>
      <c r="AI32" s="12"/>
    </row>
    <row r="33" spans="6:35"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spans="6:35"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6:35"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6:35"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6:35"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6:35"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6:35"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6:35"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6:35"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6:35"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6:35"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6:35"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6:35"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6:35"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6:35"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6:35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6:35" ht="12.75" customHeight="1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6:35" ht="16.5" customHeight="1">
      <c r="F50" s="12" t="s">
        <v>61</v>
      </c>
      <c r="G50" s="27" t="s">
        <v>54</v>
      </c>
      <c r="H50" s="28">
        <v>40</v>
      </c>
      <c r="I50" s="13"/>
      <c r="J50" s="13" t="s">
        <v>23</v>
      </c>
      <c r="K50" s="13" t="s">
        <v>23</v>
      </c>
      <c r="L50" s="13" t="s">
        <v>23</v>
      </c>
      <c r="M50" s="13" t="s">
        <v>23</v>
      </c>
      <c r="N50" s="13" t="s">
        <v>23</v>
      </c>
      <c r="O50" s="13" t="s">
        <v>24</v>
      </c>
      <c r="P50" s="13" t="s">
        <v>24</v>
      </c>
      <c r="Q50" s="13" t="s">
        <v>24</v>
      </c>
      <c r="R50" s="13" t="s">
        <v>24</v>
      </c>
      <c r="S50" s="13" t="s">
        <v>24</v>
      </c>
      <c r="T50" s="20" t="s">
        <v>25</v>
      </c>
      <c r="U50" s="20" t="s">
        <v>25</v>
      </c>
      <c r="V50" s="20" t="s">
        <v>25</v>
      </c>
      <c r="W50" s="20" t="s">
        <v>25</v>
      </c>
      <c r="X50" s="13" t="s">
        <v>25</v>
      </c>
      <c r="Y50" s="20" t="s">
        <v>26</v>
      </c>
      <c r="Z50" s="20" t="s">
        <v>26</v>
      </c>
      <c r="AA50" s="20" t="s">
        <v>26</v>
      </c>
      <c r="AB50" s="20" t="s">
        <v>26</v>
      </c>
      <c r="AC50" s="20" t="s">
        <v>26</v>
      </c>
      <c r="AD50" s="13" t="s">
        <v>55</v>
      </c>
      <c r="AE50" s="13" t="s">
        <v>55</v>
      </c>
      <c r="AF50" s="13" t="s">
        <v>55</v>
      </c>
      <c r="AG50" s="13" t="s">
        <v>55</v>
      </c>
      <c r="AH50" s="13" t="s">
        <v>55</v>
      </c>
      <c r="AI50" s="12"/>
    </row>
    <row r="51" spans="6:35" ht="14.25">
      <c r="F51" s="12"/>
      <c r="G51" s="13" t="s">
        <v>28</v>
      </c>
      <c r="H51" s="13" t="s">
        <v>29</v>
      </c>
      <c r="I51" s="13" t="s">
        <v>30</v>
      </c>
      <c r="J51" s="14">
        <v>46392</v>
      </c>
      <c r="K51" s="15">
        <v>46604</v>
      </c>
      <c r="L51" s="16" t="s">
        <v>31</v>
      </c>
      <c r="M51" s="16" t="s">
        <v>32</v>
      </c>
      <c r="N51" s="13" t="s">
        <v>33</v>
      </c>
      <c r="O51" s="14">
        <v>46392</v>
      </c>
      <c r="P51" s="15">
        <v>46604</v>
      </c>
      <c r="Q51" s="16" t="s">
        <v>31</v>
      </c>
      <c r="R51" s="16" t="s">
        <v>32</v>
      </c>
      <c r="S51" s="13" t="s">
        <v>33</v>
      </c>
      <c r="T51" s="14">
        <v>46392</v>
      </c>
      <c r="U51" s="15">
        <v>46604</v>
      </c>
      <c r="V51" s="16" t="s">
        <v>31</v>
      </c>
      <c r="W51" s="16" t="s">
        <v>32</v>
      </c>
      <c r="X51" s="13" t="s">
        <v>33</v>
      </c>
      <c r="Y51" s="14">
        <v>46392</v>
      </c>
      <c r="Z51" s="15">
        <v>46604</v>
      </c>
      <c r="AA51" s="16" t="s">
        <v>31</v>
      </c>
      <c r="AB51" s="16" t="s">
        <v>32</v>
      </c>
      <c r="AC51" s="13" t="s">
        <v>33</v>
      </c>
      <c r="AD51" s="14">
        <v>46392</v>
      </c>
      <c r="AE51" s="15">
        <v>46604</v>
      </c>
      <c r="AF51" s="16" t="s">
        <v>31</v>
      </c>
      <c r="AG51" s="16" t="s">
        <v>32</v>
      </c>
      <c r="AH51" s="13" t="s">
        <v>33</v>
      </c>
      <c r="AI51" s="12"/>
    </row>
    <row r="52" spans="6:35">
      <c r="F52" s="12"/>
      <c r="G52" s="13" t="s">
        <v>34</v>
      </c>
      <c r="H52" s="13" t="s">
        <v>35</v>
      </c>
      <c r="I52" s="21">
        <v>26</v>
      </c>
      <c r="J52" s="13">
        <v>47</v>
      </c>
      <c r="K52" s="13">
        <v>50</v>
      </c>
      <c r="L52" s="13">
        <v>49</v>
      </c>
      <c r="M52" s="13">
        <v>52</v>
      </c>
      <c r="N52" s="13">
        <v>50</v>
      </c>
      <c r="O52" s="17">
        <f>IF(J52&gt;40,J52-40,"No overtime")</f>
        <v>7</v>
      </c>
      <c r="P52" s="12">
        <f>IF(K52&gt;40,K52-40,"No overtime")</f>
        <v>10</v>
      </c>
      <c r="Q52" s="12">
        <f>IF(L52&gt;40,L52-40,"No overtime")</f>
        <v>9</v>
      </c>
      <c r="R52" s="12">
        <f>IF(M52&gt;40,M52-40,"No overtime")</f>
        <v>12</v>
      </c>
      <c r="S52" s="18">
        <f>IF(N52&gt;40,N52-40,"No overtime")</f>
        <v>10</v>
      </c>
      <c r="T52" s="22">
        <f>$I52*$H$50</f>
        <v>1040</v>
      </c>
      <c r="U52" s="22">
        <f t="shared" ref="U52:X52" si="26">$I52*$H$50</f>
        <v>1040</v>
      </c>
      <c r="V52" s="22">
        <f t="shared" si="26"/>
        <v>1040</v>
      </c>
      <c r="W52" s="22">
        <f t="shared" si="26"/>
        <v>1040</v>
      </c>
      <c r="X52" s="22">
        <f t="shared" si="26"/>
        <v>1040</v>
      </c>
      <c r="Y52" s="23">
        <f>IFERROR((0.5*$I52)*O52,"No overtime")</f>
        <v>91</v>
      </c>
      <c r="Z52" s="24">
        <f>IFERROR((0.5*$I52)*P52,"No overtime")</f>
        <v>130</v>
      </c>
      <c r="AA52" s="24">
        <f t="shared" ref="AA52:AA61" si="27">IFERROR((0.5*$I52)*Q52,"No overtime")</f>
        <v>117</v>
      </c>
      <c r="AB52" s="24">
        <f t="shared" ref="AB52:AB61" si="28">IFERROR((0.5*$I52)*R52,"No overtime")</f>
        <v>156</v>
      </c>
      <c r="AC52" s="25">
        <f t="shared" ref="AC52:AC61" si="29">IFERROR((0.5*$I52)*S52,"No overtime")</f>
        <v>130</v>
      </c>
      <c r="AD52" s="29">
        <f>IF(Y52="No overtime",T52,T52+Y52)</f>
        <v>1131</v>
      </c>
      <c r="AE52" s="29">
        <f t="shared" ref="AE52:AH61" si="30">IF(Z52="No overtime",U52,U52+Z52)</f>
        <v>1170</v>
      </c>
      <c r="AF52" s="29">
        <f t="shared" si="30"/>
        <v>1157</v>
      </c>
      <c r="AG52" s="29">
        <f t="shared" si="30"/>
        <v>1196</v>
      </c>
      <c r="AH52" s="30">
        <f t="shared" si="30"/>
        <v>1170</v>
      </c>
      <c r="AI52" s="12"/>
    </row>
    <row r="53" spans="6:35">
      <c r="F53" s="12"/>
      <c r="G53" s="13" t="s">
        <v>36</v>
      </c>
      <c r="H53" s="13" t="s">
        <v>37</v>
      </c>
      <c r="I53" s="21">
        <v>20</v>
      </c>
      <c r="J53" s="13">
        <v>40</v>
      </c>
      <c r="K53" s="13">
        <v>40</v>
      </c>
      <c r="L53" s="13">
        <v>40</v>
      </c>
      <c r="M53" s="13">
        <v>40</v>
      </c>
      <c r="N53" s="13">
        <v>41</v>
      </c>
      <c r="O53" s="17" t="str">
        <f t="shared" ref="O53:O61" si="31">IF(J53&gt;40,J53-40,"No overtime")</f>
        <v>No overtime</v>
      </c>
      <c r="P53" s="12" t="str">
        <f t="shared" ref="P53:P61" si="32">IF(K53&gt;40,K53-40,"No overtime")</f>
        <v>No overtime</v>
      </c>
      <c r="Q53" s="12" t="str">
        <f t="shared" ref="Q53:Q61" si="33">IF(L53&gt;40,L53-40,"No overtime")</f>
        <v>No overtime</v>
      </c>
      <c r="R53" s="12" t="str">
        <f t="shared" ref="R53:R61" si="34">IF(M53&gt;40,M53-40,"No overtime")</f>
        <v>No overtime</v>
      </c>
      <c r="S53" s="18">
        <f t="shared" ref="S53:S61" si="35">IF(N53&gt;40,N53-40,"No overtime")</f>
        <v>1</v>
      </c>
      <c r="T53" s="22">
        <f t="shared" ref="T53:X61" si="36">$I53*$H$50</f>
        <v>800</v>
      </c>
      <c r="U53" s="22">
        <f t="shared" si="36"/>
        <v>800</v>
      </c>
      <c r="V53" s="22">
        <f t="shared" si="36"/>
        <v>800</v>
      </c>
      <c r="W53" s="22">
        <f t="shared" si="36"/>
        <v>800</v>
      </c>
      <c r="X53" s="22">
        <f t="shared" si="36"/>
        <v>800</v>
      </c>
      <c r="Y53" s="23" t="str">
        <f t="shared" ref="Y53:Y61" si="37">IFERROR((0.5*$I53)*O53,"No overtime")</f>
        <v>No overtime</v>
      </c>
      <c r="Z53" s="24" t="str">
        <f t="shared" ref="Z53:Z61" si="38">IFERROR((0.5*$I53)*P53,"No overtime")</f>
        <v>No overtime</v>
      </c>
      <c r="AA53" s="24" t="str">
        <f t="shared" si="27"/>
        <v>No overtime</v>
      </c>
      <c r="AB53" s="24" t="str">
        <f t="shared" si="28"/>
        <v>No overtime</v>
      </c>
      <c r="AC53" s="25">
        <f t="shared" si="29"/>
        <v>10</v>
      </c>
      <c r="AD53" s="29">
        <f>IF(Y53="No overtime",T53,T53+Y53)</f>
        <v>800</v>
      </c>
      <c r="AE53" s="29">
        <f t="shared" si="30"/>
        <v>800</v>
      </c>
      <c r="AF53" s="29">
        <f t="shared" si="30"/>
        <v>800</v>
      </c>
      <c r="AG53" s="29">
        <f t="shared" si="30"/>
        <v>800</v>
      </c>
      <c r="AH53" s="30">
        <f t="shared" si="30"/>
        <v>810</v>
      </c>
      <c r="AI53" s="12"/>
    </row>
    <row r="54" spans="6:35">
      <c r="F54" s="12"/>
      <c r="G54" s="13" t="s">
        <v>38</v>
      </c>
      <c r="H54" s="13" t="s">
        <v>39</v>
      </c>
      <c r="I54" s="21">
        <v>20</v>
      </c>
      <c r="J54" s="13">
        <v>40</v>
      </c>
      <c r="K54" s="13">
        <v>40</v>
      </c>
      <c r="L54" s="13">
        <v>40</v>
      </c>
      <c r="M54" s="13">
        <v>40</v>
      </c>
      <c r="N54" s="13">
        <v>42</v>
      </c>
      <c r="O54" s="17" t="str">
        <f t="shared" si="31"/>
        <v>No overtime</v>
      </c>
      <c r="P54" s="12" t="str">
        <f t="shared" si="32"/>
        <v>No overtime</v>
      </c>
      <c r="Q54" s="12" t="str">
        <f t="shared" si="33"/>
        <v>No overtime</v>
      </c>
      <c r="R54" s="12" t="str">
        <f t="shared" si="34"/>
        <v>No overtime</v>
      </c>
      <c r="S54" s="18">
        <f t="shared" si="35"/>
        <v>2</v>
      </c>
      <c r="T54" s="22">
        <f t="shared" si="36"/>
        <v>800</v>
      </c>
      <c r="U54" s="22">
        <f t="shared" si="36"/>
        <v>800</v>
      </c>
      <c r="V54" s="22">
        <f t="shared" si="36"/>
        <v>800</v>
      </c>
      <c r="W54" s="22">
        <f t="shared" si="36"/>
        <v>800</v>
      </c>
      <c r="X54" s="22">
        <f t="shared" si="36"/>
        <v>800</v>
      </c>
      <c r="Y54" s="23" t="str">
        <f t="shared" si="37"/>
        <v>No overtime</v>
      </c>
      <c r="Z54" s="24" t="str">
        <f t="shared" si="38"/>
        <v>No overtime</v>
      </c>
      <c r="AA54" s="24" t="str">
        <f t="shared" si="27"/>
        <v>No overtime</v>
      </c>
      <c r="AB54" s="24" t="str">
        <f t="shared" si="28"/>
        <v>No overtime</v>
      </c>
      <c r="AC54" s="25">
        <f t="shared" si="29"/>
        <v>20</v>
      </c>
      <c r="AD54" s="29">
        <f t="shared" ref="AD54:AD61" si="39">IF(Y54="No overtime",T54,T54+Y54)</f>
        <v>800</v>
      </c>
      <c r="AE54" s="29">
        <f t="shared" si="30"/>
        <v>800</v>
      </c>
      <c r="AF54" s="29">
        <f t="shared" si="30"/>
        <v>800</v>
      </c>
      <c r="AG54" s="29">
        <f t="shared" si="30"/>
        <v>800</v>
      </c>
      <c r="AH54" s="30">
        <f t="shared" si="30"/>
        <v>820</v>
      </c>
      <c r="AI54" s="12"/>
    </row>
    <row r="55" spans="6:35">
      <c r="F55" s="12"/>
      <c r="G55" s="13" t="s">
        <v>40</v>
      </c>
      <c r="H55" s="13" t="s">
        <v>41</v>
      </c>
      <c r="I55" s="21">
        <v>25</v>
      </c>
      <c r="J55" s="13">
        <v>40</v>
      </c>
      <c r="K55" s="13">
        <v>40</v>
      </c>
      <c r="L55" s="13">
        <v>40</v>
      </c>
      <c r="M55" s="13">
        <v>40</v>
      </c>
      <c r="N55" s="13">
        <v>41</v>
      </c>
      <c r="O55" s="17" t="str">
        <f t="shared" si="31"/>
        <v>No overtime</v>
      </c>
      <c r="P55" s="12" t="str">
        <f t="shared" si="32"/>
        <v>No overtime</v>
      </c>
      <c r="Q55" s="12" t="str">
        <f t="shared" si="33"/>
        <v>No overtime</v>
      </c>
      <c r="R55" s="12" t="str">
        <f t="shared" si="34"/>
        <v>No overtime</v>
      </c>
      <c r="S55" s="18">
        <f t="shared" si="35"/>
        <v>1</v>
      </c>
      <c r="T55" s="22">
        <f t="shared" si="36"/>
        <v>1000</v>
      </c>
      <c r="U55" s="22">
        <f t="shared" si="36"/>
        <v>1000</v>
      </c>
      <c r="V55" s="22">
        <f t="shared" si="36"/>
        <v>1000</v>
      </c>
      <c r="W55" s="22">
        <f t="shared" si="36"/>
        <v>1000</v>
      </c>
      <c r="X55" s="22">
        <f t="shared" si="36"/>
        <v>1000</v>
      </c>
      <c r="Y55" s="23" t="str">
        <f t="shared" si="37"/>
        <v>No overtime</v>
      </c>
      <c r="Z55" s="24" t="str">
        <f t="shared" si="38"/>
        <v>No overtime</v>
      </c>
      <c r="AA55" s="24" t="str">
        <f t="shared" si="27"/>
        <v>No overtime</v>
      </c>
      <c r="AB55" s="24" t="str">
        <f t="shared" si="28"/>
        <v>No overtime</v>
      </c>
      <c r="AC55" s="25">
        <f t="shared" si="29"/>
        <v>12.5</v>
      </c>
      <c r="AD55" s="29">
        <f t="shared" si="39"/>
        <v>1000</v>
      </c>
      <c r="AE55" s="29">
        <f t="shared" si="30"/>
        <v>1000</v>
      </c>
      <c r="AF55" s="29">
        <f t="shared" si="30"/>
        <v>1000</v>
      </c>
      <c r="AG55" s="29">
        <f t="shared" si="30"/>
        <v>1000</v>
      </c>
      <c r="AH55" s="30">
        <f t="shared" si="30"/>
        <v>1012.5</v>
      </c>
      <c r="AI55" s="12"/>
    </row>
    <row r="56" spans="6:35">
      <c r="F56" s="12"/>
      <c r="G56" s="13" t="s">
        <v>42</v>
      </c>
      <c r="H56" s="13" t="s">
        <v>43</v>
      </c>
      <c r="I56" s="21">
        <v>22</v>
      </c>
      <c r="J56" s="13">
        <v>40</v>
      </c>
      <c r="K56" s="13">
        <v>40</v>
      </c>
      <c r="L56" s="13">
        <v>40</v>
      </c>
      <c r="M56" s="13">
        <v>40</v>
      </c>
      <c r="N56" s="13">
        <v>42</v>
      </c>
      <c r="O56" s="17" t="str">
        <f t="shared" si="31"/>
        <v>No overtime</v>
      </c>
      <c r="P56" s="12" t="str">
        <f t="shared" si="32"/>
        <v>No overtime</v>
      </c>
      <c r="Q56" s="12" t="str">
        <f t="shared" si="33"/>
        <v>No overtime</v>
      </c>
      <c r="R56" s="12" t="str">
        <f t="shared" si="34"/>
        <v>No overtime</v>
      </c>
      <c r="S56" s="18">
        <f t="shared" si="35"/>
        <v>2</v>
      </c>
      <c r="T56" s="22">
        <f t="shared" si="36"/>
        <v>880</v>
      </c>
      <c r="U56" s="22">
        <f t="shared" si="36"/>
        <v>880</v>
      </c>
      <c r="V56" s="22">
        <f t="shared" si="36"/>
        <v>880</v>
      </c>
      <c r="W56" s="22">
        <f t="shared" si="36"/>
        <v>880</v>
      </c>
      <c r="X56" s="22">
        <f t="shared" si="36"/>
        <v>880</v>
      </c>
      <c r="Y56" s="23" t="str">
        <f t="shared" si="37"/>
        <v>No overtime</v>
      </c>
      <c r="Z56" s="24" t="str">
        <f t="shared" si="38"/>
        <v>No overtime</v>
      </c>
      <c r="AA56" s="24" t="str">
        <f t="shared" si="27"/>
        <v>No overtime</v>
      </c>
      <c r="AB56" s="24" t="str">
        <f t="shared" si="28"/>
        <v>No overtime</v>
      </c>
      <c r="AC56" s="25">
        <f t="shared" si="29"/>
        <v>22</v>
      </c>
      <c r="AD56" s="29">
        <f t="shared" si="39"/>
        <v>880</v>
      </c>
      <c r="AE56" s="29">
        <f t="shared" si="30"/>
        <v>880</v>
      </c>
      <c r="AF56" s="29">
        <f t="shared" si="30"/>
        <v>880</v>
      </c>
      <c r="AG56" s="29">
        <f t="shared" si="30"/>
        <v>880</v>
      </c>
      <c r="AH56" s="30">
        <f t="shared" si="30"/>
        <v>902</v>
      </c>
      <c r="AI56" s="12"/>
    </row>
    <row r="57" spans="6:35">
      <c r="F57" s="12"/>
      <c r="G57" s="13" t="s">
        <v>44</v>
      </c>
      <c r="H57" s="13" t="s">
        <v>45</v>
      </c>
      <c r="I57" s="21">
        <v>35</v>
      </c>
      <c r="J57" s="13">
        <v>48</v>
      </c>
      <c r="K57" s="13">
        <v>48</v>
      </c>
      <c r="L57" s="13">
        <v>49</v>
      </c>
      <c r="M57" s="13">
        <v>49</v>
      </c>
      <c r="N57" s="13">
        <v>50</v>
      </c>
      <c r="O57" s="17">
        <f t="shared" si="31"/>
        <v>8</v>
      </c>
      <c r="P57" s="12">
        <f t="shared" si="32"/>
        <v>8</v>
      </c>
      <c r="Q57" s="12">
        <f t="shared" si="33"/>
        <v>9</v>
      </c>
      <c r="R57" s="12">
        <f t="shared" si="34"/>
        <v>9</v>
      </c>
      <c r="S57" s="18">
        <f t="shared" si="35"/>
        <v>10</v>
      </c>
      <c r="T57" s="22">
        <f t="shared" si="36"/>
        <v>1400</v>
      </c>
      <c r="U57" s="22">
        <f t="shared" si="36"/>
        <v>1400</v>
      </c>
      <c r="V57" s="22">
        <f t="shared" si="36"/>
        <v>1400</v>
      </c>
      <c r="W57" s="22">
        <f t="shared" si="36"/>
        <v>1400</v>
      </c>
      <c r="X57" s="22">
        <f t="shared" si="36"/>
        <v>1400</v>
      </c>
      <c r="Y57" s="23">
        <f t="shared" si="37"/>
        <v>140</v>
      </c>
      <c r="Z57" s="24">
        <f>IFERROR((0.5*$I57)*P57,"No overtime")</f>
        <v>140</v>
      </c>
      <c r="AA57" s="24">
        <f t="shared" si="27"/>
        <v>157.5</v>
      </c>
      <c r="AB57" s="24">
        <f t="shared" si="28"/>
        <v>157.5</v>
      </c>
      <c r="AC57" s="25">
        <f t="shared" si="29"/>
        <v>175</v>
      </c>
      <c r="AD57" s="29">
        <f t="shared" si="39"/>
        <v>1540</v>
      </c>
      <c r="AE57" s="29">
        <f t="shared" si="30"/>
        <v>1540</v>
      </c>
      <c r="AF57" s="29">
        <f t="shared" si="30"/>
        <v>1557.5</v>
      </c>
      <c r="AG57" s="29">
        <f t="shared" si="30"/>
        <v>1557.5</v>
      </c>
      <c r="AH57" s="30">
        <f t="shared" si="30"/>
        <v>1575</v>
      </c>
      <c r="AI57" s="12"/>
    </row>
    <row r="58" spans="6:35">
      <c r="F58" s="12"/>
      <c r="G58" s="13" t="s">
        <v>46</v>
      </c>
      <c r="H58" s="13" t="s">
        <v>47</v>
      </c>
      <c r="I58" s="21">
        <v>35</v>
      </c>
      <c r="J58" s="13">
        <v>48</v>
      </c>
      <c r="K58" s="13">
        <v>48</v>
      </c>
      <c r="L58" s="13">
        <v>49</v>
      </c>
      <c r="M58" s="13">
        <v>52</v>
      </c>
      <c r="N58" s="13">
        <v>50</v>
      </c>
      <c r="O58" s="17">
        <f t="shared" si="31"/>
        <v>8</v>
      </c>
      <c r="P58" s="12">
        <f t="shared" si="32"/>
        <v>8</v>
      </c>
      <c r="Q58" s="12">
        <f t="shared" si="33"/>
        <v>9</v>
      </c>
      <c r="R58" s="12">
        <f t="shared" si="34"/>
        <v>12</v>
      </c>
      <c r="S58" s="18">
        <f t="shared" si="35"/>
        <v>10</v>
      </c>
      <c r="T58" s="22">
        <f t="shared" si="36"/>
        <v>1400</v>
      </c>
      <c r="U58" s="22">
        <f t="shared" si="36"/>
        <v>1400</v>
      </c>
      <c r="V58" s="22">
        <f t="shared" si="36"/>
        <v>1400</v>
      </c>
      <c r="W58" s="22">
        <f t="shared" si="36"/>
        <v>1400</v>
      </c>
      <c r="X58" s="22">
        <f t="shared" si="36"/>
        <v>1400</v>
      </c>
      <c r="Y58" s="23">
        <f t="shared" si="37"/>
        <v>140</v>
      </c>
      <c r="Z58" s="24">
        <f t="shared" ref="Z58:Z61" si="40">IFERROR((0.5*$I58)*P58,"No overtime")</f>
        <v>140</v>
      </c>
      <c r="AA58" s="24">
        <f t="shared" si="27"/>
        <v>157.5</v>
      </c>
      <c r="AB58" s="24">
        <f t="shared" si="28"/>
        <v>210</v>
      </c>
      <c r="AC58" s="25">
        <f t="shared" si="29"/>
        <v>175</v>
      </c>
      <c r="AD58" s="29">
        <f t="shared" si="39"/>
        <v>1540</v>
      </c>
      <c r="AE58" s="29">
        <f t="shared" si="30"/>
        <v>1540</v>
      </c>
      <c r="AF58" s="29">
        <f t="shared" si="30"/>
        <v>1557.5</v>
      </c>
      <c r="AG58" s="29">
        <f t="shared" si="30"/>
        <v>1610</v>
      </c>
      <c r="AH58" s="30">
        <f t="shared" si="30"/>
        <v>1575</v>
      </c>
      <c r="AI58" s="12"/>
    </row>
    <row r="59" spans="6:35">
      <c r="F59" s="12"/>
      <c r="G59" s="13" t="s">
        <v>48</v>
      </c>
      <c r="H59" s="13"/>
      <c r="I59" s="21">
        <v>35</v>
      </c>
      <c r="J59" s="13">
        <v>43</v>
      </c>
      <c r="K59" s="13">
        <v>41</v>
      </c>
      <c r="L59" s="13">
        <v>40</v>
      </c>
      <c r="M59" s="13">
        <v>40</v>
      </c>
      <c r="N59" s="13">
        <v>43</v>
      </c>
      <c r="O59" s="17">
        <f t="shared" si="31"/>
        <v>3</v>
      </c>
      <c r="P59" s="12">
        <f t="shared" si="32"/>
        <v>1</v>
      </c>
      <c r="Q59" s="12" t="str">
        <f t="shared" si="33"/>
        <v>No overtime</v>
      </c>
      <c r="R59" s="12" t="str">
        <f t="shared" si="34"/>
        <v>No overtime</v>
      </c>
      <c r="S59" s="18">
        <f t="shared" si="35"/>
        <v>3</v>
      </c>
      <c r="T59" s="22">
        <f t="shared" si="36"/>
        <v>1400</v>
      </c>
      <c r="U59" s="22">
        <f t="shared" si="36"/>
        <v>1400</v>
      </c>
      <c r="V59" s="22">
        <f t="shared" si="36"/>
        <v>1400</v>
      </c>
      <c r="W59" s="22">
        <f t="shared" si="36"/>
        <v>1400</v>
      </c>
      <c r="X59" s="22">
        <f t="shared" si="36"/>
        <v>1400</v>
      </c>
      <c r="Y59" s="23">
        <f t="shared" si="37"/>
        <v>52.5</v>
      </c>
      <c r="Z59" s="24">
        <f t="shared" si="40"/>
        <v>17.5</v>
      </c>
      <c r="AA59" s="24" t="str">
        <f t="shared" si="27"/>
        <v>No overtime</v>
      </c>
      <c r="AB59" s="24" t="str">
        <f t="shared" si="28"/>
        <v>No overtime</v>
      </c>
      <c r="AC59" s="25">
        <f t="shared" si="29"/>
        <v>52.5</v>
      </c>
      <c r="AD59" s="29">
        <f t="shared" si="39"/>
        <v>1452.5</v>
      </c>
      <c r="AE59" s="29">
        <f t="shared" si="30"/>
        <v>1417.5</v>
      </c>
      <c r="AF59" s="29">
        <f t="shared" si="30"/>
        <v>1400</v>
      </c>
      <c r="AG59" s="29">
        <f t="shared" si="30"/>
        <v>1400</v>
      </c>
      <c r="AH59" s="30">
        <f t="shared" si="30"/>
        <v>1452.5</v>
      </c>
      <c r="AI59" s="12"/>
    </row>
    <row r="60" spans="6:35">
      <c r="F60" s="12"/>
      <c r="G60" s="13" t="s">
        <v>49</v>
      </c>
      <c r="H60" s="13" t="s">
        <v>50</v>
      </c>
      <c r="I60" s="21">
        <v>29</v>
      </c>
      <c r="J60" s="13">
        <v>40</v>
      </c>
      <c r="K60" s="13">
        <v>40</v>
      </c>
      <c r="L60" s="13">
        <v>40</v>
      </c>
      <c r="M60" s="13">
        <v>40</v>
      </c>
      <c r="N60" s="13">
        <v>42</v>
      </c>
      <c r="O60" s="17" t="str">
        <f t="shared" si="31"/>
        <v>No overtime</v>
      </c>
      <c r="P60" s="12" t="str">
        <f t="shared" si="32"/>
        <v>No overtime</v>
      </c>
      <c r="Q60" s="12" t="str">
        <f t="shared" si="33"/>
        <v>No overtime</v>
      </c>
      <c r="R60" s="12" t="str">
        <f t="shared" si="34"/>
        <v>No overtime</v>
      </c>
      <c r="S60" s="18">
        <f t="shared" si="35"/>
        <v>2</v>
      </c>
      <c r="T60" s="22">
        <f t="shared" si="36"/>
        <v>1160</v>
      </c>
      <c r="U60" s="22">
        <f t="shared" si="36"/>
        <v>1160</v>
      </c>
      <c r="V60" s="22">
        <f t="shared" si="36"/>
        <v>1160</v>
      </c>
      <c r="W60" s="22">
        <f t="shared" si="36"/>
        <v>1160</v>
      </c>
      <c r="X60" s="22">
        <f t="shared" si="36"/>
        <v>1160</v>
      </c>
      <c r="Y60" s="23" t="str">
        <f t="shared" si="37"/>
        <v>No overtime</v>
      </c>
      <c r="Z60" s="24" t="str">
        <f t="shared" si="40"/>
        <v>No overtime</v>
      </c>
      <c r="AA60" s="24" t="str">
        <f t="shared" si="27"/>
        <v>No overtime</v>
      </c>
      <c r="AB60" s="24" t="str">
        <f t="shared" si="28"/>
        <v>No overtime</v>
      </c>
      <c r="AC60" s="25">
        <f t="shared" si="29"/>
        <v>29</v>
      </c>
      <c r="AD60" s="29">
        <f t="shared" si="39"/>
        <v>1160</v>
      </c>
      <c r="AE60" s="29">
        <f t="shared" si="30"/>
        <v>1160</v>
      </c>
      <c r="AF60" s="29">
        <f t="shared" si="30"/>
        <v>1160</v>
      </c>
      <c r="AG60" s="29">
        <f t="shared" si="30"/>
        <v>1160</v>
      </c>
      <c r="AH60" s="30">
        <f t="shared" si="30"/>
        <v>1189</v>
      </c>
      <c r="AI60" s="12"/>
    </row>
    <row r="61" spans="6:35">
      <c r="F61" s="12"/>
      <c r="G61" s="13" t="s">
        <v>51</v>
      </c>
      <c r="H61" s="13" t="s">
        <v>52</v>
      </c>
      <c r="I61" s="21">
        <v>30</v>
      </c>
      <c r="J61" s="13">
        <v>45</v>
      </c>
      <c r="K61" s="13">
        <v>45</v>
      </c>
      <c r="L61" s="13">
        <v>45</v>
      </c>
      <c r="M61" s="13">
        <v>45</v>
      </c>
      <c r="N61" s="13">
        <v>46</v>
      </c>
      <c r="O61" s="17">
        <f t="shared" si="31"/>
        <v>5</v>
      </c>
      <c r="P61" s="12">
        <f t="shared" si="32"/>
        <v>5</v>
      </c>
      <c r="Q61" s="12">
        <f t="shared" si="33"/>
        <v>5</v>
      </c>
      <c r="R61" s="12">
        <f t="shared" si="34"/>
        <v>5</v>
      </c>
      <c r="S61" s="18">
        <f t="shared" si="35"/>
        <v>6</v>
      </c>
      <c r="T61" s="22">
        <f t="shared" si="36"/>
        <v>1200</v>
      </c>
      <c r="U61" s="22">
        <f t="shared" si="36"/>
        <v>1200</v>
      </c>
      <c r="V61" s="22">
        <f t="shared" si="36"/>
        <v>1200</v>
      </c>
      <c r="W61" s="22">
        <f t="shared" si="36"/>
        <v>1200</v>
      </c>
      <c r="X61" s="22">
        <f t="shared" si="36"/>
        <v>1200</v>
      </c>
      <c r="Y61" s="23">
        <f t="shared" si="37"/>
        <v>75</v>
      </c>
      <c r="Z61" s="24">
        <f t="shared" si="40"/>
        <v>75</v>
      </c>
      <c r="AA61" s="24">
        <f t="shared" si="27"/>
        <v>75</v>
      </c>
      <c r="AB61" s="24">
        <f t="shared" si="28"/>
        <v>75</v>
      </c>
      <c r="AC61" s="25">
        <f t="shared" si="29"/>
        <v>90</v>
      </c>
      <c r="AD61" s="29">
        <f t="shared" si="39"/>
        <v>1275</v>
      </c>
      <c r="AE61" s="29">
        <f t="shared" si="30"/>
        <v>1275</v>
      </c>
      <c r="AF61" s="29">
        <f t="shared" si="30"/>
        <v>1275</v>
      </c>
      <c r="AG61" s="29">
        <f t="shared" si="30"/>
        <v>1275</v>
      </c>
      <c r="AH61" s="30">
        <f t="shared" si="30"/>
        <v>1290</v>
      </c>
      <c r="AI61" s="12"/>
    </row>
    <row r="62" spans="6:35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6:35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6:35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6:35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</sheetData>
  <mergeCells count="7">
    <mergeCell ref="AD32:AH32"/>
    <mergeCell ref="G32:H32"/>
    <mergeCell ref="G1:AC2"/>
    <mergeCell ref="J32:N32"/>
    <mergeCell ref="O32:S32"/>
    <mergeCell ref="T32:X32"/>
    <mergeCell ref="Y32:AC32"/>
  </mergeCells>
  <conditionalFormatting sqref="O8:O17">
    <cfRule type="cellIs" dxfId="23" priority="19" operator="between">
      <formula>0</formula>
      <formula>10000</formula>
    </cfRule>
  </conditionalFormatting>
  <conditionalFormatting sqref="O8:S17">
    <cfRule type="containsText" dxfId="22" priority="18" operator="containsText" text="No overtime">
      <formula>NOT(ISERROR(SEARCH("No overtime",O8)))</formula>
    </cfRule>
  </conditionalFormatting>
  <conditionalFormatting sqref="Y8:AC17">
    <cfRule type="containsText" dxfId="21" priority="16" operator="containsText" text="No overtime">
      <formula>NOT(ISERROR(SEARCH("No overtime",Y8)))</formula>
    </cfRule>
  </conditionalFormatting>
  <conditionalFormatting sqref="Y8:AC17">
    <cfRule type="cellIs" dxfId="20" priority="15" operator="between">
      <formula>0</formula>
      <formula>100000</formula>
    </cfRule>
  </conditionalFormatting>
  <conditionalFormatting sqref="O8:S17">
    <cfRule type="cellIs" dxfId="19" priority="14" operator="between">
      <formula>0</formula>
      <formula>10000</formula>
    </cfRule>
  </conditionalFormatting>
  <conditionalFormatting sqref="O52:O61">
    <cfRule type="cellIs" dxfId="18" priority="13" operator="between">
      <formula>0</formula>
      <formula>10000</formula>
    </cfRule>
  </conditionalFormatting>
  <conditionalFormatting sqref="O52:S61">
    <cfRule type="containsText" dxfId="17" priority="12" operator="containsText" text="No overtime">
      <formula>NOT(ISERROR(SEARCH("No overtime",O52)))</formula>
    </cfRule>
  </conditionalFormatting>
  <conditionalFormatting sqref="Y52:AC61">
    <cfRule type="containsText" dxfId="16" priority="11" operator="containsText" text="No overtime">
      <formula>NOT(ISERROR(SEARCH("No overtime",Y52)))</formula>
    </cfRule>
  </conditionalFormatting>
  <conditionalFormatting sqref="Y52:AC61">
    <cfRule type="cellIs" dxfId="15" priority="10" operator="between">
      <formula>0</formula>
      <formula>100000</formula>
    </cfRule>
  </conditionalFormatting>
  <conditionalFormatting sqref="O52:S61">
    <cfRule type="cellIs" dxfId="14" priority="9" operator="between">
      <formula>0</formula>
      <formula>10000</formula>
    </cfRule>
  </conditionalFormatting>
  <conditionalFormatting sqref="O21:O30">
    <cfRule type="cellIs" dxfId="13" priority="5" operator="between">
      <formula>0</formula>
      <formula>10000</formula>
    </cfRule>
  </conditionalFormatting>
  <conditionalFormatting sqref="O21:S30">
    <cfRule type="containsText" dxfId="12" priority="4" operator="containsText" text="No overtime">
      <formula>NOT(ISERROR(SEARCH("No overtime",O21)))</formula>
    </cfRule>
  </conditionalFormatting>
  <conditionalFormatting sqref="Y21:AC30">
    <cfRule type="containsText" dxfId="11" priority="3" operator="containsText" text="No overtime">
      <formula>NOT(ISERROR(SEARCH("No overtime",Y21)))</formula>
    </cfRule>
  </conditionalFormatting>
  <conditionalFormatting sqref="Y21:AC30">
    <cfRule type="cellIs" dxfId="10" priority="2" operator="between">
      <formula>0</formula>
      <formula>100000</formula>
    </cfRule>
  </conditionalFormatting>
  <conditionalFormatting sqref="O21:S30">
    <cfRule type="cellIs" dxfId="9" priority="1" operator="between">
      <formula>0</formula>
      <formula>10000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7FC6D-B6AE-41E3-9150-580618C33E96}">
  <dimension ref="G6:T21"/>
  <sheetViews>
    <sheetView tabSelected="1" workbookViewId="0">
      <selection activeCell="Z25" sqref="Z25"/>
    </sheetView>
  </sheetViews>
  <sheetFormatPr defaultRowHeight="15"/>
  <cols>
    <col min="4" max="4" width="10.42578125" customWidth="1"/>
    <col min="5" max="5" width="3.5703125" customWidth="1"/>
    <col min="7" max="7" width="13.85546875" customWidth="1"/>
    <col min="8" max="8" width="12.7109375" customWidth="1"/>
    <col min="9" max="9" width="10.140625" bestFit="1" customWidth="1"/>
    <col min="10" max="10" width="12.7109375" bestFit="1" customWidth="1"/>
    <col min="11" max="11" width="12.5703125" bestFit="1" customWidth="1"/>
    <col min="12" max="12" width="11.5703125" bestFit="1" customWidth="1"/>
    <col min="14" max="14" width="12.140625" bestFit="1" customWidth="1"/>
    <col min="15" max="15" width="14.85546875" bestFit="1" customWidth="1"/>
    <col min="16" max="16" width="14.7109375" bestFit="1" customWidth="1"/>
    <col min="17" max="17" width="13.5703125" bestFit="1" customWidth="1"/>
    <col min="19" max="19" width="13.42578125" bestFit="1" customWidth="1"/>
    <col min="20" max="20" width="16.85546875" bestFit="1" customWidth="1"/>
  </cols>
  <sheetData>
    <row r="6" spans="7:20">
      <c r="G6" s="61" t="s">
        <v>62</v>
      </c>
      <c r="H6" s="62"/>
      <c r="I6" s="63" t="s">
        <v>63</v>
      </c>
      <c r="J6" s="63" t="s">
        <v>64</v>
      </c>
      <c r="K6" s="63" t="s">
        <v>65</v>
      </c>
      <c r="L6" s="64" t="s">
        <v>66</v>
      </c>
      <c r="N6" s="67" t="s">
        <v>67</v>
      </c>
      <c r="O6" s="63" t="s">
        <v>68</v>
      </c>
      <c r="P6" s="63" t="s">
        <v>69</v>
      </c>
      <c r="Q6" s="64" t="s">
        <v>70</v>
      </c>
      <c r="S6" s="67" t="s">
        <v>71</v>
      </c>
      <c r="T6" s="64" t="s">
        <v>72</v>
      </c>
    </row>
    <row r="7" spans="7:20">
      <c r="G7" s="65" t="s">
        <v>28</v>
      </c>
      <c r="H7" s="66" t="s">
        <v>29</v>
      </c>
      <c r="I7" s="52">
        <v>125</v>
      </c>
      <c r="J7" s="52">
        <v>500</v>
      </c>
      <c r="K7" s="52">
        <v>725</v>
      </c>
      <c r="L7" s="53" t="s">
        <v>73</v>
      </c>
      <c r="N7" s="68"/>
      <c r="O7" s="70"/>
      <c r="P7" s="70"/>
      <c r="Q7" s="69"/>
      <c r="S7" s="68"/>
      <c r="T7" s="69"/>
    </row>
    <row r="8" spans="7:20">
      <c r="G8" s="51" t="s">
        <v>34</v>
      </c>
      <c r="H8" s="59" t="s">
        <v>35</v>
      </c>
      <c r="I8" s="54">
        <v>113</v>
      </c>
      <c r="J8" s="54">
        <v>489</v>
      </c>
      <c r="K8" s="54">
        <v>717</v>
      </c>
      <c r="L8" s="55" t="s">
        <v>74</v>
      </c>
      <c r="N8" s="41">
        <f>I8/$I$7</f>
        <v>0.90400000000000003</v>
      </c>
      <c r="O8" s="42">
        <f>J8/$J$7</f>
        <v>0.97799999999999998</v>
      </c>
      <c r="P8" s="42">
        <f>K8/$K$7</f>
        <v>0.98896551724137927</v>
      </c>
      <c r="Q8" s="43" t="s">
        <v>74</v>
      </c>
      <c r="S8" s="47" t="b">
        <f>OR(N8&lt;0.4,O8&lt;0.4,P8&lt;0.4,Q8="Fail")</f>
        <v>0</v>
      </c>
      <c r="T8" s="48" t="b">
        <f>OR(N8&gt;0.85,O8&gt;0.85,P8&gt;0.85,Q8="Pass")</f>
        <v>1</v>
      </c>
    </row>
    <row r="9" spans="7:20">
      <c r="G9" s="51" t="s">
        <v>36</v>
      </c>
      <c r="H9" s="59" t="s">
        <v>37</v>
      </c>
      <c r="I9" s="54">
        <v>102</v>
      </c>
      <c r="J9" s="54">
        <v>485</v>
      </c>
      <c r="K9" s="54">
        <v>700</v>
      </c>
      <c r="L9" s="55" t="s">
        <v>74</v>
      </c>
      <c r="N9" s="41">
        <f t="shared" ref="N9:N17" si="0">I9/$I$7</f>
        <v>0.81599999999999995</v>
      </c>
      <c r="O9" s="42">
        <f t="shared" ref="O9:O17" si="1">J9/$J$7</f>
        <v>0.97</v>
      </c>
      <c r="P9" s="42">
        <f t="shared" ref="P9:P17" si="2">K9/$K$7</f>
        <v>0.96551724137931039</v>
      </c>
      <c r="Q9" s="43" t="s">
        <v>74</v>
      </c>
      <c r="S9" s="47" t="b">
        <f t="shared" ref="S9:S17" si="3">OR(N9&lt;0.4,O9&lt;0.4,P9&lt;0.4,Q9="Fail")</f>
        <v>0</v>
      </c>
      <c r="T9" s="48" t="b">
        <f t="shared" ref="T9:T17" si="4">OR(N9&gt;0.85,O9&gt;0.85,P9&gt;0.85,Q9="Pass")</f>
        <v>1</v>
      </c>
    </row>
    <row r="10" spans="7:20">
      <c r="G10" s="51" t="s">
        <v>38</v>
      </c>
      <c r="H10" s="59" t="s">
        <v>39</v>
      </c>
      <c r="I10" s="54">
        <v>123</v>
      </c>
      <c r="J10" s="54">
        <v>499</v>
      </c>
      <c r="K10" s="54">
        <v>725</v>
      </c>
      <c r="L10" s="55" t="s">
        <v>74</v>
      </c>
      <c r="N10" s="41">
        <f t="shared" si="0"/>
        <v>0.98399999999999999</v>
      </c>
      <c r="O10" s="42">
        <f t="shared" si="1"/>
        <v>0.998</v>
      </c>
      <c r="P10" s="42">
        <f t="shared" si="2"/>
        <v>1</v>
      </c>
      <c r="Q10" s="43" t="s">
        <v>74</v>
      </c>
      <c r="S10" s="47" t="b">
        <f t="shared" si="3"/>
        <v>0</v>
      </c>
      <c r="T10" s="48" t="b">
        <f t="shared" si="4"/>
        <v>1</v>
      </c>
    </row>
    <row r="11" spans="7:20">
      <c r="G11" s="51" t="s">
        <v>40</v>
      </c>
      <c r="H11" s="59" t="s">
        <v>41</v>
      </c>
      <c r="I11" s="54">
        <v>99</v>
      </c>
      <c r="J11" s="54">
        <v>420</v>
      </c>
      <c r="K11" s="54">
        <v>699</v>
      </c>
      <c r="L11" s="55" t="s">
        <v>74</v>
      </c>
      <c r="N11" s="41">
        <f t="shared" si="0"/>
        <v>0.79200000000000004</v>
      </c>
      <c r="O11" s="42">
        <f t="shared" si="1"/>
        <v>0.84</v>
      </c>
      <c r="P11" s="42">
        <f t="shared" si="2"/>
        <v>0.96413793103448275</v>
      </c>
      <c r="Q11" s="43" t="s">
        <v>74</v>
      </c>
      <c r="S11" s="47" t="b">
        <f t="shared" si="3"/>
        <v>0</v>
      </c>
      <c r="T11" s="48" t="b">
        <f t="shared" si="4"/>
        <v>1</v>
      </c>
    </row>
    <row r="12" spans="7:20">
      <c r="G12" s="51" t="s">
        <v>42</v>
      </c>
      <c r="H12" s="59" t="s">
        <v>43</v>
      </c>
      <c r="I12" s="54">
        <v>111</v>
      </c>
      <c r="J12" s="54">
        <v>399</v>
      </c>
      <c r="K12" s="54">
        <v>700</v>
      </c>
      <c r="L12" s="55" t="s">
        <v>74</v>
      </c>
      <c r="N12" s="41">
        <f t="shared" si="0"/>
        <v>0.88800000000000001</v>
      </c>
      <c r="O12" s="42">
        <f t="shared" si="1"/>
        <v>0.79800000000000004</v>
      </c>
      <c r="P12" s="42">
        <f t="shared" si="2"/>
        <v>0.96551724137931039</v>
      </c>
      <c r="Q12" s="43" t="s">
        <v>74</v>
      </c>
      <c r="S12" s="47" t="b">
        <f t="shared" si="3"/>
        <v>0</v>
      </c>
      <c r="T12" s="48" t="b">
        <f t="shared" si="4"/>
        <v>1</v>
      </c>
    </row>
    <row r="13" spans="7:20">
      <c r="G13" s="51" t="s">
        <v>44</v>
      </c>
      <c r="H13" s="59" t="s">
        <v>45</v>
      </c>
      <c r="I13" s="54">
        <v>124</v>
      </c>
      <c r="J13" s="54">
        <v>166</v>
      </c>
      <c r="K13" s="54">
        <v>710</v>
      </c>
      <c r="L13" s="55" t="s">
        <v>74</v>
      </c>
      <c r="N13" s="41">
        <f t="shared" si="0"/>
        <v>0.99199999999999999</v>
      </c>
      <c r="O13" s="42">
        <f t="shared" si="1"/>
        <v>0.33200000000000002</v>
      </c>
      <c r="P13" s="42">
        <f t="shared" si="2"/>
        <v>0.97931034482758617</v>
      </c>
      <c r="Q13" s="43" t="s">
        <v>74</v>
      </c>
      <c r="S13" s="47" t="b">
        <f t="shared" si="3"/>
        <v>1</v>
      </c>
      <c r="T13" s="48" t="b">
        <f t="shared" si="4"/>
        <v>1</v>
      </c>
    </row>
    <row r="14" spans="7:20">
      <c r="G14" s="51" t="s">
        <v>46</v>
      </c>
      <c r="H14" s="59" t="s">
        <v>47</v>
      </c>
      <c r="I14" s="54">
        <v>125</v>
      </c>
      <c r="J14" s="54">
        <v>444</v>
      </c>
      <c r="K14" s="54">
        <v>712</v>
      </c>
      <c r="L14" s="55" t="s">
        <v>74</v>
      </c>
      <c r="N14" s="41">
        <f t="shared" si="0"/>
        <v>1</v>
      </c>
      <c r="O14" s="42">
        <f t="shared" si="1"/>
        <v>0.88800000000000001</v>
      </c>
      <c r="P14" s="42">
        <f t="shared" si="2"/>
        <v>0.98206896551724143</v>
      </c>
      <c r="Q14" s="43" t="s">
        <v>74</v>
      </c>
      <c r="S14" s="47" t="b">
        <f t="shared" si="3"/>
        <v>0</v>
      </c>
      <c r="T14" s="48" t="b">
        <f t="shared" si="4"/>
        <v>1</v>
      </c>
    </row>
    <row r="15" spans="7:20">
      <c r="G15" s="51" t="s">
        <v>48</v>
      </c>
      <c r="H15" s="59"/>
      <c r="I15" s="54">
        <v>85</v>
      </c>
      <c r="J15" s="54">
        <v>472</v>
      </c>
      <c r="K15" s="54">
        <v>700</v>
      </c>
      <c r="L15" s="55" t="s">
        <v>74</v>
      </c>
      <c r="N15" s="41">
        <f t="shared" si="0"/>
        <v>0.68</v>
      </c>
      <c r="O15" s="42">
        <f t="shared" si="1"/>
        <v>0.94399999999999995</v>
      </c>
      <c r="P15" s="42">
        <f t="shared" si="2"/>
        <v>0.96551724137931039</v>
      </c>
      <c r="Q15" s="43" t="s">
        <v>74</v>
      </c>
      <c r="S15" s="47" t="b">
        <f t="shared" si="3"/>
        <v>0</v>
      </c>
      <c r="T15" s="48" t="b">
        <f t="shared" si="4"/>
        <v>1</v>
      </c>
    </row>
    <row r="16" spans="7:20">
      <c r="G16" s="51" t="s">
        <v>49</v>
      </c>
      <c r="H16" s="59" t="s">
        <v>50</v>
      </c>
      <c r="I16" s="54">
        <v>62</v>
      </c>
      <c r="J16" s="54">
        <v>385</v>
      </c>
      <c r="K16" s="54">
        <v>650</v>
      </c>
      <c r="L16" s="55" t="s">
        <v>74</v>
      </c>
      <c r="N16" s="41">
        <f t="shared" si="0"/>
        <v>0.496</v>
      </c>
      <c r="O16" s="42">
        <f t="shared" si="1"/>
        <v>0.77</v>
      </c>
      <c r="P16" s="42">
        <f t="shared" si="2"/>
        <v>0.89655172413793105</v>
      </c>
      <c r="Q16" s="43" t="s">
        <v>74</v>
      </c>
      <c r="S16" s="47" t="b">
        <f t="shared" si="3"/>
        <v>0</v>
      </c>
      <c r="T16" s="48" t="b">
        <f t="shared" si="4"/>
        <v>1</v>
      </c>
    </row>
    <row r="17" spans="7:20">
      <c r="G17" s="56" t="s">
        <v>51</v>
      </c>
      <c r="H17" s="60" t="s">
        <v>52</v>
      </c>
      <c r="I17" s="57">
        <v>70</v>
      </c>
      <c r="J17" s="57">
        <v>260</v>
      </c>
      <c r="K17" s="57">
        <v>459</v>
      </c>
      <c r="L17" s="58" t="s">
        <v>75</v>
      </c>
      <c r="N17" s="44">
        <f t="shared" si="0"/>
        <v>0.56000000000000005</v>
      </c>
      <c r="O17" s="45">
        <f t="shared" si="1"/>
        <v>0.52</v>
      </c>
      <c r="P17" s="45">
        <f t="shared" si="2"/>
        <v>0.63310344827586207</v>
      </c>
      <c r="Q17" s="46" t="s">
        <v>75</v>
      </c>
      <c r="S17" s="49" t="b">
        <f t="shared" si="3"/>
        <v>1</v>
      </c>
      <c r="T17" s="50" t="b">
        <f t="shared" si="4"/>
        <v>0</v>
      </c>
    </row>
    <row r="19" spans="7:20">
      <c r="G19" s="40" t="s">
        <v>76</v>
      </c>
      <c r="H19" s="40"/>
      <c r="I19" s="40">
        <f>MAX(I8:I17)</f>
        <v>125</v>
      </c>
      <c r="J19" s="40">
        <f t="shared" ref="J19:K19" si="5">MAX(J8:J17)</f>
        <v>499</v>
      </c>
      <c r="K19" s="74">
        <f t="shared" si="5"/>
        <v>725</v>
      </c>
      <c r="L19" s="67"/>
      <c r="M19" s="64"/>
      <c r="N19" s="75">
        <f>MAX(N8:N17)</f>
        <v>1</v>
      </c>
      <c r="O19" s="71">
        <f t="shared" ref="O19:P19" si="6">MAX(O8:O17)</f>
        <v>0.998</v>
      </c>
      <c r="P19" s="71">
        <f t="shared" si="6"/>
        <v>1</v>
      </c>
    </row>
    <row r="20" spans="7:20">
      <c r="G20" s="40" t="s">
        <v>77</v>
      </c>
      <c r="H20" s="40"/>
      <c r="I20" s="40">
        <f>MIN(I8:I17)</f>
        <v>62</v>
      </c>
      <c r="J20" s="40">
        <f t="shared" ref="J20:K20" si="7">MIN(J8:J17)</f>
        <v>166</v>
      </c>
      <c r="K20" s="74">
        <f t="shared" si="7"/>
        <v>459</v>
      </c>
      <c r="L20" s="72"/>
      <c r="M20" s="73"/>
      <c r="N20" s="75">
        <f>MIN(N8:N17)</f>
        <v>0.496</v>
      </c>
      <c r="O20" s="71">
        <f t="shared" ref="O20:P20" si="8">MIN(O8:O17)</f>
        <v>0.33200000000000002</v>
      </c>
      <c r="P20" s="71">
        <f t="shared" si="8"/>
        <v>0.63310344827586207</v>
      </c>
    </row>
    <row r="21" spans="7:20">
      <c r="G21" s="40" t="s">
        <v>78</v>
      </c>
      <c r="H21" s="40"/>
      <c r="I21" s="40">
        <f>AVERAGE(I8:I17)</f>
        <v>101.4</v>
      </c>
      <c r="J21" s="40">
        <f t="shared" ref="J21:K21" si="9">AVERAGE(J8:J17)</f>
        <v>401.9</v>
      </c>
      <c r="K21" s="74">
        <f t="shared" si="9"/>
        <v>677.2</v>
      </c>
      <c r="L21" s="68"/>
      <c r="M21" s="69"/>
      <c r="N21" s="75">
        <f>AVERAGE(N8:N17)</f>
        <v>0.81120000000000003</v>
      </c>
      <c r="O21" s="71">
        <f t="shared" ref="O21:P21" si="10">AVERAGE(O8:O17)</f>
        <v>0.80379999999999985</v>
      </c>
      <c r="P21" s="71">
        <f t="shared" si="10"/>
        <v>0.93406896551724139</v>
      </c>
    </row>
  </sheetData>
  <mergeCells count="1">
    <mergeCell ref="G6:H6"/>
  </mergeCells>
  <conditionalFormatting sqref="N8:P17">
    <cfRule type="cellIs" dxfId="8" priority="10" operator="lessThan">
      <formula>40%</formula>
    </cfRule>
  </conditionalFormatting>
  <conditionalFormatting sqref="N8:P17">
    <cfRule type="cellIs" dxfId="7" priority="9" operator="greaterThan">
      <formula>40%</formula>
    </cfRule>
  </conditionalFormatting>
  <conditionalFormatting sqref="N8:P17">
    <cfRule type="cellIs" dxfId="6" priority="8" operator="greaterThan">
      <formula>85%</formula>
    </cfRule>
  </conditionalFormatting>
  <conditionalFormatting sqref="Q8:Q17">
    <cfRule type="containsText" dxfId="5" priority="7" operator="containsText" text="Pass">
      <formula>NOT(ISERROR(SEARCH("Pass",Q8)))</formula>
    </cfRule>
  </conditionalFormatting>
  <conditionalFormatting sqref="Q8:Q17">
    <cfRule type="containsText" dxfId="4" priority="6" operator="containsText" text="Fail">
      <formula>NOT(ISERROR(SEARCH("Fail",Q8)))</formula>
    </cfRule>
  </conditionalFormatting>
  <conditionalFormatting sqref="S8:S17">
    <cfRule type="containsText" dxfId="3" priority="5" operator="containsText" text="FALSE">
      <formula>NOT(ISERROR(SEARCH("FALSE",S8)))</formula>
    </cfRule>
  </conditionalFormatting>
  <conditionalFormatting sqref="S8:S17">
    <cfRule type="containsText" dxfId="2" priority="4" operator="containsText" text="TRUE">
      <formula>NOT(ISERROR(SEARCH("TRUE",S8)))</formula>
    </cfRule>
  </conditionalFormatting>
  <conditionalFormatting sqref="T8:T17">
    <cfRule type="containsText" dxfId="1" priority="2" operator="containsText" text="TRUE">
      <formula>NOT(ISERROR(SEARCH("TRUE",T8)))</formula>
    </cfRule>
  </conditionalFormatting>
  <conditionalFormatting sqref="T8:T17">
    <cfRule type="containsText" dxfId="0" priority="1" operator="containsText" text="FALSE">
      <formula>NOT(ISERROR(SEARCH("FALSE",T8)))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2025-08-23T06:37:20Z</dcterms:created>
  <dcterms:modified xsi:type="dcterms:W3CDTF">2025-09-05T19:05:41Z</dcterms:modified>
  <cp:category/>
  <cp:contentStatus/>
</cp:coreProperties>
</file>