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mented/Documents/010_ProductionFiles/002_Inform/"/>
    </mc:Choice>
  </mc:AlternateContent>
  <xr:revisionPtr revIDLastSave="0" documentId="13_ncr:1_{C44B0C84-6D5F-D246-B82D-00D14AC1F1CF}" xr6:coauthVersionLast="47" xr6:coauthVersionMax="47" xr10:uidLastSave="{00000000-0000-0000-0000-000000000000}"/>
  <bookViews>
    <workbookView xWindow="2440" yWindow="500" windowWidth="33000" windowHeight="21100" xr2:uid="{00000000-000D-0000-FFFF-FFFF00000000}"/>
  </bookViews>
  <sheets>
    <sheet name="Report" sheetId="1" r:id="rId1"/>
    <sheet name="Data" sheetId="2" r:id="rId2"/>
    <sheet name="ProjectSheet" sheetId="3" r:id="rId3"/>
    <sheet name="Developer Hours" sheetId="4" r:id="rId4"/>
    <sheet name="Options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Y39" i="1"/>
  <c r="R39" i="1"/>
  <c r="K39" i="1"/>
  <c r="D39" i="1"/>
  <c r="L43" i="1"/>
  <c r="Z43" i="1"/>
  <c r="U43" i="1"/>
  <c r="G43" i="1"/>
  <c r="M5" i="3"/>
  <c r="J5" i="3"/>
  <c r="D5" i="3"/>
  <c r="G5" i="3"/>
  <c r="C14" i="2"/>
  <c r="D14" i="2"/>
  <c r="D18" i="1" s="1"/>
  <c r="E14" i="2"/>
  <c r="G18" i="1" s="1"/>
  <c r="F14" i="2"/>
  <c r="Z17" i="1" s="1"/>
  <c r="G14" i="2"/>
  <c r="H14" i="2"/>
  <c r="L18" i="1" s="1"/>
  <c r="I14" i="2"/>
  <c r="J14" i="2"/>
  <c r="Y18" i="1" s="1"/>
  <c r="K14" i="2"/>
  <c r="Z18" i="1" s="1"/>
  <c r="L14" i="2"/>
  <c r="G19" i="1" s="1"/>
  <c r="M14" i="2"/>
  <c r="U19" i="1" s="1"/>
  <c r="N14" i="2"/>
  <c r="K19" i="1" s="1"/>
  <c r="O14" i="2"/>
  <c r="P14" i="2"/>
  <c r="O19" i="1" s="1"/>
  <c r="U17" i="1"/>
  <c r="AA17" i="1"/>
  <c r="V18" i="1"/>
  <c r="U18" i="1"/>
  <c r="D41" i="2"/>
  <c r="C41" i="2"/>
  <c r="B35" i="2"/>
  <c r="B34" i="2"/>
  <c r="B33" i="2"/>
  <c r="B32" i="2"/>
  <c r="B31" i="2"/>
  <c r="B30" i="2"/>
  <c r="B29" i="2"/>
  <c r="B28" i="2"/>
  <c r="B27" i="2"/>
  <c r="B26" i="2"/>
  <c r="B25" i="2"/>
  <c r="D19" i="2"/>
  <c r="E19" i="2"/>
  <c r="F19" i="2"/>
  <c r="V32" i="1" s="1"/>
  <c r="G19" i="2"/>
  <c r="H19" i="2"/>
  <c r="I19" i="2"/>
  <c r="J19" i="2"/>
  <c r="K19" i="2"/>
  <c r="L19" i="2"/>
  <c r="M19" i="2"/>
  <c r="N19" i="2"/>
  <c r="O19" i="2"/>
  <c r="P19" i="2"/>
  <c r="C19" i="2"/>
  <c r="O32" i="1" s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3" i="2"/>
  <c r="Q5" i="2"/>
  <c r="U34" i="1"/>
  <c r="R34" i="1"/>
  <c r="O34" i="1"/>
  <c r="U33" i="1"/>
  <c r="V33" i="1"/>
  <c r="R33" i="1"/>
  <c r="O33" i="1"/>
  <c r="U32" i="1"/>
  <c r="R32" i="1"/>
  <c r="B1" i="1"/>
  <c r="G1" i="1" s="1"/>
  <c r="Q6" i="2"/>
  <c r="Q7" i="2"/>
  <c r="Q8" i="2"/>
  <c r="Q9" i="2"/>
  <c r="O18" i="1"/>
  <c r="B19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L1" i="1" l="1"/>
  <c r="D19" i="1"/>
  <c r="AA18" i="1"/>
  <c r="V17" i="1"/>
  <c r="B18" i="1"/>
  <c r="Y17" i="1"/>
  <c r="H18" i="1"/>
  <c r="K18" i="1"/>
  <c r="L19" i="1"/>
  <c r="H19" i="1"/>
  <c r="Q10" i="2"/>
</calcChain>
</file>

<file path=xl/sharedStrings.xml><?xml version="1.0" encoding="utf-8"?>
<sst xmlns="http://schemas.openxmlformats.org/spreadsheetml/2006/main" count="161" uniqueCount="101">
  <si>
    <t>From</t>
  </si>
  <si>
    <t>Till</t>
  </si>
  <si>
    <t>Main Project</t>
  </si>
  <si>
    <t>Overal Status</t>
  </si>
  <si>
    <t>Weekly Project Distribution</t>
  </si>
  <si>
    <t>Total Hours on Projects</t>
  </si>
  <si>
    <t>Payed vs Unpayed</t>
  </si>
  <si>
    <t>Workload</t>
  </si>
  <si>
    <t>Employee Distribution</t>
  </si>
  <si>
    <t>Project Phases</t>
  </si>
  <si>
    <t>Pre-Pro</t>
  </si>
  <si>
    <t>None</t>
  </si>
  <si>
    <t>Four Most important Projects and Their Status</t>
  </si>
  <si>
    <t>PROJECT</t>
  </si>
  <si>
    <t>SCHEDULE</t>
  </si>
  <si>
    <t>Start</t>
  </si>
  <si>
    <t>End</t>
  </si>
  <si>
    <t>?</t>
  </si>
  <si>
    <t>Duration</t>
  </si>
  <si>
    <t>%COMPLETE</t>
  </si>
  <si>
    <t>COMMENTS</t>
  </si>
  <si>
    <t xml:space="preserve"> </t>
  </si>
  <si>
    <t>Hours that day</t>
  </si>
  <si>
    <t>Mon</t>
  </si>
  <si>
    <t>Tue</t>
  </si>
  <si>
    <t>Wed</t>
  </si>
  <si>
    <t>Thu</t>
  </si>
  <si>
    <t>Fri</t>
  </si>
  <si>
    <t>Total</t>
  </si>
  <si>
    <t>Project Hours</t>
  </si>
  <si>
    <t>Hours</t>
  </si>
  <si>
    <t>Employees</t>
  </si>
  <si>
    <t>Work load</t>
  </si>
  <si>
    <t>Backlog</t>
  </si>
  <si>
    <t>Todo</t>
  </si>
  <si>
    <t>In Progress</t>
  </si>
  <si>
    <t>Done</t>
  </si>
  <si>
    <t>Payed</t>
  </si>
  <si>
    <t>Unpayed</t>
  </si>
  <si>
    <t>Unaccounted</t>
  </si>
  <si>
    <t>Amount</t>
  </si>
  <si>
    <t>Budget</t>
  </si>
  <si>
    <t>Planned</t>
  </si>
  <si>
    <t>Actual</t>
  </si>
  <si>
    <t>QA</t>
  </si>
  <si>
    <t>Art</t>
  </si>
  <si>
    <t>Programming</t>
  </si>
  <si>
    <t>Design</t>
  </si>
  <si>
    <t>R&amp;D</t>
  </si>
  <si>
    <t>Employee</t>
  </si>
  <si>
    <t>Tools</t>
  </si>
  <si>
    <t>Internal</t>
  </si>
  <si>
    <t>Project 1</t>
  </si>
  <si>
    <t>Project 2</t>
  </si>
  <si>
    <t>Project 3</t>
  </si>
  <si>
    <t>Project 4</t>
  </si>
  <si>
    <t>Self-Studie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</si>
  <si>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</si>
  <si>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</si>
  <si>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</si>
  <si>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</si>
  <si>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</si>
  <si>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</si>
  <si>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</si>
  <si>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Alpha</t>
  </si>
  <si>
    <t>Phases</t>
  </si>
  <si>
    <t>Pre-Alpha</t>
  </si>
  <si>
    <t>Beta</t>
  </si>
  <si>
    <t>RTM</t>
  </si>
  <si>
    <t>GA</t>
  </si>
  <si>
    <t>Gold</t>
  </si>
  <si>
    <t>Gama</t>
  </si>
  <si>
    <t>Release Candidate</t>
  </si>
  <si>
    <t>Release to manufacturing -&gt; Release to marketing</t>
  </si>
  <si>
    <t>General Availability</t>
  </si>
  <si>
    <t>Production or live release</t>
  </si>
  <si>
    <t>[Comment for this week / month / year]</t>
  </si>
  <si>
    <t>Status</t>
  </si>
  <si>
    <t>On Track</t>
  </si>
  <si>
    <t>Potential Risks</t>
  </si>
  <si>
    <t>Risks / Roadblocks</t>
  </si>
  <si>
    <t>On-hold</t>
  </si>
  <si>
    <t>Total Projects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</si>
  <si>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</si>
  <si>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</si>
  <si>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</si>
  <si>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</si>
  <si>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</si>
  <si>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</si>
  <si>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</si>
  <si>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</si>
  <si>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</si>
  <si>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</si>
  <si>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</si>
  <si>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</si>
  <si>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</si>
  <si>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</si>
  <si>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</si>
  <si>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Project Distribution in Hours</t>
  </si>
  <si>
    <t>OPEN ISSUES 
&amp; RISKS</t>
  </si>
  <si>
    <t>BUDGET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</si>
</sst>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rgb="FFF35F5F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b/>
      <i/>
      <sz val="8"/>
      <color theme="9" tint="-0.249977111117893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b/>
      <i/>
      <sz val="8"/>
      <color theme="7" tint="0.39997558519241921"/>
      <name val="Calibri"/>
      <family val="2"/>
      <scheme val="minor"/>
    </font>
    <font>
      <b/>
      <i/>
      <sz val="8"/>
      <color theme="8" tint="0.59999389629810485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b/>
      <i/>
      <sz val="8"/>
      <color theme="0" tint="-0.499984740745262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i/>
      <sz val="8"/>
      <color theme="1" tint="0.249977111117893"/>
      <name val="Calibri"/>
      <family val="2"/>
      <scheme val="minor"/>
    </font>
    <font>
      <b/>
      <i/>
      <sz val="8"/>
      <color theme="7" tint="-0.249977111117893"/>
      <name val="Calibri"/>
      <family val="2"/>
      <scheme val="minor"/>
    </font>
    <font>
      <b/>
      <i/>
      <sz val="8"/>
      <color theme="8" tint="-0.499984740745262"/>
      <name val="Calibri"/>
      <family val="2"/>
      <scheme val="minor"/>
    </font>
    <font>
      <b/>
      <i/>
      <sz val="8"/>
      <color theme="8" tint="0.39997558519241921"/>
      <name val="Calibri"/>
      <family val="2"/>
      <scheme val="minor"/>
    </font>
    <font>
      <b/>
      <i/>
      <sz val="8"/>
      <color theme="9" tint="-0.499984740745262"/>
      <name val="Calibri"/>
      <family val="2"/>
      <scheme val="minor"/>
    </font>
    <font>
      <b/>
      <i/>
      <sz val="8"/>
      <color theme="2" tint="-0.749992370372631"/>
      <name val="Calibri"/>
      <family val="2"/>
      <scheme val="minor"/>
    </font>
    <font>
      <b/>
      <i/>
      <sz val="8"/>
      <color theme="2" tint="-0.499984740745262"/>
      <name val="Calibri"/>
      <family val="2"/>
      <scheme val="minor"/>
    </font>
    <font>
      <b/>
      <i/>
      <sz val="8"/>
      <color theme="4" tint="0.39997558519241921"/>
      <name val="Calibri"/>
      <family val="2"/>
      <scheme val="minor"/>
    </font>
    <font>
      <b/>
      <i/>
      <sz val="8"/>
      <color theme="5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68A8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6FB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3">
    <xf numFmtId="0" fontId="0" fillId="0" borderId="0"/>
    <xf numFmtId="0" fontId="8" fillId="2" borderId="1"/>
    <xf numFmtId="0" fontId="13" fillId="7" borderId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9" fontId="0" fillId="0" borderId="0" xfId="0" applyNumberFormat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9" fontId="14" fillId="9" borderId="0" xfId="0" applyNumberFormat="1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0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3" fillId="10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0" fillId="0" borderId="3" xfId="0" applyBorder="1"/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2" xfId="0" applyBorder="1"/>
    <xf numFmtId="0" fontId="9" fillId="10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25" fillId="0" borderId="0" xfId="0" applyFont="1"/>
    <xf numFmtId="0" fontId="4" fillId="3" borderId="3" xfId="0" applyFont="1" applyFill="1" applyBorder="1" applyAlignment="1">
      <alignment horizontal="center"/>
    </xf>
    <xf numFmtId="0" fontId="22" fillId="0" borderId="0" xfId="0" applyFont="1"/>
    <xf numFmtId="0" fontId="22" fillId="0" borderId="3" xfId="0" applyFont="1" applyBorder="1"/>
    <xf numFmtId="0" fontId="25" fillId="0" borderId="3" xfId="0" applyFont="1" applyBorder="1"/>
    <xf numFmtId="14" fontId="25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0" fillId="0" borderId="0" xfId="0" applyFont="1"/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9" fillId="0" borderId="0" xfId="0" applyFont="1"/>
    <xf numFmtId="0" fontId="50" fillId="4" borderId="0" xfId="0" applyFont="1" applyFill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8" borderId="0" xfId="0" applyFont="1" applyFill="1" applyAlignment="1">
      <alignment horizontal="center" vertical="center"/>
    </xf>
    <xf numFmtId="0" fontId="50" fillId="5" borderId="0" xfId="0" applyFont="1" applyFill="1" applyAlignment="1">
      <alignment horizontal="center" vertical="center"/>
    </xf>
    <xf numFmtId="0" fontId="51" fillId="9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6" fillId="14" borderId="4" xfId="0" applyFont="1" applyFill="1" applyBorder="1" applyAlignment="1">
      <alignment horizontal="left" vertical="center"/>
    </xf>
    <xf numFmtId="0" fontId="0" fillId="14" borderId="4" xfId="0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0" fillId="15" borderId="4" xfId="0" applyFill="1" applyBorder="1" applyAlignment="1">
      <alignment horizontal="left" vertical="center"/>
    </xf>
    <xf numFmtId="0" fontId="21" fillId="10" borderId="0" xfId="0" applyFont="1" applyFill="1" applyAlignment="1">
      <alignment horizontal="center" vertical="center"/>
    </xf>
    <xf numFmtId="0" fontId="22" fillId="10" borderId="0" xfId="0" applyFont="1" applyFill="1"/>
    <xf numFmtId="0" fontId="0" fillId="3" borderId="0" xfId="0" applyFill="1" applyAlignment="1">
      <alignment horizontal="center"/>
    </xf>
    <xf numFmtId="0" fontId="6" fillId="16" borderId="4" xfId="0" applyFont="1" applyFill="1" applyBorder="1" applyAlignment="1">
      <alignment horizontal="left" vertical="center"/>
    </xf>
    <xf numFmtId="0" fontId="0" fillId="16" borderId="4" xfId="0" applyFill="1" applyBorder="1" applyAlignment="1">
      <alignment horizontal="left" vertical="center"/>
    </xf>
    <xf numFmtId="0" fontId="1" fillId="12" borderId="0" xfId="0" applyFont="1" applyFill="1" applyAlignment="1">
      <alignment horizontal="center"/>
    </xf>
    <xf numFmtId="0" fontId="0" fillId="12" borderId="0" xfId="0" applyFill="1"/>
    <xf numFmtId="0" fontId="10" fillId="6" borderId="0" xfId="0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0" fontId="10" fillId="6" borderId="0" xfId="0" applyFont="1" applyFill="1" applyAlignment="1">
      <alignment horizontal="left" vertical="center" wrapText="1" indent="1"/>
    </xf>
    <xf numFmtId="164" fontId="7" fillId="3" borderId="0" xfId="0" applyNumberFormat="1" applyFont="1" applyFill="1" applyAlignment="1">
      <alignment horizontal="left" vertical="center"/>
    </xf>
    <xf numFmtId="0" fontId="0" fillId="0" borderId="0" xfId="0"/>
    <xf numFmtId="164" fontId="0" fillId="0" borderId="0" xfId="0" applyNumberFormat="1"/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4" fillId="10" borderId="0" xfId="0" applyNumberFormat="1" applyFont="1" applyFill="1" applyAlignment="1">
      <alignment horizontal="left" vertical="center"/>
    </xf>
    <xf numFmtId="0" fontId="8" fillId="13" borderId="0" xfId="0" applyFont="1" applyFill="1" applyAlignment="1">
      <alignment horizontal="center"/>
    </xf>
    <xf numFmtId="0" fontId="0" fillId="13" borderId="0" xfId="0" applyFill="1"/>
    <xf numFmtId="0" fontId="8" fillId="11" borderId="0" xfId="0" applyFont="1" applyFill="1" applyAlignment="1">
      <alignment horizontal="center" vertical="center"/>
    </xf>
    <xf numFmtId="0" fontId="0" fillId="11" borderId="0" xfId="0" applyFill="1"/>
    <xf numFmtId="0" fontId="8" fillId="8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 wrapText="1"/>
    </xf>
    <xf numFmtId="0" fontId="12" fillId="10" borderId="0" xfId="0" applyFont="1" applyFill="1" applyAlignment="1">
      <alignment horizontal="left" vertical="top" wrapText="1"/>
    </xf>
    <xf numFmtId="0" fontId="4" fillId="10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10" borderId="5" xfId="0" applyFont="1" applyFill="1" applyBorder="1" applyAlignment="1">
      <alignment horizontal="center" vertical="center"/>
    </xf>
    <xf numFmtId="0" fontId="28" fillId="10" borderId="0" xfId="0" applyFont="1" applyFill="1"/>
    <xf numFmtId="0" fontId="22" fillId="10" borderId="6" xfId="0" applyFont="1" applyFill="1" applyBorder="1"/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3" fillId="10" borderId="0" xfId="0" applyFont="1" applyFill="1" applyAlignment="1">
      <alignment horizontal="left" vertical="center"/>
    </xf>
    <xf numFmtId="0" fontId="24" fillId="10" borderId="0" xfId="0" applyFont="1" applyFill="1"/>
    <xf numFmtId="0" fontId="15" fillId="7" borderId="0" xfId="2" applyFont="1" applyAlignment="1">
      <alignment horizontal="center" vertical="center"/>
    </xf>
  </cellXfs>
  <cellStyles count="3">
    <cellStyle name="Check Cell" xfId="1" builtinId="23"/>
    <cellStyle name="Good" xfId="2" builtinId="26"/>
    <cellStyle name="Normal" xfId="0" builtinId="0"/>
  </cellStyles>
  <dxfs count="11">
    <dxf>
      <font>
        <color auto="1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35F5F"/>
        </patternFill>
      </fill>
    </dxf>
    <dxf>
      <fill>
        <patternFill>
          <bgColor rgb="FFA66BD3"/>
        </patternFill>
      </fill>
    </dxf>
    <dxf>
      <fill>
        <patternFill>
          <bgColor rgb="FFFFC81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F6FB"/>
      <color rgb="FFFDFDFD"/>
      <color rgb="FFF35F5F"/>
      <color rgb="FFF68A8A"/>
      <color rgb="FFFFC819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Data!$B$20</c:f>
              <c:strCache>
                <c:ptCount val="1"/>
                <c:pt idx="0">
                  <c:v>Employees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5C-49C3-975C-0B40E0BA2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5C-49C3-975C-0B40E0BA25FB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5C-49C3-975C-0B40E0BA25FB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5C-49C3-975C-0B40E0BA25F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5C-49C3-975C-0B40E0BA25F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5C-49C3-975C-0B40E0BA25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5C-49C3-975C-0B40E0BA25FB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Data!$C$19:$P$19</c:f>
              <c:strCache>
                <c:ptCount val="1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  <c:pt idx="11">
                  <c:v>Tools</c:v>
                </c:pt>
                <c:pt idx="12">
                  <c:v>Internal</c:v>
                </c:pt>
                <c:pt idx="13">
                  <c:v>Self-Studie</c:v>
                </c:pt>
              </c:strCache>
            </c:strRef>
          </c:cat>
          <c:val>
            <c:numRef>
              <c:f>Data!$C$20:$P$20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5C-49C3-975C-0B40E0BA2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 b="1"/>
              <a:t>ON TRACK</a:t>
            </a:r>
          </a:p>
        </c:rich>
      </c:tx>
      <c:layout>
        <c:manualLayout>
          <c:xMode val="edge"/>
          <c:yMode val="edge"/>
          <c:x val="2.7707996075082651E-2"/>
          <c:y val="9.669731840079832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4.777923784494089E-2"/>
          <c:w val="0.93888888888888888"/>
          <c:h val="0.894402102496714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4747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C9-4328-9828-506420009CB1}"/>
              </c:ext>
            </c:extLst>
          </c:dPt>
          <c:dLbls>
            <c:dLbl>
              <c:idx val="0"/>
              <c:spPr>
                <a:noFill/>
                <a:ln w="47625"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C9-4328-9828-506420009CB1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ProjectSheet!$C$5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9-4328-9828-506420009CB1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ProjectSheet!$D$5</c:f>
              <c:numCache>
                <c:formatCode>0%</c:formatCode>
                <c:ptCount val="1"/>
                <c:pt idx="0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9-4328-9828-506420009C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118144"/>
        <c:axId val="775452208"/>
      </c:barChart>
      <c:catAx>
        <c:axId val="788118144"/>
        <c:scaling>
          <c:orientation val="minMax"/>
        </c:scaling>
        <c:delete val="1"/>
        <c:axPos val="l"/>
        <c:majorTickMark val="out"/>
        <c:minorTickMark val="none"/>
        <c:tickLblPos val="nextTo"/>
        <c:crossAx val="775452208"/>
        <c:crosses val="autoZero"/>
        <c:auto val="1"/>
        <c:lblAlgn val="ctr"/>
        <c:lblOffset val="100"/>
        <c:noMultiLvlLbl val="0"/>
      </c:catAx>
      <c:valAx>
        <c:axId val="775452208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88118144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 b="1"/>
              <a:t>ON TRACK</a:t>
            </a:r>
          </a:p>
        </c:rich>
      </c:tx>
      <c:layout>
        <c:manualLayout>
          <c:xMode val="edge"/>
          <c:yMode val="edge"/>
          <c:x val="2.7708011021708969E-2"/>
          <c:y val="7.1145823588053575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4.777923784494089E-2"/>
          <c:w val="0.93888888888888888"/>
          <c:h val="0.894402102496714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D33-437C-BBB8-00C0705FECF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ProjectSheet!$F$5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3-437C-BBB8-00C0705FECFA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ProjectSheet!$G$5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3-437C-BBB8-00C0705FEC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118144"/>
        <c:axId val="775452208"/>
      </c:barChart>
      <c:catAx>
        <c:axId val="788118144"/>
        <c:scaling>
          <c:orientation val="minMax"/>
        </c:scaling>
        <c:delete val="1"/>
        <c:axPos val="l"/>
        <c:majorTickMark val="out"/>
        <c:minorTickMark val="none"/>
        <c:tickLblPos val="nextTo"/>
        <c:crossAx val="775452208"/>
        <c:crosses val="autoZero"/>
        <c:auto val="1"/>
        <c:lblAlgn val="ctr"/>
        <c:lblOffset val="100"/>
        <c:noMultiLvlLbl val="0"/>
      </c:catAx>
      <c:valAx>
        <c:axId val="775452208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88118144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 b="1"/>
              <a:t>ON TRACK</a:t>
            </a:r>
          </a:p>
        </c:rich>
      </c:tx>
      <c:layout>
        <c:manualLayout>
          <c:xMode val="edge"/>
          <c:yMode val="edge"/>
          <c:x val="3.4558800127522042E-2"/>
          <c:y val="0.1191292238400756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4.777923784494089E-2"/>
          <c:w val="0.93888888888888888"/>
          <c:h val="0.894402102496714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ProjectSheet!$I$5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D-4314-93DB-38E5B39DA31D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ProjectSheet!$J$5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D-4314-93DB-38E5B39DA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118144"/>
        <c:axId val="775452208"/>
      </c:barChart>
      <c:catAx>
        <c:axId val="788118144"/>
        <c:scaling>
          <c:orientation val="minMax"/>
        </c:scaling>
        <c:delete val="1"/>
        <c:axPos val="l"/>
        <c:majorTickMark val="out"/>
        <c:minorTickMark val="none"/>
        <c:tickLblPos val="nextTo"/>
        <c:crossAx val="775452208"/>
        <c:crosses val="autoZero"/>
        <c:auto val="1"/>
        <c:lblAlgn val="ctr"/>
        <c:lblOffset val="100"/>
        <c:noMultiLvlLbl val="0"/>
      </c:catAx>
      <c:valAx>
        <c:axId val="775452208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88118144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5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 b="1"/>
              <a:t>ON TRACK</a:t>
            </a:r>
          </a:p>
        </c:rich>
      </c:tx>
      <c:layout>
        <c:manualLayout>
          <c:xMode val="edge"/>
          <c:yMode val="edge"/>
          <c:x val="3.4558818769702813E-2"/>
          <c:y val="9.669731840079832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4.777923784494089E-2"/>
          <c:w val="0.93888888888888888"/>
          <c:h val="0.894402102496714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ProjectSheet!$L$5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D-482F-897A-43D383EDA522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ProjectSheet!$M$5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D-482F-897A-43D383EDA5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118144"/>
        <c:axId val="775452208"/>
      </c:barChart>
      <c:catAx>
        <c:axId val="788118144"/>
        <c:scaling>
          <c:orientation val="minMax"/>
        </c:scaling>
        <c:delete val="1"/>
        <c:axPos val="l"/>
        <c:majorTickMark val="out"/>
        <c:minorTickMark val="none"/>
        <c:tickLblPos val="nextTo"/>
        <c:crossAx val="775452208"/>
        <c:crosses val="autoZero"/>
        <c:auto val="1"/>
        <c:lblAlgn val="ctr"/>
        <c:lblOffset val="100"/>
        <c:noMultiLvlLbl val="0"/>
      </c:catAx>
      <c:valAx>
        <c:axId val="775452208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88118144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EC-405B-AADD-4A6665C489D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EC-405B-AADD-4A6665C489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EC-405B-AADD-4A6665C489DB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EC-405B-AADD-4A6665C489DB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ProjectSheet!$B$12:$B$15</c:f>
              <c:strCache>
                <c:ptCount val="4"/>
                <c:pt idx="0">
                  <c:v>Art</c:v>
                </c:pt>
                <c:pt idx="1">
                  <c:v>Programming</c:v>
                </c:pt>
                <c:pt idx="2">
                  <c:v>Design</c:v>
                </c:pt>
                <c:pt idx="3">
                  <c:v>R&amp;D</c:v>
                </c:pt>
              </c:strCache>
            </c:strRef>
          </c:cat>
          <c:val>
            <c:numRef>
              <c:f>ProjectSheet!$C$12:$C$15</c:f>
              <c:numCache>
                <c:formatCode>0%</c:formatCode>
                <c:ptCount val="4"/>
                <c:pt idx="0">
                  <c:v>0.55000000000000004</c:v>
                </c:pt>
                <c:pt idx="1">
                  <c:v>0.25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C-405B-AADD-4A6665C489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3A-4971-9B73-902E29F428A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3A-4971-9B73-902E29F428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93A-4971-9B73-902E29F428AF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93A-4971-9B73-902E29F428A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ProjectSheet!$E$12:$E$15</c:f>
              <c:strCache>
                <c:ptCount val="4"/>
                <c:pt idx="0">
                  <c:v>Art</c:v>
                </c:pt>
                <c:pt idx="1">
                  <c:v>Programming</c:v>
                </c:pt>
                <c:pt idx="2">
                  <c:v>Design</c:v>
                </c:pt>
                <c:pt idx="3">
                  <c:v>R&amp;D</c:v>
                </c:pt>
              </c:strCache>
            </c:strRef>
          </c:cat>
          <c:val>
            <c:numRef>
              <c:f>ProjectSheet!$F$12:$F$15</c:f>
              <c:numCache>
                <c:formatCode>0%</c:formatCode>
                <c:ptCount val="4"/>
                <c:pt idx="0">
                  <c:v>0.1</c:v>
                </c:pt>
                <c:pt idx="1">
                  <c:v>0.75</c:v>
                </c:pt>
                <c:pt idx="2">
                  <c:v>0.15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A-4971-9B73-902E29F428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DF-49B1-BA05-F06DE56B5E0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DF-49B1-BA05-F06DE56B5E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DF-49B1-BA05-F06DE56B5E00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DF-49B1-BA05-F06DE56B5E0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ProjectSheet!$H$12:$H$15</c:f>
              <c:strCache>
                <c:ptCount val="4"/>
                <c:pt idx="0">
                  <c:v>Art</c:v>
                </c:pt>
                <c:pt idx="1">
                  <c:v>Programming</c:v>
                </c:pt>
                <c:pt idx="2">
                  <c:v>Design</c:v>
                </c:pt>
                <c:pt idx="3">
                  <c:v>R&amp;D</c:v>
                </c:pt>
              </c:strCache>
            </c:strRef>
          </c:cat>
          <c:val>
            <c:numRef>
              <c:f>ProjectSheet!$I$12:$I$15</c:f>
              <c:numCache>
                <c:formatCode>0%</c:formatCode>
                <c:ptCount val="4"/>
                <c:pt idx="0">
                  <c:v>0.45</c:v>
                </c:pt>
                <c:pt idx="1">
                  <c:v>0.5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DF-49B1-BA05-F06DE56B5E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DBB-4890-A6D3-8BC1125C21B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BB-4890-A6D3-8BC1125C2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DBB-4890-A6D3-8BC1125C21BF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DBB-4890-A6D3-8BC1125C21B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ProjectSheet!$K$12:$K$15</c:f>
              <c:strCache>
                <c:ptCount val="4"/>
                <c:pt idx="0">
                  <c:v>Art</c:v>
                </c:pt>
                <c:pt idx="1">
                  <c:v>Programming</c:v>
                </c:pt>
                <c:pt idx="2">
                  <c:v>Design</c:v>
                </c:pt>
                <c:pt idx="3">
                  <c:v>R&amp;D</c:v>
                </c:pt>
              </c:strCache>
            </c:strRef>
          </c:cat>
          <c:val>
            <c:numRef>
              <c:f>ProjectSheet!$L$12:$L$15</c:f>
              <c:numCache>
                <c:formatCode>0%</c:formatCode>
                <c:ptCount val="4"/>
                <c:pt idx="0">
                  <c:v>0.1</c:v>
                </c:pt>
                <c:pt idx="1">
                  <c:v>0.65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BB-4890-A6D3-8BC1125C21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2588303156275"/>
          <c:y val="5.1266619449021458E-2"/>
          <c:w val="0.86176592979535926"/>
          <c:h val="0.82230565627969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Project 1</c:v>
                </c:pt>
              </c:strCache>
            </c:strRef>
          </c:tx>
          <c:spPr>
            <a:solidFill>
              <a:srgbClr val="FF4747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Data!$C$5:$C$9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4</c:v>
                </c:pt>
                <c:pt idx="3">
                  <c:v>32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CB1-A0AF-F72F1BDF79F9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Project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Data!$D$5:$D$9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16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0-4CB1-A0AF-F72F1BDF79F9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Project 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0-4CB1-A0AF-F72F1BDF79F9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Project 4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Data!$F$5:$F$9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0-4CB1-A0AF-F72F1BDF79F9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Project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0-4CB1-A0AF-F72F1BDF79F9}"/>
            </c:ext>
          </c:extLst>
        </c:ser>
        <c:ser>
          <c:idx val="5"/>
          <c:order val="5"/>
          <c:tx>
            <c:strRef>
              <c:f>Data!$H$4</c:f>
              <c:strCache>
                <c:ptCount val="1"/>
                <c:pt idx="0">
                  <c:v>Project 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0-4CB1-A0AF-F72F1BDF79F9}"/>
            </c:ext>
          </c:extLst>
        </c:ser>
        <c:ser>
          <c:idx val="6"/>
          <c:order val="6"/>
          <c:tx>
            <c:strRef>
              <c:f>Data!$I$4</c:f>
              <c:strCache>
                <c:ptCount val="1"/>
                <c:pt idx="0">
                  <c:v>Project 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B0-4CB1-A0AF-F72F1BDF79F9}"/>
            </c:ext>
          </c:extLst>
        </c:ser>
        <c:ser>
          <c:idx val="7"/>
          <c:order val="7"/>
          <c:tx>
            <c:strRef>
              <c:f>Data!$J$4</c:f>
              <c:strCache>
                <c:ptCount val="1"/>
                <c:pt idx="0">
                  <c:v>Project 8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Data!$J$5:$J$9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7-4735-9008-8C274BCE1F47}"/>
            </c:ext>
          </c:extLst>
        </c:ser>
        <c:ser>
          <c:idx val="8"/>
          <c:order val="8"/>
          <c:tx>
            <c:strRef>
              <c:f>Data!$K$4</c:f>
              <c:strCache>
                <c:ptCount val="1"/>
                <c:pt idx="0">
                  <c:v>Project 9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7-4735-9008-8C274BCE1F47}"/>
            </c:ext>
          </c:extLst>
        </c:ser>
        <c:ser>
          <c:idx val="9"/>
          <c:order val="9"/>
          <c:tx>
            <c:strRef>
              <c:f>Data!$L$4</c:f>
              <c:strCache>
                <c:ptCount val="1"/>
                <c:pt idx="0">
                  <c:v>Project 10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7-4735-9008-8C274BCE1F47}"/>
            </c:ext>
          </c:extLst>
        </c:ser>
        <c:ser>
          <c:idx val="10"/>
          <c:order val="10"/>
          <c:tx>
            <c:strRef>
              <c:f>Data!$M$4</c:f>
              <c:strCache>
                <c:ptCount val="1"/>
                <c:pt idx="0">
                  <c:v>Project 11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7-4735-9008-8C274BCE1F47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7-4735-9008-8C274BCE1F47}"/>
            </c:ext>
          </c:extLst>
        </c:ser>
        <c:ser>
          <c:idx val="12"/>
          <c:order val="12"/>
          <c:tx>
            <c:strRef>
              <c:f>Data!$O$4</c:f>
              <c:strCache>
                <c:ptCount val="1"/>
                <c:pt idx="0">
                  <c:v>Internal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7-4735-9008-8C274BCE1F47}"/>
            </c:ext>
          </c:extLst>
        </c:ser>
        <c:ser>
          <c:idx val="13"/>
          <c:order val="13"/>
          <c:tx>
            <c:strRef>
              <c:f>Data!$P$4</c:f>
              <c:strCache>
                <c:ptCount val="1"/>
                <c:pt idx="0">
                  <c:v>Self-Studie</c:v>
                </c:pt>
              </c:strCache>
            </c:strRef>
          </c:tx>
          <c:invertIfNegative val="0"/>
          <c:dLbls>
            <c:delete val="1"/>
          </c:dLbls>
          <c:cat>
            <c:strRef>
              <c:f>Data!$B$5:$B$9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7-4735-9008-8C274BCE1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3715359"/>
        <c:axId val="31677759"/>
      </c:barChart>
      <c:catAx>
        <c:axId val="18337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1677759"/>
        <c:crosses val="autoZero"/>
        <c:auto val="1"/>
        <c:lblAlgn val="ctr"/>
        <c:lblOffset val="100"/>
        <c:noMultiLvlLbl val="0"/>
      </c:catAx>
      <c:valAx>
        <c:axId val="31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Hours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3371535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Data!$B$14</c:f>
              <c:strCache>
                <c:ptCount val="1"/>
                <c:pt idx="0">
                  <c:v>Hours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FF4747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FD-4A8B-B97F-FB3CA398F2C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FD-4A8B-B97F-FB3CA398F2C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FD-4A8B-B97F-FB3CA398F2C8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FD-4A8B-B97F-FB3CA398F2C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FD-4A8B-B97F-FB3CA398F2C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FD-4A8B-B97F-FB3CA398F2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CFD-4A8B-B97F-FB3CA398F2C8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Data!$C$13:$P$13</c:f>
              <c:strCache>
                <c:ptCount val="1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  <c:pt idx="11">
                  <c:v>Tools</c:v>
                </c:pt>
                <c:pt idx="12">
                  <c:v>Internal</c:v>
                </c:pt>
                <c:pt idx="13">
                  <c:v>Self-Studie</c:v>
                </c:pt>
              </c:strCache>
            </c:strRef>
          </c:cat>
          <c:val>
            <c:numRef>
              <c:f>Data!$C$14:$P$14</c:f>
              <c:numCache>
                <c:formatCode>General</c:formatCode>
                <c:ptCount val="14"/>
                <c:pt idx="0">
                  <c:v>76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32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FD-4A8B-B97F-FB3CA398F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Payed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Data!$C$41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E-42A5-9694-46A9DFE48A11}"/>
            </c:ext>
          </c:extLst>
        </c:ser>
        <c:ser>
          <c:idx val="1"/>
          <c:order val="1"/>
          <c:tx>
            <c:strRef>
              <c:f>Data!$D$40</c:f>
              <c:strCache>
                <c:ptCount val="1"/>
                <c:pt idx="0">
                  <c:v>Unpayed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Data!$D$41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E-42A5-9694-46A9DFE48A11}"/>
            </c:ext>
          </c:extLst>
        </c:ser>
        <c:ser>
          <c:idx val="2"/>
          <c:order val="2"/>
          <c:tx>
            <c:strRef>
              <c:f>Data!$E$40</c:f>
              <c:strCache>
                <c:ptCount val="1"/>
                <c:pt idx="0">
                  <c:v>Unaccounted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Data!$E$41</c:f>
              <c:numCache>
                <c:formatCode>General</c:formatCode>
                <c:ptCount val="1"/>
                <c:pt idx="0">
                  <c:v>-276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E-42A5-9694-46A9DFE48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035807"/>
        <c:axId val="143772607"/>
      </c:barChart>
      <c:catAx>
        <c:axId val="7030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3772607"/>
        <c:crosses val="autoZero"/>
        <c:auto val="1"/>
        <c:lblAlgn val="ctr"/>
        <c:lblOffset val="100"/>
        <c:noMultiLvlLbl val="0"/>
      </c:catAx>
      <c:valAx>
        <c:axId val="143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30358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Data!$C$24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19050">
              <a:solidFill>
                <a:schemeClr val="l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03D-40A6-A5C2-64688B93BC09}"/>
              </c:ext>
            </c:extLst>
          </c:dPt>
          <c:cat>
            <c:strRef>
              <c:f>Data!$B$25:$B$35</c:f>
              <c:strCache>
                <c:ptCount val="11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</c:strCache>
            </c:strRef>
          </c:cat>
          <c:val>
            <c:numRef>
              <c:f>Data!$C$25:$C$35</c:f>
              <c:numCache>
                <c:formatCode>General</c:formatCode>
                <c:ptCount val="11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D-40A6-A5C2-64688B93BC09}"/>
            </c:ext>
          </c:extLst>
        </c:ser>
        <c:ser>
          <c:idx val="1"/>
          <c:order val="1"/>
          <c:tx>
            <c:strRef>
              <c:f>Data!$D$24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l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03D-40A6-A5C2-64688B93BC09}"/>
              </c:ext>
            </c:extLst>
          </c:dPt>
          <c:cat>
            <c:strRef>
              <c:f>Data!$B$25:$B$35</c:f>
              <c:strCache>
                <c:ptCount val="11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</c:strCache>
            </c:strRef>
          </c:cat>
          <c:val>
            <c:numRef>
              <c:f>Data!$D$25:$D$35</c:f>
              <c:numCache>
                <c:formatCode>General</c:formatCode>
                <c:ptCount val="11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D-40A6-A5C2-64688B93BC09}"/>
            </c:ext>
          </c:extLst>
        </c:ser>
        <c:ser>
          <c:idx val="2"/>
          <c:order val="2"/>
          <c:tx>
            <c:strRef>
              <c:f>Data!$E$24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solidFill>
                <a:schemeClr val="l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03D-40A6-A5C2-64688B93BC09}"/>
              </c:ext>
            </c:extLst>
          </c:dPt>
          <c:cat>
            <c:strRef>
              <c:f>Data!$B$25:$B$35</c:f>
              <c:strCache>
                <c:ptCount val="11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</c:strCache>
            </c:strRef>
          </c:cat>
          <c:val>
            <c:numRef>
              <c:f>Data!$E$25:$E$35</c:f>
              <c:numCache>
                <c:formatCode>General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3D-40A6-A5C2-64688B93BC09}"/>
            </c:ext>
          </c:extLst>
        </c:ser>
        <c:ser>
          <c:idx val="3"/>
          <c:order val="3"/>
          <c:tx>
            <c:strRef>
              <c:f>Data!$F$24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  <a:prstDash val="solid"/>
            </a:ln>
          </c:spPr>
          <c:invertIfNegative val="0"/>
          <c:cat>
            <c:strRef>
              <c:f>Data!$B$25:$B$35</c:f>
              <c:strCache>
                <c:ptCount val="11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</c:strCache>
            </c:strRef>
          </c:cat>
          <c:val>
            <c:numRef>
              <c:f>Data!$F$25:$F$35</c:f>
              <c:numCache>
                <c:formatCode>General</c:formatCode>
                <c:ptCount val="11"/>
                <c:pt idx="0">
                  <c:v>273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3D-40A6-A5C2-64688B93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90294048"/>
        <c:axId val="146665568"/>
      </c:barChart>
      <c:catAx>
        <c:axId val="29029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6665568"/>
        <c:crosses val="autoZero"/>
        <c:auto val="1"/>
        <c:lblAlgn val="ctr"/>
        <c:lblOffset val="100"/>
        <c:noMultiLvlLbl val="0"/>
      </c:catAx>
      <c:valAx>
        <c:axId val="146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902940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ProjectSheet!$B$8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FF4747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ProjectSheet!$C$7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ProjectSheet!$C$8</c:f>
              <c:numCache>
                <c:formatCode>General</c:formatCode>
                <c:ptCount val="1"/>
                <c:pt idx="0">
                  <c:v>14360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7-4377-8C31-74CB5FAF58FB}"/>
            </c:ext>
          </c:extLst>
        </c:ser>
        <c:ser>
          <c:idx val="1"/>
          <c:order val="1"/>
          <c:tx>
            <c:strRef>
              <c:f>ProjectSheet!$B$9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8F8F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ProjectSheet!$C$7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ProjectSheet!$C$9</c:f>
              <c:numCache>
                <c:formatCode>General</c:formatCode>
                <c:ptCount val="1"/>
                <c:pt idx="0">
                  <c:v>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7-4377-8C31-74CB5FAF5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1184"/>
        <c:axId val="104999360"/>
      </c:barChart>
      <c:catAx>
        <c:axId val="77548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9360"/>
        <c:crosses val="autoZero"/>
        <c:auto val="1"/>
        <c:lblAlgn val="ctr"/>
        <c:lblOffset val="100"/>
        <c:noMultiLvlLbl val="0"/>
      </c:catAx>
      <c:valAx>
        <c:axId val="104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5481184"/>
        <c:crosses val="autoZero"/>
        <c:crossBetween val="between"/>
        <c:majorUnit val="250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ProjectSheet!$E$8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ProjectSheet!$F$7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ProjectSheet!$F$8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5-4205-BA1C-2CF732C2816E}"/>
            </c:ext>
          </c:extLst>
        </c:ser>
        <c:ser>
          <c:idx val="1"/>
          <c:order val="1"/>
          <c:tx>
            <c:strRef>
              <c:f>ProjectSheet!$E$9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ProjectSheet!$F$7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ProjectSheet!$F$9</c:f>
              <c:numCache>
                <c:formatCode>General</c:formatCode>
                <c:ptCount val="1"/>
                <c:pt idx="0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5-4205-BA1C-2CF732C28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1184"/>
        <c:axId val="104999360"/>
      </c:barChart>
      <c:catAx>
        <c:axId val="77548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9360"/>
        <c:crosses val="autoZero"/>
        <c:auto val="1"/>
        <c:lblAlgn val="ctr"/>
        <c:lblOffset val="100"/>
        <c:noMultiLvlLbl val="0"/>
      </c:catAx>
      <c:valAx>
        <c:axId val="1049993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5481184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ProjectSheet!$H$8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ProjectSheet!$I$7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ProjectSheet!$I$8</c:f>
              <c:numCache>
                <c:formatCode>General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417-95A3-F29BD1A6417E}"/>
            </c:ext>
          </c:extLst>
        </c:ser>
        <c:ser>
          <c:idx val="1"/>
          <c:order val="1"/>
          <c:tx>
            <c:strRef>
              <c:f>ProjectSheet!$H$9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ProjectSheet!$I$7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ProjectSheet!$I$9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C-4417-95A3-F29BD1A641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1184"/>
        <c:axId val="104999360"/>
      </c:barChart>
      <c:catAx>
        <c:axId val="77548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9360"/>
        <c:crosses val="autoZero"/>
        <c:auto val="1"/>
        <c:lblAlgn val="ctr"/>
        <c:lblOffset val="100"/>
        <c:noMultiLvlLbl val="0"/>
      </c:catAx>
      <c:valAx>
        <c:axId val="1049993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5481184"/>
        <c:crosses val="autoZero"/>
        <c:crossBetween val="between"/>
        <c:majorUnit val="25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ProjectSheet!$K$8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ProjectSheet!$L$7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ProjectSheet!$L$8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0-4846-9532-DD471ED0FECF}"/>
            </c:ext>
          </c:extLst>
        </c:ser>
        <c:ser>
          <c:idx val="1"/>
          <c:order val="1"/>
          <c:tx>
            <c:strRef>
              <c:f>ProjectSheet!$K$9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ProjectSheet!$L$7</c:f>
              <c:strCache>
                <c:ptCount val="1"/>
                <c:pt idx="0">
                  <c:v>Budget</c:v>
                </c:pt>
              </c:strCache>
            </c:strRef>
          </c:cat>
          <c:val>
            <c:numRef>
              <c:f>ProjectSheet!$L$9</c:f>
              <c:numCache>
                <c:formatCode>General</c:formatCode>
                <c:ptCount val="1"/>
                <c:pt idx="0">
                  <c:v>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0-4846-9532-DD471ED0F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1184"/>
        <c:axId val="104999360"/>
      </c:barChart>
      <c:catAx>
        <c:axId val="77548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9360"/>
        <c:crosses val="autoZero"/>
        <c:auto val="1"/>
        <c:lblAlgn val="ctr"/>
        <c:lblOffset val="100"/>
        <c:noMultiLvlLbl val="0"/>
      </c:catAx>
      <c:valAx>
        <c:axId val="104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5481184"/>
        <c:crosses val="autoZero"/>
        <c:crossBetween val="between"/>
        <c:majorUnit val="25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578158</xdr:colOff>
      <xdr:row>23</xdr:row>
      <xdr:rowOff>20092</xdr:rowOff>
    </xdr:from>
    <xdr:to>
      <xdr:col>21</xdr:col>
      <xdr:colOff>32278</xdr:colOff>
      <xdr:row>30</xdr:row>
      <xdr:rowOff>54428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B77773C-0905-456A-947F-C9D74E8E5AA7}"/>
            </a:ext>
          </a:extLst>
        </xdr:cNvPr>
        <xdr:cNvSpPr/>
      </xdr:nvSpPr>
      <xdr:spPr>
        <a:xfrm>
          <a:off x="4975987" y="3791992"/>
          <a:ext cx="1326462" cy="132973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7257</xdr:colOff>
      <xdr:row>22</xdr:row>
      <xdr:rowOff>7258</xdr:rowOff>
    </xdr:from>
    <xdr:to>
      <xdr:col>22</xdr:col>
      <xdr:colOff>3266</xdr:colOff>
      <xdr:row>31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3630</xdr:colOff>
      <xdr:row>5</xdr:row>
      <xdr:rowOff>3</xdr:rowOff>
    </xdr:from>
    <xdr:to>
      <xdr:col>20</xdr:col>
      <xdr:colOff>6351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5</xdr:row>
      <xdr:rowOff>3629</xdr:rowOff>
    </xdr:from>
    <xdr:to>
      <xdr:col>26</xdr:col>
      <xdr:colOff>517071</xdr:colOff>
      <xdr:row>15</xdr:row>
      <xdr:rowOff>125186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22</xdr:row>
      <xdr:rowOff>10885</xdr:rowOff>
    </xdr:from>
    <xdr:to>
      <xdr:col>6</xdr:col>
      <xdr:colOff>140</xdr:colOff>
      <xdr:row>35</xdr:row>
      <xdr:rowOff>182336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3629</xdr:colOff>
      <xdr:row>22</xdr:row>
      <xdr:rowOff>7258</xdr:rowOff>
    </xdr:from>
    <xdr:to>
      <xdr:col>11</xdr:col>
      <xdr:colOff>616857</xdr:colOff>
      <xdr:row>35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</xdr:rowOff>
    </xdr:from>
    <xdr:to>
      <xdr:col>7</xdr:col>
      <xdr:colOff>613104</xdr:colOff>
      <xdr:row>55</xdr:row>
      <xdr:rowOff>263770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14</xdr:col>
      <xdr:colOff>613104</xdr:colOff>
      <xdr:row>55</xdr:row>
      <xdr:rowOff>263769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21</xdr:col>
      <xdr:colOff>613104</xdr:colOff>
      <xdr:row>55</xdr:row>
      <xdr:rowOff>263769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49</xdr:row>
      <xdr:rowOff>0</xdr:rowOff>
    </xdr:from>
    <xdr:to>
      <xdr:col>26</xdr:col>
      <xdr:colOff>613104</xdr:colOff>
      <xdr:row>55</xdr:row>
      <xdr:rowOff>248529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43</xdr:row>
      <xdr:rowOff>31531</xdr:rowOff>
    </xdr:from>
    <xdr:to>
      <xdr:col>7</xdr:col>
      <xdr:colOff>613104</xdr:colOff>
      <xdr:row>47</xdr:row>
      <xdr:rowOff>263769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43</xdr:row>
      <xdr:rowOff>31531</xdr:rowOff>
    </xdr:from>
    <xdr:to>
      <xdr:col>14</xdr:col>
      <xdr:colOff>613104</xdr:colOff>
      <xdr:row>47</xdr:row>
      <xdr:rowOff>258884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43</xdr:row>
      <xdr:rowOff>31531</xdr:rowOff>
    </xdr:from>
    <xdr:to>
      <xdr:col>21</xdr:col>
      <xdr:colOff>613104</xdr:colOff>
      <xdr:row>47</xdr:row>
      <xdr:rowOff>258884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43</xdr:row>
      <xdr:rowOff>31531</xdr:rowOff>
    </xdr:from>
    <xdr:to>
      <xdr:col>26</xdr:col>
      <xdr:colOff>613104</xdr:colOff>
      <xdr:row>47</xdr:row>
      <xdr:rowOff>228404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4233</xdr:colOff>
      <xdr:row>57</xdr:row>
      <xdr:rowOff>0</xdr:rowOff>
    </xdr:from>
    <xdr:to>
      <xdr:col>9</xdr:col>
      <xdr:colOff>0</xdr:colOff>
      <xdr:row>63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4233</xdr:colOff>
      <xdr:row>57</xdr:row>
      <xdr:rowOff>0</xdr:rowOff>
    </xdr:from>
    <xdr:to>
      <xdr:col>15</xdr:col>
      <xdr:colOff>16933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8467</xdr:colOff>
      <xdr:row>57</xdr:row>
      <xdr:rowOff>0</xdr:rowOff>
    </xdr:from>
    <xdr:to>
      <xdr:col>22</xdr:col>
      <xdr:colOff>12700</xdr:colOff>
      <xdr:row>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4234</xdr:colOff>
      <xdr:row>57</xdr:row>
      <xdr:rowOff>0</xdr:rowOff>
    </xdr:from>
    <xdr:to>
      <xdr:col>27</xdr:col>
      <xdr:colOff>2</xdr:colOff>
      <xdr:row>63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showGridLines="0" tabSelected="1" view="pageLayout" zoomScale="115" zoomScaleNormal="100" zoomScalePageLayoutView="115" workbookViewId="0">
      <selection activeCell="AD15" sqref="AD15"/>
    </sheetView>
  </sheetViews>
  <sheetFormatPr baseColWidth="10" defaultColWidth="9" defaultRowHeight="15" x14ac:dyDescent="0.2"/>
  <cols>
    <col min="1" max="2" width="8.83203125" customWidth="1"/>
    <col min="3" max="3" width="0.6640625" customWidth="1"/>
    <col min="4" max="4" width="6.5" customWidth="1"/>
    <col min="5" max="6" width="0.33203125" customWidth="1"/>
    <col min="7" max="7" width="8.5" customWidth="1"/>
    <col min="8" max="8" width="7.83203125" customWidth="1"/>
    <col min="9" max="10" width="0.33203125" customWidth="1"/>
    <col min="11" max="11" width="6.5" customWidth="1"/>
    <col min="12" max="12" width="8.5" customWidth="1"/>
    <col min="13" max="14" width="0.33203125" customWidth="1"/>
    <col min="15" max="15" width="8.5" customWidth="1"/>
    <col min="16" max="17" width="0.33203125" customWidth="1"/>
    <col min="18" max="18" width="6.5" customWidth="1"/>
    <col min="19" max="20" width="0.33203125" customWidth="1"/>
    <col min="21" max="22" width="8.5" customWidth="1"/>
    <col min="23" max="24" width="0.33203125" customWidth="1"/>
    <col min="25" max="25" width="6.5" customWidth="1"/>
    <col min="26" max="26" width="7.1640625" customWidth="1"/>
    <col min="27" max="27" width="8.5" customWidth="1"/>
    <col min="29" max="29" width="9.1640625" customWidth="1"/>
  </cols>
  <sheetData>
    <row r="1" spans="1:27" x14ac:dyDescent="0.2">
      <c r="A1" s="33" t="s">
        <v>0</v>
      </c>
      <c r="B1" s="123">
        <f ca="1">TODAY()-WEEKDAY(TODAY(),2)+1</f>
        <v>45376</v>
      </c>
      <c r="C1" s="123"/>
      <c r="D1" s="33" t="s">
        <v>1</v>
      </c>
      <c r="E1" s="33"/>
      <c r="F1" s="33"/>
      <c r="G1" s="48">
        <f ca="1">B1+4</f>
        <v>45380</v>
      </c>
      <c r="H1" s="130" t="s">
        <v>2</v>
      </c>
      <c r="I1" s="130"/>
      <c r="J1" s="130"/>
      <c r="K1" s="131"/>
      <c r="L1" s="124" t="str">
        <f>INDEX(Data!C13:P13, MATCH(MAX(Data!C14:P14),Data!C14:P14,0))</f>
        <v>Project 2</v>
      </c>
      <c r="M1" s="124"/>
      <c r="N1" s="124"/>
      <c r="O1" s="124"/>
      <c r="P1" s="124"/>
      <c r="Q1" s="124"/>
      <c r="R1" s="130" t="s">
        <v>82</v>
      </c>
      <c r="S1" s="130"/>
      <c r="T1" s="130"/>
      <c r="U1" s="131"/>
      <c r="V1" s="124">
        <v>0</v>
      </c>
      <c r="W1" s="124"/>
      <c r="X1" s="124"/>
      <c r="Y1" s="32" t="s">
        <v>3</v>
      </c>
      <c r="Z1" s="132" t="s">
        <v>78</v>
      </c>
      <c r="AA1" s="132"/>
    </row>
    <row r="2" spans="1:27" x14ac:dyDescent="0.2">
      <c r="A2" s="128" t="s">
        <v>76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</row>
    <row r="3" spans="1:27" x14ac:dyDescent="0.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 spans="1:27" x14ac:dyDescent="0.2">
      <c r="A4" s="125" t="s">
        <v>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45"/>
      <c r="T4" s="46"/>
      <c r="U4" s="89" t="s">
        <v>5</v>
      </c>
      <c r="V4" s="90"/>
      <c r="W4" s="90"/>
      <c r="X4" s="90"/>
      <c r="Y4" s="90"/>
      <c r="Z4" s="90"/>
      <c r="AA4" s="127"/>
    </row>
    <row r="5" spans="1:27" ht="3.5" customHeight="1" x14ac:dyDescent="0.2">
      <c r="A5" s="30"/>
      <c r="B5" s="31"/>
      <c r="C5" s="31"/>
      <c r="D5" s="31"/>
      <c r="E5" s="31"/>
      <c r="F5" s="31"/>
      <c r="G5" s="30"/>
      <c r="H5" s="31"/>
      <c r="I5" s="31"/>
      <c r="J5" s="31"/>
      <c r="K5" s="31"/>
      <c r="L5" s="31"/>
      <c r="M5" s="31"/>
      <c r="N5" s="31"/>
      <c r="O5" s="30"/>
      <c r="P5" s="30"/>
      <c r="Q5" s="30"/>
      <c r="R5" s="31"/>
      <c r="S5" s="31"/>
      <c r="T5" s="31"/>
      <c r="U5" s="31"/>
      <c r="V5" s="31"/>
      <c r="W5" s="31"/>
      <c r="X5" s="31"/>
      <c r="Y5" s="30"/>
      <c r="Z5" s="31"/>
      <c r="AA5" s="31"/>
    </row>
    <row r="6" spans="1:27" ht="13.75" customHeight="1" x14ac:dyDescent="0.2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26"/>
      <c r="T6" s="44"/>
      <c r="U6" s="122"/>
      <c r="V6" s="122"/>
      <c r="W6" s="122"/>
      <c r="X6" s="122"/>
      <c r="Y6" s="122"/>
      <c r="Z6" s="122"/>
      <c r="AA6" s="122"/>
    </row>
    <row r="7" spans="1:27" ht="25.25" customHeight="1" x14ac:dyDescent="0.2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26"/>
      <c r="T7" s="44"/>
      <c r="U7" s="122"/>
      <c r="V7" s="122"/>
      <c r="W7" s="122"/>
      <c r="X7" s="122"/>
      <c r="Y7" s="122"/>
      <c r="Z7" s="122"/>
      <c r="AA7" s="122"/>
    </row>
    <row r="8" spans="1:27" ht="13.75" customHeight="1" x14ac:dyDescent="0.2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26"/>
      <c r="T8" s="44"/>
      <c r="U8" s="122"/>
      <c r="V8" s="122"/>
      <c r="W8" s="122"/>
      <c r="X8" s="122"/>
      <c r="Y8" s="122"/>
      <c r="Z8" s="122"/>
      <c r="AA8" s="122"/>
    </row>
    <row r="9" spans="1:27" ht="13.75" customHeight="1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26"/>
      <c r="T9" s="44"/>
      <c r="U9" s="122"/>
      <c r="V9" s="122"/>
      <c r="W9" s="122"/>
      <c r="X9" s="122"/>
      <c r="Y9" s="122"/>
      <c r="Z9" s="122"/>
      <c r="AA9" s="122"/>
    </row>
    <row r="10" spans="1:27" ht="13.75" customHeight="1" x14ac:dyDescent="0.2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26"/>
      <c r="T10" s="44"/>
      <c r="U10" s="122"/>
      <c r="V10" s="122"/>
      <c r="W10" s="122"/>
      <c r="X10" s="122"/>
      <c r="Y10" s="122"/>
      <c r="Z10" s="122"/>
      <c r="AA10" s="122"/>
    </row>
    <row r="11" spans="1:27" ht="13.75" customHeight="1" x14ac:dyDescent="0.2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26"/>
      <c r="T11" s="44"/>
      <c r="U11" s="122"/>
      <c r="V11" s="122"/>
      <c r="W11" s="122"/>
      <c r="X11" s="122"/>
      <c r="Y11" s="122"/>
      <c r="Z11" s="122"/>
      <c r="AA11" s="122"/>
    </row>
    <row r="12" spans="1:27" ht="13.75" customHeight="1" x14ac:dyDescent="0.2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26"/>
      <c r="T12" s="44"/>
      <c r="U12" s="122"/>
      <c r="V12" s="122"/>
      <c r="W12" s="122"/>
      <c r="X12" s="122"/>
      <c r="Y12" s="122"/>
      <c r="Z12" s="122"/>
      <c r="AA12" s="122"/>
    </row>
    <row r="13" spans="1:27" ht="13.75" customHeight="1" x14ac:dyDescent="0.2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26"/>
      <c r="T13" s="44"/>
      <c r="U13" s="122"/>
      <c r="V13" s="122"/>
      <c r="W13" s="122"/>
      <c r="X13" s="122"/>
      <c r="Y13" s="122"/>
      <c r="Z13" s="122"/>
      <c r="AA13" s="122"/>
    </row>
    <row r="14" spans="1:27" ht="13.75" customHeight="1" x14ac:dyDescent="0.2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26"/>
      <c r="T14" s="44"/>
      <c r="U14" s="122"/>
      <c r="V14" s="122"/>
      <c r="W14" s="122"/>
      <c r="X14" s="122"/>
      <c r="Y14" s="122"/>
      <c r="Z14" s="122"/>
      <c r="AA14" s="122"/>
    </row>
    <row r="15" spans="1:27" ht="13.75" customHeight="1" x14ac:dyDescent="0.2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26"/>
      <c r="T15" s="44"/>
      <c r="U15" s="122"/>
      <c r="V15" s="122"/>
      <c r="W15" s="122"/>
      <c r="X15" s="122"/>
      <c r="Y15" s="122"/>
      <c r="Z15" s="122"/>
      <c r="AA15" s="122"/>
    </row>
    <row r="16" spans="1:27" ht="13.75" customHeight="1" x14ac:dyDescent="0.2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26"/>
      <c r="T16" s="44"/>
      <c r="U16" s="122"/>
      <c r="V16" s="122"/>
      <c r="W16" s="122"/>
      <c r="X16" s="122"/>
      <c r="Y16" s="122"/>
      <c r="Z16" s="122"/>
      <c r="AA16" s="122"/>
    </row>
    <row r="17" spans="1:27" ht="13.75" customHeight="1" x14ac:dyDescent="0.2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26"/>
      <c r="T17" s="44"/>
      <c r="U17" s="61" t="str">
        <f>IF(Data!C14&lt;&gt;0,Data!C13,"")</f>
        <v>Project 1</v>
      </c>
      <c r="V17" s="54" t="str">
        <f>IF(Data!D14&lt;&gt;0,Data!D13,"")</f>
        <v>Project 2</v>
      </c>
      <c r="W17" s="52"/>
      <c r="X17" s="52"/>
      <c r="Y17" s="52" t="str">
        <f>IF(Data!E14&lt;&gt;0,Data!E13,"")</f>
        <v/>
      </c>
      <c r="Z17" s="62" t="str">
        <f>IF(Data!F14&lt;&gt;0,Data!F13,"")</f>
        <v/>
      </c>
      <c r="AA17" s="63" t="str">
        <f>IF(Data!G14&lt;&gt;0,Data!G13,"")</f>
        <v/>
      </c>
    </row>
    <row r="18" spans="1:27" ht="13.75" customHeight="1" x14ac:dyDescent="0.2">
      <c r="B18" s="61" t="str">
        <f>IF(Data!C14&lt;&gt;0,Data!C13,"")</f>
        <v>Project 1</v>
      </c>
      <c r="C18" s="52"/>
      <c r="D18" s="54" t="str">
        <f>IF(Data!D14&lt;&gt;0,Data!D13,"")</f>
        <v>Project 2</v>
      </c>
      <c r="E18" s="54"/>
      <c r="F18" s="54"/>
      <c r="G18" s="66" t="str">
        <f>IF(Data!E14&lt;&gt;0,Data!E13,"")</f>
        <v/>
      </c>
      <c r="H18" s="67" t="str">
        <f>IF(Data!F14&lt;&gt;0,Data!F13,"")</f>
        <v/>
      </c>
      <c r="I18" s="52"/>
      <c r="J18" s="52"/>
      <c r="K18" s="63" t="str">
        <f>IF(Data!G14&lt;&gt;0,Data!G13,"")</f>
        <v/>
      </c>
      <c r="L18" s="60" t="str">
        <f>IF(Data!H14&lt;&gt;0,Data!H13,"")</f>
        <v/>
      </c>
      <c r="M18" s="60"/>
      <c r="N18" s="60"/>
      <c r="O18" s="58" t="str">
        <f>IF(Data!I14&lt;&gt;0,Data!I13,"")</f>
        <v/>
      </c>
      <c r="P18" s="68"/>
      <c r="Q18" s="68"/>
      <c r="R18" s="68"/>
      <c r="S18" s="43"/>
      <c r="T18" s="47"/>
      <c r="U18" s="60" t="str">
        <f>IF(Data!H14&lt;&gt;0,Data!H13,"")</f>
        <v/>
      </c>
      <c r="V18" s="64" t="str">
        <f>IF(Data!I14&lt;&gt;0,Data!I13,"")</f>
        <v/>
      </c>
      <c r="W18" s="52"/>
      <c r="X18" s="52"/>
      <c r="Y18" s="53" t="str">
        <f>IF(Data!J14&lt;&gt;0,Data!J13,"")</f>
        <v/>
      </c>
      <c r="Z18" s="59" t="str">
        <f>IF(Data!K14&lt;&gt;0,Data!K13,"")</f>
        <v/>
      </c>
      <c r="AA18" s="56" t="str">
        <f>IF(Data!L14&lt;&gt;0,Data!L13,"")</f>
        <v/>
      </c>
    </row>
    <row r="19" spans="1:27" ht="13.75" customHeight="1" x14ac:dyDescent="0.2">
      <c r="B19" s="53" t="str">
        <f>IF(Data!J14&lt;&gt;0,Data!J13,"")</f>
        <v/>
      </c>
      <c r="C19" s="52"/>
      <c r="D19" s="69" t="str">
        <f>IF(Data!K14&lt;&gt;0,Data!K13,"")</f>
        <v/>
      </c>
      <c r="E19" s="69"/>
      <c r="F19" s="69"/>
      <c r="G19" s="63" t="str">
        <f>IF(Data!L14&lt;&gt;0,Data!L13,"")</f>
        <v/>
      </c>
      <c r="H19" s="70" t="str">
        <f>IF(Data!M14&lt;&gt;0,Data!M13,"")</f>
        <v/>
      </c>
      <c r="I19" s="52"/>
      <c r="J19" s="52"/>
      <c r="K19" s="54" t="str">
        <f>IF(Data!N14&lt;&gt;0,Data!N13,"")</f>
        <v>Tools</v>
      </c>
      <c r="L19" s="65" t="str">
        <f>IF(Data!O14&lt;&gt;0,Data!O13,"")</f>
        <v>Internal</v>
      </c>
      <c r="M19" s="65"/>
      <c r="N19" s="65"/>
      <c r="O19" s="71" t="str">
        <f>IF(Data!P14&lt;&gt;0,Data!P13,"")</f>
        <v>Self-Studie</v>
      </c>
      <c r="P19" s="68"/>
      <c r="Q19" s="68"/>
      <c r="R19" s="68"/>
      <c r="S19" s="43"/>
      <c r="T19" s="47"/>
      <c r="U19" s="65" t="str">
        <f>IF(Data!M14&lt;&gt;0,Data!M13,"")</f>
        <v/>
      </c>
      <c r="V19" s="52"/>
      <c r="W19" s="52"/>
      <c r="X19" s="52"/>
      <c r="Y19" s="52"/>
      <c r="Z19" s="52"/>
      <c r="AA19" s="52"/>
    </row>
    <row r="20" spans="1:27" ht="3.5" customHeight="1" x14ac:dyDescent="0.2">
      <c r="A20" s="30"/>
      <c r="B20" s="31"/>
      <c r="C20" s="31"/>
      <c r="D20" s="31"/>
      <c r="E20" s="31"/>
      <c r="F20" s="31"/>
      <c r="G20" s="30"/>
      <c r="H20" s="31"/>
      <c r="I20" s="31"/>
      <c r="J20" s="31"/>
      <c r="K20" s="31"/>
      <c r="L20" s="31"/>
      <c r="M20" s="31"/>
      <c r="N20" s="31"/>
      <c r="O20" s="30"/>
      <c r="P20" s="30"/>
      <c r="Q20" s="30"/>
      <c r="R20" s="31"/>
      <c r="S20" s="31"/>
      <c r="T20" s="31"/>
      <c r="U20" s="31"/>
      <c r="V20" s="31"/>
      <c r="W20" s="31"/>
      <c r="X20" s="31"/>
      <c r="Y20" s="30"/>
      <c r="Z20" s="31"/>
      <c r="AA20" s="31"/>
    </row>
    <row r="21" spans="1:27" x14ac:dyDescent="0.2">
      <c r="A21" s="89" t="s">
        <v>6</v>
      </c>
      <c r="B21" s="90"/>
      <c r="C21" s="90"/>
      <c r="D21" s="90"/>
      <c r="E21" s="45"/>
      <c r="F21" s="46"/>
      <c r="G21" s="89" t="s">
        <v>7</v>
      </c>
      <c r="H21" s="90"/>
      <c r="I21" s="90"/>
      <c r="J21" s="90"/>
      <c r="K21" s="90"/>
      <c r="L21" s="90"/>
      <c r="M21" s="45"/>
      <c r="N21" s="46"/>
      <c r="O21" s="89" t="s">
        <v>8</v>
      </c>
      <c r="P21" s="89"/>
      <c r="Q21" s="89"/>
      <c r="R21" s="90"/>
      <c r="S21" s="90"/>
      <c r="T21" s="90"/>
      <c r="U21" s="90"/>
      <c r="V21" s="90"/>
      <c r="W21" s="45"/>
      <c r="X21" s="46"/>
      <c r="Y21" s="89" t="s">
        <v>9</v>
      </c>
      <c r="Z21" s="90"/>
      <c r="AA21" s="90"/>
    </row>
    <row r="22" spans="1:27" ht="3.5" customHeight="1" x14ac:dyDescent="0.2">
      <c r="A22" s="30"/>
      <c r="B22" s="31"/>
      <c r="C22" s="31"/>
      <c r="D22" s="31"/>
      <c r="E22" s="31"/>
      <c r="F22" s="31"/>
      <c r="G22" s="30"/>
      <c r="H22" s="31"/>
      <c r="I22" s="31"/>
      <c r="J22" s="31"/>
      <c r="K22" s="31"/>
      <c r="L22" s="31"/>
      <c r="M22" s="31"/>
      <c r="N22" s="31"/>
      <c r="O22" s="30"/>
      <c r="P22" s="30"/>
      <c r="Q22" s="30"/>
      <c r="R22" s="31"/>
      <c r="S22" s="31"/>
      <c r="T22" s="31"/>
      <c r="U22" s="31"/>
      <c r="V22" s="31"/>
      <c r="W22" s="31"/>
      <c r="X22" s="31"/>
      <c r="Y22" s="30"/>
      <c r="Z22" s="31"/>
      <c r="AA22" s="31"/>
    </row>
    <row r="23" spans="1:27" ht="18.5" customHeight="1" x14ac:dyDescent="0.2">
      <c r="A23" s="91"/>
      <c r="B23" s="91"/>
      <c r="C23" s="91"/>
      <c r="D23" s="91"/>
      <c r="E23" s="28"/>
      <c r="F23" s="42"/>
      <c r="G23" s="91"/>
      <c r="H23" s="91"/>
      <c r="I23" s="91"/>
      <c r="J23" s="91"/>
      <c r="K23" s="91"/>
      <c r="L23" s="91"/>
      <c r="M23" s="28"/>
      <c r="N23" s="42"/>
      <c r="O23" s="27"/>
      <c r="P23" s="27"/>
      <c r="Q23" s="27"/>
      <c r="X23" s="34"/>
      <c r="Y23" s="85" t="str">
        <f>Data!C4</f>
        <v>Project 1</v>
      </c>
      <c r="Z23" s="86"/>
      <c r="AA23" s="29" t="s">
        <v>10</v>
      </c>
    </row>
    <row r="24" spans="1:27" ht="18.5" customHeight="1" x14ac:dyDescent="0.2">
      <c r="A24" s="91"/>
      <c r="B24" s="91"/>
      <c r="C24" s="91"/>
      <c r="D24" s="91"/>
      <c r="E24" s="28"/>
      <c r="F24" s="42"/>
      <c r="G24" s="91"/>
      <c r="H24" s="91"/>
      <c r="I24" s="91"/>
      <c r="J24" s="91"/>
      <c r="K24" s="91"/>
      <c r="L24" s="91"/>
      <c r="M24" s="28"/>
      <c r="N24" s="42"/>
      <c r="X24" s="34"/>
      <c r="Y24" s="83" t="str">
        <f>Data!D4</f>
        <v>Project 2</v>
      </c>
      <c r="Z24" s="84"/>
      <c r="AA24" s="29" t="s">
        <v>10</v>
      </c>
    </row>
    <row r="25" spans="1:27" ht="18.5" customHeight="1" x14ac:dyDescent="0.2">
      <c r="A25" s="91"/>
      <c r="B25" s="91"/>
      <c r="C25" s="91"/>
      <c r="D25" s="91"/>
      <c r="E25" s="28"/>
      <c r="F25" s="42"/>
      <c r="G25" s="91"/>
      <c r="H25" s="91"/>
      <c r="I25" s="91"/>
      <c r="J25" s="91"/>
      <c r="K25" s="91"/>
      <c r="L25" s="91"/>
      <c r="M25" s="28"/>
      <c r="N25" s="42"/>
      <c r="X25" s="34"/>
      <c r="Y25" s="85" t="str">
        <f>Data!E4</f>
        <v>Project 3</v>
      </c>
      <c r="Z25" s="86"/>
      <c r="AA25" s="29" t="s">
        <v>10</v>
      </c>
    </row>
    <row r="26" spans="1:27" ht="18.5" customHeight="1" x14ac:dyDescent="0.2">
      <c r="A26" s="91"/>
      <c r="B26" s="91"/>
      <c r="C26" s="91"/>
      <c r="D26" s="91"/>
      <c r="E26" s="28"/>
      <c r="F26" s="42"/>
      <c r="G26" s="91"/>
      <c r="H26" s="91"/>
      <c r="I26" s="91"/>
      <c r="J26" s="91"/>
      <c r="K26" s="91"/>
      <c r="L26" s="91"/>
      <c r="M26" s="28"/>
      <c r="N26" s="42"/>
      <c r="X26" s="34"/>
      <c r="Y26" s="83" t="str">
        <f>Data!F4</f>
        <v>Project 4</v>
      </c>
      <c r="Z26" s="84"/>
      <c r="AA26" s="29" t="s">
        <v>10</v>
      </c>
    </row>
    <row r="27" spans="1:27" ht="18.5" customHeight="1" x14ac:dyDescent="0.2">
      <c r="A27" s="91"/>
      <c r="B27" s="91"/>
      <c r="C27" s="91"/>
      <c r="D27" s="91"/>
      <c r="E27" s="28"/>
      <c r="F27" s="42"/>
      <c r="G27" s="91"/>
      <c r="H27" s="91"/>
      <c r="I27" s="91"/>
      <c r="J27" s="91"/>
      <c r="K27" s="91"/>
      <c r="L27" s="91"/>
      <c r="M27" s="28"/>
      <c r="N27" s="42"/>
      <c r="X27" s="34"/>
      <c r="Y27" s="85" t="str">
        <f>Data!G4</f>
        <v>Project 5</v>
      </c>
      <c r="Z27" s="86"/>
      <c r="AA27" s="29" t="s">
        <v>10</v>
      </c>
    </row>
    <row r="28" spans="1:27" ht="18.5" customHeight="1" x14ac:dyDescent="0.2">
      <c r="A28" s="91"/>
      <c r="B28" s="91"/>
      <c r="C28" s="91"/>
      <c r="D28" s="91"/>
      <c r="E28" s="28"/>
      <c r="F28" s="42"/>
      <c r="G28" s="91"/>
      <c r="H28" s="91"/>
      <c r="I28" s="91"/>
      <c r="J28" s="91"/>
      <c r="K28" s="91"/>
      <c r="L28" s="91"/>
      <c r="M28" s="28"/>
      <c r="N28" s="42"/>
      <c r="X28" s="34"/>
      <c r="Y28" s="83" t="str">
        <f>Data!H4</f>
        <v>Project 6</v>
      </c>
      <c r="Z28" s="84"/>
      <c r="AA28" s="29" t="s">
        <v>10</v>
      </c>
    </row>
    <row r="29" spans="1:27" ht="18.5" customHeight="1" x14ac:dyDescent="0.2">
      <c r="A29" s="91"/>
      <c r="B29" s="91"/>
      <c r="C29" s="91"/>
      <c r="D29" s="91"/>
      <c r="E29" s="28"/>
      <c r="F29" s="42"/>
      <c r="G29" s="91"/>
      <c r="H29" s="91"/>
      <c r="I29" s="91"/>
      <c r="J29" s="91"/>
      <c r="K29" s="91"/>
      <c r="L29" s="91"/>
      <c r="M29" s="28"/>
      <c r="N29" s="42"/>
      <c r="X29" s="34"/>
      <c r="Y29" s="85" t="str">
        <f>Data!I4</f>
        <v>Project 7</v>
      </c>
      <c r="Z29" s="86"/>
      <c r="AA29" s="29" t="s">
        <v>10</v>
      </c>
    </row>
    <row r="30" spans="1:27" ht="18.5" customHeight="1" x14ac:dyDescent="0.2">
      <c r="A30" s="91"/>
      <c r="B30" s="91"/>
      <c r="C30" s="91"/>
      <c r="D30" s="91"/>
      <c r="E30" s="28"/>
      <c r="F30" s="42"/>
      <c r="G30" s="91"/>
      <c r="H30" s="91"/>
      <c r="I30" s="91"/>
      <c r="J30" s="91"/>
      <c r="K30" s="91"/>
      <c r="L30" s="91"/>
      <c r="M30" s="28"/>
      <c r="N30" s="42"/>
      <c r="X30" s="34"/>
      <c r="Y30" s="83" t="str">
        <f>Data!J4</f>
        <v>Project 8</v>
      </c>
      <c r="Z30" s="84"/>
      <c r="AA30" s="29" t="s">
        <v>10</v>
      </c>
    </row>
    <row r="31" spans="1:27" ht="18.5" customHeight="1" x14ac:dyDescent="0.2">
      <c r="A31" s="91"/>
      <c r="B31" s="91"/>
      <c r="C31" s="91"/>
      <c r="D31" s="91"/>
      <c r="E31" s="28"/>
      <c r="F31" s="42"/>
      <c r="G31" s="91"/>
      <c r="H31" s="91"/>
      <c r="I31" s="91"/>
      <c r="J31" s="91"/>
      <c r="K31" s="91"/>
      <c r="L31" s="91"/>
      <c r="M31" s="28"/>
      <c r="N31" s="42"/>
      <c r="X31" s="34"/>
      <c r="Y31" s="85" t="str">
        <f>Data!K4</f>
        <v>Project 9</v>
      </c>
      <c r="Z31" s="86"/>
      <c r="AA31" s="29" t="s">
        <v>10</v>
      </c>
    </row>
    <row r="32" spans="1:27" ht="18.5" customHeight="1" x14ac:dyDescent="0.2">
      <c r="A32" s="91"/>
      <c r="B32" s="91"/>
      <c r="C32" s="91"/>
      <c r="D32" s="91"/>
      <c r="E32" s="28"/>
      <c r="F32" s="42"/>
      <c r="G32" s="91"/>
      <c r="H32" s="91"/>
      <c r="I32" s="91"/>
      <c r="J32" s="91"/>
      <c r="K32" s="91"/>
      <c r="L32" s="91"/>
      <c r="M32" s="28"/>
      <c r="N32" s="42"/>
      <c r="O32" s="51" t="str">
        <f>IF(Data!C20&lt;&gt;0,Data!C19,"")</f>
        <v>Project 1</v>
      </c>
      <c r="P32" s="52"/>
      <c r="Q32" s="52"/>
      <c r="R32" s="53" t="str">
        <f>IF(Data!D20&lt;&gt;0,Data!D19,"")</f>
        <v>Project 2</v>
      </c>
      <c r="S32" s="53"/>
      <c r="T32" s="53"/>
      <c r="U32" s="54" t="str">
        <f>IF(Data!E20&lt;&gt;0,Data!E19,"")</f>
        <v>Project 3</v>
      </c>
      <c r="V32" s="55" t="str">
        <f>IF(Data!F20&lt;&gt;0,Data!F19,"")</f>
        <v/>
      </c>
      <c r="X32" s="34"/>
      <c r="Y32" s="83" t="str">
        <f>Data!L4</f>
        <v>Project 10</v>
      </c>
      <c r="Z32" s="84"/>
      <c r="AA32" s="29" t="s">
        <v>10</v>
      </c>
    </row>
    <row r="33" spans="1:27" ht="18.5" customHeight="1" x14ac:dyDescent="0.2">
      <c r="A33" s="91"/>
      <c r="B33" s="91"/>
      <c r="C33" s="91"/>
      <c r="D33" s="91"/>
      <c r="E33" s="28"/>
      <c r="F33" s="42"/>
      <c r="G33" s="91"/>
      <c r="H33" s="91"/>
      <c r="I33" s="91"/>
      <c r="J33" s="91"/>
      <c r="K33" s="91"/>
      <c r="L33" s="91"/>
      <c r="M33" s="28"/>
      <c r="N33" s="42"/>
      <c r="O33" s="56" t="str">
        <f>IF(Data!G20&lt;&gt;0,Data!G19,"")</f>
        <v/>
      </c>
      <c r="P33" s="52"/>
      <c r="Q33" s="52"/>
      <c r="R33" s="57" t="str">
        <f>IF(Data!H20&lt;&gt;0,Data!H19,"")</f>
        <v/>
      </c>
      <c r="S33" s="57"/>
      <c r="T33" s="57"/>
      <c r="U33" s="58" t="str">
        <f>IF(Data!I20&lt;&gt;0,Data!I19,"")</f>
        <v/>
      </c>
      <c r="V33" s="53" t="str">
        <f>IF(Data!J20&lt;&gt;0,Data!J19,"")</f>
        <v/>
      </c>
      <c r="X33" s="34"/>
      <c r="Y33" s="85" t="str">
        <f>Data!M4</f>
        <v>Project 11</v>
      </c>
      <c r="Z33" s="86"/>
      <c r="AA33" s="29" t="s">
        <v>10</v>
      </c>
    </row>
    <row r="34" spans="1:27" ht="18.5" customHeight="1" x14ac:dyDescent="0.2">
      <c r="A34" s="91"/>
      <c r="B34" s="91"/>
      <c r="C34" s="91"/>
      <c r="D34" s="91"/>
      <c r="E34" s="28"/>
      <c r="F34" s="42"/>
      <c r="G34" s="91"/>
      <c r="H34" s="91"/>
      <c r="I34" s="91"/>
      <c r="J34" s="91"/>
      <c r="K34" s="91"/>
      <c r="L34" s="91"/>
      <c r="M34" s="28"/>
      <c r="N34" s="42"/>
      <c r="O34" s="59" t="str">
        <f>IF(Data!K20&lt;&gt;0,Data!K19,"")</f>
        <v/>
      </c>
      <c r="P34" s="52"/>
      <c r="Q34" s="52"/>
      <c r="R34" s="56" t="str">
        <f>IF(Data!L20&lt;&gt;0,Data!L19,"")</f>
        <v/>
      </c>
      <c r="S34" s="56"/>
      <c r="T34" s="56"/>
      <c r="U34" s="60" t="str">
        <f>IF(Data!M20&lt;&gt;0,Data!M19,"")</f>
        <v/>
      </c>
      <c r="V34" s="52"/>
      <c r="X34" s="34"/>
      <c r="Y34" s="87" t="str">
        <f>Data!N4</f>
        <v>Tools</v>
      </c>
      <c r="Z34" s="88"/>
      <c r="AA34" s="29" t="s">
        <v>11</v>
      </c>
    </row>
    <row r="35" spans="1:27" ht="18.5" customHeight="1" x14ac:dyDescent="0.2">
      <c r="A35" s="91"/>
      <c r="B35" s="91"/>
      <c r="C35" s="91"/>
      <c r="D35" s="91"/>
      <c r="E35" s="28"/>
      <c r="F35" s="42"/>
      <c r="G35" s="91"/>
      <c r="H35" s="91"/>
      <c r="I35" s="91"/>
      <c r="J35" s="91"/>
      <c r="K35" s="91"/>
      <c r="L35" s="91"/>
      <c r="M35" s="28"/>
      <c r="N35" s="42"/>
      <c r="O35" s="52"/>
      <c r="P35" s="52"/>
      <c r="Q35" s="52"/>
      <c r="R35" s="52"/>
      <c r="S35" s="52"/>
      <c r="T35" s="52"/>
      <c r="U35" s="52"/>
      <c r="V35" s="52"/>
      <c r="X35" s="34"/>
      <c r="Y35" s="92" t="str">
        <f>Data!O4</f>
        <v>Internal</v>
      </c>
      <c r="Z35" s="93"/>
      <c r="AA35" s="29" t="s">
        <v>11</v>
      </c>
    </row>
    <row r="36" spans="1:27" ht="18.5" customHeight="1" x14ac:dyDescent="0.2">
      <c r="A36" s="91"/>
      <c r="B36" s="91"/>
      <c r="C36" s="91"/>
      <c r="D36" s="91"/>
      <c r="E36" s="28"/>
      <c r="F36" s="42"/>
      <c r="G36" s="91"/>
      <c r="H36" s="91"/>
      <c r="I36" s="91"/>
      <c r="J36" s="91"/>
      <c r="K36" s="91"/>
      <c r="L36" s="91"/>
      <c r="M36" s="28"/>
      <c r="N36" s="42"/>
      <c r="O36" s="52"/>
      <c r="P36" s="52"/>
      <c r="Q36" s="52"/>
      <c r="R36" s="52"/>
      <c r="S36" s="52"/>
      <c r="T36" s="52"/>
      <c r="U36" s="52"/>
      <c r="V36" s="52"/>
      <c r="X36" s="34"/>
      <c r="Y36" s="110" t="str">
        <f>Data!P4</f>
        <v>Self-Studie</v>
      </c>
      <c r="Z36" s="111"/>
      <c r="AA36" s="29" t="s">
        <v>11</v>
      </c>
    </row>
    <row r="37" spans="1:27" x14ac:dyDescent="0.2">
      <c r="A37" s="109" t="s">
        <v>12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spans="1:27" ht="3.5" customHeight="1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96" t="s">
        <v>13</v>
      </c>
      <c r="B39" s="97"/>
      <c r="D39" s="116" t="str">
        <f>ProjectSheet!C3</f>
        <v>Project 1</v>
      </c>
      <c r="E39" s="116"/>
      <c r="F39" s="116"/>
      <c r="G39" s="117"/>
      <c r="H39" s="117"/>
      <c r="J39" s="34"/>
      <c r="K39" s="118" t="str">
        <f>ProjectSheet!F3</f>
        <v>Project 2</v>
      </c>
      <c r="L39" s="118"/>
      <c r="M39" s="118"/>
      <c r="N39" s="118"/>
      <c r="O39" s="118"/>
      <c r="P39" s="38"/>
      <c r="Q39" s="39"/>
      <c r="R39" s="94" t="str">
        <f>ProjectSheet!I3</f>
        <v>Project 3</v>
      </c>
      <c r="S39" s="94"/>
      <c r="T39" s="94"/>
      <c r="U39" s="95"/>
      <c r="V39" s="95"/>
      <c r="X39" s="34"/>
      <c r="Y39" s="114" t="str">
        <f>ProjectSheet!L3</f>
        <v>Project 4</v>
      </c>
      <c r="Z39" s="115"/>
      <c r="AA39" s="115"/>
    </row>
    <row r="40" spans="1:27" ht="3.5" customHeight="1" x14ac:dyDescent="0.2">
      <c r="A40" s="49"/>
      <c r="B40" s="49"/>
      <c r="C40" s="36"/>
      <c r="D40" s="36"/>
      <c r="E40" s="36"/>
      <c r="F40" s="36"/>
      <c r="G40" s="27"/>
      <c r="H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4.5" customHeight="1" x14ac:dyDescent="0.2">
      <c r="A41" s="96" t="s">
        <v>14</v>
      </c>
      <c r="B41" s="97"/>
      <c r="D41" s="37" t="s">
        <v>15</v>
      </c>
      <c r="E41" s="37"/>
      <c r="F41" s="37"/>
      <c r="G41" s="99">
        <v>43770</v>
      </c>
      <c r="H41" s="100"/>
      <c r="J41" s="34"/>
      <c r="K41" s="41" t="s">
        <v>15</v>
      </c>
      <c r="L41" s="113">
        <v>44043</v>
      </c>
      <c r="M41" s="113"/>
      <c r="N41" s="113"/>
      <c r="O41" s="106"/>
      <c r="Q41" s="34"/>
      <c r="R41" s="37" t="s">
        <v>15</v>
      </c>
      <c r="S41" s="37"/>
      <c r="T41" s="37"/>
      <c r="U41" s="112">
        <v>43865</v>
      </c>
      <c r="V41" s="100"/>
      <c r="X41" s="34"/>
      <c r="Y41" s="41" t="s">
        <v>15</v>
      </c>
      <c r="Z41" s="113">
        <v>43891</v>
      </c>
      <c r="AA41" s="106"/>
    </row>
    <row r="42" spans="1:27" ht="14.5" customHeight="1" x14ac:dyDescent="0.2">
      <c r="A42" s="97"/>
      <c r="B42" s="97"/>
      <c r="D42" s="37" t="s">
        <v>16</v>
      </c>
      <c r="E42" s="37"/>
      <c r="F42" s="37"/>
      <c r="G42" s="99" t="s">
        <v>17</v>
      </c>
      <c r="H42" s="101"/>
      <c r="J42" s="34"/>
      <c r="K42" s="41" t="s">
        <v>16</v>
      </c>
      <c r="L42" s="113">
        <v>44120</v>
      </c>
      <c r="M42" s="113"/>
      <c r="N42" s="113"/>
      <c r="O42" s="106"/>
      <c r="Q42" s="34"/>
      <c r="R42" s="37" t="s">
        <v>16</v>
      </c>
      <c r="S42" s="37"/>
      <c r="T42" s="37"/>
      <c r="U42" s="112">
        <v>44106</v>
      </c>
      <c r="V42" s="100"/>
      <c r="X42" s="34"/>
      <c r="Y42" s="41" t="s">
        <v>16</v>
      </c>
      <c r="Z42" s="113" t="s">
        <v>17</v>
      </c>
      <c r="AA42" s="106"/>
    </row>
    <row r="43" spans="1:27" ht="14.5" customHeight="1" x14ac:dyDescent="0.2">
      <c r="A43" s="97"/>
      <c r="B43" s="97"/>
      <c r="D43" s="37" t="s">
        <v>18</v>
      </c>
      <c r="E43" s="37"/>
      <c r="F43" s="37"/>
      <c r="G43" s="102" t="str">
        <f>IFERROR(DATEDIF(G41,G42,"M"), "-")</f>
        <v>-</v>
      </c>
      <c r="H43" s="100"/>
      <c r="J43" s="34"/>
      <c r="K43" s="41" t="s">
        <v>18</v>
      </c>
      <c r="L43" s="107">
        <f>IFERROR(DATEDIF(L41,L42,"M"), "-")</f>
        <v>2</v>
      </c>
      <c r="M43" s="107"/>
      <c r="N43" s="107"/>
      <c r="O43" s="106"/>
      <c r="Q43" s="34"/>
      <c r="R43" s="37" t="s">
        <v>18</v>
      </c>
      <c r="S43" s="37"/>
      <c r="T43" s="37"/>
      <c r="U43" s="102">
        <f>IFERROR(DATEDIF(U41,U42,"M"), "-")</f>
        <v>7</v>
      </c>
      <c r="V43" s="100"/>
      <c r="X43" s="34"/>
      <c r="Y43" s="41" t="s">
        <v>18</v>
      </c>
      <c r="Z43" s="108" t="str">
        <f>IFERROR(DATEDIF(Z41,Z42,"M"), "-")</f>
        <v>-</v>
      </c>
      <c r="AA43" s="106"/>
    </row>
    <row r="44" spans="1:27" ht="3.5" customHeight="1" x14ac:dyDescent="0.2">
      <c r="A44" s="49"/>
      <c r="B44" s="49"/>
      <c r="C44" s="36"/>
      <c r="D44" s="36"/>
      <c r="E44" s="36"/>
      <c r="F44" s="36"/>
      <c r="G44" s="27"/>
      <c r="H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7" ht="18" customHeight="1" x14ac:dyDescent="0.2">
      <c r="A45" s="96" t="s">
        <v>19</v>
      </c>
      <c r="B45" s="97"/>
      <c r="D45" s="103"/>
      <c r="E45" s="103"/>
      <c r="F45" s="103"/>
      <c r="G45" s="100"/>
      <c r="H45" s="100"/>
      <c r="J45" s="34"/>
      <c r="K45" s="105"/>
      <c r="L45" s="106"/>
      <c r="M45" s="106"/>
      <c r="N45" s="106"/>
      <c r="O45" s="106"/>
      <c r="Q45" s="34"/>
      <c r="R45" s="104"/>
      <c r="S45" s="104"/>
      <c r="T45" s="104"/>
      <c r="U45" s="100"/>
      <c r="V45" s="100"/>
      <c r="X45" s="34"/>
      <c r="Y45" s="105"/>
      <c r="Z45" s="106"/>
      <c r="AA45" s="106"/>
    </row>
    <row r="46" spans="1:27" ht="18" customHeight="1" x14ac:dyDescent="0.2">
      <c r="A46" s="97"/>
      <c r="B46" s="97"/>
      <c r="D46" s="100"/>
      <c r="E46" s="100"/>
      <c r="F46" s="100"/>
      <c r="G46" s="100"/>
      <c r="H46" s="100"/>
      <c r="J46" s="34"/>
      <c r="K46" s="106"/>
      <c r="L46" s="106"/>
      <c r="M46" s="106"/>
      <c r="N46" s="106"/>
      <c r="O46" s="106"/>
      <c r="Q46" s="34"/>
      <c r="R46" s="100"/>
      <c r="S46" s="100"/>
      <c r="T46" s="100"/>
      <c r="U46" s="100"/>
      <c r="V46" s="100"/>
      <c r="X46" s="34"/>
      <c r="Y46" s="106"/>
      <c r="Z46" s="106"/>
      <c r="AA46" s="106"/>
    </row>
    <row r="47" spans="1:27" ht="18" customHeight="1" x14ac:dyDescent="0.2">
      <c r="A47" s="97"/>
      <c r="B47" s="97"/>
      <c r="D47" s="100"/>
      <c r="E47" s="100"/>
      <c r="F47" s="100"/>
      <c r="G47" s="100"/>
      <c r="H47" s="100"/>
      <c r="J47" s="34"/>
      <c r="K47" s="106"/>
      <c r="L47" s="106"/>
      <c r="M47" s="106"/>
      <c r="N47" s="106"/>
      <c r="O47" s="106"/>
      <c r="Q47" s="34"/>
      <c r="R47" s="100"/>
      <c r="S47" s="100"/>
      <c r="T47" s="100"/>
      <c r="U47" s="100"/>
      <c r="V47" s="100"/>
      <c r="X47" s="34"/>
      <c r="Y47" s="106"/>
      <c r="Z47" s="106"/>
      <c r="AA47" s="106"/>
    </row>
    <row r="48" spans="1:27" ht="18" customHeight="1" x14ac:dyDescent="0.2">
      <c r="A48" s="97"/>
      <c r="B48" s="97"/>
      <c r="D48" s="100"/>
      <c r="E48" s="100"/>
      <c r="F48" s="100"/>
      <c r="G48" s="100"/>
      <c r="H48" s="100"/>
      <c r="J48" s="34"/>
      <c r="K48" s="106"/>
      <c r="L48" s="106"/>
      <c r="M48" s="106"/>
      <c r="N48" s="106"/>
      <c r="O48" s="106"/>
      <c r="Q48" s="34"/>
      <c r="R48" s="100"/>
      <c r="S48" s="100"/>
      <c r="T48" s="100"/>
      <c r="U48" s="100"/>
      <c r="V48" s="100"/>
      <c r="X48" s="34"/>
      <c r="Y48" s="106"/>
      <c r="Z48" s="106"/>
      <c r="AA48" s="106"/>
    </row>
    <row r="49" spans="1:27" ht="3.5" customHeight="1" x14ac:dyDescent="0.2">
      <c r="A49" s="49"/>
      <c r="B49" s="49"/>
      <c r="C49" s="36"/>
      <c r="D49" s="36"/>
      <c r="E49" s="36"/>
      <c r="F49" s="36"/>
      <c r="G49" s="27"/>
      <c r="H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7" ht="20.25" customHeight="1" x14ac:dyDescent="0.2">
      <c r="A50" s="98" t="s">
        <v>100</v>
      </c>
      <c r="B50" s="97"/>
      <c r="D50" s="103"/>
      <c r="E50" s="103"/>
      <c r="F50" s="103"/>
      <c r="G50" s="100"/>
      <c r="H50" s="100"/>
      <c r="J50" s="34"/>
      <c r="K50" s="105"/>
      <c r="L50" s="106"/>
      <c r="M50" s="106"/>
      <c r="N50" s="106"/>
      <c r="O50" s="106"/>
      <c r="Q50" s="34"/>
      <c r="R50" s="104"/>
      <c r="S50" s="104"/>
      <c r="T50" s="104"/>
      <c r="U50" s="100"/>
      <c r="V50" s="100"/>
      <c r="W50" s="40"/>
      <c r="Y50" s="105"/>
      <c r="Z50" s="106"/>
      <c r="AA50" s="106"/>
    </row>
    <row r="51" spans="1:27" ht="20.25" customHeight="1" x14ac:dyDescent="0.2">
      <c r="A51" s="97"/>
      <c r="B51" s="97"/>
      <c r="D51" s="100"/>
      <c r="E51" s="100"/>
      <c r="F51" s="100"/>
      <c r="G51" s="100"/>
      <c r="H51" s="100"/>
      <c r="J51" s="34"/>
      <c r="K51" s="106"/>
      <c r="L51" s="106"/>
      <c r="M51" s="106"/>
      <c r="N51" s="106"/>
      <c r="O51" s="106"/>
      <c r="Q51" s="34"/>
      <c r="R51" s="100"/>
      <c r="S51" s="100"/>
      <c r="T51" s="100"/>
      <c r="U51" s="100"/>
      <c r="V51" s="100"/>
      <c r="W51" s="40"/>
      <c r="Y51" s="106"/>
      <c r="Z51" s="106"/>
      <c r="AA51" s="106"/>
    </row>
    <row r="52" spans="1:27" ht="20.25" customHeight="1" x14ac:dyDescent="0.2">
      <c r="A52" s="97"/>
      <c r="B52" s="97"/>
      <c r="D52" s="100"/>
      <c r="E52" s="100"/>
      <c r="F52" s="100"/>
      <c r="G52" s="100"/>
      <c r="H52" s="100"/>
      <c r="J52" s="34"/>
      <c r="K52" s="106"/>
      <c r="L52" s="106"/>
      <c r="M52" s="106"/>
      <c r="N52" s="106"/>
      <c r="O52" s="106"/>
      <c r="Q52" s="34"/>
      <c r="R52" s="100"/>
      <c r="S52" s="100"/>
      <c r="T52" s="100"/>
      <c r="U52" s="100"/>
      <c r="V52" s="100"/>
      <c r="W52" s="40"/>
      <c r="Y52" s="106"/>
      <c r="Z52" s="106"/>
      <c r="AA52" s="106"/>
    </row>
    <row r="53" spans="1:27" ht="20.25" customHeight="1" x14ac:dyDescent="0.2">
      <c r="A53" s="97"/>
      <c r="B53" s="97"/>
      <c r="D53" s="100"/>
      <c r="E53" s="100"/>
      <c r="F53" s="100"/>
      <c r="G53" s="100"/>
      <c r="H53" s="100"/>
      <c r="J53" s="34"/>
      <c r="K53" s="106"/>
      <c r="L53" s="106"/>
      <c r="M53" s="106"/>
      <c r="N53" s="106"/>
      <c r="O53" s="106"/>
      <c r="Q53" s="34"/>
      <c r="R53" s="100"/>
      <c r="S53" s="100"/>
      <c r="T53" s="100"/>
      <c r="U53" s="100"/>
      <c r="V53" s="100"/>
      <c r="W53" s="40"/>
      <c r="Y53" s="106"/>
      <c r="Z53" s="106"/>
      <c r="AA53" s="106"/>
    </row>
    <row r="54" spans="1:27" ht="20.25" customHeight="1" x14ac:dyDescent="0.2">
      <c r="A54" s="97"/>
      <c r="B54" s="97"/>
      <c r="D54" s="100"/>
      <c r="E54" s="100"/>
      <c r="F54" s="100"/>
      <c r="G54" s="100"/>
      <c r="H54" s="100"/>
      <c r="J54" s="34"/>
      <c r="K54" s="106"/>
      <c r="L54" s="106"/>
      <c r="M54" s="106"/>
      <c r="N54" s="106"/>
      <c r="O54" s="106"/>
      <c r="Q54" s="34"/>
      <c r="R54" s="100"/>
      <c r="S54" s="100"/>
      <c r="T54" s="100"/>
      <c r="U54" s="100"/>
      <c r="V54" s="100"/>
      <c r="W54" s="40"/>
      <c r="Y54" s="106"/>
      <c r="Z54" s="106"/>
      <c r="AA54" s="106"/>
    </row>
    <row r="55" spans="1:27" ht="20.25" customHeight="1" x14ac:dyDescent="0.2">
      <c r="A55" s="97"/>
      <c r="B55" s="97"/>
      <c r="D55" s="100"/>
      <c r="E55" s="100"/>
      <c r="F55" s="100"/>
      <c r="G55" s="100"/>
      <c r="H55" s="100"/>
      <c r="J55" s="34"/>
      <c r="K55" s="106"/>
      <c r="L55" s="106"/>
      <c r="M55" s="106"/>
      <c r="N55" s="106"/>
      <c r="O55" s="106"/>
      <c r="Q55" s="34"/>
      <c r="R55" s="100"/>
      <c r="S55" s="100"/>
      <c r="T55" s="100"/>
      <c r="U55" s="100"/>
      <c r="V55" s="100"/>
      <c r="W55" s="40"/>
      <c r="Y55" s="106"/>
      <c r="Z55" s="106"/>
      <c r="AA55" s="106"/>
    </row>
    <row r="56" spans="1:27" ht="20.25" customHeight="1" x14ac:dyDescent="0.2">
      <c r="A56" s="97"/>
      <c r="B56" s="97"/>
      <c r="D56" s="100"/>
      <c r="E56" s="100"/>
      <c r="F56" s="100"/>
      <c r="G56" s="100"/>
      <c r="H56" s="100"/>
      <c r="J56" s="34"/>
      <c r="K56" s="106"/>
      <c r="L56" s="106"/>
      <c r="M56" s="106"/>
      <c r="N56" s="106"/>
      <c r="O56" s="106"/>
      <c r="Q56" s="34"/>
      <c r="R56" s="100"/>
      <c r="S56" s="100"/>
      <c r="T56" s="100"/>
      <c r="U56" s="100"/>
      <c r="V56" s="100"/>
      <c r="W56" s="40"/>
      <c r="Y56" s="106"/>
      <c r="Z56" s="106"/>
      <c r="AA56" s="106"/>
    </row>
    <row r="57" spans="1:27" ht="3.5" customHeight="1" x14ac:dyDescent="0.2">
      <c r="A57" s="49"/>
      <c r="B57" s="49"/>
      <c r="C57" s="36"/>
      <c r="D57" s="36"/>
      <c r="E57" s="36"/>
      <c r="F57" s="36"/>
      <c r="G57" s="27"/>
      <c r="H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7" ht="20.25" customHeight="1" x14ac:dyDescent="0.2">
      <c r="A58" s="98" t="s">
        <v>99</v>
      </c>
      <c r="B58" s="97"/>
      <c r="D58" s="103"/>
      <c r="E58" s="103"/>
      <c r="F58" s="103"/>
      <c r="G58" s="100"/>
      <c r="H58" s="100"/>
      <c r="J58" s="34"/>
      <c r="K58" s="105"/>
      <c r="L58" s="106"/>
      <c r="M58" s="106"/>
      <c r="N58" s="106"/>
      <c r="O58" s="106"/>
      <c r="Q58" s="34"/>
      <c r="R58" s="104"/>
      <c r="S58" s="104"/>
      <c r="T58" s="104"/>
      <c r="U58" s="100"/>
      <c r="V58" s="100"/>
      <c r="W58" s="40"/>
      <c r="Y58" s="105"/>
      <c r="Z58" s="106"/>
      <c r="AA58" s="106"/>
    </row>
    <row r="59" spans="1:27" ht="20.25" customHeight="1" x14ac:dyDescent="0.2">
      <c r="A59" s="97"/>
      <c r="B59" s="97"/>
      <c r="D59" s="100"/>
      <c r="E59" s="100"/>
      <c r="F59" s="100"/>
      <c r="G59" s="100"/>
      <c r="H59" s="100"/>
      <c r="J59" s="34"/>
      <c r="K59" s="106"/>
      <c r="L59" s="106"/>
      <c r="M59" s="106"/>
      <c r="N59" s="106"/>
      <c r="O59" s="106"/>
      <c r="Q59" s="34"/>
      <c r="R59" s="100"/>
      <c r="S59" s="100"/>
      <c r="T59" s="100"/>
      <c r="U59" s="100"/>
      <c r="V59" s="100"/>
      <c r="W59" s="40"/>
      <c r="Y59" s="106"/>
      <c r="Z59" s="106"/>
      <c r="AA59" s="106"/>
    </row>
    <row r="60" spans="1:27" ht="20.25" customHeight="1" x14ac:dyDescent="0.2">
      <c r="A60" s="97"/>
      <c r="B60" s="97"/>
      <c r="D60" s="100"/>
      <c r="E60" s="100"/>
      <c r="F60" s="100"/>
      <c r="G60" s="100"/>
      <c r="H60" s="100"/>
      <c r="J60" s="34"/>
      <c r="K60" s="106"/>
      <c r="L60" s="106"/>
      <c r="M60" s="106"/>
      <c r="N60" s="106"/>
      <c r="O60" s="106"/>
      <c r="Q60" s="34"/>
      <c r="R60" s="100"/>
      <c r="S60" s="100"/>
      <c r="T60" s="100"/>
      <c r="U60" s="100"/>
      <c r="V60" s="100"/>
      <c r="W60" s="40"/>
      <c r="Y60" s="106"/>
      <c r="Z60" s="106"/>
      <c r="AA60" s="106"/>
    </row>
    <row r="61" spans="1:27" ht="20.25" customHeight="1" x14ac:dyDescent="0.2">
      <c r="A61" s="97"/>
      <c r="B61" s="97"/>
      <c r="D61" s="100"/>
      <c r="E61" s="100"/>
      <c r="F61" s="100"/>
      <c r="G61" s="100"/>
      <c r="H61" s="100"/>
      <c r="J61" s="34"/>
      <c r="K61" s="106"/>
      <c r="L61" s="106"/>
      <c r="M61" s="106"/>
      <c r="N61" s="106"/>
      <c r="O61" s="106"/>
      <c r="Q61" s="34"/>
      <c r="R61" s="100"/>
      <c r="S61" s="100"/>
      <c r="T61" s="100"/>
      <c r="U61" s="100"/>
      <c r="V61" s="100"/>
      <c r="W61" s="40"/>
      <c r="Y61" s="106"/>
      <c r="Z61" s="106"/>
      <c r="AA61" s="106"/>
    </row>
    <row r="62" spans="1:27" ht="20.25" customHeight="1" x14ac:dyDescent="0.2">
      <c r="A62" s="97"/>
      <c r="B62" s="97"/>
      <c r="D62" s="100"/>
      <c r="E62" s="100"/>
      <c r="F62" s="100"/>
      <c r="G62" s="100"/>
      <c r="H62" s="100"/>
      <c r="J62" s="34"/>
      <c r="K62" s="106"/>
      <c r="L62" s="106"/>
      <c r="M62" s="106"/>
      <c r="N62" s="106"/>
      <c r="O62" s="106"/>
      <c r="Q62" s="34"/>
      <c r="R62" s="100"/>
      <c r="S62" s="100"/>
      <c r="T62" s="100"/>
      <c r="U62" s="100"/>
      <c r="V62" s="100"/>
      <c r="W62" s="40"/>
      <c r="Y62" s="106"/>
      <c r="Z62" s="106"/>
      <c r="AA62" s="106"/>
    </row>
    <row r="63" spans="1:27" ht="20.25" customHeight="1" x14ac:dyDescent="0.2">
      <c r="A63" s="97"/>
      <c r="B63" s="97"/>
      <c r="D63" s="100"/>
      <c r="E63" s="100"/>
      <c r="F63" s="100"/>
      <c r="G63" s="100"/>
      <c r="H63" s="100"/>
      <c r="J63" s="34"/>
      <c r="K63" s="106"/>
      <c r="L63" s="106"/>
      <c r="M63" s="106"/>
      <c r="N63" s="106"/>
      <c r="O63" s="106"/>
      <c r="Q63" s="34"/>
      <c r="R63" s="100"/>
      <c r="S63" s="100"/>
      <c r="T63" s="100"/>
      <c r="U63" s="100"/>
      <c r="V63" s="100"/>
      <c r="W63" s="40"/>
      <c r="Y63" s="106"/>
      <c r="Z63" s="106"/>
      <c r="AA63" s="106"/>
    </row>
    <row r="64" spans="1:27" ht="3.5" customHeight="1" x14ac:dyDescent="0.2">
      <c r="A64" s="50"/>
      <c r="B64" s="50"/>
      <c r="C64" s="27"/>
      <c r="D64" s="27"/>
      <c r="E64" s="27"/>
      <c r="F64" s="27"/>
      <c r="G64" s="27"/>
      <c r="H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7" ht="14.5" customHeight="1" x14ac:dyDescent="0.2">
      <c r="A65" s="96" t="s">
        <v>20</v>
      </c>
      <c r="B65" s="97"/>
      <c r="D65" s="119"/>
      <c r="E65" s="119"/>
      <c r="F65" s="119"/>
      <c r="G65" s="100"/>
      <c r="H65" s="100"/>
      <c r="J65" s="34"/>
      <c r="K65" s="120"/>
      <c r="L65" s="106"/>
      <c r="M65" s="106"/>
      <c r="N65" s="106"/>
      <c r="O65" s="106"/>
      <c r="Q65" s="34"/>
      <c r="R65" s="119"/>
      <c r="S65" s="119"/>
      <c r="T65" s="119"/>
      <c r="U65" s="100"/>
      <c r="V65" s="100"/>
      <c r="X65" s="34"/>
      <c r="Y65" s="121"/>
      <c r="Z65" s="106"/>
      <c r="AA65" s="106"/>
    </row>
    <row r="66" spans="1:27" x14ac:dyDescent="0.2">
      <c r="A66" s="97"/>
      <c r="B66" s="97"/>
      <c r="D66" s="100"/>
      <c r="E66" s="100"/>
      <c r="F66" s="100"/>
      <c r="G66" s="100"/>
      <c r="H66" s="100"/>
      <c r="J66" s="34"/>
      <c r="K66" s="106"/>
      <c r="L66" s="106"/>
      <c r="M66" s="106"/>
      <c r="N66" s="106"/>
      <c r="O66" s="106"/>
      <c r="Q66" s="34"/>
      <c r="R66" s="100"/>
      <c r="S66" s="100"/>
      <c r="T66" s="100"/>
      <c r="U66" s="100"/>
      <c r="V66" s="100"/>
      <c r="X66" s="34"/>
      <c r="Y66" s="106"/>
      <c r="Z66" s="106"/>
      <c r="AA66" s="106"/>
    </row>
    <row r="67" spans="1:27" ht="30" customHeight="1" x14ac:dyDescent="0.2">
      <c r="A67" s="97"/>
      <c r="B67" s="97"/>
      <c r="D67" s="100"/>
      <c r="E67" s="100"/>
      <c r="F67" s="100"/>
      <c r="G67" s="100"/>
      <c r="H67" s="100"/>
      <c r="J67" s="34"/>
      <c r="K67" s="106"/>
      <c r="L67" s="106"/>
      <c r="M67" s="106"/>
      <c r="N67" s="106"/>
      <c r="O67" s="106"/>
      <c r="Q67" s="34"/>
      <c r="R67" s="100"/>
      <c r="S67" s="100"/>
      <c r="T67" s="100"/>
      <c r="U67" s="100"/>
      <c r="V67" s="100"/>
      <c r="X67" s="34"/>
      <c r="Y67" s="106"/>
      <c r="Z67" s="106"/>
      <c r="AA67" s="106"/>
    </row>
  </sheetData>
  <mergeCells count="70">
    <mergeCell ref="A6:R17"/>
    <mergeCell ref="U6:AA16"/>
    <mergeCell ref="B1:C1"/>
    <mergeCell ref="L1:Q1"/>
    <mergeCell ref="V1:X1"/>
    <mergeCell ref="A4:R4"/>
    <mergeCell ref="U4:AA4"/>
    <mergeCell ref="A2:AA3"/>
    <mergeCell ref="H1:K1"/>
    <mergeCell ref="R1:U1"/>
    <mergeCell ref="Z1:AA1"/>
    <mergeCell ref="A65:B67"/>
    <mergeCell ref="D65:H67"/>
    <mergeCell ref="K65:O67"/>
    <mergeCell ref="R65:V67"/>
    <mergeCell ref="Y65:AA67"/>
    <mergeCell ref="A37:AA37"/>
    <mergeCell ref="Y36:Z36"/>
    <mergeCell ref="R45:V48"/>
    <mergeCell ref="Y45:AA48"/>
    <mergeCell ref="U41:V41"/>
    <mergeCell ref="U42:V42"/>
    <mergeCell ref="Z41:AA41"/>
    <mergeCell ref="Z42:AA42"/>
    <mergeCell ref="Y39:AA39"/>
    <mergeCell ref="A41:B43"/>
    <mergeCell ref="L41:O41"/>
    <mergeCell ref="L42:O42"/>
    <mergeCell ref="A39:B39"/>
    <mergeCell ref="D39:H39"/>
    <mergeCell ref="K39:O39"/>
    <mergeCell ref="Y50:AA56"/>
    <mergeCell ref="Y58:AA63"/>
    <mergeCell ref="R58:V63"/>
    <mergeCell ref="L43:O43"/>
    <mergeCell ref="U43:V43"/>
    <mergeCell ref="K58:O63"/>
    <mergeCell ref="K50:O56"/>
    <mergeCell ref="Z43:AA43"/>
    <mergeCell ref="K45:O48"/>
    <mergeCell ref="R39:V39"/>
    <mergeCell ref="A45:B48"/>
    <mergeCell ref="A50:B56"/>
    <mergeCell ref="A58:B63"/>
    <mergeCell ref="G41:H41"/>
    <mergeCell ref="G42:H42"/>
    <mergeCell ref="G43:H43"/>
    <mergeCell ref="D45:H48"/>
    <mergeCell ref="D50:H56"/>
    <mergeCell ref="D58:H63"/>
    <mergeCell ref="R50:V56"/>
    <mergeCell ref="A21:D21"/>
    <mergeCell ref="G21:L21"/>
    <mergeCell ref="O21:V21"/>
    <mergeCell ref="Y23:Z23"/>
    <mergeCell ref="Y24:Z24"/>
    <mergeCell ref="A23:D36"/>
    <mergeCell ref="G23:L36"/>
    <mergeCell ref="Y35:Z35"/>
    <mergeCell ref="Y29:Z29"/>
    <mergeCell ref="Y30:Z30"/>
    <mergeCell ref="Y31:Z31"/>
    <mergeCell ref="Y32:Z32"/>
    <mergeCell ref="Y33:Z33"/>
    <mergeCell ref="Y34:Z34"/>
    <mergeCell ref="Y28:Z28"/>
    <mergeCell ref="Y21:AA21"/>
    <mergeCell ref="Y25:Z25"/>
    <mergeCell ref="Y26:Z26"/>
    <mergeCell ref="Y27:Z27"/>
  </mergeCells>
  <conditionalFormatting sqref="Z1:AA1">
    <cfRule type="containsText" dxfId="10" priority="1" operator="containsText" text="Risks / Roadblocks">
      <formula>NOT(ISERROR(SEARCH("Risks / Roadblocks",Z1)))</formula>
    </cfRule>
    <cfRule type="containsText" dxfId="9" priority="2" operator="containsText" text="Potential Risks">
      <formula>NOT(ISERROR(SEARCH("Potential Risks",Z1)))</formula>
    </cfRule>
    <cfRule type="containsText" dxfId="8" priority="3" operator="containsText" text="On Track">
      <formula>NOT(ISERROR(SEARCH("On Track",Z1)))</formula>
    </cfRule>
  </conditionalFormatting>
  <conditionalFormatting sqref="AA23:AA33">
    <cfRule type="containsText" dxfId="7" priority="4" operator="containsText" text="Gold">
      <formula>NOT(ISERROR(SEARCH("Gold",AA23)))</formula>
    </cfRule>
    <cfRule type="containsText" dxfId="6" priority="5" operator="containsText" text="GA">
      <formula>NOT(ISERROR(SEARCH("GA",AA23)))</formula>
    </cfRule>
    <cfRule type="containsText" dxfId="5" priority="6" operator="containsText" text="RTM">
      <formula>NOT(ISERROR(SEARCH("RTM",AA23)))</formula>
    </cfRule>
    <cfRule type="containsText" dxfId="4" priority="7" operator="containsText" text="Gama">
      <formula>NOT(ISERROR(SEARCH("Gama",AA23)))</formula>
    </cfRule>
    <cfRule type="containsText" dxfId="3" priority="8" operator="containsText" text="Beta">
      <formula>NOT(ISERROR(SEARCH("Beta",AA23)))</formula>
    </cfRule>
    <cfRule type="beginsWith" dxfId="2" priority="9" operator="beginsWith" text="Alpha">
      <formula>LEFT(AA23,LEN("Alpha"))="Alpha"</formula>
    </cfRule>
    <cfRule type="containsText" dxfId="1" priority="10" operator="containsText" text="Pre-Alpha">
      <formula>NOT(ISERROR(SEARCH("Pre-Alpha",AA23)))</formula>
    </cfRule>
    <cfRule type="containsText" dxfId="0" priority="11" operator="containsText" text="Pre-Pro">
      <formula>NOT(ISERROR(SEARCH("Pre-Pro",AA23)))</formula>
    </cfRule>
  </conditionalFormatting>
  <pageMargins left="0.65" right="0.65" top="0.75" bottom="0.75" header="0.3" footer="0.3"/>
  <pageSetup orientation="landscape" r:id="rId1"/>
  <headerFooter>
    <oddHeader>&amp;CProject Oversight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4E29CDC-EDDD-4A90-9BEC-692F09009123}">
          <x14:formula1>
            <xm:f>Options!$A$2:$A$9</xm:f>
          </x14:formula1>
          <xm:sqref>AA23:AA33</xm:sqref>
        </x14:dataValidation>
        <x14:dataValidation type="list" allowBlank="1" showInputMessage="1" showErrorMessage="1" xr:uid="{182066B6-81DC-4E8F-BE01-AEC0BDA33A15}">
          <x14:formula1>
            <xm:f>Options!$C$2:$C$4</xm:f>
          </x14:formula1>
          <xm:sqref>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5"/>
  <sheetViews>
    <sheetView workbookViewId="0">
      <selection activeCell="E42" sqref="E42"/>
    </sheetView>
  </sheetViews>
  <sheetFormatPr baseColWidth="10" defaultColWidth="8.83203125" defaultRowHeight="15" x14ac:dyDescent="0.2"/>
  <cols>
    <col min="1" max="1" width="2.83203125" customWidth="1"/>
    <col min="2" max="2" width="12.33203125" customWidth="1"/>
    <col min="3" max="17" width="15.83203125" customWidth="1"/>
  </cols>
  <sheetData>
    <row r="2" spans="2:17" ht="23.5" customHeight="1" x14ac:dyDescent="0.3">
      <c r="B2" s="2" t="s">
        <v>98</v>
      </c>
    </row>
    <row r="3" spans="2:17" ht="5" customHeight="1" x14ac:dyDescent="0.3">
      <c r="B3" s="2"/>
    </row>
    <row r="4" spans="2:17" x14ac:dyDescent="0.2">
      <c r="B4" t="s">
        <v>21</v>
      </c>
      <c r="C4" s="1" t="s">
        <v>52</v>
      </c>
      <c r="D4" s="1" t="s">
        <v>53</v>
      </c>
      <c r="E4" s="1" t="s">
        <v>54</v>
      </c>
      <c r="F4" s="1" t="s">
        <v>55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50</v>
      </c>
      <c r="O4" s="1" t="s">
        <v>51</v>
      </c>
      <c r="P4" s="1" t="s">
        <v>56</v>
      </c>
      <c r="Q4" s="23" t="s">
        <v>22</v>
      </c>
    </row>
    <row r="5" spans="2:17" x14ac:dyDescent="0.2">
      <c r="B5" s="25" t="s">
        <v>23</v>
      </c>
      <c r="C5" s="21">
        <v>8</v>
      </c>
      <c r="D5" s="21">
        <v>12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5</v>
      </c>
      <c r="O5" s="21">
        <v>0</v>
      </c>
      <c r="P5" s="21">
        <v>2</v>
      </c>
      <c r="Q5" s="21">
        <f>SUM(C5:P5)</f>
        <v>27</v>
      </c>
    </row>
    <row r="6" spans="2:17" x14ac:dyDescent="0.2">
      <c r="B6" s="25" t="s">
        <v>24</v>
      </c>
      <c r="C6" s="21">
        <v>16</v>
      </c>
      <c r="D6" s="21">
        <v>18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6</v>
      </c>
      <c r="O6" s="21">
        <v>0</v>
      </c>
      <c r="P6" s="21">
        <v>2</v>
      </c>
      <c r="Q6" s="21">
        <f t="shared" ref="Q6:Q9" si="0">SUM(C6:P6)</f>
        <v>42</v>
      </c>
    </row>
    <row r="7" spans="2:17" x14ac:dyDescent="0.2">
      <c r="B7" s="25" t="s">
        <v>25</v>
      </c>
      <c r="C7" s="21">
        <v>4</v>
      </c>
      <c r="D7" s="21">
        <v>16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2</v>
      </c>
      <c r="Q7" s="21">
        <f t="shared" si="0"/>
        <v>22</v>
      </c>
    </row>
    <row r="8" spans="2:17" x14ac:dyDescent="0.2">
      <c r="B8" s="25" t="s">
        <v>26</v>
      </c>
      <c r="C8" s="21">
        <v>32</v>
      </c>
      <c r="D8" s="21">
        <v>32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2</v>
      </c>
      <c r="Q8" s="21">
        <f t="shared" si="0"/>
        <v>66</v>
      </c>
    </row>
    <row r="9" spans="2:17" x14ac:dyDescent="0.2">
      <c r="B9" s="25" t="s">
        <v>27</v>
      </c>
      <c r="C9" s="21">
        <v>16</v>
      </c>
      <c r="D9" s="21">
        <v>8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32</v>
      </c>
      <c r="P9" s="21">
        <v>5</v>
      </c>
      <c r="Q9" s="21">
        <f t="shared" si="0"/>
        <v>61</v>
      </c>
    </row>
    <row r="10" spans="2:17" x14ac:dyDescent="0.2">
      <c r="C10" s="21"/>
      <c r="D10" s="21"/>
      <c r="E10" s="21"/>
      <c r="F10" s="21"/>
      <c r="G10" s="21"/>
      <c r="P10" s="25" t="s">
        <v>28</v>
      </c>
      <c r="Q10" s="22">
        <f>SUM(Q5:Q9)</f>
        <v>218</v>
      </c>
    </row>
    <row r="11" spans="2:17" ht="23.5" customHeight="1" x14ac:dyDescent="0.3">
      <c r="B11" s="2" t="s">
        <v>29</v>
      </c>
    </row>
    <row r="12" spans="2:17" ht="5" customHeight="1" x14ac:dyDescent="0.3">
      <c r="B12" s="2"/>
    </row>
    <row r="13" spans="2:17" x14ac:dyDescent="0.2">
      <c r="B13" t="s">
        <v>21</v>
      </c>
      <c r="C13" s="1" t="str">
        <f>C4</f>
        <v>Project 1</v>
      </c>
      <c r="D13" s="1" t="str">
        <f t="shared" ref="D13:P13" si="1">D4</f>
        <v>Project 2</v>
      </c>
      <c r="E13" s="1" t="str">
        <f t="shared" si="1"/>
        <v>Project 3</v>
      </c>
      <c r="F13" s="1" t="str">
        <f t="shared" si="1"/>
        <v>Project 4</v>
      </c>
      <c r="G13" s="1" t="str">
        <f t="shared" si="1"/>
        <v>Project 5</v>
      </c>
      <c r="H13" s="1" t="str">
        <f t="shared" si="1"/>
        <v>Project 6</v>
      </c>
      <c r="I13" s="1" t="str">
        <f t="shared" si="1"/>
        <v>Project 7</v>
      </c>
      <c r="J13" s="1" t="str">
        <f t="shared" si="1"/>
        <v>Project 8</v>
      </c>
      <c r="K13" s="1" t="str">
        <f t="shared" si="1"/>
        <v>Project 9</v>
      </c>
      <c r="L13" s="1" t="str">
        <f t="shared" si="1"/>
        <v>Project 10</v>
      </c>
      <c r="M13" s="1" t="str">
        <f t="shared" si="1"/>
        <v>Project 11</v>
      </c>
      <c r="N13" s="1" t="str">
        <f t="shared" si="1"/>
        <v>Tools</v>
      </c>
      <c r="O13" s="1" t="str">
        <f t="shared" si="1"/>
        <v>Internal</v>
      </c>
      <c r="P13" s="1" t="str">
        <f t="shared" si="1"/>
        <v>Self-Studie</v>
      </c>
    </row>
    <row r="14" spans="2:17" x14ac:dyDescent="0.2">
      <c r="B14" s="25" t="s">
        <v>30</v>
      </c>
      <c r="C14" s="21">
        <f>IF(SUM(C5:C9)=0,0,SUM(C5:C9))</f>
        <v>76</v>
      </c>
      <c r="D14" s="21">
        <f t="shared" ref="D14:P14" si="2">IF(SUM(D5:D9)=0,0,SUM(D5:D9))</f>
        <v>86</v>
      </c>
      <c r="E14" s="21">
        <f t="shared" si="2"/>
        <v>0</v>
      </c>
      <c r="F14" s="21">
        <f t="shared" si="2"/>
        <v>0</v>
      </c>
      <c r="G14" s="21">
        <f t="shared" si="2"/>
        <v>0</v>
      </c>
      <c r="H14" s="21">
        <f t="shared" si="2"/>
        <v>0</v>
      </c>
      <c r="I14" s="21">
        <f t="shared" si="2"/>
        <v>0</v>
      </c>
      <c r="J14" s="21">
        <f t="shared" si="2"/>
        <v>0</v>
      </c>
      <c r="K14" s="21">
        <f t="shared" si="2"/>
        <v>0</v>
      </c>
      <c r="L14" s="21">
        <f t="shared" si="2"/>
        <v>0</v>
      </c>
      <c r="M14" s="21">
        <f t="shared" si="2"/>
        <v>0</v>
      </c>
      <c r="N14" s="21">
        <f t="shared" si="2"/>
        <v>11</v>
      </c>
      <c r="O14" s="21">
        <f t="shared" si="2"/>
        <v>32</v>
      </c>
      <c r="P14" s="21">
        <f t="shared" si="2"/>
        <v>13</v>
      </c>
    </row>
    <row r="15" spans="2:17" x14ac:dyDescent="0.2">
      <c r="D15" s="21"/>
      <c r="E15" s="21"/>
      <c r="F15" s="21"/>
      <c r="G15" s="21"/>
      <c r="H15" s="21"/>
    </row>
    <row r="16" spans="2:17" x14ac:dyDescent="0.2">
      <c r="C16" s="21"/>
      <c r="D16" s="21"/>
      <c r="E16" s="21"/>
      <c r="F16" s="21"/>
      <c r="G16" s="21"/>
      <c r="H16" s="21"/>
    </row>
    <row r="17" spans="2:16" ht="23.5" customHeight="1" x14ac:dyDescent="0.3">
      <c r="B17" s="2" t="s">
        <v>8</v>
      </c>
    </row>
    <row r="18" spans="2:16" ht="5" customHeight="1" x14ac:dyDescent="0.3">
      <c r="B18" s="2"/>
    </row>
    <row r="19" spans="2:16" x14ac:dyDescent="0.2">
      <c r="B19" t="s">
        <v>21</v>
      </c>
      <c r="C19" s="1" t="str">
        <f>C4</f>
        <v>Project 1</v>
      </c>
      <c r="D19" s="1" t="str">
        <f t="shared" ref="D19:P19" si="3">D4</f>
        <v>Project 2</v>
      </c>
      <c r="E19" s="1" t="str">
        <f t="shared" si="3"/>
        <v>Project 3</v>
      </c>
      <c r="F19" s="1" t="str">
        <f t="shared" si="3"/>
        <v>Project 4</v>
      </c>
      <c r="G19" s="1" t="str">
        <f t="shared" si="3"/>
        <v>Project 5</v>
      </c>
      <c r="H19" s="1" t="str">
        <f t="shared" si="3"/>
        <v>Project 6</v>
      </c>
      <c r="I19" s="1" t="str">
        <f t="shared" si="3"/>
        <v>Project 7</v>
      </c>
      <c r="J19" s="1" t="str">
        <f t="shared" si="3"/>
        <v>Project 8</v>
      </c>
      <c r="K19" s="1" t="str">
        <f t="shared" si="3"/>
        <v>Project 9</v>
      </c>
      <c r="L19" s="1" t="str">
        <f t="shared" si="3"/>
        <v>Project 10</v>
      </c>
      <c r="M19" s="1" t="str">
        <f t="shared" si="3"/>
        <v>Project 11</v>
      </c>
      <c r="N19" s="1" t="str">
        <f t="shared" si="3"/>
        <v>Tools</v>
      </c>
      <c r="O19" s="1" t="str">
        <f t="shared" si="3"/>
        <v>Internal</v>
      </c>
      <c r="P19" s="1" t="str">
        <f t="shared" si="3"/>
        <v>Self-Studie</v>
      </c>
    </row>
    <row r="20" spans="2:16" x14ac:dyDescent="0.2">
      <c r="B20" s="25" t="s">
        <v>31</v>
      </c>
      <c r="C20" s="21">
        <v>3</v>
      </c>
      <c r="D20" s="21">
        <v>6</v>
      </c>
      <c r="E20" s="21">
        <v>2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</row>
    <row r="21" spans="2:16" x14ac:dyDescent="0.2">
      <c r="H21" s="21"/>
    </row>
    <row r="22" spans="2:16" ht="23.5" customHeight="1" x14ac:dyDescent="0.3">
      <c r="B22" s="2" t="s">
        <v>32</v>
      </c>
      <c r="C22" s="21"/>
      <c r="D22" s="21"/>
      <c r="E22" s="21"/>
      <c r="F22" s="1"/>
    </row>
    <row r="23" spans="2:16" ht="5" customHeight="1" x14ac:dyDescent="0.3">
      <c r="B23" s="2"/>
      <c r="C23" s="21"/>
      <c r="D23" s="21"/>
      <c r="E23" s="21"/>
      <c r="F23" s="1"/>
    </row>
    <row r="24" spans="2:16" x14ac:dyDescent="0.2">
      <c r="B24" t="s">
        <v>21</v>
      </c>
      <c r="C24" s="1" t="s">
        <v>33</v>
      </c>
      <c r="D24" s="1" t="s">
        <v>34</v>
      </c>
      <c r="E24" s="1" t="s">
        <v>35</v>
      </c>
      <c r="F24" s="22" t="s">
        <v>36</v>
      </c>
    </row>
    <row r="25" spans="2:16" x14ac:dyDescent="0.2">
      <c r="B25" s="25" t="str">
        <f>C4</f>
        <v>Project 1</v>
      </c>
      <c r="C25" s="24">
        <v>49</v>
      </c>
      <c r="D25" s="24">
        <v>18</v>
      </c>
      <c r="E25" s="24">
        <v>13</v>
      </c>
      <c r="F25" s="24">
        <v>273</v>
      </c>
    </row>
    <row r="26" spans="2:16" x14ac:dyDescent="0.2">
      <c r="B26" s="25" t="str">
        <f>D4</f>
        <v>Project 2</v>
      </c>
      <c r="C26" s="24">
        <v>0</v>
      </c>
      <c r="D26" s="24">
        <v>2</v>
      </c>
      <c r="E26" s="24">
        <v>0</v>
      </c>
      <c r="F26" s="24">
        <v>0</v>
      </c>
    </row>
    <row r="27" spans="2:16" x14ac:dyDescent="0.2">
      <c r="B27" s="25" t="str">
        <f>E4</f>
        <v>Project 3</v>
      </c>
      <c r="C27" s="24">
        <v>0</v>
      </c>
      <c r="D27" s="24">
        <v>3</v>
      </c>
      <c r="E27" s="24">
        <v>5</v>
      </c>
      <c r="F27" s="24">
        <v>4</v>
      </c>
    </row>
    <row r="28" spans="2:16" x14ac:dyDescent="0.2">
      <c r="B28" s="25" t="str">
        <f>F4</f>
        <v>Project 4</v>
      </c>
      <c r="C28" s="24">
        <v>16</v>
      </c>
      <c r="D28" s="24">
        <v>16</v>
      </c>
      <c r="E28" s="24">
        <v>3</v>
      </c>
      <c r="F28" s="24">
        <v>14</v>
      </c>
      <c r="G28" s="1"/>
      <c r="H28" s="1"/>
    </row>
    <row r="29" spans="2:16" x14ac:dyDescent="0.2">
      <c r="B29" s="25" t="str">
        <f>G4</f>
        <v>Project 5</v>
      </c>
      <c r="C29" s="24">
        <v>0</v>
      </c>
      <c r="D29" s="24">
        <v>0</v>
      </c>
      <c r="E29" s="24">
        <v>0</v>
      </c>
      <c r="F29" s="24">
        <v>0</v>
      </c>
      <c r="G29" s="21"/>
      <c r="H29" s="21"/>
    </row>
    <row r="30" spans="2:16" x14ac:dyDescent="0.2">
      <c r="B30" s="25" t="str">
        <f>H4</f>
        <v>Project 6</v>
      </c>
      <c r="C30" s="24">
        <v>19</v>
      </c>
      <c r="D30" s="24">
        <v>2</v>
      </c>
      <c r="E30" s="24">
        <v>2</v>
      </c>
      <c r="F30" s="24">
        <v>4</v>
      </c>
      <c r="G30" s="21"/>
      <c r="H30" s="21"/>
    </row>
    <row r="31" spans="2:16" x14ac:dyDescent="0.2">
      <c r="B31" s="25" t="str">
        <f>I4</f>
        <v>Project 7</v>
      </c>
      <c r="C31" s="24">
        <v>0</v>
      </c>
      <c r="D31" s="24">
        <v>0</v>
      </c>
      <c r="E31" s="24">
        <v>0</v>
      </c>
      <c r="F31" s="24">
        <v>0</v>
      </c>
      <c r="G31" s="21"/>
      <c r="H31" s="21"/>
    </row>
    <row r="32" spans="2:16" x14ac:dyDescent="0.2">
      <c r="B32" s="25" t="str">
        <f>J4</f>
        <v>Project 8</v>
      </c>
      <c r="C32" s="24">
        <v>0</v>
      </c>
      <c r="D32" s="24">
        <v>0</v>
      </c>
      <c r="E32" s="24">
        <v>0</v>
      </c>
      <c r="F32" s="24">
        <v>0</v>
      </c>
      <c r="G32" s="21"/>
      <c r="H32" s="21"/>
    </row>
    <row r="33" spans="2:11" x14ac:dyDescent="0.2">
      <c r="B33" s="25" t="str">
        <f>K4</f>
        <v>Project 9</v>
      </c>
      <c r="C33" s="24">
        <v>0</v>
      </c>
      <c r="D33" s="24">
        <v>0</v>
      </c>
      <c r="E33" s="24">
        <v>0</v>
      </c>
      <c r="F33" s="24">
        <v>0</v>
      </c>
      <c r="G33" s="21"/>
      <c r="H33" s="21"/>
    </row>
    <row r="34" spans="2:11" x14ac:dyDescent="0.2">
      <c r="B34" s="25" t="str">
        <f>L4</f>
        <v>Project 10</v>
      </c>
      <c r="C34" s="24">
        <v>0</v>
      </c>
      <c r="D34" s="24">
        <v>0</v>
      </c>
      <c r="E34" s="24">
        <v>0</v>
      </c>
      <c r="F34" s="24">
        <v>0</v>
      </c>
      <c r="G34" s="21"/>
      <c r="H34" s="21"/>
    </row>
    <row r="35" spans="2:11" x14ac:dyDescent="0.2">
      <c r="B35" s="25" t="str">
        <f>M4</f>
        <v>Project 11</v>
      </c>
      <c r="C35" s="24">
        <v>0</v>
      </c>
      <c r="D35" s="24">
        <v>0</v>
      </c>
      <c r="E35" s="24">
        <v>0</v>
      </c>
      <c r="F35" s="24">
        <v>0</v>
      </c>
      <c r="G35" s="21"/>
      <c r="H35" s="21"/>
    </row>
    <row r="36" spans="2:11" x14ac:dyDescent="0.2">
      <c r="G36" s="21"/>
      <c r="H36" s="21"/>
    </row>
    <row r="37" spans="2:11" x14ac:dyDescent="0.2">
      <c r="G37" s="21"/>
      <c r="H37" s="21"/>
    </row>
    <row r="38" spans="2:11" ht="23.5" customHeight="1" x14ac:dyDescent="0.3">
      <c r="B38" s="2" t="s">
        <v>6</v>
      </c>
      <c r="C38" s="21"/>
      <c r="D38" s="21"/>
      <c r="E38" s="21"/>
      <c r="G38" s="21"/>
      <c r="H38" s="21"/>
      <c r="K38" s="20"/>
    </row>
    <row r="39" spans="2:11" ht="5" customHeight="1" x14ac:dyDescent="0.3">
      <c r="B39" s="2"/>
      <c r="C39" s="21"/>
      <c r="D39" s="21"/>
      <c r="E39" s="21"/>
      <c r="G39" s="21"/>
      <c r="H39" s="21"/>
      <c r="K39" s="20"/>
    </row>
    <row r="40" spans="2:11" x14ac:dyDescent="0.2">
      <c r="B40" t="s">
        <v>21</v>
      </c>
      <c r="C40" s="1" t="s">
        <v>37</v>
      </c>
      <c r="D40" s="1" t="s">
        <v>38</v>
      </c>
      <c r="E40" s="1" t="s">
        <v>39</v>
      </c>
      <c r="G40" s="21"/>
      <c r="H40" s="21"/>
    </row>
    <row r="41" spans="2:11" x14ac:dyDescent="0.2">
      <c r="B41" s="25" t="s">
        <v>40</v>
      </c>
      <c r="C41" s="21">
        <f>SUM(C5:M9)</f>
        <v>162</v>
      </c>
      <c r="D41" s="21">
        <f>SUM(N5:P9)</f>
        <v>56</v>
      </c>
      <c r="E41" s="21">
        <f>(C41+D41)-'Developer Hours'!C18</f>
        <v>-276</v>
      </c>
    </row>
    <row r="45" spans="2:11" x14ac:dyDescent="0.2">
      <c r="G45" s="21"/>
      <c r="H45" s="21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6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3.5" customWidth="1"/>
    <col min="2" max="2" width="10.1640625" bestFit="1" customWidth="1"/>
    <col min="3" max="3" width="15.6640625" customWidth="1"/>
    <col min="4" max="4" width="5.83203125" customWidth="1"/>
    <col min="5" max="5" width="10.1640625" bestFit="1" customWidth="1"/>
    <col min="6" max="6" width="15.6640625" customWidth="1"/>
    <col min="7" max="7" width="5.83203125" customWidth="1"/>
    <col min="8" max="8" width="10.1640625" bestFit="1" customWidth="1"/>
    <col min="9" max="9" width="15.6640625" customWidth="1"/>
    <col min="10" max="10" width="5.83203125" customWidth="1"/>
    <col min="11" max="11" width="10.1640625" bestFit="1" customWidth="1"/>
    <col min="12" max="12" width="15.6640625" customWidth="1"/>
  </cols>
  <sheetData>
    <row r="3" spans="2:13" s="76" customFormat="1" ht="21" x14ac:dyDescent="0.25">
      <c r="C3" s="77" t="s">
        <v>52</v>
      </c>
      <c r="D3" s="78"/>
      <c r="E3" s="78"/>
      <c r="F3" s="79" t="s">
        <v>53</v>
      </c>
      <c r="G3" s="78"/>
      <c r="H3" s="78"/>
      <c r="I3" s="80" t="s">
        <v>54</v>
      </c>
      <c r="J3" s="78"/>
      <c r="K3" s="78"/>
      <c r="L3" s="81" t="s">
        <v>55</v>
      </c>
    </row>
    <row r="4" spans="2:13" s="76" customFormat="1" ht="5" customHeight="1" x14ac:dyDescent="0.25">
      <c r="C4" s="78"/>
      <c r="D4" s="78"/>
      <c r="E4" s="78"/>
      <c r="F4" s="78"/>
      <c r="G4" s="78"/>
      <c r="H4" s="78"/>
      <c r="I4" s="78"/>
      <c r="J4" s="78"/>
      <c r="K4" s="78"/>
      <c r="L4" s="82"/>
    </row>
    <row r="5" spans="2:13" x14ac:dyDescent="0.2">
      <c r="C5" s="4">
        <v>0.33</v>
      </c>
      <c r="D5" s="3">
        <f>1-C5</f>
        <v>0.66999999999999993</v>
      </c>
      <c r="F5" s="8">
        <v>0.5</v>
      </c>
      <c r="G5" s="3">
        <f>1-F5</f>
        <v>0.5</v>
      </c>
      <c r="I5" s="12">
        <v>0.05</v>
      </c>
      <c r="J5" s="3">
        <f>1-I5</f>
        <v>0.95</v>
      </c>
      <c r="L5" s="16">
        <v>0.8</v>
      </c>
      <c r="M5" s="3">
        <f>1-L5</f>
        <v>0.19999999999999996</v>
      </c>
    </row>
    <row r="6" spans="2:13" x14ac:dyDescent="0.2">
      <c r="C6" s="5"/>
      <c r="D6" s="21"/>
      <c r="F6" s="9"/>
      <c r="I6" s="13"/>
      <c r="J6" s="21"/>
      <c r="L6" s="17"/>
    </row>
    <row r="7" spans="2:13" x14ac:dyDescent="0.2">
      <c r="C7" s="6" t="s">
        <v>41</v>
      </c>
      <c r="D7" s="7"/>
      <c r="F7" s="10" t="s">
        <v>41</v>
      </c>
      <c r="G7" s="7"/>
      <c r="I7" s="14" t="s">
        <v>41</v>
      </c>
      <c r="J7" s="7"/>
      <c r="L7" s="18" t="s">
        <v>41</v>
      </c>
    </row>
    <row r="8" spans="2:13" x14ac:dyDescent="0.2">
      <c r="B8" s="74" t="s">
        <v>42</v>
      </c>
      <c r="C8" s="5">
        <v>14360</v>
      </c>
      <c r="D8" s="21"/>
      <c r="E8" s="74" t="s">
        <v>42</v>
      </c>
      <c r="F8" s="11">
        <v>350</v>
      </c>
      <c r="G8" s="21"/>
      <c r="H8" s="74" t="s">
        <v>42</v>
      </c>
      <c r="I8" s="13">
        <v>650</v>
      </c>
      <c r="J8" s="21"/>
      <c r="K8" s="74" t="s">
        <v>42</v>
      </c>
      <c r="L8" s="17">
        <v>5000</v>
      </c>
    </row>
    <row r="9" spans="2:13" x14ac:dyDescent="0.2">
      <c r="B9" s="74" t="s">
        <v>43</v>
      </c>
      <c r="C9" s="5">
        <v>6582</v>
      </c>
      <c r="D9" s="21"/>
      <c r="E9" s="74" t="s">
        <v>43</v>
      </c>
      <c r="F9" s="11">
        <v>411</v>
      </c>
      <c r="G9" s="21"/>
      <c r="H9" s="74" t="s">
        <v>43</v>
      </c>
      <c r="I9" s="13">
        <v>4</v>
      </c>
      <c r="J9" s="21"/>
      <c r="K9" s="74" t="s">
        <v>43</v>
      </c>
      <c r="L9" s="17">
        <v>2074</v>
      </c>
    </row>
    <row r="10" spans="2:13" x14ac:dyDescent="0.2">
      <c r="B10" s="15"/>
      <c r="C10" s="5"/>
      <c r="D10" s="21"/>
      <c r="E10" s="15"/>
      <c r="F10" s="11"/>
      <c r="G10" s="21"/>
      <c r="H10" s="7"/>
      <c r="I10" s="13"/>
      <c r="J10" s="21"/>
      <c r="K10" s="75"/>
      <c r="L10" s="17"/>
    </row>
    <row r="11" spans="2:13" x14ac:dyDescent="0.2">
      <c r="B11" s="7"/>
      <c r="C11" s="6" t="s">
        <v>44</v>
      </c>
      <c r="D11" s="7"/>
      <c r="E11" s="7"/>
      <c r="F11" s="10" t="s">
        <v>44</v>
      </c>
      <c r="G11" s="7"/>
      <c r="H11" s="7"/>
      <c r="I11" s="14" t="s">
        <v>44</v>
      </c>
      <c r="J11" s="7"/>
      <c r="K11" s="7"/>
      <c r="L11" s="18" t="s">
        <v>44</v>
      </c>
    </row>
    <row r="12" spans="2:13" x14ac:dyDescent="0.2">
      <c r="B12" s="72" t="s">
        <v>45</v>
      </c>
      <c r="C12" s="4">
        <v>0.55000000000000004</v>
      </c>
      <c r="D12" s="3"/>
      <c r="E12" s="72" t="s">
        <v>45</v>
      </c>
      <c r="F12" s="8">
        <v>0.1</v>
      </c>
      <c r="G12" s="3"/>
      <c r="H12" s="72" t="s">
        <v>45</v>
      </c>
      <c r="I12" s="12">
        <v>0.45</v>
      </c>
      <c r="J12" s="3"/>
      <c r="K12" s="73" t="s">
        <v>45</v>
      </c>
      <c r="L12" s="16">
        <v>0.1</v>
      </c>
    </row>
    <row r="13" spans="2:13" x14ac:dyDescent="0.2">
      <c r="B13" s="72" t="s">
        <v>46</v>
      </c>
      <c r="C13" s="4">
        <v>0.25</v>
      </c>
      <c r="D13" s="3"/>
      <c r="E13" s="72" t="s">
        <v>46</v>
      </c>
      <c r="F13" s="8">
        <v>0.75</v>
      </c>
      <c r="G13" s="3"/>
      <c r="H13" s="72" t="s">
        <v>46</v>
      </c>
      <c r="I13" s="12">
        <v>0.5</v>
      </c>
      <c r="J13" s="3"/>
      <c r="K13" s="73" t="s">
        <v>46</v>
      </c>
      <c r="L13" s="16">
        <v>0.65</v>
      </c>
    </row>
    <row r="14" spans="2:13" x14ac:dyDescent="0.2">
      <c r="B14" s="72" t="s">
        <v>47</v>
      </c>
      <c r="C14" s="4">
        <v>0.15</v>
      </c>
      <c r="D14" s="3"/>
      <c r="E14" s="72" t="s">
        <v>47</v>
      </c>
      <c r="F14" s="8">
        <v>0.15</v>
      </c>
      <c r="G14" s="3"/>
      <c r="H14" s="72" t="s">
        <v>47</v>
      </c>
      <c r="I14" s="12">
        <v>0.05</v>
      </c>
      <c r="J14" s="3"/>
      <c r="K14" s="73" t="s">
        <v>47</v>
      </c>
      <c r="L14" s="16">
        <v>0.1</v>
      </c>
    </row>
    <row r="15" spans="2:13" x14ac:dyDescent="0.2">
      <c r="B15" s="72" t="s">
        <v>48</v>
      </c>
      <c r="C15" s="4">
        <v>0.05</v>
      </c>
      <c r="D15" s="3"/>
      <c r="E15" s="72" t="s">
        <v>48</v>
      </c>
      <c r="F15" s="8">
        <v>0</v>
      </c>
      <c r="G15" s="3"/>
      <c r="H15" s="72" t="s">
        <v>48</v>
      </c>
      <c r="I15" s="12">
        <v>0</v>
      </c>
      <c r="J15" s="3"/>
      <c r="K15" s="73" t="s">
        <v>48</v>
      </c>
      <c r="L15" s="16">
        <v>0.15</v>
      </c>
    </row>
    <row r="16" spans="2:13" x14ac:dyDescent="0.2">
      <c r="B16" s="19"/>
      <c r="C16" s="4">
        <v>1</v>
      </c>
      <c r="D16" s="3"/>
      <c r="E16" s="19"/>
      <c r="F16" s="8">
        <v>1</v>
      </c>
      <c r="G16" s="3"/>
      <c r="H16" s="19"/>
      <c r="I16" s="12">
        <v>1</v>
      </c>
      <c r="J16" s="3"/>
      <c r="K16" s="19"/>
      <c r="L16" s="16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5BF546-D695-4E5C-8CEE-4D5E1D30D621}">
          <x14:formula1>
            <xm:f>Data!$C$4:$M$4</xm:f>
          </x14:formula1>
          <xm:sqref>C3:D4 F3:G4 I3:J4 L3:L4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workbookViewId="0">
      <selection activeCell="E16" sqref="E16"/>
    </sheetView>
  </sheetViews>
  <sheetFormatPr baseColWidth="10" defaultColWidth="8.83203125" defaultRowHeight="15" x14ac:dyDescent="0.2"/>
  <cols>
    <col min="2" max="2" width="11.5" bestFit="1" customWidth="1"/>
    <col min="3" max="3" width="8.1640625" style="21" customWidth="1"/>
  </cols>
  <sheetData>
    <row r="2" spans="1:3" x14ac:dyDescent="0.2">
      <c r="B2" s="1" t="s">
        <v>49</v>
      </c>
      <c r="C2" s="22" t="s">
        <v>30</v>
      </c>
    </row>
    <row r="3" spans="1:3" x14ac:dyDescent="0.2">
      <c r="A3" s="1">
        <v>1</v>
      </c>
      <c r="B3" t="s">
        <v>83</v>
      </c>
      <c r="C3" s="21">
        <v>32</v>
      </c>
    </row>
    <row r="4" spans="1:3" x14ac:dyDescent="0.2">
      <c r="A4" s="1">
        <v>2</v>
      </c>
      <c r="B4" t="s">
        <v>84</v>
      </c>
      <c r="C4" s="21">
        <v>32</v>
      </c>
    </row>
    <row r="5" spans="1:3" x14ac:dyDescent="0.2">
      <c r="A5" s="1">
        <v>3</v>
      </c>
      <c r="B5" t="s">
        <v>85</v>
      </c>
      <c r="C5" s="21">
        <v>16</v>
      </c>
    </row>
    <row r="6" spans="1:3" x14ac:dyDescent="0.2">
      <c r="A6" s="1">
        <v>4</v>
      </c>
      <c r="B6" t="s">
        <v>86</v>
      </c>
      <c r="C6" s="21">
        <v>32</v>
      </c>
    </row>
    <row r="7" spans="1:3" x14ac:dyDescent="0.2">
      <c r="A7" s="1">
        <v>5</v>
      </c>
      <c r="B7" t="s">
        <v>87</v>
      </c>
      <c r="C7" s="21">
        <v>40</v>
      </c>
    </row>
    <row r="8" spans="1:3" x14ac:dyDescent="0.2">
      <c r="A8" s="1">
        <v>6</v>
      </c>
      <c r="B8" t="s">
        <v>88</v>
      </c>
      <c r="C8" s="21">
        <v>36</v>
      </c>
    </row>
    <row r="9" spans="1:3" x14ac:dyDescent="0.2">
      <c r="A9" s="1">
        <v>7</v>
      </c>
      <c r="B9" t="s">
        <v>89</v>
      </c>
      <c r="C9" s="21">
        <v>32</v>
      </c>
    </row>
    <row r="10" spans="1:3" x14ac:dyDescent="0.2">
      <c r="A10" s="1">
        <v>8</v>
      </c>
      <c r="B10" t="s">
        <v>90</v>
      </c>
      <c r="C10" s="21">
        <v>32</v>
      </c>
    </row>
    <row r="11" spans="1:3" x14ac:dyDescent="0.2">
      <c r="A11" s="1">
        <v>9</v>
      </c>
      <c r="B11" t="s">
        <v>91</v>
      </c>
      <c r="C11" s="21">
        <v>40</v>
      </c>
    </row>
    <row r="12" spans="1:3" x14ac:dyDescent="0.2">
      <c r="A12" s="1">
        <v>10</v>
      </c>
      <c r="B12" t="s">
        <v>92</v>
      </c>
      <c r="C12" s="21">
        <v>40</v>
      </c>
    </row>
    <row r="13" spans="1:3" x14ac:dyDescent="0.2">
      <c r="A13" s="1">
        <v>11</v>
      </c>
      <c r="B13" t="s">
        <v>93</v>
      </c>
      <c r="C13" s="21">
        <v>40</v>
      </c>
    </row>
    <row r="14" spans="1:3" x14ac:dyDescent="0.2">
      <c r="A14" s="1">
        <v>12</v>
      </c>
      <c r="B14" t="s">
        <v>94</v>
      </c>
      <c r="C14" s="21">
        <v>32</v>
      </c>
    </row>
    <row r="15" spans="1:3" x14ac:dyDescent="0.2">
      <c r="A15" s="1">
        <v>13</v>
      </c>
      <c r="B15" t="s">
        <v>95</v>
      </c>
      <c r="C15" s="21">
        <v>32</v>
      </c>
    </row>
    <row r="16" spans="1:3" x14ac:dyDescent="0.2">
      <c r="A16" s="1">
        <v>14</v>
      </c>
      <c r="B16" t="s">
        <v>96</v>
      </c>
      <c r="C16" s="21">
        <v>32</v>
      </c>
    </row>
    <row r="17" spans="1:3" x14ac:dyDescent="0.2">
      <c r="A17" s="1">
        <v>15</v>
      </c>
      <c r="B17" t="s">
        <v>97</v>
      </c>
      <c r="C17" s="21">
        <v>26</v>
      </c>
    </row>
    <row r="18" spans="1:3" x14ac:dyDescent="0.2">
      <c r="B18" s="1" t="s">
        <v>28</v>
      </c>
      <c r="C18" s="22">
        <v>494</v>
      </c>
    </row>
  </sheetData>
  <phoneticPr fontId="18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A54D-B63E-4806-ABF4-674963D62CC9}">
  <dimension ref="A1:C1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2.1640625" bestFit="1" customWidth="1"/>
    <col min="3" max="3" width="16.1640625" bestFit="1" customWidth="1"/>
  </cols>
  <sheetData>
    <row r="1" spans="1:3" x14ac:dyDescent="0.2">
      <c r="A1" s="1" t="s">
        <v>65</v>
      </c>
      <c r="C1" s="1" t="s">
        <v>77</v>
      </c>
    </row>
    <row r="2" spans="1:3" x14ac:dyDescent="0.2">
      <c r="A2" t="s">
        <v>10</v>
      </c>
      <c r="C2" t="s">
        <v>78</v>
      </c>
    </row>
    <row r="3" spans="1:3" x14ac:dyDescent="0.2">
      <c r="A3" t="s">
        <v>66</v>
      </c>
      <c r="C3" t="s">
        <v>79</v>
      </c>
    </row>
    <row r="4" spans="1:3" x14ac:dyDescent="0.2">
      <c r="A4" t="s">
        <v>64</v>
      </c>
      <c r="C4" t="s">
        <v>80</v>
      </c>
    </row>
    <row r="5" spans="1:3" x14ac:dyDescent="0.2">
      <c r="A5" t="s">
        <v>67</v>
      </c>
    </row>
    <row r="6" spans="1:3" x14ac:dyDescent="0.2">
      <c r="A6" t="s">
        <v>71</v>
      </c>
      <c r="B6" t="s">
        <v>72</v>
      </c>
    </row>
    <row r="7" spans="1:3" x14ac:dyDescent="0.2">
      <c r="A7" t="s">
        <v>68</v>
      </c>
      <c r="B7" t="s">
        <v>73</v>
      </c>
    </row>
    <row r="8" spans="1:3" x14ac:dyDescent="0.2">
      <c r="A8" t="s">
        <v>69</v>
      </c>
      <c r="B8" t="s">
        <v>74</v>
      </c>
    </row>
    <row r="9" spans="1:3" x14ac:dyDescent="0.2">
      <c r="A9" t="s">
        <v>70</v>
      </c>
      <c r="B9" t="s">
        <v>75</v>
      </c>
    </row>
    <row r="10" spans="1:3" x14ac:dyDescent="0.2">
      <c r="A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Data</vt:lpstr>
      <vt:lpstr>ProjectSheet</vt:lpstr>
      <vt:lpstr>Developer Hours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Engels</dc:creator>
  <cp:lastModifiedBy>Oliver Engels</cp:lastModifiedBy>
  <cp:lastPrinted>2022-04-01T12:12:31Z</cp:lastPrinted>
  <dcterms:created xsi:type="dcterms:W3CDTF">2020-09-01T07:55:04Z</dcterms:created>
  <dcterms:modified xsi:type="dcterms:W3CDTF">2024-03-31T13:43:40Z</dcterms:modified>
</cp:coreProperties>
</file>