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8/"/>
    </mc:Choice>
  </mc:AlternateContent>
  <xr:revisionPtr revIDLastSave="0" documentId="13_ncr:1_{9F806477-9BE2-CC43-9691-DAB29D8C2FF9}" xr6:coauthVersionLast="47" xr6:coauthVersionMax="47" xr10:uidLastSave="{00000000-0000-0000-0000-000000000000}"/>
  <bookViews>
    <workbookView xWindow="28800" yWindow="0" windowWidth="32000" windowHeight="180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2" i="7" l="1"/>
  <c r="L122" i="7"/>
  <c r="N112" i="7"/>
  <c r="R112" i="7"/>
  <c r="R77" i="7"/>
  <c r="Q77" i="7"/>
  <c r="P77" i="7"/>
  <c r="M55" i="7"/>
  <c r="L55" i="7"/>
  <c r="K55" i="7"/>
  <c r="J55" i="7"/>
  <c r="I55" i="7"/>
  <c r="H55" i="7"/>
  <c r="G55" i="7"/>
  <c r="F55" i="7"/>
  <c r="E55" i="7"/>
  <c r="D55" i="7"/>
  <c r="M52" i="7"/>
  <c r="L52" i="7"/>
  <c r="K52" i="7"/>
  <c r="J52" i="7"/>
  <c r="I52" i="7"/>
  <c r="H52" i="7"/>
  <c r="G52" i="7"/>
  <c r="F52" i="7"/>
  <c r="E52" i="7"/>
  <c r="D52" i="7"/>
  <c r="M49" i="7"/>
  <c r="L49" i="7"/>
  <c r="K49" i="7"/>
  <c r="J49" i="7"/>
  <c r="I49" i="7"/>
  <c r="H49" i="7"/>
  <c r="G49" i="7"/>
  <c r="F49" i="7"/>
  <c r="E49" i="7"/>
  <c r="D49" i="7"/>
  <c r="G25" i="7"/>
  <c r="I25" i="7"/>
  <c r="O45" i="7"/>
  <c r="N45" i="7"/>
  <c r="M45" i="7"/>
  <c r="O42" i="7"/>
  <c r="N42" i="7"/>
  <c r="M42" i="7"/>
  <c r="O39" i="7"/>
  <c r="N39" i="7"/>
  <c r="M39" i="7"/>
  <c r="L46" i="7"/>
  <c r="K46" i="7"/>
  <c r="J46" i="7"/>
  <c r="I46" i="7"/>
  <c r="H46" i="7"/>
  <c r="G46" i="7"/>
  <c r="F46" i="7"/>
  <c r="E46" i="7"/>
  <c r="D46" i="7"/>
  <c r="L45" i="7"/>
  <c r="K45" i="7"/>
  <c r="J45" i="7"/>
  <c r="I45" i="7"/>
  <c r="H45" i="7"/>
  <c r="G45" i="7"/>
  <c r="F45" i="7"/>
  <c r="E45" i="7"/>
  <c r="D45" i="7"/>
  <c r="L42" i="7"/>
  <c r="K42" i="7"/>
  <c r="J42" i="7"/>
  <c r="I42" i="7"/>
  <c r="H42" i="7"/>
  <c r="G42" i="7"/>
  <c r="F42" i="7"/>
  <c r="E42" i="7"/>
  <c r="D42" i="7"/>
  <c r="L39" i="7"/>
  <c r="K39" i="7"/>
  <c r="J39" i="7"/>
  <c r="I39" i="7"/>
  <c r="H39" i="7"/>
  <c r="G39" i="7"/>
  <c r="F39" i="7"/>
  <c r="E39" i="7"/>
  <c r="D39" i="7"/>
  <c r="G7" i="7"/>
  <c r="G6" i="7"/>
  <c r="CA60" i="4"/>
  <c r="BS60" i="4"/>
  <c r="BK60" i="4"/>
  <c r="BC60" i="4"/>
  <c r="AU60" i="4"/>
  <c r="AM60" i="4"/>
  <c r="AE60" i="4"/>
  <c r="W60" i="4"/>
  <c r="O60" i="4"/>
  <c r="G60" i="4"/>
  <c r="CH59" i="4"/>
  <c r="CH60" i="4" s="1"/>
  <c r="CG59" i="4"/>
  <c r="CG60" i="4" s="1"/>
  <c r="CF59" i="4"/>
  <c r="CF60" i="4" s="1"/>
  <c r="CE59" i="4"/>
  <c r="CD59" i="4"/>
  <c r="CC59" i="4"/>
  <c r="CB59" i="4"/>
  <c r="CB60" i="4" s="1"/>
  <c r="CA59" i="4"/>
  <c r="BZ59" i="4"/>
  <c r="BZ60" i="4" s="1"/>
  <c r="BY59" i="4"/>
  <c r="BY60" i="4" s="1"/>
  <c r="BX59" i="4"/>
  <c r="BX60" i="4" s="1"/>
  <c r="BW59" i="4"/>
  <c r="BV59" i="4"/>
  <c r="BU59" i="4"/>
  <c r="BT59" i="4"/>
  <c r="BT60" i="4" s="1"/>
  <c r="BS59" i="4"/>
  <c r="BR59" i="4"/>
  <c r="BR60" i="4" s="1"/>
  <c r="BQ59" i="4"/>
  <c r="BQ60" i="4" s="1"/>
  <c r="BP59" i="4"/>
  <c r="BP60" i="4" s="1"/>
  <c r="BO59" i="4"/>
  <c r="BN59" i="4"/>
  <c r="BM59" i="4"/>
  <c r="BL59" i="4"/>
  <c r="BL60" i="4" s="1"/>
  <c r="BK59" i="4"/>
  <c r="BJ59" i="4"/>
  <c r="BJ60" i="4" s="1"/>
  <c r="BI59" i="4"/>
  <c r="BI60" i="4" s="1"/>
  <c r="BH59" i="4"/>
  <c r="BH60" i="4" s="1"/>
  <c r="BG59" i="4"/>
  <c r="BF59" i="4"/>
  <c r="BE59" i="4"/>
  <c r="BD59" i="4"/>
  <c r="BD60" i="4" s="1"/>
  <c r="BC59" i="4"/>
  <c r="BB59" i="4"/>
  <c r="BB60" i="4" s="1"/>
  <c r="BA59" i="4"/>
  <c r="BA60" i="4" s="1"/>
  <c r="AZ59" i="4"/>
  <c r="AZ60" i="4" s="1"/>
  <c r="AY59" i="4"/>
  <c r="AX59" i="4"/>
  <c r="AW59" i="4"/>
  <c r="AV59" i="4"/>
  <c r="AV60" i="4" s="1"/>
  <c r="AU59" i="4"/>
  <c r="AT59" i="4"/>
  <c r="AT60" i="4" s="1"/>
  <c r="AS59" i="4"/>
  <c r="AS60" i="4" s="1"/>
  <c r="AR59" i="4"/>
  <c r="AR60" i="4" s="1"/>
  <c r="AQ59" i="4"/>
  <c r="AP59" i="4"/>
  <c r="AO59" i="4"/>
  <c r="AN59" i="4"/>
  <c r="AN60" i="4" s="1"/>
  <c r="AM59" i="4"/>
  <c r="AL59" i="4"/>
  <c r="AL60" i="4" s="1"/>
  <c r="AK59" i="4"/>
  <c r="AK60" i="4" s="1"/>
  <c r="AJ59" i="4"/>
  <c r="AJ60" i="4" s="1"/>
  <c r="AI59" i="4"/>
  <c r="AH59" i="4"/>
  <c r="AG59" i="4"/>
  <c r="AF59" i="4"/>
  <c r="AF60" i="4" s="1"/>
  <c r="AE59" i="4"/>
  <c r="AD59" i="4"/>
  <c r="AD60" i="4" s="1"/>
  <c r="AC59" i="4"/>
  <c r="AC60" i="4" s="1"/>
  <c r="AB59" i="4"/>
  <c r="AB60" i="4" s="1"/>
  <c r="AA59" i="4"/>
  <c r="Z59" i="4"/>
  <c r="Y59" i="4"/>
  <c r="X59" i="4"/>
  <c r="X60" i="4" s="1"/>
  <c r="W59" i="4"/>
  <c r="V59" i="4"/>
  <c r="V60" i="4" s="1"/>
  <c r="U59" i="4"/>
  <c r="U60" i="4" s="1"/>
  <c r="T59" i="4"/>
  <c r="T60" i="4" s="1"/>
  <c r="S59" i="4"/>
  <c r="R59" i="4"/>
  <c r="Q59" i="4"/>
  <c r="P59" i="4"/>
  <c r="P60" i="4" s="1"/>
  <c r="O59" i="4"/>
  <c r="N59" i="4"/>
  <c r="N60" i="4" s="1"/>
  <c r="M59" i="4"/>
  <c r="M60" i="4" s="1"/>
  <c r="L59" i="4"/>
  <c r="L60" i="4" s="1"/>
  <c r="K59" i="4"/>
  <c r="J59" i="4"/>
  <c r="I59" i="4"/>
  <c r="H59" i="4"/>
  <c r="H60" i="4" s="1"/>
  <c r="G59" i="4"/>
  <c r="F59" i="4"/>
  <c r="F60" i="4" s="1"/>
  <c r="E59" i="4"/>
  <c r="E60" i="4" s="1"/>
  <c r="D59" i="4"/>
  <c r="D60" i="4" s="1"/>
  <c r="C59" i="4"/>
  <c r="B59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H55" i="4"/>
  <c r="CG55" i="4"/>
  <c r="CF55" i="4"/>
  <c r="CE55" i="4"/>
  <c r="CE60" i="4" s="1"/>
  <c r="CD55" i="4"/>
  <c r="CD60" i="4" s="1"/>
  <c r="CC55" i="4"/>
  <c r="CC60" i="4" s="1"/>
  <c r="CB55" i="4"/>
  <c r="CA55" i="4"/>
  <c r="BZ55" i="4"/>
  <c r="BY55" i="4"/>
  <c r="BX55" i="4"/>
  <c r="BW55" i="4"/>
  <c r="BW60" i="4" s="1"/>
  <c r="BV55" i="4"/>
  <c r="BV60" i="4" s="1"/>
  <c r="BU55" i="4"/>
  <c r="BU60" i="4" s="1"/>
  <c r="BT55" i="4"/>
  <c r="BS55" i="4"/>
  <c r="BR55" i="4"/>
  <c r="BQ55" i="4"/>
  <c r="BP55" i="4"/>
  <c r="BO55" i="4"/>
  <c r="BO60" i="4" s="1"/>
  <c r="BN55" i="4"/>
  <c r="BN60" i="4" s="1"/>
  <c r="BM55" i="4"/>
  <c r="BM60" i="4" s="1"/>
  <c r="BL55" i="4"/>
  <c r="BK55" i="4"/>
  <c r="BJ55" i="4"/>
  <c r="BI55" i="4"/>
  <c r="BH55" i="4"/>
  <c r="BG55" i="4"/>
  <c r="BG60" i="4" s="1"/>
  <c r="BF55" i="4"/>
  <c r="BF60" i="4" s="1"/>
  <c r="BE55" i="4"/>
  <c r="BE60" i="4" s="1"/>
  <c r="BD55" i="4"/>
  <c r="BC55" i="4"/>
  <c r="BB55" i="4"/>
  <c r="BA55" i="4"/>
  <c r="AZ55" i="4"/>
  <c r="AY55" i="4"/>
  <c r="AY60" i="4" s="1"/>
  <c r="AX55" i="4"/>
  <c r="AX60" i="4" s="1"/>
  <c r="AW55" i="4"/>
  <c r="AW60" i="4" s="1"/>
  <c r="AV55" i="4"/>
  <c r="AU55" i="4"/>
  <c r="AT55" i="4"/>
  <c r="AS55" i="4"/>
  <c r="AR55" i="4"/>
  <c r="AQ55" i="4"/>
  <c r="AQ60" i="4" s="1"/>
  <c r="AP55" i="4"/>
  <c r="AP60" i="4" s="1"/>
  <c r="AO55" i="4"/>
  <c r="AO60" i="4" s="1"/>
  <c r="AN55" i="4"/>
  <c r="AM55" i="4"/>
  <c r="AL55" i="4"/>
  <c r="AK55" i="4"/>
  <c r="AJ55" i="4"/>
  <c r="AI55" i="4"/>
  <c r="AI60" i="4" s="1"/>
  <c r="AH55" i="4"/>
  <c r="AH60" i="4" s="1"/>
  <c r="AG55" i="4"/>
  <c r="AG60" i="4" s="1"/>
  <c r="AF55" i="4"/>
  <c r="AE55" i="4"/>
  <c r="AD55" i="4"/>
  <c r="AC55" i="4"/>
  <c r="AB55" i="4"/>
  <c r="AA55" i="4"/>
  <c r="AA60" i="4" s="1"/>
  <c r="Z55" i="4"/>
  <c r="Z60" i="4" s="1"/>
  <c r="Y55" i="4"/>
  <c r="Y60" i="4" s="1"/>
  <c r="X55" i="4"/>
  <c r="W55" i="4"/>
  <c r="V55" i="4"/>
  <c r="U55" i="4"/>
  <c r="T55" i="4"/>
  <c r="S55" i="4"/>
  <c r="S60" i="4" s="1"/>
  <c r="R55" i="4"/>
  <c r="R60" i="4" s="1"/>
  <c r="Q55" i="4"/>
  <c r="Q60" i="4" s="1"/>
  <c r="P55" i="4"/>
  <c r="O55" i="4"/>
  <c r="N55" i="4"/>
  <c r="M55" i="4"/>
  <c r="L55" i="4"/>
  <c r="K55" i="4"/>
  <c r="K60" i="4" s="1"/>
  <c r="J55" i="4"/>
  <c r="J60" i="4" s="1"/>
  <c r="I55" i="4"/>
  <c r="I60" i="4" s="1"/>
  <c r="H55" i="4"/>
  <c r="G55" i="4"/>
  <c r="F55" i="4"/>
  <c r="E55" i="4"/>
  <c r="D55" i="4"/>
  <c r="C55" i="4"/>
  <c r="C60" i="4" s="1"/>
  <c r="B55" i="4"/>
  <c r="B60" i="4" s="1"/>
  <c r="U35" i="2"/>
  <c r="M35" i="2"/>
  <c r="E35" i="2"/>
  <c r="Z34" i="2"/>
  <c r="Y34" i="2"/>
  <c r="X34" i="2"/>
  <c r="W34" i="2"/>
  <c r="V34" i="2"/>
  <c r="U34" i="2"/>
  <c r="T34" i="2"/>
  <c r="S34" i="2"/>
  <c r="R34" i="2"/>
  <c r="Q34" i="2"/>
  <c r="P34" i="2"/>
  <c r="P35" i="2" s="1"/>
  <c r="O34" i="2"/>
  <c r="N34" i="2"/>
  <c r="M34" i="2"/>
  <c r="L34" i="2"/>
  <c r="K34" i="2"/>
  <c r="J34" i="2"/>
  <c r="I34" i="2"/>
  <c r="H34" i="2"/>
  <c r="H35" i="2" s="1"/>
  <c r="G34" i="2"/>
  <c r="F34" i="2"/>
  <c r="E34" i="2"/>
  <c r="D34" i="2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T33" i="2"/>
  <c r="T35" i="2" s="1"/>
  <c r="S33" i="2"/>
  <c r="S35" i="2" s="1"/>
  <c r="R33" i="2"/>
  <c r="R35" i="2" s="1"/>
  <c r="Q33" i="2"/>
  <c r="Q35" i="2" s="1"/>
  <c r="P33" i="2"/>
  <c r="O33" i="2"/>
  <c r="O35" i="2" s="1"/>
  <c r="N33" i="2"/>
  <c r="N35" i="2" s="1"/>
  <c r="M33" i="2"/>
  <c r="L33" i="2"/>
  <c r="L35" i="2" s="1"/>
  <c r="K33" i="2"/>
  <c r="K35" i="2" s="1"/>
  <c r="J33" i="2"/>
  <c r="J35" i="2" s="1"/>
  <c r="I33" i="2"/>
  <c r="I35" i="2" s="1"/>
  <c r="H33" i="2"/>
  <c r="G33" i="2"/>
  <c r="G35" i="2" s="1"/>
  <c r="F33" i="2"/>
  <c r="F35" i="2" s="1"/>
  <c r="E33" i="2"/>
  <c r="D33" i="2"/>
  <c r="D35" i="2" s="1"/>
  <c r="C33" i="2"/>
  <c r="C35" i="2" s="1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M46" i="7"/>
  <c r="N69" i="7" l="1"/>
  <c r="N62" i="7"/>
  <c r="I26" i="7"/>
  <c r="M77" i="7"/>
  <c r="R30" i="7" s="1"/>
  <c r="N46" i="7"/>
  <c r="R27" i="7" l="1"/>
  <c r="R96" i="7"/>
  <c r="K41" i="7"/>
  <c r="M41" i="7"/>
  <c r="K37" i="7"/>
  <c r="D41" i="7"/>
  <c r="M37" i="7"/>
  <c r="N126" i="7"/>
  <c r="O129" i="7" s="1"/>
  <c r="O132" i="7" s="1"/>
  <c r="R105" i="7"/>
  <c r="N105" i="7"/>
  <c r="G29" i="7"/>
  <c r="H29" i="7"/>
  <c r="I29" i="7"/>
  <c r="R120" i="7"/>
  <c r="N120" i="7"/>
  <c r="R97" i="7"/>
  <c r="N59" i="7"/>
  <c r="N60" i="7" s="1"/>
  <c r="O60" i="7" s="1"/>
  <c r="P60" i="7" s="1"/>
  <c r="Q60" i="7" s="1"/>
  <c r="R60" i="7" s="1"/>
  <c r="I30" i="7" s="1"/>
  <c r="K87" i="7"/>
  <c r="J87" i="7"/>
  <c r="I87" i="7"/>
  <c r="H87" i="7"/>
  <c r="D87" i="7"/>
  <c r="M84" i="7"/>
  <c r="H84" i="7"/>
  <c r="F84" i="7"/>
  <c r="E84" i="7"/>
  <c r="D84" i="7"/>
  <c r="M81" i="7"/>
  <c r="J81" i="7"/>
  <c r="I81" i="7"/>
  <c r="H81" i="7"/>
  <c r="F81" i="7"/>
  <c r="E81" i="7"/>
  <c r="D81" i="7"/>
  <c r="D48" i="7"/>
  <c r="D58" i="7" s="1"/>
  <c r="O76" i="7"/>
  <c r="N76" i="7"/>
  <c r="L77" i="7"/>
  <c r="K77" i="7"/>
  <c r="J77" i="7"/>
  <c r="I76" i="7"/>
  <c r="H76" i="7"/>
  <c r="G76" i="7"/>
  <c r="F76" i="7"/>
  <c r="E77" i="7"/>
  <c r="D77" i="7"/>
  <c r="O43" i="7"/>
  <c r="O72" i="7" s="1"/>
  <c r="P72" i="7" s="1"/>
  <c r="Q72" i="7" s="1"/>
  <c r="R72" i="7" s="1"/>
  <c r="N43" i="7"/>
  <c r="N74" i="7" s="1"/>
  <c r="L70" i="7"/>
  <c r="K70" i="7"/>
  <c r="G70" i="7"/>
  <c r="F70" i="7"/>
  <c r="E70" i="7"/>
  <c r="D70" i="7"/>
  <c r="O40" i="7"/>
  <c r="O66" i="7" s="1"/>
  <c r="P66" i="7" s="1"/>
  <c r="Q66" i="7" s="1"/>
  <c r="R66" i="7" s="1"/>
  <c r="L63" i="7"/>
  <c r="K63" i="7"/>
  <c r="J63" i="7"/>
  <c r="I63" i="7"/>
  <c r="D63" i="7"/>
  <c r="E38" i="7"/>
  <c r="E48" i="7" s="1"/>
  <c r="E58" i="7" s="1"/>
  <c r="G26" i="7"/>
  <c r="R22" i="7"/>
  <c r="G5" i="7"/>
  <c r="R20" i="7" s="1"/>
  <c r="R21" i="7" l="1"/>
  <c r="C27" i="7"/>
  <c r="H56" i="7"/>
  <c r="H88" i="7" s="1"/>
  <c r="G30" i="7"/>
  <c r="H30" i="7"/>
  <c r="N106" i="7"/>
  <c r="G77" i="7"/>
  <c r="N77" i="7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F53" i="7"/>
  <c r="F85" i="7" s="1"/>
  <c r="I50" i="7"/>
  <c r="I82" i="7" s="1"/>
  <c r="J53" i="7"/>
  <c r="J85" i="7" s="1"/>
  <c r="J56" i="7"/>
  <c r="J88" i="7" s="1"/>
  <c r="E43" i="7"/>
  <c r="E71" i="7" s="1"/>
  <c r="G43" i="7"/>
  <c r="G71" i="7" s="1"/>
  <c r="F77" i="7"/>
  <c r="G50" i="7"/>
  <c r="G82" i="7" s="1"/>
  <c r="J50" i="7"/>
  <c r="J82" i="7" s="1"/>
  <c r="K53" i="7"/>
  <c r="K85" i="7" s="1"/>
  <c r="H77" i="7"/>
  <c r="M56" i="7"/>
  <c r="M88" i="7" s="1"/>
  <c r="G81" i="7"/>
  <c r="M70" i="7"/>
  <c r="L84" i="7"/>
  <c r="M40" i="7"/>
  <c r="M64" i="7" s="1"/>
  <c r="G56" i="7"/>
  <c r="G88" i="7" s="1"/>
  <c r="O74" i="7"/>
  <c r="O71" i="7" s="1"/>
  <c r="L40" i="7"/>
  <c r="L64" i="7" s="1"/>
  <c r="M63" i="7"/>
  <c r="I84" i="7"/>
  <c r="N40" i="7"/>
  <c r="I43" i="7"/>
  <c r="I71" i="7" s="1"/>
  <c r="D53" i="7"/>
  <c r="D85" i="7" s="1"/>
  <c r="J40" i="7"/>
  <c r="J64" i="7" s="1"/>
  <c r="G53" i="7"/>
  <c r="G85" i="7" s="1"/>
  <c r="L56" i="7"/>
  <c r="L88" i="7" s="1"/>
  <c r="J84" i="7"/>
  <c r="E40" i="7"/>
  <c r="E64" i="7" s="1"/>
  <c r="E56" i="7"/>
  <c r="E88" i="7" s="1"/>
  <c r="K84" i="7"/>
  <c r="I77" i="7"/>
  <c r="F56" i="7"/>
  <c r="F88" i="7" s="1"/>
  <c r="H43" i="7"/>
  <c r="H71" i="7" s="1"/>
  <c r="J43" i="7"/>
  <c r="J71" i="7" s="1"/>
  <c r="E53" i="7"/>
  <c r="E85" i="7" s="1"/>
  <c r="K40" i="7"/>
  <c r="K64" i="7" s="1"/>
  <c r="L50" i="7"/>
  <c r="L82" i="7" s="1"/>
  <c r="E63" i="7"/>
  <c r="O65" i="7"/>
  <c r="P65" i="7" s="1"/>
  <c r="Q65" i="7" s="1"/>
  <c r="R65" i="7" s="1"/>
  <c r="R106" i="7"/>
  <c r="F40" i="7"/>
  <c r="F64" i="7" s="1"/>
  <c r="R28" i="7"/>
  <c r="N73" i="7"/>
  <c r="E87" i="7"/>
  <c r="M87" i="7"/>
  <c r="L87" i="7"/>
  <c r="G40" i="7"/>
  <c r="G64" i="7" s="1"/>
  <c r="D50" i="7"/>
  <c r="D82" i="7" s="1"/>
  <c r="D56" i="7"/>
  <c r="D88" i="7" s="1"/>
  <c r="H70" i="7"/>
  <c r="K76" i="7"/>
  <c r="F87" i="7"/>
  <c r="F38" i="7"/>
  <c r="F63" i="7"/>
  <c r="I70" i="7"/>
  <c r="D76" i="7"/>
  <c r="L76" i="7"/>
  <c r="K81" i="7"/>
  <c r="G87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E50" i="7"/>
  <c r="E82" i="7" s="1"/>
  <c r="K43" i="7"/>
  <c r="K71" i="7" s="1"/>
  <c r="F50" i="7"/>
  <c r="F82" i="7" s="1"/>
  <c r="G63" i="7"/>
  <c r="J70" i="7"/>
  <c r="N72" i="7"/>
  <c r="N71" i="7" s="1"/>
  <c r="E76" i="7"/>
  <c r="M76" i="7"/>
  <c r="L81" i="7"/>
  <c r="F43" i="7"/>
  <c r="F71" i="7" s="1"/>
  <c r="H40" i="7"/>
  <c r="H64" i="7" s="1"/>
  <c r="M50" i="7"/>
  <c r="M82" i="7" s="1"/>
  <c r="D43" i="7"/>
  <c r="D71" i="7" s="1"/>
  <c r="L43" i="7"/>
  <c r="L71" i="7" s="1"/>
  <c r="H63" i="7"/>
  <c r="G84" i="7"/>
  <c r="H50" i="7"/>
  <c r="H82" i="7" s="1"/>
  <c r="R114" i="7" l="1"/>
  <c r="N85" i="7"/>
  <c r="O85" i="7" s="1"/>
  <c r="P85" i="7" s="1"/>
  <c r="Q85" i="7" s="1"/>
  <c r="R85" i="7" s="1"/>
  <c r="N88" i="7"/>
  <c r="O88" i="7" s="1"/>
  <c r="N66" i="7"/>
  <c r="N65" i="7"/>
  <c r="N67" i="7"/>
  <c r="R34" i="7"/>
  <c r="H25" i="7" s="1"/>
  <c r="P74" i="7"/>
  <c r="Q74" i="7" s="1"/>
  <c r="N82" i="7"/>
  <c r="O82" i="7" s="1"/>
  <c r="P82" i="7" s="1"/>
  <c r="Q82" i="7" s="1"/>
  <c r="R82" i="7" s="1"/>
  <c r="G10" i="7"/>
  <c r="G9" i="7"/>
  <c r="P67" i="7"/>
  <c r="O64" i="7"/>
  <c r="F48" i="7"/>
  <c r="F58" i="7" s="1"/>
  <c r="G38" i="7"/>
  <c r="N64" i="7" l="1"/>
  <c r="N63" i="7" s="1"/>
  <c r="N70" i="7" s="1"/>
  <c r="R116" i="7"/>
  <c r="R122" i="7" s="1"/>
  <c r="R118" i="7"/>
  <c r="R124" i="7" s="1"/>
  <c r="R117" i="7"/>
  <c r="R123" i="7" s="1"/>
  <c r="P71" i="7"/>
  <c r="Q67" i="7"/>
  <c r="P64" i="7"/>
  <c r="Q71" i="7"/>
  <c r="R74" i="7"/>
  <c r="R71" i="7" s="1"/>
  <c r="H38" i="7"/>
  <c r="G48" i="7"/>
  <c r="G58" i="7" s="1"/>
  <c r="P88" i="7"/>
  <c r="C26" i="7" l="1"/>
  <c r="N84" i="7"/>
  <c r="N81" i="7"/>
  <c r="N87" i="7"/>
  <c r="O63" i="7"/>
  <c r="O70" i="7" s="1"/>
  <c r="O79" i="7" s="1"/>
  <c r="N79" i="7"/>
  <c r="H48" i="7"/>
  <c r="H58" i="7" s="1"/>
  <c r="I38" i="7"/>
  <c r="R67" i="7"/>
  <c r="R64" i="7" s="1"/>
  <c r="Q64" i="7"/>
  <c r="Q88" i="7"/>
  <c r="N90" i="7" l="1"/>
  <c r="N91" i="7" s="1"/>
  <c r="P63" i="7"/>
  <c r="P81" i="7" s="1"/>
  <c r="O81" i="7"/>
  <c r="O84" i="7"/>
  <c r="O87" i="7"/>
  <c r="N108" i="7"/>
  <c r="N116" i="7" s="1"/>
  <c r="R88" i="7"/>
  <c r="I48" i="7"/>
  <c r="I58" i="7" s="1"/>
  <c r="J38" i="7"/>
  <c r="P70" i="7" l="1"/>
  <c r="P76" i="7" s="1"/>
  <c r="P79" i="7" s="1"/>
  <c r="P87" i="7"/>
  <c r="P84" i="7"/>
  <c r="Q63" i="7"/>
  <c r="Q81" i="7" s="1"/>
  <c r="O90" i="7"/>
  <c r="O91" i="7" s="1"/>
  <c r="N122" i="7"/>
  <c r="K38" i="7"/>
  <c r="J48" i="7"/>
  <c r="J58" i="7" s="1"/>
  <c r="P90" i="7" l="1"/>
  <c r="P91" i="7" s="1"/>
  <c r="Q87" i="7"/>
  <c r="Q70" i="7"/>
  <c r="Q76" i="7" s="1"/>
  <c r="Q79" i="7" s="1"/>
  <c r="R63" i="7"/>
  <c r="R62" i="7" s="1"/>
  <c r="Q84" i="7"/>
  <c r="O128" i="7"/>
  <c r="O131" i="7" s="1"/>
  <c r="L38" i="7"/>
  <c r="K48" i="7"/>
  <c r="K58" i="7" s="1"/>
  <c r="Q90" i="7" l="1"/>
  <c r="Q91" i="7" s="1"/>
  <c r="R61" i="7"/>
  <c r="P61" i="7"/>
  <c r="P62" i="7"/>
  <c r="R81" i="7"/>
  <c r="R70" i="7"/>
  <c r="R69" i="7" s="1"/>
  <c r="R87" i="7"/>
  <c r="R84" i="7"/>
  <c r="R136" i="7"/>
  <c r="R140" i="7" s="1"/>
  <c r="I32" i="7" s="1"/>
  <c r="I33" i="7" s="1"/>
  <c r="R134" i="7"/>
  <c r="R138" i="7" s="1"/>
  <c r="G32" i="7" s="1"/>
  <c r="G36" i="7" s="1"/>
  <c r="R135" i="7"/>
  <c r="R139" i="7" s="1"/>
  <c r="H32" i="7" s="1"/>
  <c r="H34" i="7" s="1"/>
  <c r="L48" i="7"/>
  <c r="M38" i="7"/>
  <c r="N38" i="7" s="1"/>
  <c r="O38" i="7" s="1"/>
  <c r="P38" i="7" s="1"/>
  <c r="Q38" i="7" s="1"/>
  <c r="R38" i="7" s="1"/>
  <c r="I36" i="7" l="1"/>
  <c r="P68" i="7"/>
  <c r="R68" i="7"/>
  <c r="R76" i="7"/>
  <c r="R79" i="7" s="1"/>
  <c r="R90" i="7" s="1"/>
  <c r="R93" i="7" s="1"/>
  <c r="R94" i="7" s="1"/>
  <c r="P69" i="7"/>
  <c r="I34" i="7"/>
  <c r="G33" i="7"/>
  <c r="G34" i="7"/>
  <c r="H33" i="7"/>
  <c r="H36" i="7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  <c r="R91" i="7" l="1"/>
  <c r="R95" i="7" s="1"/>
  <c r="R98" i="7" s="1"/>
  <c r="R101" i="7" s="1"/>
</calcChain>
</file>

<file path=xl/sharedStrings.xml><?xml version="1.0" encoding="utf-8"?>
<sst xmlns="http://schemas.openxmlformats.org/spreadsheetml/2006/main" count="445" uniqueCount="313">
  <si>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</si>
  <si>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</si>
  <si>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</si>
  <si>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</si>
  <si>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</si>
  <si>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</si>
  <si>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</si>
  <si>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</si>
  <si>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</si>
  <si>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</si>
  <si>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</si>
  <si>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</si>
  <si>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</si>
  <si>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</si>
  <si>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</si>
  <si>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</si>
  <si>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</si>
  <si>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</si>
  <si>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</si>
  <si>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</si>
  <si>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</si>
  <si>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</si>
  <si>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</si>
  <si>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</si>
  <si>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</si>
  <si>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</si>
  <si>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</si>
  <si>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</si>
  <si>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</si>
  <si>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</si>
  <si>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</si>
  <si>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</si>
  <si>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</si>
  <si>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</si>
  <si>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</si>
  <si>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</si>
  <si>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</si>
  <si>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</si>
  <si>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</si>
  <si>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</si>
  <si>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</si>
  <si>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</si>
  <si>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</si>
  <si>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</si>
  <si>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</si>
  <si>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</si>
  <si>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</si>
  <si>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</si>
  <si>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</si>
  <si>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</si>
  <si>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</si>
  <si>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</si>
  <si>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</si>
  <si>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</si>
  <si>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</si>
  <si>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</si>
  <si>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</si>
  <si>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</si>
  <si>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</si>
  <si>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</si>
  <si>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</si>
  <si>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</si>
  <si>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</si>
  <si>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</si>
  <si>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</si>
  <si>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</si>
  <si>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</si>
  <si>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</si>
  <si>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</si>
  <si>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</si>
  <si>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</si>
  <si>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</si>
  <si>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</si>
  <si>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</si>
  <si>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</si>
  <si>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</si>
  <si>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</si>
  <si>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</si>
  <si>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</si>
  <si>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</si>
  <si>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</si>
  <si>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</si>
  <si>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</si>
  <si>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</si>
  <si>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</si>
  <si>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</si>
  <si>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</si>
  <si>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</si>
  <si>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</si>
  <si>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</si>
  <si>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</si>
  <si>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</si>
  <si>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</si>
  <si>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</si>
  <si>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</si>
  <si>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</si>
  <si>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</si>
  <si>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</si>
  <si>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</si>
  <si>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</si>
  <si>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</si>
  <si>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</si>
  <si>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</si>
  <si>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</si>
  <si>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</si>
  <si>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</si>
  <si>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</si>
  <si>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</si>
  <si>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</si>
  <si>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use to fill hard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</si>
  <si>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</si>
  <si>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</si>
  <si>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</si>
  <si>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</si>
  <si>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</si>
  <si>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</si>
  <si>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</si>
  <si>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</si>
  <si>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</si>
  <si>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</si>
  <si>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</si>
  <si>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</si>
  <si>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</si>
  <si>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</si>
  <si>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</si>
  <si>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</si>
  <si>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</si>
  <si>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</si>
  <si>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</si>
  <si>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</si>
  <si>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</si>
  <si>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</si>
  <si>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</si>
  <si>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</si>
  <si>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</si>
  <si>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</si>
  <si>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</si>
  <si>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</si>
  <si>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</si>
  <si>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</si>
  <si>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</si>
  <si>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</si>
  <si>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</si>
  <si>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</si>
  <si>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</si>
  <si>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</si>
  <si>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</si>
  <si>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</si>
  <si>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</si>
  <si>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</si>
  <si>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</si>
  <si>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</si>
  <si>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</si>
  <si>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</si>
  <si>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</si>
  <si>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</si>
  <si>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</si>
  <si>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</si>
  <si>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</si>
  <si>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</si>
  <si>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</si>
  <si>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</si>
  <si>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</si>
  <si>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</si>
  <si>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</si>
  <si>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</si>
  <si>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</si>
  <si>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</si>
  <si>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</si>
  <si>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</si>
  <si>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</si>
  <si>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</si>
  <si>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</si>
  <si>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</si>
  <si>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</si>
  <si>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</si>
  <si>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</si>
  <si>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</si>
  <si>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</si>
  <si>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</si>
  <si>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</si>
  <si>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</si>
  <si>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</si>
  <si>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</si>
  <si>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</si>
  <si>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</si>
  <si>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</si>
  <si>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</si>
  <si>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</si>
  <si>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</si>
  <si>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</si>
  <si>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</si>
  <si>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</si>
  <si>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</si>
  <si>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</si>
  <si>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</si>
  <si>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</si>
  <si>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</si>
  <si>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</si>
  <si>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</si>
  <si>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</si>
  <si>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</si>
  <si>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</si>
  <si>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</si>
  <si>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</si>
  <si>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</si>
  <si>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</si>
  <si>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</si>
  <si>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</si>
  <si>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</si>
  <si>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</si>
  <si>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</si>
  <si>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</si>
  <si>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</si>
  <si>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</si>
  <si>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</si>
  <si>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</si>
  <si>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</si>
  <si>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</si>
  <si>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</si>
  <si>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</si>
  <si>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</si>
  <si>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</si>
  <si>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</si>
  <si>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</si>
  <si>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</si>
  <si>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</si>
  <si>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</si>
  <si>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</si>
  <si>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</si>
  <si>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</si>
  <si>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</si>
  <si>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</si>
  <si>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</si>
  <si>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</si>
  <si>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</si>
  <si>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</si>
  <si>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</si>
  <si>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</si>
  <si>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</si>
  <si>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</si>
  <si>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</si>
  <si>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</si>
  <si>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</si>
  <si>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</si>
  <si>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</si>
  <si>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</si>
  <si>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TGR (US 2,0%; EU 1,5%)</t>
  </si>
  <si>
    <t>Levered Beta (3y)</t>
  </si>
  <si>
    <t>2002-09</t>
  </si>
  <si>
    <t>2002-12</t>
  </si>
  <si>
    <t>2003-09</t>
  </si>
  <si>
    <t>2003-12</t>
  </si>
  <si>
    <t>2004-09</t>
  </si>
  <si>
    <t>2004-12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</si>
  <si>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</si>
  <si>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</si>
  <si>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</si>
  <si>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</si>
  <si>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</si>
  <si>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</si>
  <si>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</si>
  <si>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</si>
  <si>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</si>
  <si>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</si>
  <si>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</si>
  <si>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</si>
  <si>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</si>
  <si>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</si>
  <si>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</si>
  <si>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</si>
  <si>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</si>
  <si>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</si>
  <si>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</si>
  <si>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</si>
  <si>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</si>
  <si>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</si>
  <si>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</si>
  <si>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</si>
  <si>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</si>
  <si>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</si>
  <si>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</si>
  <si>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</si>
  <si>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</si>
  <si>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</si>
  <si>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</si>
  <si>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</si>
  <si>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</si>
  <si>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</si>
  <si>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</si>
  <si>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</si>
  <si>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</si>
  <si>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</si>
  <si>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</si>
  <si>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</si>
  <si>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</si>
  <si>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</si>
  <si>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</si>
  <si>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</si>
  <si>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>2001-12</t>
  </si>
  <si>
    <t xml:space="preserve"> -&gt;</t>
  </si>
  <si>
    <t>Fill in -&gt; = hard!</t>
  </si>
  <si>
    <t>2000-12</t>
  </si>
  <si>
    <t>2001-09</t>
  </si>
  <si>
    <t>ROG.SW</t>
  </si>
  <si>
    <t>https://companiesmarketcap.com/roche/shares-outstanding/</t>
  </si>
  <si>
    <t>https://www.infrontanalytics.com/fe-de/01482ES/Roche-Holding-AG/Beta</t>
  </si>
  <si>
    <t>https://valueinvesting.io/ROG.SW/valuation/wacc</t>
  </si>
  <si>
    <t xml:space="preserve">   Pre-Tax Profit (EBT)</t>
  </si>
  <si>
    <t>1 CHF = 1,11 USD</t>
  </si>
  <si>
    <t>https://www.marketscreener.com/quote/stock/ROCHE-HOLDING-AG-68997/finances/</t>
  </si>
  <si>
    <t>https://www.gurufocus.com/term/shares-outstanding/CHIX:ROZ</t>
  </si>
  <si>
    <t>Conclusion: Tendenz zum Handel unter implizierten Wert, wer Value turnaround ist, sollte auf das nächste 10x Medikament hoffen. Seit Covid korrigiert.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</si>
</sst>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6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0" fontId="6" fillId="5" borderId="0" xfId="0" applyFont="1" applyFill="1" applyAlignment="1">
      <alignment horizontal="center"/>
    </xf>
    <xf numFmtId="10" fontId="0" fillId="0" borderId="0" xfId="0" applyNumberFormat="1"/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239.39065885358454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287.2450101220191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507.9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318.58650771116322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43871</c:v>
                </c:pt>
                <c:pt idx="5">
                  <c:v>43872</c:v>
                </c:pt>
                <c:pt idx="6">
                  <c:v>43873</c:v>
                </c:pt>
                <c:pt idx="7">
                  <c:v>43874</c:v>
                </c:pt>
                <c:pt idx="8">
                  <c:v>43875</c:v>
                </c:pt>
                <c:pt idx="9">
                  <c:v>43878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43969</c:v>
                </c:pt>
                <c:pt idx="72">
                  <c:v>43970</c:v>
                </c:pt>
                <c:pt idx="73">
                  <c:v>43971</c:v>
                </c:pt>
                <c:pt idx="74">
                  <c:v>43973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44004</c:v>
                </c:pt>
                <c:pt idx="95">
                  <c:v>44005</c:v>
                </c:pt>
                <c:pt idx="96">
                  <c:v>44006</c:v>
                </c:pt>
                <c:pt idx="97">
                  <c:v>44007</c:v>
                </c:pt>
                <c:pt idx="98">
                  <c:v>44008</c:v>
                </c:pt>
                <c:pt idx="99">
                  <c:v>44011</c:v>
                </c:pt>
                <c:pt idx="100">
                  <c:v>44012</c:v>
                </c:pt>
                <c:pt idx="101">
                  <c:v>44013</c:v>
                </c:pt>
                <c:pt idx="102">
                  <c:v>44014</c:v>
                </c:pt>
                <c:pt idx="103">
                  <c:v>44015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44039</c:v>
                </c:pt>
                <c:pt idx="120">
                  <c:v>44040</c:v>
                </c:pt>
                <c:pt idx="121">
                  <c:v>44041</c:v>
                </c:pt>
                <c:pt idx="122">
                  <c:v>44042</c:v>
                </c:pt>
                <c:pt idx="123">
                  <c:v>44043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44053</c:v>
                </c:pt>
                <c:pt idx="130">
                  <c:v>44054</c:v>
                </c:pt>
                <c:pt idx="131">
                  <c:v>44055</c:v>
                </c:pt>
                <c:pt idx="132">
                  <c:v>44056</c:v>
                </c:pt>
                <c:pt idx="133">
                  <c:v>44057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44067</c:v>
                </c:pt>
                <c:pt idx="140">
                  <c:v>44068</c:v>
                </c:pt>
                <c:pt idx="141">
                  <c:v>44069</c:v>
                </c:pt>
                <c:pt idx="142">
                  <c:v>44070</c:v>
                </c:pt>
                <c:pt idx="143">
                  <c:v>44071</c:v>
                </c:pt>
                <c:pt idx="144">
                  <c:v>44074</c:v>
                </c:pt>
                <c:pt idx="145">
                  <c:v>44075</c:v>
                </c:pt>
                <c:pt idx="146">
                  <c:v>44076</c:v>
                </c:pt>
                <c:pt idx="147">
                  <c:v>44077</c:v>
                </c:pt>
                <c:pt idx="148">
                  <c:v>44078</c:v>
                </c:pt>
                <c:pt idx="149">
                  <c:v>44081</c:v>
                </c:pt>
                <c:pt idx="150">
                  <c:v>44082</c:v>
                </c:pt>
                <c:pt idx="151">
                  <c:v>44083</c:v>
                </c:pt>
                <c:pt idx="152">
                  <c:v>44084</c:v>
                </c:pt>
                <c:pt idx="153">
                  <c:v>44085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44109</c:v>
                </c:pt>
                <c:pt idx="170">
                  <c:v>44110</c:v>
                </c:pt>
                <c:pt idx="171">
                  <c:v>44111</c:v>
                </c:pt>
                <c:pt idx="172">
                  <c:v>44112</c:v>
                </c:pt>
                <c:pt idx="173">
                  <c:v>44113</c:v>
                </c:pt>
                <c:pt idx="174">
                  <c:v>44116</c:v>
                </c:pt>
                <c:pt idx="175">
                  <c:v>44117</c:v>
                </c:pt>
                <c:pt idx="176">
                  <c:v>44118</c:v>
                </c:pt>
                <c:pt idx="177">
                  <c:v>44119</c:v>
                </c:pt>
                <c:pt idx="178">
                  <c:v>44120</c:v>
                </c:pt>
                <c:pt idx="179">
                  <c:v>44123</c:v>
                </c:pt>
                <c:pt idx="180">
                  <c:v>44124</c:v>
                </c:pt>
                <c:pt idx="181">
                  <c:v>44125</c:v>
                </c:pt>
                <c:pt idx="182">
                  <c:v>44126</c:v>
                </c:pt>
                <c:pt idx="183">
                  <c:v>44127</c:v>
                </c:pt>
                <c:pt idx="184">
                  <c:v>44130</c:v>
                </c:pt>
                <c:pt idx="185">
                  <c:v>44131</c:v>
                </c:pt>
                <c:pt idx="186">
                  <c:v>44132</c:v>
                </c:pt>
                <c:pt idx="187">
                  <c:v>44133</c:v>
                </c:pt>
                <c:pt idx="188">
                  <c:v>44134</c:v>
                </c:pt>
                <c:pt idx="189">
                  <c:v>44137</c:v>
                </c:pt>
                <c:pt idx="190">
                  <c:v>44138</c:v>
                </c:pt>
                <c:pt idx="191">
                  <c:v>44139</c:v>
                </c:pt>
                <c:pt idx="192">
                  <c:v>44140</c:v>
                </c:pt>
                <c:pt idx="193">
                  <c:v>44141</c:v>
                </c:pt>
                <c:pt idx="194">
                  <c:v>44144</c:v>
                </c:pt>
                <c:pt idx="195">
                  <c:v>44145</c:v>
                </c:pt>
                <c:pt idx="196">
                  <c:v>44146</c:v>
                </c:pt>
                <c:pt idx="197">
                  <c:v>44147</c:v>
                </c:pt>
                <c:pt idx="198">
                  <c:v>44148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44207</c:v>
                </c:pt>
                <c:pt idx="236">
                  <c:v>44208</c:v>
                </c:pt>
                <c:pt idx="237">
                  <c:v>44209</c:v>
                </c:pt>
                <c:pt idx="238">
                  <c:v>44210</c:v>
                </c:pt>
                <c:pt idx="239">
                  <c:v>44211</c:v>
                </c:pt>
                <c:pt idx="240">
                  <c:v>44214</c:v>
                </c:pt>
                <c:pt idx="241">
                  <c:v>44215</c:v>
                </c:pt>
                <c:pt idx="242">
                  <c:v>44216</c:v>
                </c:pt>
                <c:pt idx="243">
                  <c:v>44217</c:v>
                </c:pt>
                <c:pt idx="244">
                  <c:v>44218</c:v>
                </c:pt>
                <c:pt idx="245">
                  <c:v>44221</c:v>
                </c:pt>
                <c:pt idx="246">
                  <c:v>44222</c:v>
                </c:pt>
                <c:pt idx="247">
                  <c:v>44223</c:v>
                </c:pt>
                <c:pt idx="248">
                  <c:v>44224</c:v>
                </c:pt>
                <c:pt idx="249">
                  <c:v>44225</c:v>
                </c:pt>
                <c:pt idx="250">
                  <c:v>44228</c:v>
                </c:pt>
                <c:pt idx="251">
                  <c:v>44229</c:v>
                </c:pt>
                <c:pt idx="252">
                  <c:v>44230</c:v>
                </c:pt>
                <c:pt idx="253">
                  <c:v>44231</c:v>
                </c:pt>
                <c:pt idx="254">
                  <c:v>44232</c:v>
                </c:pt>
                <c:pt idx="255">
                  <c:v>44235</c:v>
                </c:pt>
                <c:pt idx="256">
                  <c:v>44236</c:v>
                </c:pt>
                <c:pt idx="257">
                  <c:v>44237</c:v>
                </c:pt>
                <c:pt idx="258">
                  <c:v>44238</c:v>
                </c:pt>
                <c:pt idx="259">
                  <c:v>44239</c:v>
                </c:pt>
                <c:pt idx="260">
                  <c:v>44242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44292</c:v>
                </c:pt>
                <c:pt idx="295">
                  <c:v>44293</c:v>
                </c:pt>
                <c:pt idx="296">
                  <c:v>44294</c:v>
                </c:pt>
                <c:pt idx="297">
                  <c:v>44295</c:v>
                </c:pt>
                <c:pt idx="298">
                  <c:v>44298</c:v>
                </c:pt>
                <c:pt idx="299">
                  <c:v>44299</c:v>
                </c:pt>
                <c:pt idx="300">
                  <c:v>44300</c:v>
                </c:pt>
                <c:pt idx="301">
                  <c:v>44301</c:v>
                </c:pt>
                <c:pt idx="302">
                  <c:v>44302</c:v>
                </c:pt>
                <c:pt idx="303">
                  <c:v>44305</c:v>
                </c:pt>
                <c:pt idx="304">
                  <c:v>44306</c:v>
                </c:pt>
                <c:pt idx="305">
                  <c:v>44307</c:v>
                </c:pt>
                <c:pt idx="306">
                  <c:v>44308</c:v>
                </c:pt>
                <c:pt idx="307">
                  <c:v>44309</c:v>
                </c:pt>
                <c:pt idx="308">
                  <c:v>44312</c:v>
                </c:pt>
                <c:pt idx="309">
                  <c:v>44313</c:v>
                </c:pt>
                <c:pt idx="310">
                  <c:v>44314</c:v>
                </c:pt>
                <c:pt idx="311">
                  <c:v>44315</c:v>
                </c:pt>
                <c:pt idx="312">
                  <c:v>44316</c:v>
                </c:pt>
                <c:pt idx="313">
                  <c:v>44319</c:v>
                </c:pt>
                <c:pt idx="314">
                  <c:v>44320</c:v>
                </c:pt>
                <c:pt idx="315">
                  <c:v>44321</c:v>
                </c:pt>
                <c:pt idx="316">
                  <c:v>44322</c:v>
                </c:pt>
                <c:pt idx="317">
                  <c:v>44323</c:v>
                </c:pt>
                <c:pt idx="318">
                  <c:v>44326</c:v>
                </c:pt>
                <c:pt idx="319">
                  <c:v>44327</c:v>
                </c:pt>
                <c:pt idx="320">
                  <c:v>44328</c:v>
                </c:pt>
                <c:pt idx="321">
                  <c:v>44330</c:v>
                </c:pt>
                <c:pt idx="322">
                  <c:v>44333</c:v>
                </c:pt>
                <c:pt idx="323">
                  <c:v>44334</c:v>
                </c:pt>
                <c:pt idx="324">
                  <c:v>44335</c:v>
                </c:pt>
                <c:pt idx="325">
                  <c:v>44336</c:v>
                </c:pt>
                <c:pt idx="326">
                  <c:v>44337</c:v>
                </c:pt>
                <c:pt idx="327">
                  <c:v>44341</c:v>
                </c:pt>
                <c:pt idx="328">
                  <c:v>44342</c:v>
                </c:pt>
                <c:pt idx="329">
                  <c:v>44343</c:v>
                </c:pt>
                <c:pt idx="330">
                  <c:v>44344</c:v>
                </c:pt>
                <c:pt idx="331">
                  <c:v>44347</c:v>
                </c:pt>
                <c:pt idx="332">
                  <c:v>44348</c:v>
                </c:pt>
                <c:pt idx="333">
                  <c:v>44349</c:v>
                </c:pt>
                <c:pt idx="334">
                  <c:v>44350</c:v>
                </c:pt>
                <c:pt idx="335">
                  <c:v>44351</c:v>
                </c:pt>
                <c:pt idx="336">
                  <c:v>44354</c:v>
                </c:pt>
                <c:pt idx="337">
                  <c:v>44355</c:v>
                </c:pt>
                <c:pt idx="338">
                  <c:v>44356</c:v>
                </c:pt>
                <c:pt idx="339">
                  <c:v>44357</c:v>
                </c:pt>
                <c:pt idx="340">
                  <c:v>44358</c:v>
                </c:pt>
                <c:pt idx="341">
                  <c:v>44361</c:v>
                </c:pt>
                <c:pt idx="342">
                  <c:v>44362</c:v>
                </c:pt>
                <c:pt idx="343">
                  <c:v>44363</c:v>
                </c:pt>
                <c:pt idx="344">
                  <c:v>44364</c:v>
                </c:pt>
                <c:pt idx="345">
                  <c:v>44365</c:v>
                </c:pt>
                <c:pt idx="346">
                  <c:v>44368</c:v>
                </c:pt>
                <c:pt idx="347">
                  <c:v>44369</c:v>
                </c:pt>
                <c:pt idx="348">
                  <c:v>44370</c:v>
                </c:pt>
                <c:pt idx="349">
                  <c:v>44371</c:v>
                </c:pt>
                <c:pt idx="350">
                  <c:v>44372</c:v>
                </c:pt>
                <c:pt idx="351">
                  <c:v>44375</c:v>
                </c:pt>
                <c:pt idx="352">
                  <c:v>44376</c:v>
                </c:pt>
                <c:pt idx="353">
                  <c:v>44377</c:v>
                </c:pt>
                <c:pt idx="354">
                  <c:v>44378</c:v>
                </c:pt>
                <c:pt idx="355">
                  <c:v>44379</c:v>
                </c:pt>
                <c:pt idx="356">
                  <c:v>44382</c:v>
                </c:pt>
                <c:pt idx="357">
                  <c:v>44383</c:v>
                </c:pt>
                <c:pt idx="358">
                  <c:v>44384</c:v>
                </c:pt>
                <c:pt idx="359">
                  <c:v>44385</c:v>
                </c:pt>
                <c:pt idx="360">
                  <c:v>44386</c:v>
                </c:pt>
                <c:pt idx="361">
                  <c:v>44389</c:v>
                </c:pt>
                <c:pt idx="362">
                  <c:v>44390</c:v>
                </c:pt>
                <c:pt idx="363">
                  <c:v>44391</c:v>
                </c:pt>
                <c:pt idx="364">
                  <c:v>44392</c:v>
                </c:pt>
                <c:pt idx="365">
                  <c:v>44393</c:v>
                </c:pt>
                <c:pt idx="366">
                  <c:v>44396</c:v>
                </c:pt>
                <c:pt idx="367">
                  <c:v>44397</c:v>
                </c:pt>
                <c:pt idx="368">
                  <c:v>44398</c:v>
                </c:pt>
                <c:pt idx="369">
                  <c:v>44399</c:v>
                </c:pt>
                <c:pt idx="370">
                  <c:v>44400</c:v>
                </c:pt>
                <c:pt idx="371">
                  <c:v>44403</c:v>
                </c:pt>
                <c:pt idx="372">
                  <c:v>44404</c:v>
                </c:pt>
                <c:pt idx="373">
                  <c:v>44405</c:v>
                </c:pt>
                <c:pt idx="374">
                  <c:v>44406</c:v>
                </c:pt>
                <c:pt idx="375">
                  <c:v>44407</c:v>
                </c:pt>
                <c:pt idx="376">
                  <c:v>44410</c:v>
                </c:pt>
                <c:pt idx="377">
                  <c:v>44411</c:v>
                </c:pt>
                <c:pt idx="378">
                  <c:v>44412</c:v>
                </c:pt>
                <c:pt idx="379">
                  <c:v>44413</c:v>
                </c:pt>
                <c:pt idx="380">
                  <c:v>44414</c:v>
                </c:pt>
                <c:pt idx="381">
                  <c:v>44417</c:v>
                </c:pt>
                <c:pt idx="382">
                  <c:v>44418</c:v>
                </c:pt>
                <c:pt idx="383">
                  <c:v>44419</c:v>
                </c:pt>
                <c:pt idx="384">
                  <c:v>44420</c:v>
                </c:pt>
                <c:pt idx="385">
                  <c:v>44421</c:v>
                </c:pt>
                <c:pt idx="386">
                  <c:v>44424</c:v>
                </c:pt>
                <c:pt idx="387">
                  <c:v>44425</c:v>
                </c:pt>
                <c:pt idx="388">
                  <c:v>44426</c:v>
                </c:pt>
                <c:pt idx="389">
                  <c:v>44427</c:v>
                </c:pt>
                <c:pt idx="390">
                  <c:v>44428</c:v>
                </c:pt>
                <c:pt idx="391">
                  <c:v>44431</c:v>
                </c:pt>
                <c:pt idx="392">
                  <c:v>44432</c:v>
                </c:pt>
                <c:pt idx="393">
                  <c:v>44433</c:v>
                </c:pt>
                <c:pt idx="394">
                  <c:v>44434</c:v>
                </c:pt>
                <c:pt idx="395">
                  <c:v>44435</c:v>
                </c:pt>
                <c:pt idx="396">
                  <c:v>44438</c:v>
                </c:pt>
                <c:pt idx="397">
                  <c:v>44439</c:v>
                </c:pt>
                <c:pt idx="398">
                  <c:v>44440</c:v>
                </c:pt>
                <c:pt idx="399">
                  <c:v>44441</c:v>
                </c:pt>
                <c:pt idx="400">
                  <c:v>44442</c:v>
                </c:pt>
                <c:pt idx="401">
                  <c:v>44445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44525</c:v>
                </c:pt>
                <c:pt idx="460">
                  <c:v>44526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44536</c:v>
                </c:pt>
                <c:pt idx="467">
                  <c:v>44537</c:v>
                </c:pt>
                <c:pt idx="468">
                  <c:v>44538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44557</c:v>
                </c:pt>
                <c:pt idx="481">
                  <c:v>44558</c:v>
                </c:pt>
                <c:pt idx="482">
                  <c:v>44559</c:v>
                </c:pt>
                <c:pt idx="483">
                  <c:v>44560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44641</c:v>
                </c:pt>
                <c:pt idx="540">
                  <c:v>44642</c:v>
                </c:pt>
                <c:pt idx="541">
                  <c:v>44643</c:v>
                </c:pt>
                <c:pt idx="542">
                  <c:v>44644</c:v>
                </c:pt>
                <c:pt idx="543">
                  <c:v>44645</c:v>
                </c:pt>
                <c:pt idx="544">
                  <c:v>44648</c:v>
                </c:pt>
                <c:pt idx="545">
                  <c:v>44649</c:v>
                </c:pt>
                <c:pt idx="546">
                  <c:v>44650</c:v>
                </c:pt>
                <c:pt idx="547">
                  <c:v>44651</c:v>
                </c:pt>
                <c:pt idx="548">
                  <c:v>44652</c:v>
                </c:pt>
                <c:pt idx="549">
                  <c:v>44655</c:v>
                </c:pt>
                <c:pt idx="550">
                  <c:v>44656</c:v>
                </c:pt>
                <c:pt idx="551">
                  <c:v>44657</c:v>
                </c:pt>
                <c:pt idx="552">
                  <c:v>44658</c:v>
                </c:pt>
                <c:pt idx="553">
                  <c:v>44659</c:v>
                </c:pt>
                <c:pt idx="554">
                  <c:v>44662</c:v>
                </c:pt>
                <c:pt idx="555">
                  <c:v>44663</c:v>
                </c:pt>
                <c:pt idx="556">
                  <c:v>44664</c:v>
                </c:pt>
                <c:pt idx="557">
                  <c:v>44665</c:v>
                </c:pt>
                <c:pt idx="558">
                  <c:v>44670</c:v>
                </c:pt>
                <c:pt idx="559">
                  <c:v>44671</c:v>
                </c:pt>
                <c:pt idx="560">
                  <c:v>44672</c:v>
                </c:pt>
                <c:pt idx="561">
                  <c:v>44673</c:v>
                </c:pt>
                <c:pt idx="562">
                  <c:v>44676</c:v>
                </c:pt>
                <c:pt idx="563">
                  <c:v>44677</c:v>
                </c:pt>
                <c:pt idx="564">
                  <c:v>44678</c:v>
                </c:pt>
                <c:pt idx="565">
                  <c:v>44679</c:v>
                </c:pt>
                <c:pt idx="566">
                  <c:v>44680</c:v>
                </c:pt>
                <c:pt idx="567">
                  <c:v>44683</c:v>
                </c:pt>
                <c:pt idx="568">
                  <c:v>44684</c:v>
                </c:pt>
                <c:pt idx="569">
                  <c:v>44685</c:v>
                </c:pt>
                <c:pt idx="570">
                  <c:v>44686</c:v>
                </c:pt>
                <c:pt idx="571">
                  <c:v>44687</c:v>
                </c:pt>
                <c:pt idx="572">
                  <c:v>44690</c:v>
                </c:pt>
                <c:pt idx="573">
                  <c:v>44691</c:v>
                </c:pt>
                <c:pt idx="574">
                  <c:v>44692</c:v>
                </c:pt>
                <c:pt idx="575">
                  <c:v>44693</c:v>
                </c:pt>
                <c:pt idx="576">
                  <c:v>44694</c:v>
                </c:pt>
                <c:pt idx="577">
                  <c:v>44697</c:v>
                </c:pt>
                <c:pt idx="578">
                  <c:v>44698</c:v>
                </c:pt>
                <c:pt idx="579">
                  <c:v>44699</c:v>
                </c:pt>
                <c:pt idx="580">
                  <c:v>44700</c:v>
                </c:pt>
                <c:pt idx="581">
                  <c:v>44701</c:v>
                </c:pt>
                <c:pt idx="582">
                  <c:v>44704</c:v>
                </c:pt>
                <c:pt idx="583">
                  <c:v>44705</c:v>
                </c:pt>
                <c:pt idx="584">
                  <c:v>44706</c:v>
                </c:pt>
                <c:pt idx="585">
                  <c:v>44708</c:v>
                </c:pt>
                <c:pt idx="586">
                  <c:v>44711</c:v>
                </c:pt>
                <c:pt idx="587">
                  <c:v>44712</c:v>
                </c:pt>
                <c:pt idx="588">
                  <c:v>44713</c:v>
                </c:pt>
                <c:pt idx="589">
                  <c:v>44714</c:v>
                </c:pt>
                <c:pt idx="590">
                  <c:v>44715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44732</c:v>
                </c:pt>
                <c:pt idx="601">
                  <c:v>44733</c:v>
                </c:pt>
                <c:pt idx="602">
                  <c:v>44734</c:v>
                </c:pt>
                <c:pt idx="603">
                  <c:v>44735</c:v>
                </c:pt>
                <c:pt idx="604">
                  <c:v>44736</c:v>
                </c:pt>
                <c:pt idx="605">
                  <c:v>44739</c:v>
                </c:pt>
                <c:pt idx="606">
                  <c:v>44740</c:v>
                </c:pt>
                <c:pt idx="607">
                  <c:v>44741</c:v>
                </c:pt>
                <c:pt idx="608">
                  <c:v>44742</c:v>
                </c:pt>
                <c:pt idx="609">
                  <c:v>44743</c:v>
                </c:pt>
                <c:pt idx="610">
                  <c:v>44746</c:v>
                </c:pt>
                <c:pt idx="611">
                  <c:v>44747</c:v>
                </c:pt>
                <c:pt idx="612">
                  <c:v>44748</c:v>
                </c:pt>
                <c:pt idx="613">
                  <c:v>44749</c:v>
                </c:pt>
                <c:pt idx="614">
                  <c:v>44750</c:v>
                </c:pt>
                <c:pt idx="615">
                  <c:v>44753</c:v>
                </c:pt>
                <c:pt idx="616">
                  <c:v>44754</c:v>
                </c:pt>
                <c:pt idx="617">
                  <c:v>44755</c:v>
                </c:pt>
                <c:pt idx="618">
                  <c:v>44756</c:v>
                </c:pt>
                <c:pt idx="619">
                  <c:v>44757</c:v>
                </c:pt>
                <c:pt idx="620">
                  <c:v>44760</c:v>
                </c:pt>
                <c:pt idx="621">
                  <c:v>44761</c:v>
                </c:pt>
                <c:pt idx="622">
                  <c:v>44762</c:v>
                </c:pt>
                <c:pt idx="623">
                  <c:v>44763</c:v>
                </c:pt>
                <c:pt idx="624">
                  <c:v>44764</c:v>
                </c:pt>
                <c:pt idx="625">
                  <c:v>44767</c:v>
                </c:pt>
                <c:pt idx="626">
                  <c:v>44768</c:v>
                </c:pt>
                <c:pt idx="627">
                  <c:v>44769</c:v>
                </c:pt>
                <c:pt idx="628">
                  <c:v>44770</c:v>
                </c:pt>
                <c:pt idx="629">
                  <c:v>44771</c:v>
                </c:pt>
                <c:pt idx="630">
                  <c:v>44775</c:v>
                </c:pt>
                <c:pt idx="631">
                  <c:v>44776</c:v>
                </c:pt>
                <c:pt idx="632">
                  <c:v>44777</c:v>
                </c:pt>
                <c:pt idx="633">
                  <c:v>44778</c:v>
                </c:pt>
                <c:pt idx="634">
                  <c:v>44781</c:v>
                </c:pt>
                <c:pt idx="635">
                  <c:v>44782</c:v>
                </c:pt>
                <c:pt idx="636">
                  <c:v>44783</c:v>
                </c:pt>
                <c:pt idx="637">
                  <c:v>44784</c:v>
                </c:pt>
                <c:pt idx="638">
                  <c:v>44785</c:v>
                </c:pt>
                <c:pt idx="639">
                  <c:v>44788</c:v>
                </c:pt>
                <c:pt idx="640">
                  <c:v>44789</c:v>
                </c:pt>
                <c:pt idx="641">
                  <c:v>44790</c:v>
                </c:pt>
                <c:pt idx="642">
                  <c:v>44791</c:v>
                </c:pt>
                <c:pt idx="643">
                  <c:v>44792</c:v>
                </c:pt>
                <c:pt idx="644">
                  <c:v>44795</c:v>
                </c:pt>
                <c:pt idx="645">
                  <c:v>44796</c:v>
                </c:pt>
                <c:pt idx="646">
                  <c:v>44797</c:v>
                </c:pt>
                <c:pt idx="647">
                  <c:v>44798</c:v>
                </c:pt>
                <c:pt idx="648">
                  <c:v>44799</c:v>
                </c:pt>
                <c:pt idx="649">
                  <c:v>44802</c:v>
                </c:pt>
                <c:pt idx="650">
                  <c:v>44803</c:v>
                </c:pt>
                <c:pt idx="651">
                  <c:v>44804</c:v>
                </c:pt>
                <c:pt idx="652">
                  <c:v>44805</c:v>
                </c:pt>
                <c:pt idx="653">
                  <c:v>44806</c:v>
                </c:pt>
                <c:pt idx="654">
                  <c:v>44809</c:v>
                </c:pt>
                <c:pt idx="655">
                  <c:v>44810</c:v>
                </c:pt>
                <c:pt idx="656">
                  <c:v>44811</c:v>
                </c:pt>
                <c:pt idx="657">
                  <c:v>44812</c:v>
                </c:pt>
                <c:pt idx="658">
                  <c:v>44813</c:v>
                </c:pt>
                <c:pt idx="659">
                  <c:v>44816</c:v>
                </c:pt>
                <c:pt idx="660">
                  <c:v>44817</c:v>
                </c:pt>
                <c:pt idx="661">
                  <c:v>44818</c:v>
                </c:pt>
                <c:pt idx="662">
                  <c:v>44819</c:v>
                </c:pt>
                <c:pt idx="663">
                  <c:v>44820</c:v>
                </c:pt>
                <c:pt idx="664">
                  <c:v>44823</c:v>
                </c:pt>
                <c:pt idx="665">
                  <c:v>44824</c:v>
                </c:pt>
                <c:pt idx="666">
                  <c:v>44825</c:v>
                </c:pt>
                <c:pt idx="667">
                  <c:v>44826</c:v>
                </c:pt>
                <c:pt idx="668">
                  <c:v>44827</c:v>
                </c:pt>
                <c:pt idx="669">
                  <c:v>44830</c:v>
                </c:pt>
                <c:pt idx="670">
                  <c:v>44831</c:v>
                </c:pt>
                <c:pt idx="671">
                  <c:v>44832</c:v>
                </c:pt>
                <c:pt idx="672">
                  <c:v>44833</c:v>
                </c:pt>
                <c:pt idx="673">
                  <c:v>44834</c:v>
                </c:pt>
                <c:pt idx="674">
                  <c:v>44837</c:v>
                </c:pt>
                <c:pt idx="675">
                  <c:v>44838</c:v>
                </c:pt>
                <c:pt idx="676">
                  <c:v>44839</c:v>
                </c:pt>
                <c:pt idx="677">
                  <c:v>44840</c:v>
                </c:pt>
                <c:pt idx="678">
                  <c:v>44841</c:v>
                </c:pt>
                <c:pt idx="679">
                  <c:v>44844</c:v>
                </c:pt>
                <c:pt idx="680">
                  <c:v>44845</c:v>
                </c:pt>
                <c:pt idx="681">
                  <c:v>44846</c:v>
                </c:pt>
                <c:pt idx="682">
                  <c:v>44847</c:v>
                </c:pt>
                <c:pt idx="683">
                  <c:v>44848</c:v>
                </c:pt>
                <c:pt idx="684">
                  <c:v>44851</c:v>
                </c:pt>
                <c:pt idx="685">
                  <c:v>44852</c:v>
                </c:pt>
                <c:pt idx="686">
                  <c:v>44853</c:v>
                </c:pt>
                <c:pt idx="687">
                  <c:v>44854</c:v>
                </c:pt>
                <c:pt idx="688">
                  <c:v>44855</c:v>
                </c:pt>
                <c:pt idx="689">
                  <c:v>44858</c:v>
                </c:pt>
                <c:pt idx="690">
                  <c:v>44859</c:v>
                </c:pt>
                <c:pt idx="691">
                  <c:v>44860</c:v>
                </c:pt>
                <c:pt idx="692">
                  <c:v>44861</c:v>
                </c:pt>
                <c:pt idx="693">
                  <c:v>44862</c:v>
                </c:pt>
                <c:pt idx="694">
                  <c:v>44865</c:v>
                </c:pt>
                <c:pt idx="695">
                  <c:v>44866</c:v>
                </c:pt>
                <c:pt idx="696">
                  <c:v>44867</c:v>
                </c:pt>
                <c:pt idx="697">
                  <c:v>44868</c:v>
                </c:pt>
                <c:pt idx="698">
                  <c:v>44869</c:v>
                </c:pt>
                <c:pt idx="699">
                  <c:v>44872</c:v>
                </c:pt>
                <c:pt idx="700">
                  <c:v>44873</c:v>
                </c:pt>
                <c:pt idx="701">
                  <c:v>44874</c:v>
                </c:pt>
                <c:pt idx="702">
                  <c:v>44875</c:v>
                </c:pt>
                <c:pt idx="703">
                  <c:v>44876</c:v>
                </c:pt>
                <c:pt idx="704">
                  <c:v>44879</c:v>
                </c:pt>
                <c:pt idx="705">
                  <c:v>44880</c:v>
                </c:pt>
                <c:pt idx="706">
                  <c:v>44881</c:v>
                </c:pt>
                <c:pt idx="707">
                  <c:v>44882</c:v>
                </c:pt>
                <c:pt idx="708">
                  <c:v>44883</c:v>
                </c:pt>
                <c:pt idx="709">
                  <c:v>44886</c:v>
                </c:pt>
                <c:pt idx="710">
                  <c:v>44887</c:v>
                </c:pt>
                <c:pt idx="711">
                  <c:v>44888</c:v>
                </c:pt>
                <c:pt idx="712">
                  <c:v>44889</c:v>
                </c:pt>
                <c:pt idx="713">
                  <c:v>44890</c:v>
                </c:pt>
                <c:pt idx="714">
                  <c:v>44893</c:v>
                </c:pt>
                <c:pt idx="715">
                  <c:v>44894</c:v>
                </c:pt>
                <c:pt idx="716">
                  <c:v>44895</c:v>
                </c:pt>
                <c:pt idx="717">
                  <c:v>44896</c:v>
                </c:pt>
                <c:pt idx="718">
                  <c:v>44897</c:v>
                </c:pt>
                <c:pt idx="719">
                  <c:v>44900</c:v>
                </c:pt>
                <c:pt idx="720">
                  <c:v>44901</c:v>
                </c:pt>
                <c:pt idx="721">
                  <c:v>44902</c:v>
                </c:pt>
                <c:pt idx="722">
                  <c:v>44903</c:v>
                </c:pt>
                <c:pt idx="723">
                  <c:v>44904</c:v>
                </c:pt>
                <c:pt idx="724">
                  <c:v>44907</c:v>
                </c:pt>
                <c:pt idx="725">
                  <c:v>44908</c:v>
                </c:pt>
                <c:pt idx="726">
                  <c:v>44909</c:v>
                </c:pt>
                <c:pt idx="727">
                  <c:v>44910</c:v>
                </c:pt>
                <c:pt idx="728">
                  <c:v>44911</c:v>
                </c:pt>
                <c:pt idx="729">
                  <c:v>44914</c:v>
                </c:pt>
                <c:pt idx="730">
                  <c:v>44915</c:v>
                </c:pt>
                <c:pt idx="731">
                  <c:v>44916</c:v>
                </c:pt>
                <c:pt idx="732">
                  <c:v>44917</c:v>
                </c:pt>
                <c:pt idx="733">
                  <c:v>44918</c:v>
                </c:pt>
                <c:pt idx="734">
                  <c:v>44922</c:v>
                </c:pt>
                <c:pt idx="735">
                  <c:v>44923</c:v>
                </c:pt>
                <c:pt idx="736">
                  <c:v>44924</c:v>
                </c:pt>
                <c:pt idx="737">
                  <c:v>44925</c:v>
                </c:pt>
                <c:pt idx="738">
                  <c:v>44929</c:v>
                </c:pt>
                <c:pt idx="739">
                  <c:v>44930</c:v>
                </c:pt>
                <c:pt idx="740">
                  <c:v>44931</c:v>
                </c:pt>
                <c:pt idx="741">
                  <c:v>44932</c:v>
                </c:pt>
                <c:pt idx="742">
                  <c:v>44935</c:v>
                </c:pt>
                <c:pt idx="743">
                  <c:v>44936</c:v>
                </c:pt>
                <c:pt idx="744">
                  <c:v>44937</c:v>
                </c:pt>
                <c:pt idx="745">
                  <c:v>44938</c:v>
                </c:pt>
                <c:pt idx="746">
                  <c:v>44939</c:v>
                </c:pt>
                <c:pt idx="747">
                  <c:v>44942</c:v>
                </c:pt>
                <c:pt idx="748">
                  <c:v>44943</c:v>
                </c:pt>
                <c:pt idx="749">
                  <c:v>44944</c:v>
                </c:pt>
                <c:pt idx="750">
                  <c:v>44945</c:v>
                </c:pt>
                <c:pt idx="751">
                  <c:v>44946</c:v>
                </c:pt>
                <c:pt idx="752">
                  <c:v>44949</c:v>
                </c:pt>
                <c:pt idx="753">
                  <c:v>44950</c:v>
                </c:pt>
                <c:pt idx="754">
                  <c:v>44951</c:v>
                </c:pt>
                <c:pt idx="755">
                  <c:v>44952</c:v>
                </c:pt>
                <c:pt idx="756">
                  <c:v>44953</c:v>
                </c:pt>
                <c:pt idx="757">
                  <c:v>44956</c:v>
                </c:pt>
                <c:pt idx="758">
                  <c:v>44957</c:v>
                </c:pt>
                <c:pt idx="759">
                  <c:v>44958</c:v>
                </c:pt>
                <c:pt idx="760">
                  <c:v>44959</c:v>
                </c:pt>
                <c:pt idx="761">
                  <c:v>44960</c:v>
                </c:pt>
                <c:pt idx="762">
                  <c:v>44963</c:v>
                </c:pt>
                <c:pt idx="763">
                  <c:v>44964</c:v>
                </c:pt>
                <c:pt idx="764">
                  <c:v>44965</c:v>
                </c:pt>
                <c:pt idx="765">
                  <c:v>44966</c:v>
                </c:pt>
                <c:pt idx="766">
                  <c:v>44967</c:v>
                </c:pt>
                <c:pt idx="767">
                  <c:v>44970</c:v>
                </c:pt>
                <c:pt idx="768">
                  <c:v>44971</c:v>
                </c:pt>
                <c:pt idx="769">
                  <c:v>44972</c:v>
                </c:pt>
                <c:pt idx="770">
                  <c:v>44973</c:v>
                </c:pt>
                <c:pt idx="771">
                  <c:v>44974</c:v>
                </c:pt>
                <c:pt idx="772">
                  <c:v>44977</c:v>
                </c:pt>
                <c:pt idx="773">
                  <c:v>44978</c:v>
                </c:pt>
                <c:pt idx="774">
                  <c:v>44979</c:v>
                </c:pt>
                <c:pt idx="775">
                  <c:v>44980</c:v>
                </c:pt>
                <c:pt idx="776">
                  <c:v>44981</c:v>
                </c:pt>
                <c:pt idx="777">
                  <c:v>44984</c:v>
                </c:pt>
                <c:pt idx="778">
                  <c:v>44985</c:v>
                </c:pt>
                <c:pt idx="779">
                  <c:v>44986</c:v>
                </c:pt>
                <c:pt idx="780">
                  <c:v>44987</c:v>
                </c:pt>
                <c:pt idx="781">
                  <c:v>44988</c:v>
                </c:pt>
                <c:pt idx="782">
                  <c:v>44991</c:v>
                </c:pt>
                <c:pt idx="783">
                  <c:v>44992</c:v>
                </c:pt>
                <c:pt idx="784">
                  <c:v>44993</c:v>
                </c:pt>
                <c:pt idx="785">
                  <c:v>44994</c:v>
                </c:pt>
                <c:pt idx="786">
                  <c:v>44995</c:v>
                </c:pt>
                <c:pt idx="787">
                  <c:v>44998</c:v>
                </c:pt>
                <c:pt idx="788">
                  <c:v>44999</c:v>
                </c:pt>
                <c:pt idx="789">
                  <c:v>45000</c:v>
                </c:pt>
                <c:pt idx="790">
                  <c:v>45001</c:v>
                </c:pt>
                <c:pt idx="791">
                  <c:v>45002</c:v>
                </c:pt>
                <c:pt idx="792">
                  <c:v>45005</c:v>
                </c:pt>
                <c:pt idx="793">
                  <c:v>45006</c:v>
                </c:pt>
                <c:pt idx="794">
                  <c:v>45007</c:v>
                </c:pt>
                <c:pt idx="795">
                  <c:v>45008</c:v>
                </c:pt>
                <c:pt idx="796">
                  <c:v>45009</c:v>
                </c:pt>
                <c:pt idx="797">
                  <c:v>45012</c:v>
                </c:pt>
                <c:pt idx="798">
                  <c:v>45013</c:v>
                </c:pt>
                <c:pt idx="799">
                  <c:v>45014</c:v>
                </c:pt>
                <c:pt idx="800">
                  <c:v>45015</c:v>
                </c:pt>
                <c:pt idx="801">
                  <c:v>45016</c:v>
                </c:pt>
                <c:pt idx="802">
                  <c:v>45019</c:v>
                </c:pt>
                <c:pt idx="803">
                  <c:v>45020</c:v>
                </c:pt>
                <c:pt idx="804">
                  <c:v>45021</c:v>
                </c:pt>
                <c:pt idx="805">
                  <c:v>45022</c:v>
                </c:pt>
                <c:pt idx="806">
                  <c:v>45027</c:v>
                </c:pt>
                <c:pt idx="807">
                  <c:v>45028</c:v>
                </c:pt>
                <c:pt idx="808">
                  <c:v>45029</c:v>
                </c:pt>
                <c:pt idx="809">
                  <c:v>45030</c:v>
                </c:pt>
                <c:pt idx="810">
                  <c:v>45033</c:v>
                </c:pt>
                <c:pt idx="811">
                  <c:v>45034</c:v>
                </c:pt>
                <c:pt idx="812">
                  <c:v>45035</c:v>
                </c:pt>
                <c:pt idx="813">
                  <c:v>45036</c:v>
                </c:pt>
                <c:pt idx="814">
                  <c:v>45037</c:v>
                </c:pt>
                <c:pt idx="815">
                  <c:v>45040</c:v>
                </c:pt>
                <c:pt idx="816">
                  <c:v>45041</c:v>
                </c:pt>
                <c:pt idx="817">
                  <c:v>45042</c:v>
                </c:pt>
                <c:pt idx="818">
                  <c:v>45043</c:v>
                </c:pt>
                <c:pt idx="819">
                  <c:v>45044</c:v>
                </c:pt>
                <c:pt idx="820">
                  <c:v>45048</c:v>
                </c:pt>
                <c:pt idx="821">
                  <c:v>45049</c:v>
                </c:pt>
                <c:pt idx="822">
                  <c:v>45050</c:v>
                </c:pt>
                <c:pt idx="823">
                  <c:v>45051</c:v>
                </c:pt>
                <c:pt idx="824">
                  <c:v>45054</c:v>
                </c:pt>
                <c:pt idx="825">
                  <c:v>45055</c:v>
                </c:pt>
                <c:pt idx="826">
                  <c:v>45056</c:v>
                </c:pt>
                <c:pt idx="827">
                  <c:v>45057</c:v>
                </c:pt>
                <c:pt idx="828">
                  <c:v>45058</c:v>
                </c:pt>
                <c:pt idx="829">
                  <c:v>45061</c:v>
                </c:pt>
                <c:pt idx="830">
                  <c:v>45062</c:v>
                </c:pt>
                <c:pt idx="831">
                  <c:v>45063</c:v>
                </c:pt>
                <c:pt idx="832">
                  <c:v>45065</c:v>
                </c:pt>
                <c:pt idx="833">
                  <c:v>45068</c:v>
                </c:pt>
                <c:pt idx="834">
                  <c:v>45069</c:v>
                </c:pt>
                <c:pt idx="835">
                  <c:v>45070</c:v>
                </c:pt>
                <c:pt idx="836">
                  <c:v>45071</c:v>
                </c:pt>
                <c:pt idx="837">
                  <c:v>45072</c:v>
                </c:pt>
                <c:pt idx="838">
                  <c:v>45076</c:v>
                </c:pt>
                <c:pt idx="839">
                  <c:v>45077</c:v>
                </c:pt>
                <c:pt idx="840">
                  <c:v>45078</c:v>
                </c:pt>
                <c:pt idx="841">
                  <c:v>45079</c:v>
                </c:pt>
                <c:pt idx="842">
                  <c:v>45082</c:v>
                </c:pt>
                <c:pt idx="843">
                  <c:v>45083</c:v>
                </c:pt>
                <c:pt idx="844">
                  <c:v>45084</c:v>
                </c:pt>
                <c:pt idx="845">
                  <c:v>45085</c:v>
                </c:pt>
                <c:pt idx="846">
                  <c:v>45086</c:v>
                </c:pt>
                <c:pt idx="847">
                  <c:v>45089</c:v>
                </c:pt>
                <c:pt idx="848">
                  <c:v>45090</c:v>
                </c:pt>
                <c:pt idx="849">
                  <c:v>45091</c:v>
                </c:pt>
                <c:pt idx="850">
                  <c:v>45092</c:v>
                </c:pt>
                <c:pt idx="851">
                  <c:v>45093</c:v>
                </c:pt>
                <c:pt idx="852">
                  <c:v>45096</c:v>
                </c:pt>
                <c:pt idx="853">
                  <c:v>45097</c:v>
                </c:pt>
                <c:pt idx="854">
                  <c:v>45098</c:v>
                </c:pt>
                <c:pt idx="855">
                  <c:v>45099</c:v>
                </c:pt>
                <c:pt idx="856">
                  <c:v>45100</c:v>
                </c:pt>
                <c:pt idx="857">
                  <c:v>45103</c:v>
                </c:pt>
                <c:pt idx="858">
                  <c:v>45104</c:v>
                </c:pt>
                <c:pt idx="859">
                  <c:v>45105</c:v>
                </c:pt>
                <c:pt idx="860">
                  <c:v>45106</c:v>
                </c:pt>
                <c:pt idx="861">
                  <c:v>45107</c:v>
                </c:pt>
                <c:pt idx="862">
                  <c:v>45110</c:v>
                </c:pt>
                <c:pt idx="863">
                  <c:v>45111</c:v>
                </c:pt>
                <c:pt idx="864">
                  <c:v>45112</c:v>
                </c:pt>
                <c:pt idx="865">
                  <c:v>45113</c:v>
                </c:pt>
                <c:pt idx="866">
                  <c:v>45114</c:v>
                </c:pt>
                <c:pt idx="867">
                  <c:v>45117</c:v>
                </c:pt>
                <c:pt idx="868">
                  <c:v>45118</c:v>
                </c:pt>
                <c:pt idx="869">
                  <c:v>45119</c:v>
                </c:pt>
                <c:pt idx="870">
                  <c:v>45120</c:v>
                </c:pt>
                <c:pt idx="871">
                  <c:v>45121</c:v>
                </c:pt>
                <c:pt idx="872">
                  <c:v>45124</c:v>
                </c:pt>
                <c:pt idx="873">
                  <c:v>45125</c:v>
                </c:pt>
                <c:pt idx="874">
                  <c:v>45126</c:v>
                </c:pt>
                <c:pt idx="875">
                  <c:v>45127</c:v>
                </c:pt>
                <c:pt idx="876">
                  <c:v>45128</c:v>
                </c:pt>
                <c:pt idx="877">
                  <c:v>45131</c:v>
                </c:pt>
                <c:pt idx="878">
                  <c:v>45132</c:v>
                </c:pt>
                <c:pt idx="879">
                  <c:v>45133</c:v>
                </c:pt>
                <c:pt idx="880">
                  <c:v>45134</c:v>
                </c:pt>
                <c:pt idx="881">
                  <c:v>45135</c:v>
                </c:pt>
                <c:pt idx="882">
                  <c:v>45138</c:v>
                </c:pt>
                <c:pt idx="883">
                  <c:v>45140</c:v>
                </c:pt>
                <c:pt idx="884">
                  <c:v>45141</c:v>
                </c:pt>
                <c:pt idx="885">
                  <c:v>45142</c:v>
                </c:pt>
                <c:pt idx="886">
                  <c:v>45145</c:v>
                </c:pt>
                <c:pt idx="887">
                  <c:v>45146</c:v>
                </c:pt>
                <c:pt idx="888">
                  <c:v>45147</c:v>
                </c:pt>
                <c:pt idx="889">
                  <c:v>45148</c:v>
                </c:pt>
                <c:pt idx="890">
                  <c:v>45149</c:v>
                </c:pt>
                <c:pt idx="891">
                  <c:v>45152</c:v>
                </c:pt>
                <c:pt idx="892">
                  <c:v>45153</c:v>
                </c:pt>
                <c:pt idx="893">
                  <c:v>45154</c:v>
                </c:pt>
                <c:pt idx="894">
                  <c:v>45155</c:v>
                </c:pt>
                <c:pt idx="895">
                  <c:v>45156</c:v>
                </c:pt>
                <c:pt idx="896">
                  <c:v>45159</c:v>
                </c:pt>
                <c:pt idx="897">
                  <c:v>45160</c:v>
                </c:pt>
                <c:pt idx="898">
                  <c:v>45161</c:v>
                </c:pt>
                <c:pt idx="899">
                  <c:v>45162</c:v>
                </c:pt>
                <c:pt idx="900">
                  <c:v>45163</c:v>
                </c:pt>
                <c:pt idx="901">
                  <c:v>45166</c:v>
                </c:pt>
                <c:pt idx="902">
                  <c:v>45167</c:v>
                </c:pt>
                <c:pt idx="903">
                  <c:v>45168</c:v>
                </c:pt>
                <c:pt idx="904">
                  <c:v>45169</c:v>
                </c:pt>
                <c:pt idx="905">
                  <c:v>45170</c:v>
                </c:pt>
                <c:pt idx="906">
                  <c:v>45173</c:v>
                </c:pt>
                <c:pt idx="907">
                  <c:v>45174</c:v>
                </c:pt>
                <c:pt idx="908">
                  <c:v>45175</c:v>
                </c:pt>
                <c:pt idx="909">
                  <c:v>45176</c:v>
                </c:pt>
                <c:pt idx="910">
                  <c:v>45177</c:v>
                </c:pt>
                <c:pt idx="911">
                  <c:v>45180</c:v>
                </c:pt>
                <c:pt idx="912">
                  <c:v>45181</c:v>
                </c:pt>
                <c:pt idx="913">
                  <c:v>45182</c:v>
                </c:pt>
                <c:pt idx="914">
                  <c:v>45183</c:v>
                </c:pt>
                <c:pt idx="915">
                  <c:v>45184</c:v>
                </c:pt>
                <c:pt idx="916">
                  <c:v>45187</c:v>
                </c:pt>
                <c:pt idx="917">
                  <c:v>45188</c:v>
                </c:pt>
                <c:pt idx="918">
                  <c:v>45189</c:v>
                </c:pt>
                <c:pt idx="919">
                  <c:v>45190</c:v>
                </c:pt>
                <c:pt idx="920">
                  <c:v>45191</c:v>
                </c:pt>
                <c:pt idx="921">
                  <c:v>45194</c:v>
                </c:pt>
                <c:pt idx="922">
                  <c:v>45195</c:v>
                </c:pt>
                <c:pt idx="923">
                  <c:v>45196</c:v>
                </c:pt>
                <c:pt idx="924">
                  <c:v>45197</c:v>
                </c:pt>
                <c:pt idx="925">
                  <c:v>45198</c:v>
                </c:pt>
                <c:pt idx="926">
                  <c:v>45201</c:v>
                </c:pt>
                <c:pt idx="927">
                  <c:v>45202</c:v>
                </c:pt>
                <c:pt idx="928">
                  <c:v>45203</c:v>
                </c:pt>
                <c:pt idx="929">
                  <c:v>45204</c:v>
                </c:pt>
                <c:pt idx="930">
                  <c:v>45205</c:v>
                </c:pt>
                <c:pt idx="931">
                  <c:v>45208</c:v>
                </c:pt>
                <c:pt idx="932">
                  <c:v>45209</c:v>
                </c:pt>
                <c:pt idx="933">
                  <c:v>45210</c:v>
                </c:pt>
                <c:pt idx="934">
                  <c:v>45211</c:v>
                </c:pt>
                <c:pt idx="935">
                  <c:v>45212</c:v>
                </c:pt>
                <c:pt idx="936">
                  <c:v>45215</c:v>
                </c:pt>
                <c:pt idx="937">
                  <c:v>45216</c:v>
                </c:pt>
                <c:pt idx="938">
                  <c:v>45217</c:v>
                </c:pt>
                <c:pt idx="939">
                  <c:v>45218</c:v>
                </c:pt>
                <c:pt idx="940">
                  <c:v>45219</c:v>
                </c:pt>
                <c:pt idx="941">
                  <c:v>45222</c:v>
                </c:pt>
                <c:pt idx="942">
                  <c:v>45223</c:v>
                </c:pt>
                <c:pt idx="943">
                  <c:v>45224</c:v>
                </c:pt>
                <c:pt idx="944">
                  <c:v>45225</c:v>
                </c:pt>
                <c:pt idx="945">
                  <c:v>45226</c:v>
                </c:pt>
                <c:pt idx="946">
                  <c:v>45229</c:v>
                </c:pt>
                <c:pt idx="947">
                  <c:v>45230</c:v>
                </c:pt>
                <c:pt idx="948">
                  <c:v>45231</c:v>
                </c:pt>
                <c:pt idx="949">
                  <c:v>45232</c:v>
                </c:pt>
                <c:pt idx="950">
                  <c:v>45233</c:v>
                </c:pt>
                <c:pt idx="951">
                  <c:v>45236</c:v>
                </c:pt>
                <c:pt idx="952">
                  <c:v>45237</c:v>
                </c:pt>
                <c:pt idx="953">
                  <c:v>45238</c:v>
                </c:pt>
                <c:pt idx="954">
                  <c:v>45239</c:v>
                </c:pt>
                <c:pt idx="955">
                  <c:v>45240</c:v>
                </c:pt>
                <c:pt idx="956">
                  <c:v>45243</c:v>
                </c:pt>
                <c:pt idx="957">
                  <c:v>45244</c:v>
                </c:pt>
                <c:pt idx="958">
                  <c:v>45245</c:v>
                </c:pt>
                <c:pt idx="959">
                  <c:v>45246</c:v>
                </c:pt>
                <c:pt idx="960">
                  <c:v>45247</c:v>
                </c:pt>
                <c:pt idx="961">
                  <c:v>45250</c:v>
                </c:pt>
                <c:pt idx="962">
                  <c:v>45251</c:v>
                </c:pt>
                <c:pt idx="963">
                  <c:v>45252</c:v>
                </c:pt>
                <c:pt idx="964">
                  <c:v>45253</c:v>
                </c:pt>
                <c:pt idx="965">
                  <c:v>45254</c:v>
                </c:pt>
                <c:pt idx="966">
                  <c:v>45257</c:v>
                </c:pt>
                <c:pt idx="967">
                  <c:v>45258</c:v>
                </c:pt>
                <c:pt idx="968">
                  <c:v>45259</c:v>
                </c:pt>
                <c:pt idx="969">
                  <c:v>45260</c:v>
                </c:pt>
                <c:pt idx="970">
                  <c:v>45261</c:v>
                </c:pt>
                <c:pt idx="971">
                  <c:v>45264</c:v>
                </c:pt>
                <c:pt idx="972">
                  <c:v>45265</c:v>
                </c:pt>
                <c:pt idx="973">
                  <c:v>45266</c:v>
                </c:pt>
                <c:pt idx="974">
                  <c:v>45267</c:v>
                </c:pt>
                <c:pt idx="975">
                  <c:v>45268</c:v>
                </c:pt>
                <c:pt idx="976">
                  <c:v>45271</c:v>
                </c:pt>
                <c:pt idx="977">
                  <c:v>45272</c:v>
                </c:pt>
                <c:pt idx="978">
                  <c:v>45273</c:v>
                </c:pt>
                <c:pt idx="979">
                  <c:v>45274</c:v>
                </c:pt>
                <c:pt idx="980">
                  <c:v>45275</c:v>
                </c:pt>
                <c:pt idx="981">
                  <c:v>45278</c:v>
                </c:pt>
                <c:pt idx="982">
                  <c:v>45279</c:v>
                </c:pt>
                <c:pt idx="983">
                  <c:v>45280</c:v>
                </c:pt>
                <c:pt idx="984">
                  <c:v>45281</c:v>
                </c:pt>
                <c:pt idx="985">
                  <c:v>45282</c:v>
                </c:pt>
                <c:pt idx="986">
                  <c:v>45287</c:v>
                </c:pt>
                <c:pt idx="987">
                  <c:v>45288</c:v>
                </c:pt>
                <c:pt idx="988">
                  <c:v>45289</c:v>
                </c:pt>
                <c:pt idx="989">
                  <c:v>45294</c:v>
                </c:pt>
                <c:pt idx="990">
                  <c:v>45295</c:v>
                </c:pt>
                <c:pt idx="991">
                  <c:v>45296</c:v>
                </c:pt>
                <c:pt idx="992">
                  <c:v>45299</c:v>
                </c:pt>
                <c:pt idx="993">
                  <c:v>45300</c:v>
                </c:pt>
                <c:pt idx="994">
                  <c:v>45301</c:v>
                </c:pt>
                <c:pt idx="995">
                  <c:v>45302</c:v>
                </c:pt>
                <c:pt idx="996">
                  <c:v>45303</c:v>
                </c:pt>
                <c:pt idx="997">
                  <c:v>45306</c:v>
                </c:pt>
                <c:pt idx="998">
                  <c:v>45307</c:v>
                </c:pt>
                <c:pt idx="999">
                  <c:v>45308</c:v>
                </c:pt>
                <c:pt idx="1000">
                  <c:v>45309</c:v>
                </c:pt>
                <c:pt idx="1001">
                  <c:v>45310</c:v>
                </c:pt>
                <c:pt idx="1002">
                  <c:v>45313</c:v>
                </c:pt>
                <c:pt idx="1003">
                  <c:v>45314</c:v>
                </c:pt>
                <c:pt idx="1004">
                  <c:v>45315</c:v>
                </c:pt>
                <c:pt idx="1005">
                  <c:v>45316</c:v>
                </c:pt>
                <c:pt idx="1006">
                  <c:v>45317</c:v>
                </c:pt>
                <c:pt idx="1007">
                  <c:v>45320</c:v>
                </c:pt>
                <c:pt idx="1008">
                  <c:v>45321</c:v>
                </c:pt>
                <c:pt idx="1009">
                  <c:v>45322</c:v>
                </c:pt>
                <c:pt idx="1010">
                  <c:v>45323</c:v>
                </c:pt>
                <c:pt idx="1011">
                  <c:v>45324</c:v>
                </c:pt>
                <c:pt idx="1012">
                  <c:v>45327</c:v>
                </c:pt>
                <c:pt idx="1013">
                  <c:v>45328</c:v>
                </c:pt>
                <c:pt idx="1014">
                  <c:v>45329</c:v>
                </c:pt>
                <c:pt idx="1015">
                  <c:v>45330</c:v>
                </c:pt>
                <c:pt idx="1016">
                  <c:v>45331</c:v>
                </c:pt>
                <c:pt idx="1017">
                  <c:v>45334</c:v>
                </c:pt>
                <c:pt idx="1018">
                  <c:v>45335</c:v>
                </c:pt>
                <c:pt idx="1019">
                  <c:v>45336</c:v>
                </c:pt>
                <c:pt idx="1020">
                  <c:v>45337</c:v>
                </c:pt>
                <c:pt idx="1021">
                  <c:v>45338</c:v>
                </c:pt>
                <c:pt idx="1022">
                  <c:v>45341</c:v>
                </c:pt>
                <c:pt idx="1023">
                  <c:v>45342</c:v>
                </c:pt>
                <c:pt idx="1024">
                  <c:v>45343</c:v>
                </c:pt>
                <c:pt idx="1025">
                  <c:v>45344</c:v>
                </c:pt>
                <c:pt idx="1026">
                  <c:v>45345</c:v>
                </c:pt>
                <c:pt idx="1027">
                  <c:v>45348</c:v>
                </c:pt>
                <c:pt idx="1028">
                  <c:v>45349</c:v>
                </c:pt>
                <c:pt idx="1029">
                  <c:v>45350</c:v>
                </c:pt>
                <c:pt idx="1030">
                  <c:v>45351</c:v>
                </c:pt>
                <c:pt idx="1031">
                  <c:v>45352</c:v>
                </c:pt>
                <c:pt idx="1032">
                  <c:v>45355</c:v>
                </c:pt>
                <c:pt idx="1033">
                  <c:v>45356</c:v>
                </c:pt>
                <c:pt idx="1034">
                  <c:v>45357</c:v>
                </c:pt>
                <c:pt idx="1035">
                  <c:v>45358</c:v>
                </c:pt>
                <c:pt idx="1036">
                  <c:v>45359</c:v>
                </c:pt>
                <c:pt idx="1037">
                  <c:v>45362</c:v>
                </c:pt>
                <c:pt idx="1038">
                  <c:v>45363</c:v>
                </c:pt>
                <c:pt idx="1039">
                  <c:v>45364</c:v>
                </c:pt>
                <c:pt idx="1040">
                  <c:v>45365</c:v>
                </c:pt>
                <c:pt idx="1041">
                  <c:v>45366</c:v>
                </c:pt>
                <c:pt idx="1042">
                  <c:v>45369</c:v>
                </c:pt>
                <c:pt idx="1043">
                  <c:v>45370</c:v>
                </c:pt>
                <c:pt idx="1044">
                  <c:v>45371</c:v>
                </c:pt>
                <c:pt idx="1045">
                  <c:v>45372</c:v>
                </c:pt>
                <c:pt idx="1046">
                  <c:v>45373</c:v>
                </c:pt>
                <c:pt idx="1047">
                  <c:v>45376</c:v>
                </c:pt>
                <c:pt idx="1048">
                  <c:v>45377</c:v>
                </c:pt>
                <c:pt idx="1049">
                  <c:v>45378</c:v>
                </c:pt>
                <c:pt idx="1050">
                  <c:v>45379</c:v>
                </c:pt>
                <c:pt idx="1051">
                  <c:v>45384</c:v>
                </c:pt>
                <c:pt idx="1052">
                  <c:v>45385</c:v>
                </c:pt>
                <c:pt idx="1053">
                  <c:v>45386</c:v>
                </c:pt>
                <c:pt idx="1054">
                  <c:v>45387</c:v>
                </c:pt>
                <c:pt idx="1055">
                  <c:v>45390</c:v>
                </c:pt>
                <c:pt idx="1056">
                  <c:v>45391</c:v>
                </c:pt>
                <c:pt idx="1057">
                  <c:v>45392</c:v>
                </c:pt>
                <c:pt idx="1058">
                  <c:v>45393</c:v>
                </c:pt>
                <c:pt idx="1059">
                  <c:v>45394</c:v>
                </c:pt>
                <c:pt idx="1060">
                  <c:v>45397</c:v>
                </c:pt>
                <c:pt idx="1061">
                  <c:v>45398</c:v>
                </c:pt>
                <c:pt idx="1062">
                  <c:v>45399</c:v>
                </c:pt>
                <c:pt idx="1063">
                  <c:v>45400</c:v>
                </c:pt>
                <c:pt idx="1064">
                  <c:v>45401</c:v>
                </c:pt>
                <c:pt idx="1065">
                  <c:v>45404</c:v>
                </c:pt>
                <c:pt idx="1066">
                  <c:v>45405</c:v>
                </c:pt>
                <c:pt idx="1067">
                  <c:v>45406</c:v>
                </c:pt>
                <c:pt idx="1068">
                  <c:v>45407</c:v>
                </c:pt>
                <c:pt idx="1069">
                  <c:v>45408</c:v>
                </c:pt>
                <c:pt idx="1070">
                  <c:v>45411</c:v>
                </c:pt>
                <c:pt idx="1071">
                  <c:v>45412</c:v>
                </c:pt>
                <c:pt idx="1072">
                  <c:v>45414</c:v>
                </c:pt>
                <c:pt idx="1073">
                  <c:v>45415</c:v>
                </c:pt>
                <c:pt idx="1074">
                  <c:v>45418</c:v>
                </c:pt>
                <c:pt idx="1075">
                  <c:v>45419</c:v>
                </c:pt>
                <c:pt idx="1076">
                  <c:v>45420</c:v>
                </c:pt>
                <c:pt idx="1077">
                  <c:v>45422</c:v>
                </c:pt>
                <c:pt idx="1078">
                  <c:v>45425</c:v>
                </c:pt>
                <c:pt idx="1079">
                  <c:v>45426</c:v>
                </c:pt>
                <c:pt idx="1080">
                  <c:v>45427</c:v>
                </c:pt>
                <c:pt idx="1081">
                  <c:v>45428</c:v>
                </c:pt>
                <c:pt idx="1082">
                  <c:v>45429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45506</c:v>
                </c:pt>
                <c:pt idx="1136">
                  <c:v>45509</c:v>
                </c:pt>
                <c:pt idx="1137">
                  <c:v>45510</c:v>
                </c:pt>
                <c:pt idx="1138">
                  <c:v>45511</c:v>
                </c:pt>
                <c:pt idx="1139">
                  <c:v>45512</c:v>
                </c:pt>
                <c:pt idx="1140">
                  <c:v>45513</c:v>
                </c:pt>
                <c:pt idx="1141">
                  <c:v>45516</c:v>
                </c:pt>
                <c:pt idx="1142">
                  <c:v>45517</c:v>
                </c:pt>
                <c:pt idx="1143">
                  <c:v>45518</c:v>
                </c:pt>
                <c:pt idx="1144">
                  <c:v>45519</c:v>
                </c:pt>
                <c:pt idx="1145">
                  <c:v>45520</c:v>
                </c:pt>
                <c:pt idx="1146">
                  <c:v>45523</c:v>
                </c:pt>
                <c:pt idx="1147">
                  <c:v>45524</c:v>
                </c:pt>
                <c:pt idx="1148">
                  <c:v>45525</c:v>
                </c:pt>
                <c:pt idx="1149">
                  <c:v>45526</c:v>
                </c:pt>
                <c:pt idx="1150">
                  <c:v>45527</c:v>
                </c:pt>
                <c:pt idx="1151">
                  <c:v>45530</c:v>
                </c:pt>
                <c:pt idx="1152">
                  <c:v>45531</c:v>
                </c:pt>
                <c:pt idx="1153">
                  <c:v>45532</c:v>
                </c:pt>
                <c:pt idx="1154">
                  <c:v>45533</c:v>
                </c:pt>
                <c:pt idx="1155">
                  <c:v>45534</c:v>
                </c:pt>
                <c:pt idx="1156">
                  <c:v>45537</c:v>
                </c:pt>
                <c:pt idx="1157">
                  <c:v>45538</c:v>
                </c:pt>
                <c:pt idx="1158">
                  <c:v>45539</c:v>
                </c:pt>
                <c:pt idx="1159">
                  <c:v>45540</c:v>
                </c:pt>
                <c:pt idx="1160">
                  <c:v>45541</c:v>
                </c:pt>
                <c:pt idx="1161">
                  <c:v>45544</c:v>
                </c:pt>
                <c:pt idx="1162">
                  <c:v>45545</c:v>
                </c:pt>
                <c:pt idx="1163">
                  <c:v>45546</c:v>
                </c:pt>
                <c:pt idx="1164">
                  <c:v>45547</c:v>
                </c:pt>
                <c:pt idx="1165">
                  <c:v>45548</c:v>
                </c:pt>
                <c:pt idx="1166">
                  <c:v>45551</c:v>
                </c:pt>
                <c:pt idx="1167">
                  <c:v>45552</c:v>
                </c:pt>
                <c:pt idx="1168">
                  <c:v>45553</c:v>
                </c:pt>
                <c:pt idx="1169">
                  <c:v>45554</c:v>
                </c:pt>
                <c:pt idx="1170">
                  <c:v>45555</c:v>
                </c:pt>
                <c:pt idx="1171">
                  <c:v>45558</c:v>
                </c:pt>
                <c:pt idx="1172">
                  <c:v>45559</c:v>
                </c:pt>
                <c:pt idx="1173">
                  <c:v>45560</c:v>
                </c:pt>
                <c:pt idx="1174">
                  <c:v>45561</c:v>
                </c:pt>
                <c:pt idx="1175">
                  <c:v>45562</c:v>
                </c:pt>
                <c:pt idx="1176">
                  <c:v>45565</c:v>
                </c:pt>
                <c:pt idx="1177">
                  <c:v>45566</c:v>
                </c:pt>
                <c:pt idx="1178">
                  <c:v>45567</c:v>
                </c:pt>
                <c:pt idx="1179">
                  <c:v>45568</c:v>
                </c:pt>
                <c:pt idx="1180">
                  <c:v>45569</c:v>
                </c:pt>
                <c:pt idx="1181">
                  <c:v>45572</c:v>
                </c:pt>
                <c:pt idx="1182">
                  <c:v>45573</c:v>
                </c:pt>
                <c:pt idx="1183">
                  <c:v>45574</c:v>
                </c:pt>
                <c:pt idx="1184">
                  <c:v>45575</c:v>
                </c:pt>
                <c:pt idx="1185">
                  <c:v>45576</c:v>
                </c:pt>
                <c:pt idx="1186">
                  <c:v>45579</c:v>
                </c:pt>
                <c:pt idx="1187">
                  <c:v>45580</c:v>
                </c:pt>
                <c:pt idx="1188">
                  <c:v>45581</c:v>
                </c:pt>
                <c:pt idx="1189">
                  <c:v>45582</c:v>
                </c:pt>
                <c:pt idx="1190">
                  <c:v>45583</c:v>
                </c:pt>
                <c:pt idx="1191">
                  <c:v>45586</c:v>
                </c:pt>
                <c:pt idx="1192">
                  <c:v>45587</c:v>
                </c:pt>
                <c:pt idx="1193">
                  <c:v>45588</c:v>
                </c:pt>
                <c:pt idx="1194">
                  <c:v>45589</c:v>
                </c:pt>
                <c:pt idx="1195">
                  <c:v>45590</c:v>
                </c:pt>
                <c:pt idx="1196">
                  <c:v>45593</c:v>
                </c:pt>
                <c:pt idx="1197">
                  <c:v>45594</c:v>
                </c:pt>
                <c:pt idx="1198">
                  <c:v>45595</c:v>
                </c:pt>
                <c:pt idx="1199">
                  <c:v>45596</c:v>
                </c:pt>
                <c:pt idx="1200">
                  <c:v>45597</c:v>
                </c:pt>
                <c:pt idx="1201">
                  <c:v>45600</c:v>
                </c:pt>
                <c:pt idx="1202">
                  <c:v>45601</c:v>
                </c:pt>
                <c:pt idx="1203">
                  <c:v>45602</c:v>
                </c:pt>
                <c:pt idx="1204">
                  <c:v>45603</c:v>
                </c:pt>
                <c:pt idx="1205">
                  <c:v>45604</c:v>
                </c:pt>
                <c:pt idx="1206">
                  <c:v>45607</c:v>
                </c:pt>
                <c:pt idx="1207">
                  <c:v>45608</c:v>
                </c:pt>
                <c:pt idx="1208">
                  <c:v>45609</c:v>
                </c:pt>
                <c:pt idx="1209">
                  <c:v>45610</c:v>
                </c:pt>
                <c:pt idx="1210">
                  <c:v>45611</c:v>
                </c:pt>
                <c:pt idx="1211">
                  <c:v>45614</c:v>
                </c:pt>
                <c:pt idx="1212">
                  <c:v>45615</c:v>
                </c:pt>
                <c:pt idx="1213">
                  <c:v>45616</c:v>
                </c:pt>
                <c:pt idx="1214">
                  <c:v>45617</c:v>
                </c:pt>
                <c:pt idx="1215">
                  <c:v>45618</c:v>
                </c:pt>
                <c:pt idx="1216">
                  <c:v>45621</c:v>
                </c:pt>
                <c:pt idx="1217">
                  <c:v>45622</c:v>
                </c:pt>
                <c:pt idx="1218">
                  <c:v>45623</c:v>
                </c:pt>
                <c:pt idx="1219">
                  <c:v>45624</c:v>
                </c:pt>
                <c:pt idx="1220">
                  <c:v>45625</c:v>
                </c:pt>
                <c:pt idx="1221">
                  <c:v>45628</c:v>
                </c:pt>
                <c:pt idx="1222">
                  <c:v>45629</c:v>
                </c:pt>
                <c:pt idx="1223">
                  <c:v>45630</c:v>
                </c:pt>
                <c:pt idx="1224">
                  <c:v>45631</c:v>
                </c:pt>
                <c:pt idx="1225">
                  <c:v>45632</c:v>
                </c:pt>
                <c:pt idx="1226">
                  <c:v>45635</c:v>
                </c:pt>
                <c:pt idx="1227">
                  <c:v>45636</c:v>
                </c:pt>
                <c:pt idx="1228">
                  <c:v>45637</c:v>
                </c:pt>
                <c:pt idx="1229">
                  <c:v>45638</c:v>
                </c:pt>
                <c:pt idx="1230">
                  <c:v>45639</c:v>
                </c:pt>
                <c:pt idx="1231">
                  <c:v>45642</c:v>
                </c:pt>
                <c:pt idx="1232">
                  <c:v>45643</c:v>
                </c:pt>
                <c:pt idx="1233">
                  <c:v>45644</c:v>
                </c:pt>
                <c:pt idx="1234">
                  <c:v>45645</c:v>
                </c:pt>
                <c:pt idx="1235">
                  <c:v>45646</c:v>
                </c:pt>
                <c:pt idx="1236">
                  <c:v>45649</c:v>
                </c:pt>
                <c:pt idx="1237">
                  <c:v>45653</c:v>
                </c:pt>
                <c:pt idx="1238">
                  <c:v>45656</c:v>
                </c:pt>
                <c:pt idx="1239">
                  <c:v>45660</c:v>
                </c:pt>
                <c:pt idx="1240">
                  <c:v>45663</c:v>
                </c:pt>
                <c:pt idx="1241">
                  <c:v>45664</c:v>
                </c:pt>
                <c:pt idx="1242">
                  <c:v>45665</c:v>
                </c:pt>
                <c:pt idx="1243">
                  <c:v>45666</c:v>
                </c:pt>
                <c:pt idx="1244">
                  <c:v>45667</c:v>
                </c:pt>
                <c:pt idx="1245">
                  <c:v>45670</c:v>
                </c:pt>
                <c:pt idx="1246">
                  <c:v>45671</c:v>
                </c:pt>
                <c:pt idx="1247">
                  <c:v>45672</c:v>
                </c:pt>
                <c:pt idx="1248">
                  <c:v>45673</c:v>
                </c:pt>
                <c:pt idx="1249">
                  <c:v>45674</c:v>
                </c:pt>
                <c:pt idx="1250">
                  <c:v>45677</c:v>
                </c:pt>
                <c:pt idx="1251">
                  <c:v>45678</c:v>
                </c:pt>
                <c:pt idx="1252">
                  <c:v>45679</c:v>
                </c:pt>
                <c:pt idx="1253">
                  <c:v>45680</c:v>
                </c:pt>
                <c:pt idx="1254">
                  <c:v>45681</c:v>
                </c:pt>
                <c:pt idx="1255">
                  <c:v>45684</c:v>
                </c:pt>
                <c:pt idx="1256">
                  <c:v>45685</c:v>
                </c:pt>
                <c:pt idx="1257">
                  <c:v>45686</c:v>
                </c:pt>
                <c:pt idx="1258">
                  <c:v>45687</c:v>
                </c:pt>
                <c:pt idx="1259">
                  <c:v>45688</c:v>
                </c:pt>
                <c:pt idx="1260">
                  <c:v>45691</c:v>
                </c:pt>
                <c:pt idx="1261">
                  <c:v>45692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322.2</c:v>
                </c:pt>
                <c:pt idx="1">
                  <c:v>324</c:v>
                </c:pt>
                <c:pt idx="2">
                  <c:v>335</c:v>
                </c:pt>
                <c:pt idx="3">
                  <c:v>333.2</c:v>
                </c:pt>
                <c:pt idx="4">
                  <c:v>333.4</c:v>
                </c:pt>
                <c:pt idx="5">
                  <c:v>335.8</c:v>
                </c:pt>
                <c:pt idx="6">
                  <c:v>334</c:v>
                </c:pt>
                <c:pt idx="7">
                  <c:v>335</c:v>
                </c:pt>
                <c:pt idx="8">
                  <c:v>339</c:v>
                </c:pt>
                <c:pt idx="9">
                  <c:v>338.6</c:v>
                </c:pt>
                <c:pt idx="10">
                  <c:v>336.4</c:v>
                </c:pt>
                <c:pt idx="11">
                  <c:v>341</c:v>
                </c:pt>
                <c:pt idx="12">
                  <c:v>346</c:v>
                </c:pt>
                <c:pt idx="13">
                  <c:v>340</c:v>
                </c:pt>
                <c:pt idx="14">
                  <c:v>335</c:v>
                </c:pt>
                <c:pt idx="15">
                  <c:v>328</c:v>
                </c:pt>
                <c:pt idx="16">
                  <c:v>321.60000000000002</c:v>
                </c:pt>
                <c:pt idx="17">
                  <c:v>321.60000000000002</c:v>
                </c:pt>
                <c:pt idx="18">
                  <c:v>308</c:v>
                </c:pt>
                <c:pt idx="19">
                  <c:v>307.8</c:v>
                </c:pt>
                <c:pt idx="20">
                  <c:v>317</c:v>
                </c:pt>
                <c:pt idx="21">
                  <c:v>319</c:v>
                </c:pt>
                <c:pt idx="22">
                  <c:v>329.6</c:v>
                </c:pt>
                <c:pt idx="23">
                  <c:v>317.2</c:v>
                </c:pt>
                <c:pt idx="24">
                  <c:v>291.2</c:v>
                </c:pt>
                <c:pt idx="25">
                  <c:v>293.39999999999998</c:v>
                </c:pt>
                <c:pt idx="26">
                  <c:v>293.8</c:v>
                </c:pt>
                <c:pt idx="27">
                  <c:v>278.39999999999998</c:v>
                </c:pt>
                <c:pt idx="28">
                  <c:v>278.8</c:v>
                </c:pt>
                <c:pt idx="29">
                  <c:v>279.39999999999998</c:v>
                </c:pt>
                <c:pt idx="30">
                  <c:v>302.39999999999998</c:v>
                </c:pt>
                <c:pt idx="31">
                  <c:v>287.2</c:v>
                </c:pt>
                <c:pt idx="32">
                  <c:v>276</c:v>
                </c:pt>
                <c:pt idx="33">
                  <c:v>310</c:v>
                </c:pt>
                <c:pt idx="34">
                  <c:v>279.8</c:v>
                </c:pt>
                <c:pt idx="35">
                  <c:v>283.39999999999998</c:v>
                </c:pt>
                <c:pt idx="36">
                  <c:v>289.60000000000002</c:v>
                </c:pt>
                <c:pt idx="37">
                  <c:v>288.39999999999998</c:v>
                </c:pt>
                <c:pt idx="38">
                  <c:v>293</c:v>
                </c:pt>
                <c:pt idx="39">
                  <c:v>298.2</c:v>
                </c:pt>
                <c:pt idx="40">
                  <c:v>310</c:v>
                </c:pt>
                <c:pt idx="41">
                  <c:v>304.60000000000002</c:v>
                </c:pt>
                <c:pt idx="42">
                  <c:v>315</c:v>
                </c:pt>
                <c:pt idx="43">
                  <c:v>319.8</c:v>
                </c:pt>
                <c:pt idx="44">
                  <c:v>321.60000000000002</c:v>
                </c:pt>
                <c:pt idx="45">
                  <c:v>324.2</c:v>
                </c:pt>
                <c:pt idx="46">
                  <c:v>311.2</c:v>
                </c:pt>
                <c:pt idx="47">
                  <c:v>313</c:v>
                </c:pt>
                <c:pt idx="48">
                  <c:v>311.2</c:v>
                </c:pt>
                <c:pt idx="49">
                  <c:v>316.39999999999998</c:v>
                </c:pt>
                <c:pt idx="50">
                  <c:v>313</c:v>
                </c:pt>
                <c:pt idx="51">
                  <c:v>325.60000000000002</c:v>
                </c:pt>
                <c:pt idx="52">
                  <c:v>328.6</c:v>
                </c:pt>
                <c:pt idx="53">
                  <c:v>333</c:v>
                </c:pt>
                <c:pt idx="54">
                  <c:v>335</c:v>
                </c:pt>
                <c:pt idx="55">
                  <c:v>340.4</c:v>
                </c:pt>
                <c:pt idx="56">
                  <c:v>343</c:v>
                </c:pt>
                <c:pt idx="57">
                  <c:v>348</c:v>
                </c:pt>
                <c:pt idx="58">
                  <c:v>348.4</c:v>
                </c:pt>
                <c:pt idx="59">
                  <c:v>348</c:v>
                </c:pt>
                <c:pt idx="60">
                  <c:v>341</c:v>
                </c:pt>
                <c:pt idx="61">
                  <c:v>337</c:v>
                </c:pt>
                <c:pt idx="62">
                  <c:v>343.6</c:v>
                </c:pt>
                <c:pt idx="63">
                  <c:v>342.6</c:v>
                </c:pt>
                <c:pt idx="64">
                  <c:v>348.2</c:v>
                </c:pt>
                <c:pt idx="65">
                  <c:v>344</c:v>
                </c:pt>
                <c:pt idx="66">
                  <c:v>342.4</c:v>
                </c:pt>
                <c:pt idx="67">
                  <c:v>346.2</c:v>
                </c:pt>
                <c:pt idx="68">
                  <c:v>347</c:v>
                </c:pt>
                <c:pt idx="69">
                  <c:v>348.6</c:v>
                </c:pt>
                <c:pt idx="70">
                  <c:v>349.4</c:v>
                </c:pt>
                <c:pt idx="71">
                  <c:v>354.2</c:v>
                </c:pt>
                <c:pt idx="72">
                  <c:v>350</c:v>
                </c:pt>
                <c:pt idx="73">
                  <c:v>346</c:v>
                </c:pt>
                <c:pt idx="74">
                  <c:v>344.2</c:v>
                </c:pt>
                <c:pt idx="75">
                  <c:v>347</c:v>
                </c:pt>
                <c:pt idx="76">
                  <c:v>350.2</c:v>
                </c:pt>
                <c:pt idx="77">
                  <c:v>341.4</c:v>
                </c:pt>
                <c:pt idx="78">
                  <c:v>335.4</c:v>
                </c:pt>
                <c:pt idx="79">
                  <c:v>339.2</c:v>
                </c:pt>
                <c:pt idx="80">
                  <c:v>337.4</c:v>
                </c:pt>
                <c:pt idx="81">
                  <c:v>338</c:v>
                </c:pt>
                <c:pt idx="82">
                  <c:v>338</c:v>
                </c:pt>
                <c:pt idx="83">
                  <c:v>331.4</c:v>
                </c:pt>
                <c:pt idx="84">
                  <c:v>330</c:v>
                </c:pt>
                <c:pt idx="85">
                  <c:v>328</c:v>
                </c:pt>
                <c:pt idx="86">
                  <c:v>330</c:v>
                </c:pt>
                <c:pt idx="87">
                  <c:v>327.8</c:v>
                </c:pt>
                <c:pt idx="88">
                  <c:v>322.2</c:v>
                </c:pt>
                <c:pt idx="89">
                  <c:v>323.39999999999998</c:v>
                </c:pt>
                <c:pt idx="90">
                  <c:v>329.2</c:v>
                </c:pt>
                <c:pt idx="91">
                  <c:v>331</c:v>
                </c:pt>
                <c:pt idx="92">
                  <c:v>338.6</c:v>
                </c:pt>
                <c:pt idx="93">
                  <c:v>339</c:v>
                </c:pt>
                <c:pt idx="94">
                  <c:v>341.2</c:v>
                </c:pt>
                <c:pt idx="95">
                  <c:v>339.2</c:v>
                </c:pt>
                <c:pt idx="96">
                  <c:v>337</c:v>
                </c:pt>
                <c:pt idx="97">
                  <c:v>328.2</c:v>
                </c:pt>
                <c:pt idx="98">
                  <c:v>334.4</c:v>
                </c:pt>
                <c:pt idx="99">
                  <c:v>328.4</c:v>
                </c:pt>
                <c:pt idx="100">
                  <c:v>331</c:v>
                </c:pt>
                <c:pt idx="101">
                  <c:v>326</c:v>
                </c:pt>
                <c:pt idx="102">
                  <c:v>331.8</c:v>
                </c:pt>
                <c:pt idx="103">
                  <c:v>330</c:v>
                </c:pt>
                <c:pt idx="104">
                  <c:v>328.6</c:v>
                </c:pt>
                <c:pt idx="105">
                  <c:v>327.8</c:v>
                </c:pt>
                <c:pt idx="106">
                  <c:v>327</c:v>
                </c:pt>
                <c:pt idx="107">
                  <c:v>329.6</c:v>
                </c:pt>
                <c:pt idx="108">
                  <c:v>329.6</c:v>
                </c:pt>
                <c:pt idx="109">
                  <c:v>329.2</c:v>
                </c:pt>
                <c:pt idx="110">
                  <c:v>333</c:v>
                </c:pt>
                <c:pt idx="111">
                  <c:v>331.2</c:v>
                </c:pt>
                <c:pt idx="112">
                  <c:v>335.8</c:v>
                </c:pt>
                <c:pt idx="113">
                  <c:v>336</c:v>
                </c:pt>
                <c:pt idx="114">
                  <c:v>339.4</c:v>
                </c:pt>
                <c:pt idx="115">
                  <c:v>339.8</c:v>
                </c:pt>
                <c:pt idx="116">
                  <c:v>336.4</c:v>
                </c:pt>
                <c:pt idx="117">
                  <c:v>334</c:v>
                </c:pt>
                <c:pt idx="118">
                  <c:v>323</c:v>
                </c:pt>
                <c:pt idx="119">
                  <c:v>317</c:v>
                </c:pt>
                <c:pt idx="120">
                  <c:v>322</c:v>
                </c:pt>
                <c:pt idx="121">
                  <c:v>324.60000000000002</c:v>
                </c:pt>
                <c:pt idx="122">
                  <c:v>326</c:v>
                </c:pt>
                <c:pt idx="123">
                  <c:v>318</c:v>
                </c:pt>
                <c:pt idx="124">
                  <c:v>314.60000000000002</c:v>
                </c:pt>
                <c:pt idx="125">
                  <c:v>322.8</c:v>
                </c:pt>
                <c:pt idx="126">
                  <c:v>322.2</c:v>
                </c:pt>
                <c:pt idx="127">
                  <c:v>317.2</c:v>
                </c:pt>
                <c:pt idx="128">
                  <c:v>315.39999999999998</c:v>
                </c:pt>
                <c:pt idx="129">
                  <c:v>315</c:v>
                </c:pt>
                <c:pt idx="130">
                  <c:v>316</c:v>
                </c:pt>
                <c:pt idx="131">
                  <c:v>314.2</c:v>
                </c:pt>
                <c:pt idx="132">
                  <c:v>318.2</c:v>
                </c:pt>
                <c:pt idx="133">
                  <c:v>316.60000000000002</c:v>
                </c:pt>
                <c:pt idx="134">
                  <c:v>312.60000000000002</c:v>
                </c:pt>
                <c:pt idx="135">
                  <c:v>316.2</c:v>
                </c:pt>
                <c:pt idx="136">
                  <c:v>316</c:v>
                </c:pt>
                <c:pt idx="137">
                  <c:v>322.8</c:v>
                </c:pt>
                <c:pt idx="138">
                  <c:v>323.8</c:v>
                </c:pt>
                <c:pt idx="139">
                  <c:v>321.60000000000002</c:v>
                </c:pt>
                <c:pt idx="140">
                  <c:v>321</c:v>
                </c:pt>
                <c:pt idx="141">
                  <c:v>318.8</c:v>
                </c:pt>
                <c:pt idx="142">
                  <c:v>323</c:v>
                </c:pt>
                <c:pt idx="143">
                  <c:v>318.39999999999998</c:v>
                </c:pt>
                <c:pt idx="144">
                  <c:v>315</c:v>
                </c:pt>
                <c:pt idx="145">
                  <c:v>321.39999999999998</c:v>
                </c:pt>
                <c:pt idx="146">
                  <c:v>325</c:v>
                </c:pt>
                <c:pt idx="147">
                  <c:v>331</c:v>
                </c:pt>
                <c:pt idx="148">
                  <c:v>319</c:v>
                </c:pt>
                <c:pt idx="149">
                  <c:v>321</c:v>
                </c:pt>
                <c:pt idx="150">
                  <c:v>325</c:v>
                </c:pt>
                <c:pt idx="151">
                  <c:v>323.2</c:v>
                </c:pt>
                <c:pt idx="152">
                  <c:v>328.2</c:v>
                </c:pt>
                <c:pt idx="153">
                  <c:v>328.4</c:v>
                </c:pt>
                <c:pt idx="154">
                  <c:v>331.4</c:v>
                </c:pt>
                <c:pt idx="155">
                  <c:v>330</c:v>
                </c:pt>
                <c:pt idx="156">
                  <c:v>334.2</c:v>
                </c:pt>
                <c:pt idx="157">
                  <c:v>332.4</c:v>
                </c:pt>
                <c:pt idx="158">
                  <c:v>337.2</c:v>
                </c:pt>
                <c:pt idx="159">
                  <c:v>340.8</c:v>
                </c:pt>
                <c:pt idx="160">
                  <c:v>337</c:v>
                </c:pt>
                <c:pt idx="161">
                  <c:v>338</c:v>
                </c:pt>
                <c:pt idx="162">
                  <c:v>331.4</c:v>
                </c:pt>
                <c:pt idx="163">
                  <c:v>330.2</c:v>
                </c:pt>
                <c:pt idx="164">
                  <c:v>334.8</c:v>
                </c:pt>
                <c:pt idx="165">
                  <c:v>327</c:v>
                </c:pt>
                <c:pt idx="166">
                  <c:v>320</c:v>
                </c:pt>
                <c:pt idx="167">
                  <c:v>319.60000000000002</c:v>
                </c:pt>
                <c:pt idx="168">
                  <c:v>317.2</c:v>
                </c:pt>
                <c:pt idx="169">
                  <c:v>321</c:v>
                </c:pt>
                <c:pt idx="170">
                  <c:v>320.60000000000002</c:v>
                </c:pt>
                <c:pt idx="171">
                  <c:v>317</c:v>
                </c:pt>
                <c:pt idx="172">
                  <c:v>317</c:v>
                </c:pt>
                <c:pt idx="173">
                  <c:v>317</c:v>
                </c:pt>
                <c:pt idx="174">
                  <c:v>322.8</c:v>
                </c:pt>
                <c:pt idx="175">
                  <c:v>322.2</c:v>
                </c:pt>
                <c:pt idx="176">
                  <c:v>322</c:v>
                </c:pt>
                <c:pt idx="177">
                  <c:v>318</c:v>
                </c:pt>
                <c:pt idx="178">
                  <c:v>313.2</c:v>
                </c:pt>
                <c:pt idx="179">
                  <c:v>312.60000000000002</c:v>
                </c:pt>
                <c:pt idx="180">
                  <c:v>310</c:v>
                </c:pt>
                <c:pt idx="181">
                  <c:v>306</c:v>
                </c:pt>
                <c:pt idx="182">
                  <c:v>300.2</c:v>
                </c:pt>
                <c:pt idx="183">
                  <c:v>299</c:v>
                </c:pt>
                <c:pt idx="184">
                  <c:v>298.39999999999998</c:v>
                </c:pt>
                <c:pt idx="185">
                  <c:v>301.8</c:v>
                </c:pt>
                <c:pt idx="186">
                  <c:v>300</c:v>
                </c:pt>
                <c:pt idx="187">
                  <c:v>295.39999999999998</c:v>
                </c:pt>
                <c:pt idx="188">
                  <c:v>294.60000000000002</c:v>
                </c:pt>
                <c:pt idx="189">
                  <c:v>297</c:v>
                </c:pt>
                <c:pt idx="190">
                  <c:v>307</c:v>
                </c:pt>
                <c:pt idx="191">
                  <c:v>313</c:v>
                </c:pt>
                <c:pt idx="192">
                  <c:v>325</c:v>
                </c:pt>
                <c:pt idx="193">
                  <c:v>320</c:v>
                </c:pt>
                <c:pt idx="194">
                  <c:v>324.2</c:v>
                </c:pt>
                <c:pt idx="195">
                  <c:v>311</c:v>
                </c:pt>
                <c:pt idx="196">
                  <c:v>307</c:v>
                </c:pt>
                <c:pt idx="197">
                  <c:v>313.60000000000002</c:v>
                </c:pt>
                <c:pt idx="198">
                  <c:v>315.8</c:v>
                </c:pt>
                <c:pt idx="199">
                  <c:v>315.60000000000002</c:v>
                </c:pt>
                <c:pt idx="200">
                  <c:v>312</c:v>
                </c:pt>
                <c:pt idx="201">
                  <c:v>308.60000000000002</c:v>
                </c:pt>
                <c:pt idx="202">
                  <c:v>306.8</c:v>
                </c:pt>
                <c:pt idx="203">
                  <c:v>306.39999999999998</c:v>
                </c:pt>
                <c:pt idx="204">
                  <c:v>307.8</c:v>
                </c:pt>
                <c:pt idx="205">
                  <c:v>303.2</c:v>
                </c:pt>
                <c:pt idx="206">
                  <c:v>302</c:v>
                </c:pt>
                <c:pt idx="207">
                  <c:v>302.8</c:v>
                </c:pt>
                <c:pt idx="208">
                  <c:v>305</c:v>
                </c:pt>
                <c:pt idx="209">
                  <c:v>302.39999999999998</c:v>
                </c:pt>
                <c:pt idx="210">
                  <c:v>302</c:v>
                </c:pt>
                <c:pt idx="211">
                  <c:v>303.8</c:v>
                </c:pt>
                <c:pt idx="212">
                  <c:v>305</c:v>
                </c:pt>
                <c:pt idx="213">
                  <c:v>301.2</c:v>
                </c:pt>
                <c:pt idx="214">
                  <c:v>305</c:v>
                </c:pt>
                <c:pt idx="215">
                  <c:v>304.8</c:v>
                </c:pt>
                <c:pt idx="216">
                  <c:v>307</c:v>
                </c:pt>
                <c:pt idx="217">
                  <c:v>308.60000000000002</c:v>
                </c:pt>
                <c:pt idx="218">
                  <c:v>307.39999999999998</c:v>
                </c:pt>
                <c:pt idx="219">
                  <c:v>307.2</c:v>
                </c:pt>
                <c:pt idx="220">
                  <c:v>306.39999999999998</c:v>
                </c:pt>
                <c:pt idx="221">
                  <c:v>305.39999999999998</c:v>
                </c:pt>
                <c:pt idx="222">
                  <c:v>308.8</c:v>
                </c:pt>
                <c:pt idx="223">
                  <c:v>310.2</c:v>
                </c:pt>
                <c:pt idx="224">
                  <c:v>309.8</c:v>
                </c:pt>
                <c:pt idx="225">
                  <c:v>305.2</c:v>
                </c:pt>
                <c:pt idx="226">
                  <c:v>305</c:v>
                </c:pt>
                <c:pt idx="227">
                  <c:v>306.2</c:v>
                </c:pt>
                <c:pt idx="228">
                  <c:v>306.60000000000002</c:v>
                </c:pt>
                <c:pt idx="229">
                  <c:v>309</c:v>
                </c:pt>
                <c:pt idx="230">
                  <c:v>312</c:v>
                </c:pt>
                <c:pt idx="231">
                  <c:v>311.60000000000002</c:v>
                </c:pt>
                <c:pt idx="232">
                  <c:v>307</c:v>
                </c:pt>
                <c:pt idx="233">
                  <c:v>305.2</c:v>
                </c:pt>
                <c:pt idx="234">
                  <c:v>303</c:v>
                </c:pt>
                <c:pt idx="235">
                  <c:v>308.60000000000002</c:v>
                </c:pt>
                <c:pt idx="236">
                  <c:v>317</c:v>
                </c:pt>
                <c:pt idx="237">
                  <c:v>317</c:v>
                </c:pt>
                <c:pt idx="238">
                  <c:v>317.60000000000002</c:v>
                </c:pt>
                <c:pt idx="239">
                  <c:v>317.8</c:v>
                </c:pt>
                <c:pt idx="240">
                  <c:v>322.39999999999998</c:v>
                </c:pt>
                <c:pt idx="241">
                  <c:v>321.8</c:v>
                </c:pt>
                <c:pt idx="242">
                  <c:v>324</c:v>
                </c:pt>
                <c:pt idx="243">
                  <c:v>326.8</c:v>
                </c:pt>
                <c:pt idx="244">
                  <c:v>322.39999999999998</c:v>
                </c:pt>
                <c:pt idx="245">
                  <c:v>322.2</c:v>
                </c:pt>
                <c:pt idx="246">
                  <c:v>330</c:v>
                </c:pt>
                <c:pt idx="247">
                  <c:v>329</c:v>
                </c:pt>
                <c:pt idx="248">
                  <c:v>321.8</c:v>
                </c:pt>
                <c:pt idx="249">
                  <c:v>318</c:v>
                </c:pt>
                <c:pt idx="250">
                  <c:v>317</c:v>
                </c:pt>
                <c:pt idx="251">
                  <c:v>317.39999999999998</c:v>
                </c:pt>
                <c:pt idx="252">
                  <c:v>319</c:v>
                </c:pt>
                <c:pt idx="253">
                  <c:v>311.60000000000002</c:v>
                </c:pt>
                <c:pt idx="254">
                  <c:v>323.39999999999998</c:v>
                </c:pt>
                <c:pt idx="255">
                  <c:v>317.8</c:v>
                </c:pt>
                <c:pt idx="256">
                  <c:v>316.2</c:v>
                </c:pt>
                <c:pt idx="257">
                  <c:v>320.60000000000002</c:v>
                </c:pt>
                <c:pt idx="258">
                  <c:v>321.60000000000002</c:v>
                </c:pt>
                <c:pt idx="259">
                  <c:v>322.39999999999998</c:v>
                </c:pt>
                <c:pt idx="260">
                  <c:v>324.2</c:v>
                </c:pt>
                <c:pt idx="261">
                  <c:v>322</c:v>
                </c:pt>
                <c:pt idx="262">
                  <c:v>317.8</c:v>
                </c:pt>
                <c:pt idx="263">
                  <c:v>316.8</c:v>
                </c:pt>
                <c:pt idx="264">
                  <c:v>313.60000000000002</c:v>
                </c:pt>
                <c:pt idx="265">
                  <c:v>310</c:v>
                </c:pt>
                <c:pt idx="266">
                  <c:v>310.2</c:v>
                </c:pt>
                <c:pt idx="267">
                  <c:v>309.39999999999998</c:v>
                </c:pt>
                <c:pt idx="268">
                  <c:v>313</c:v>
                </c:pt>
                <c:pt idx="269">
                  <c:v>305.8</c:v>
                </c:pt>
                <c:pt idx="270">
                  <c:v>307.39999999999998</c:v>
                </c:pt>
                <c:pt idx="271">
                  <c:v>309</c:v>
                </c:pt>
                <c:pt idx="272">
                  <c:v>310.39999999999998</c:v>
                </c:pt>
                <c:pt idx="273">
                  <c:v>309.39999999999998</c:v>
                </c:pt>
                <c:pt idx="274">
                  <c:v>308.8</c:v>
                </c:pt>
                <c:pt idx="275">
                  <c:v>307.8</c:v>
                </c:pt>
                <c:pt idx="276">
                  <c:v>312.39999999999998</c:v>
                </c:pt>
                <c:pt idx="277">
                  <c:v>318</c:v>
                </c:pt>
                <c:pt idx="278">
                  <c:v>325</c:v>
                </c:pt>
                <c:pt idx="279">
                  <c:v>320.60000000000002</c:v>
                </c:pt>
                <c:pt idx="280">
                  <c:v>319</c:v>
                </c:pt>
                <c:pt idx="281">
                  <c:v>325</c:v>
                </c:pt>
                <c:pt idx="282">
                  <c:v>322.2</c:v>
                </c:pt>
                <c:pt idx="283">
                  <c:v>314</c:v>
                </c:pt>
                <c:pt idx="284">
                  <c:v>312.39999999999998</c:v>
                </c:pt>
                <c:pt idx="285">
                  <c:v>317</c:v>
                </c:pt>
                <c:pt idx="286">
                  <c:v>323.60000000000002</c:v>
                </c:pt>
                <c:pt idx="287">
                  <c:v>318.60000000000002</c:v>
                </c:pt>
                <c:pt idx="288">
                  <c:v>314.60000000000002</c:v>
                </c:pt>
                <c:pt idx="289">
                  <c:v>315.2</c:v>
                </c:pt>
                <c:pt idx="290">
                  <c:v>318</c:v>
                </c:pt>
                <c:pt idx="291">
                  <c:v>318.8</c:v>
                </c:pt>
                <c:pt idx="292">
                  <c:v>319</c:v>
                </c:pt>
                <c:pt idx="293">
                  <c:v>324.2</c:v>
                </c:pt>
                <c:pt idx="294">
                  <c:v>323.8</c:v>
                </c:pt>
                <c:pt idx="295">
                  <c:v>322</c:v>
                </c:pt>
                <c:pt idx="296">
                  <c:v>318</c:v>
                </c:pt>
                <c:pt idx="297">
                  <c:v>323.60000000000002</c:v>
                </c:pt>
                <c:pt idx="298">
                  <c:v>325.8</c:v>
                </c:pt>
                <c:pt idx="299">
                  <c:v>322.2</c:v>
                </c:pt>
                <c:pt idx="300">
                  <c:v>322.8</c:v>
                </c:pt>
                <c:pt idx="301">
                  <c:v>323.39999999999998</c:v>
                </c:pt>
                <c:pt idx="302">
                  <c:v>325.8</c:v>
                </c:pt>
                <c:pt idx="303">
                  <c:v>324.8</c:v>
                </c:pt>
                <c:pt idx="304">
                  <c:v>326</c:v>
                </c:pt>
                <c:pt idx="305">
                  <c:v>326</c:v>
                </c:pt>
                <c:pt idx="306">
                  <c:v>334.8</c:v>
                </c:pt>
                <c:pt idx="307">
                  <c:v>332.8</c:v>
                </c:pt>
                <c:pt idx="308">
                  <c:v>329</c:v>
                </c:pt>
                <c:pt idx="309">
                  <c:v>326</c:v>
                </c:pt>
                <c:pt idx="310">
                  <c:v>322.8</c:v>
                </c:pt>
                <c:pt idx="311">
                  <c:v>320</c:v>
                </c:pt>
                <c:pt idx="312">
                  <c:v>318.60000000000002</c:v>
                </c:pt>
                <c:pt idx="313">
                  <c:v>318.60000000000002</c:v>
                </c:pt>
                <c:pt idx="314">
                  <c:v>321.2</c:v>
                </c:pt>
                <c:pt idx="315">
                  <c:v>318.39999999999998</c:v>
                </c:pt>
                <c:pt idx="316">
                  <c:v>321.39999999999998</c:v>
                </c:pt>
                <c:pt idx="317">
                  <c:v>320.2</c:v>
                </c:pt>
                <c:pt idx="318">
                  <c:v>321.60000000000002</c:v>
                </c:pt>
                <c:pt idx="319">
                  <c:v>318</c:v>
                </c:pt>
                <c:pt idx="320">
                  <c:v>319.2</c:v>
                </c:pt>
                <c:pt idx="321">
                  <c:v>322.2</c:v>
                </c:pt>
                <c:pt idx="322">
                  <c:v>328</c:v>
                </c:pt>
                <c:pt idx="323">
                  <c:v>331.4</c:v>
                </c:pt>
                <c:pt idx="324">
                  <c:v>329</c:v>
                </c:pt>
                <c:pt idx="325">
                  <c:v>332</c:v>
                </c:pt>
                <c:pt idx="326">
                  <c:v>335</c:v>
                </c:pt>
                <c:pt idx="327">
                  <c:v>337</c:v>
                </c:pt>
                <c:pt idx="328">
                  <c:v>337.8</c:v>
                </c:pt>
                <c:pt idx="329">
                  <c:v>339.2</c:v>
                </c:pt>
                <c:pt idx="330">
                  <c:v>338.4</c:v>
                </c:pt>
                <c:pt idx="331">
                  <c:v>338</c:v>
                </c:pt>
                <c:pt idx="332">
                  <c:v>337.8</c:v>
                </c:pt>
                <c:pt idx="333">
                  <c:v>336.4</c:v>
                </c:pt>
                <c:pt idx="334">
                  <c:v>332.6</c:v>
                </c:pt>
                <c:pt idx="335">
                  <c:v>338.6</c:v>
                </c:pt>
                <c:pt idx="336">
                  <c:v>340.6</c:v>
                </c:pt>
                <c:pt idx="337">
                  <c:v>347.6</c:v>
                </c:pt>
                <c:pt idx="338">
                  <c:v>348.8</c:v>
                </c:pt>
                <c:pt idx="339">
                  <c:v>361.8</c:v>
                </c:pt>
                <c:pt idx="340">
                  <c:v>362.4</c:v>
                </c:pt>
                <c:pt idx="341">
                  <c:v>365</c:v>
                </c:pt>
                <c:pt idx="342">
                  <c:v>366.6</c:v>
                </c:pt>
                <c:pt idx="343">
                  <c:v>367.8</c:v>
                </c:pt>
                <c:pt idx="344">
                  <c:v>369.4</c:v>
                </c:pt>
                <c:pt idx="345">
                  <c:v>372.4</c:v>
                </c:pt>
                <c:pt idx="346">
                  <c:v>366.8</c:v>
                </c:pt>
                <c:pt idx="347">
                  <c:v>372.2</c:v>
                </c:pt>
                <c:pt idx="348">
                  <c:v>372.8</c:v>
                </c:pt>
                <c:pt idx="349">
                  <c:v>368</c:v>
                </c:pt>
                <c:pt idx="350">
                  <c:v>372</c:v>
                </c:pt>
                <c:pt idx="351">
                  <c:v>372.8</c:v>
                </c:pt>
                <c:pt idx="352">
                  <c:v>375</c:v>
                </c:pt>
                <c:pt idx="353">
                  <c:v>377.8</c:v>
                </c:pt>
                <c:pt idx="354">
                  <c:v>375.4</c:v>
                </c:pt>
                <c:pt idx="355">
                  <c:v>378.8</c:v>
                </c:pt>
                <c:pt idx="356">
                  <c:v>378</c:v>
                </c:pt>
                <c:pt idx="357">
                  <c:v>377.8</c:v>
                </c:pt>
                <c:pt idx="358">
                  <c:v>381.2</c:v>
                </c:pt>
                <c:pt idx="359">
                  <c:v>384.2</c:v>
                </c:pt>
                <c:pt idx="360">
                  <c:v>383.6</c:v>
                </c:pt>
                <c:pt idx="361">
                  <c:v>379</c:v>
                </c:pt>
                <c:pt idx="362">
                  <c:v>384.8</c:v>
                </c:pt>
                <c:pt idx="363">
                  <c:v>384.6</c:v>
                </c:pt>
                <c:pt idx="364">
                  <c:v>385.2</c:v>
                </c:pt>
                <c:pt idx="365">
                  <c:v>386</c:v>
                </c:pt>
                <c:pt idx="366">
                  <c:v>390.4</c:v>
                </c:pt>
                <c:pt idx="367">
                  <c:v>389</c:v>
                </c:pt>
                <c:pt idx="368">
                  <c:v>390.8</c:v>
                </c:pt>
                <c:pt idx="369">
                  <c:v>390</c:v>
                </c:pt>
                <c:pt idx="370">
                  <c:v>380.2</c:v>
                </c:pt>
                <c:pt idx="371">
                  <c:v>387.8</c:v>
                </c:pt>
                <c:pt idx="372">
                  <c:v>381</c:v>
                </c:pt>
                <c:pt idx="373">
                  <c:v>386.6</c:v>
                </c:pt>
                <c:pt idx="374">
                  <c:v>390</c:v>
                </c:pt>
                <c:pt idx="375">
                  <c:v>385.2</c:v>
                </c:pt>
                <c:pt idx="376">
                  <c:v>389</c:v>
                </c:pt>
                <c:pt idx="377">
                  <c:v>391</c:v>
                </c:pt>
                <c:pt idx="378">
                  <c:v>396</c:v>
                </c:pt>
                <c:pt idx="379">
                  <c:v>391.8</c:v>
                </c:pt>
                <c:pt idx="380">
                  <c:v>397.6</c:v>
                </c:pt>
                <c:pt idx="381">
                  <c:v>389.8</c:v>
                </c:pt>
                <c:pt idx="382">
                  <c:v>399</c:v>
                </c:pt>
                <c:pt idx="383">
                  <c:v>402.2</c:v>
                </c:pt>
                <c:pt idx="384">
                  <c:v>402</c:v>
                </c:pt>
                <c:pt idx="385">
                  <c:v>407</c:v>
                </c:pt>
                <c:pt idx="386">
                  <c:v>405.6</c:v>
                </c:pt>
                <c:pt idx="387">
                  <c:v>409.8</c:v>
                </c:pt>
                <c:pt idx="388">
                  <c:v>411</c:v>
                </c:pt>
                <c:pt idx="389">
                  <c:v>409</c:v>
                </c:pt>
                <c:pt idx="390">
                  <c:v>409.6</c:v>
                </c:pt>
                <c:pt idx="391">
                  <c:v>407.4</c:v>
                </c:pt>
                <c:pt idx="392">
                  <c:v>408</c:v>
                </c:pt>
                <c:pt idx="393">
                  <c:v>403.8</c:v>
                </c:pt>
                <c:pt idx="394">
                  <c:v>401.4</c:v>
                </c:pt>
                <c:pt idx="395">
                  <c:v>406</c:v>
                </c:pt>
                <c:pt idx="396">
                  <c:v>408.6</c:v>
                </c:pt>
                <c:pt idx="397">
                  <c:v>409.8</c:v>
                </c:pt>
                <c:pt idx="398">
                  <c:v>410.2</c:v>
                </c:pt>
                <c:pt idx="399">
                  <c:v>410.2</c:v>
                </c:pt>
                <c:pt idx="400">
                  <c:v>409.2</c:v>
                </c:pt>
                <c:pt idx="401">
                  <c:v>408</c:v>
                </c:pt>
                <c:pt idx="402">
                  <c:v>408.4</c:v>
                </c:pt>
                <c:pt idx="403">
                  <c:v>403.8</c:v>
                </c:pt>
                <c:pt idx="404">
                  <c:v>403.8</c:v>
                </c:pt>
                <c:pt idx="405">
                  <c:v>393</c:v>
                </c:pt>
                <c:pt idx="406">
                  <c:v>391.8</c:v>
                </c:pt>
                <c:pt idx="407">
                  <c:v>387.8</c:v>
                </c:pt>
                <c:pt idx="408">
                  <c:v>392.4</c:v>
                </c:pt>
                <c:pt idx="409">
                  <c:v>392.2</c:v>
                </c:pt>
                <c:pt idx="410">
                  <c:v>396.8</c:v>
                </c:pt>
                <c:pt idx="411">
                  <c:v>380.4</c:v>
                </c:pt>
                <c:pt idx="412">
                  <c:v>384.8</c:v>
                </c:pt>
                <c:pt idx="413">
                  <c:v>387</c:v>
                </c:pt>
                <c:pt idx="414">
                  <c:v>386.8</c:v>
                </c:pt>
                <c:pt idx="415">
                  <c:v>387.2</c:v>
                </c:pt>
                <c:pt idx="416">
                  <c:v>385.2</c:v>
                </c:pt>
                <c:pt idx="417">
                  <c:v>381</c:v>
                </c:pt>
                <c:pt idx="418">
                  <c:v>377.4</c:v>
                </c:pt>
                <c:pt idx="419">
                  <c:v>384</c:v>
                </c:pt>
                <c:pt idx="420">
                  <c:v>380</c:v>
                </c:pt>
                <c:pt idx="421">
                  <c:v>387</c:v>
                </c:pt>
                <c:pt idx="422">
                  <c:v>390</c:v>
                </c:pt>
                <c:pt idx="423">
                  <c:v>381.4</c:v>
                </c:pt>
                <c:pt idx="424">
                  <c:v>387.8</c:v>
                </c:pt>
                <c:pt idx="425">
                  <c:v>390</c:v>
                </c:pt>
                <c:pt idx="426">
                  <c:v>395</c:v>
                </c:pt>
                <c:pt idx="427">
                  <c:v>392.8</c:v>
                </c:pt>
                <c:pt idx="428">
                  <c:v>393</c:v>
                </c:pt>
                <c:pt idx="429">
                  <c:v>392.8</c:v>
                </c:pt>
                <c:pt idx="430">
                  <c:v>392.4</c:v>
                </c:pt>
                <c:pt idx="431">
                  <c:v>394.8</c:v>
                </c:pt>
                <c:pt idx="432">
                  <c:v>397.4</c:v>
                </c:pt>
                <c:pt idx="433">
                  <c:v>390.6</c:v>
                </c:pt>
                <c:pt idx="434">
                  <c:v>388.4</c:v>
                </c:pt>
                <c:pt idx="435">
                  <c:v>394</c:v>
                </c:pt>
                <c:pt idx="436">
                  <c:v>394.2</c:v>
                </c:pt>
                <c:pt idx="437">
                  <c:v>393.8</c:v>
                </c:pt>
                <c:pt idx="438">
                  <c:v>393.2</c:v>
                </c:pt>
                <c:pt idx="439">
                  <c:v>389.2</c:v>
                </c:pt>
                <c:pt idx="440">
                  <c:v>392.8</c:v>
                </c:pt>
                <c:pt idx="441">
                  <c:v>391</c:v>
                </c:pt>
                <c:pt idx="442">
                  <c:v>395.4</c:v>
                </c:pt>
                <c:pt idx="443">
                  <c:v>406.8</c:v>
                </c:pt>
                <c:pt idx="444">
                  <c:v>420.2</c:v>
                </c:pt>
                <c:pt idx="445">
                  <c:v>421.6</c:v>
                </c:pt>
                <c:pt idx="446">
                  <c:v>409.4</c:v>
                </c:pt>
                <c:pt idx="447">
                  <c:v>412.8</c:v>
                </c:pt>
                <c:pt idx="448">
                  <c:v>404</c:v>
                </c:pt>
                <c:pt idx="449">
                  <c:v>407</c:v>
                </c:pt>
                <c:pt idx="450">
                  <c:v>401.2</c:v>
                </c:pt>
                <c:pt idx="451">
                  <c:v>401.8</c:v>
                </c:pt>
                <c:pt idx="452">
                  <c:v>400</c:v>
                </c:pt>
                <c:pt idx="453">
                  <c:v>398</c:v>
                </c:pt>
                <c:pt idx="454">
                  <c:v>400</c:v>
                </c:pt>
                <c:pt idx="455">
                  <c:v>395.4</c:v>
                </c:pt>
                <c:pt idx="456">
                  <c:v>397.8</c:v>
                </c:pt>
                <c:pt idx="457">
                  <c:v>389.8</c:v>
                </c:pt>
                <c:pt idx="458">
                  <c:v>386</c:v>
                </c:pt>
                <c:pt idx="459">
                  <c:v>389</c:v>
                </c:pt>
                <c:pt idx="460">
                  <c:v>383</c:v>
                </c:pt>
                <c:pt idx="461">
                  <c:v>383</c:v>
                </c:pt>
                <c:pt idx="462">
                  <c:v>380</c:v>
                </c:pt>
                <c:pt idx="463">
                  <c:v>386</c:v>
                </c:pt>
                <c:pt idx="464">
                  <c:v>385</c:v>
                </c:pt>
                <c:pt idx="465">
                  <c:v>386.2</c:v>
                </c:pt>
                <c:pt idx="466">
                  <c:v>390.2</c:v>
                </c:pt>
                <c:pt idx="467">
                  <c:v>393</c:v>
                </c:pt>
                <c:pt idx="468">
                  <c:v>402.6</c:v>
                </c:pt>
                <c:pt idx="469">
                  <c:v>407.6</c:v>
                </c:pt>
                <c:pt idx="470">
                  <c:v>402</c:v>
                </c:pt>
                <c:pt idx="471">
                  <c:v>404</c:v>
                </c:pt>
                <c:pt idx="472">
                  <c:v>406</c:v>
                </c:pt>
                <c:pt idx="473">
                  <c:v>397.4</c:v>
                </c:pt>
                <c:pt idx="474">
                  <c:v>400.2</c:v>
                </c:pt>
                <c:pt idx="475">
                  <c:v>406</c:v>
                </c:pt>
                <c:pt idx="476">
                  <c:v>398</c:v>
                </c:pt>
                <c:pt idx="477">
                  <c:v>403.8</c:v>
                </c:pt>
                <c:pt idx="478">
                  <c:v>406</c:v>
                </c:pt>
                <c:pt idx="479">
                  <c:v>404.4</c:v>
                </c:pt>
                <c:pt idx="480">
                  <c:v>403.8</c:v>
                </c:pt>
                <c:pt idx="481">
                  <c:v>413</c:v>
                </c:pt>
                <c:pt idx="482">
                  <c:v>415</c:v>
                </c:pt>
                <c:pt idx="483">
                  <c:v>409</c:v>
                </c:pt>
                <c:pt idx="484">
                  <c:v>410</c:v>
                </c:pt>
                <c:pt idx="485">
                  <c:v>409</c:v>
                </c:pt>
                <c:pt idx="486">
                  <c:v>398.4</c:v>
                </c:pt>
                <c:pt idx="487">
                  <c:v>401</c:v>
                </c:pt>
                <c:pt idx="488">
                  <c:v>401</c:v>
                </c:pt>
                <c:pt idx="489">
                  <c:v>406</c:v>
                </c:pt>
                <c:pt idx="490">
                  <c:v>404.8</c:v>
                </c:pt>
                <c:pt idx="491">
                  <c:v>404.4</c:v>
                </c:pt>
                <c:pt idx="492">
                  <c:v>397</c:v>
                </c:pt>
                <c:pt idx="493">
                  <c:v>391</c:v>
                </c:pt>
                <c:pt idx="494">
                  <c:v>396.2</c:v>
                </c:pt>
                <c:pt idx="495">
                  <c:v>397</c:v>
                </c:pt>
                <c:pt idx="496">
                  <c:v>392.8</c:v>
                </c:pt>
                <c:pt idx="497">
                  <c:v>392.6</c:v>
                </c:pt>
                <c:pt idx="498">
                  <c:v>385</c:v>
                </c:pt>
                <c:pt idx="499">
                  <c:v>385</c:v>
                </c:pt>
                <c:pt idx="500">
                  <c:v>369</c:v>
                </c:pt>
                <c:pt idx="501">
                  <c:v>377.6</c:v>
                </c:pt>
                <c:pt idx="502">
                  <c:v>372</c:v>
                </c:pt>
                <c:pt idx="503">
                  <c:v>380</c:v>
                </c:pt>
                <c:pt idx="504">
                  <c:v>379.8</c:v>
                </c:pt>
                <c:pt idx="505">
                  <c:v>384.4</c:v>
                </c:pt>
                <c:pt idx="506">
                  <c:v>386</c:v>
                </c:pt>
                <c:pt idx="507">
                  <c:v>376.8</c:v>
                </c:pt>
                <c:pt idx="508">
                  <c:v>372.6</c:v>
                </c:pt>
                <c:pt idx="509">
                  <c:v>368.6</c:v>
                </c:pt>
                <c:pt idx="510">
                  <c:v>364.8</c:v>
                </c:pt>
                <c:pt idx="511">
                  <c:v>371</c:v>
                </c:pt>
                <c:pt idx="512">
                  <c:v>378</c:v>
                </c:pt>
                <c:pt idx="513">
                  <c:v>381</c:v>
                </c:pt>
                <c:pt idx="514">
                  <c:v>372.4</c:v>
                </c:pt>
                <c:pt idx="515">
                  <c:v>371.2</c:v>
                </c:pt>
                <c:pt idx="516">
                  <c:v>377.4</c:v>
                </c:pt>
                <c:pt idx="517">
                  <c:v>381.6</c:v>
                </c:pt>
                <c:pt idx="518">
                  <c:v>372.6</c:v>
                </c:pt>
                <c:pt idx="519">
                  <c:v>374.4</c:v>
                </c:pt>
                <c:pt idx="520">
                  <c:v>372.2</c:v>
                </c:pt>
                <c:pt idx="521">
                  <c:v>378</c:v>
                </c:pt>
                <c:pt idx="522">
                  <c:v>370</c:v>
                </c:pt>
                <c:pt idx="523">
                  <c:v>374.2</c:v>
                </c:pt>
                <c:pt idx="524">
                  <c:v>384</c:v>
                </c:pt>
                <c:pt idx="525">
                  <c:v>385</c:v>
                </c:pt>
                <c:pt idx="526">
                  <c:v>380.4</c:v>
                </c:pt>
                <c:pt idx="527">
                  <c:v>375.8</c:v>
                </c:pt>
                <c:pt idx="528">
                  <c:v>365</c:v>
                </c:pt>
                <c:pt idx="529">
                  <c:v>359</c:v>
                </c:pt>
                <c:pt idx="530">
                  <c:v>366</c:v>
                </c:pt>
                <c:pt idx="531">
                  <c:v>371.8</c:v>
                </c:pt>
                <c:pt idx="532">
                  <c:v>382.8</c:v>
                </c:pt>
                <c:pt idx="533">
                  <c:v>379.4</c:v>
                </c:pt>
                <c:pt idx="534">
                  <c:v>383.8</c:v>
                </c:pt>
                <c:pt idx="535">
                  <c:v>388.6</c:v>
                </c:pt>
                <c:pt idx="536">
                  <c:v>395</c:v>
                </c:pt>
                <c:pt idx="537">
                  <c:v>387.8</c:v>
                </c:pt>
                <c:pt idx="538">
                  <c:v>393</c:v>
                </c:pt>
                <c:pt idx="539">
                  <c:v>396</c:v>
                </c:pt>
                <c:pt idx="540">
                  <c:v>393</c:v>
                </c:pt>
                <c:pt idx="541">
                  <c:v>395.8</c:v>
                </c:pt>
                <c:pt idx="542">
                  <c:v>395</c:v>
                </c:pt>
                <c:pt idx="543">
                  <c:v>405.6</c:v>
                </c:pt>
                <c:pt idx="544">
                  <c:v>404.4</c:v>
                </c:pt>
                <c:pt idx="545">
                  <c:v>406</c:v>
                </c:pt>
                <c:pt idx="546">
                  <c:v>409</c:v>
                </c:pt>
                <c:pt idx="547">
                  <c:v>411.2</c:v>
                </c:pt>
                <c:pt idx="548">
                  <c:v>403.2</c:v>
                </c:pt>
                <c:pt idx="549">
                  <c:v>415</c:v>
                </c:pt>
                <c:pt idx="550">
                  <c:v>425</c:v>
                </c:pt>
                <c:pt idx="551">
                  <c:v>423</c:v>
                </c:pt>
                <c:pt idx="552">
                  <c:v>430</c:v>
                </c:pt>
                <c:pt idx="553">
                  <c:v>433.6</c:v>
                </c:pt>
                <c:pt idx="554">
                  <c:v>432</c:v>
                </c:pt>
                <c:pt idx="555">
                  <c:v>429.8</c:v>
                </c:pt>
                <c:pt idx="556">
                  <c:v>421</c:v>
                </c:pt>
                <c:pt idx="557">
                  <c:v>423.6</c:v>
                </c:pt>
                <c:pt idx="558">
                  <c:v>418.2</c:v>
                </c:pt>
                <c:pt idx="559">
                  <c:v>409.6</c:v>
                </c:pt>
                <c:pt idx="560">
                  <c:v>405</c:v>
                </c:pt>
                <c:pt idx="561">
                  <c:v>391</c:v>
                </c:pt>
                <c:pt idx="562">
                  <c:v>390</c:v>
                </c:pt>
                <c:pt idx="563">
                  <c:v>393.4</c:v>
                </c:pt>
                <c:pt idx="564">
                  <c:v>385</c:v>
                </c:pt>
                <c:pt idx="565">
                  <c:v>394.4</c:v>
                </c:pt>
                <c:pt idx="566">
                  <c:v>392.4</c:v>
                </c:pt>
                <c:pt idx="567">
                  <c:v>391.8</c:v>
                </c:pt>
                <c:pt idx="568">
                  <c:v>391</c:v>
                </c:pt>
                <c:pt idx="569">
                  <c:v>389.2</c:v>
                </c:pt>
                <c:pt idx="570">
                  <c:v>384.4</c:v>
                </c:pt>
                <c:pt idx="571">
                  <c:v>378</c:v>
                </c:pt>
                <c:pt idx="572">
                  <c:v>376.4</c:v>
                </c:pt>
                <c:pt idx="573">
                  <c:v>374.4</c:v>
                </c:pt>
                <c:pt idx="574">
                  <c:v>370</c:v>
                </c:pt>
                <c:pt idx="575">
                  <c:v>356.2</c:v>
                </c:pt>
                <c:pt idx="576">
                  <c:v>353.8</c:v>
                </c:pt>
                <c:pt idx="577">
                  <c:v>351</c:v>
                </c:pt>
                <c:pt idx="578">
                  <c:v>360</c:v>
                </c:pt>
                <c:pt idx="579">
                  <c:v>360.8</c:v>
                </c:pt>
                <c:pt idx="580">
                  <c:v>358</c:v>
                </c:pt>
                <c:pt idx="581">
                  <c:v>355.4</c:v>
                </c:pt>
                <c:pt idx="582">
                  <c:v>366.8</c:v>
                </c:pt>
                <c:pt idx="583">
                  <c:v>359.6</c:v>
                </c:pt>
                <c:pt idx="584">
                  <c:v>375.8</c:v>
                </c:pt>
                <c:pt idx="585">
                  <c:v>374.8</c:v>
                </c:pt>
                <c:pt idx="586">
                  <c:v>376.8</c:v>
                </c:pt>
                <c:pt idx="587">
                  <c:v>377.6</c:v>
                </c:pt>
                <c:pt idx="588">
                  <c:v>377.8</c:v>
                </c:pt>
                <c:pt idx="589">
                  <c:v>370.8</c:v>
                </c:pt>
                <c:pt idx="590">
                  <c:v>374.2</c:v>
                </c:pt>
                <c:pt idx="591">
                  <c:v>368</c:v>
                </c:pt>
                <c:pt idx="592">
                  <c:v>366.8</c:v>
                </c:pt>
                <c:pt idx="593">
                  <c:v>366.2</c:v>
                </c:pt>
                <c:pt idx="594">
                  <c:v>362.4</c:v>
                </c:pt>
                <c:pt idx="595">
                  <c:v>357.2</c:v>
                </c:pt>
                <c:pt idx="596">
                  <c:v>354</c:v>
                </c:pt>
                <c:pt idx="597">
                  <c:v>348.6</c:v>
                </c:pt>
                <c:pt idx="598">
                  <c:v>344.8</c:v>
                </c:pt>
                <c:pt idx="599">
                  <c:v>346.4</c:v>
                </c:pt>
                <c:pt idx="600">
                  <c:v>347</c:v>
                </c:pt>
                <c:pt idx="601">
                  <c:v>346.2</c:v>
                </c:pt>
                <c:pt idx="602">
                  <c:v>343</c:v>
                </c:pt>
                <c:pt idx="603">
                  <c:v>345.6</c:v>
                </c:pt>
                <c:pt idx="604">
                  <c:v>348.2</c:v>
                </c:pt>
                <c:pt idx="605">
                  <c:v>364.2</c:v>
                </c:pt>
                <c:pt idx="606">
                  <c:v>370</c:v>
                </c:pt>
                <c:pt idx="607">
                  <c:v>363</c:v>
                </c:pt>
                <c:pt idx="608">
                  <c:v>365.6</c:v>
                </c:pt>
                <c:pt idx="609">
                  <c:v>368.4</c:v>
                </c:pt>
                <c:pt idx="610">
                  <c:v>372.4</c:v>
                </c:pt>
                <c:pt idx="611">
                  <c:v>376.2</c:v>
                </c:pt>
                <c:pt idx="612">
                  <c:v>373.8</c:v>
                </c:pt>
                <c:pt idx="613">
                  <c:v>376.8</c:v>
                </c:pt>
                <c:pt idx="614">
                  <c:v>383.6</c:v>
                </c:pt>
                <c:pt idx="615">
                  <c:v>379.4</c:v>
                </c:pt>
                <c:pt idx="616">
                  <c:v>380.8</c:v>
                </c:pt>
                <c:pt idx="617">
                  <c:v>382</c:v>
                </c:pt>
                <c:pt idx="618">
                  <c:v>381.2</c:v>
                </c:pt>
                <c:pt idx="619">
                  <c:v>388.8</c:v>
                </c:pt>
                <c:pt idx="620">
                  <c:v>392</c:v>
                </c:pt>
                <c:pt idx="621">
                  <c:v>392.4</c:v>
                </c:pt>
                <c:pt idx="622">
                  <c:v>396</c:v>
                </c:pt>
                <c:pt idx="623">
                  <c:v>396</c:v>
                </c:pt>
                <c:pt idx="624">
                  <c:v>394.4</c:v>
                </c:pt>
                <c:pt idx="625">
                  <c:v>391.8</c:v>
                </c:pt>
                <c:pt idx="626">
                  <c:v>396</c:v>
                </c:pt>
                <c:pt idx="627">
                  <c:v>401.2</c:v>
                </c:pt>
                <c:pt idx="628">
                  <c:v>395.2</c:v>
                </c:pt>
                <c:pt idx="629">
                  <c:v>395.4</c:v>
                </c:pt>
                <c:pt idx="630">
                  <c:v>387.2</c:v>
                </c:pt>
                <c:pt idx="631">
                  <c:v>387.2</c:v>
                </c:pt>
                <c:pt idx="632">
                  <c:v>389.4</c:v>
                </c:pt>
                <c:pt idx="633">
                  <c:v>390</c:v>
                </c:pt>
                <c:pt idx="634">
                  <c:v>393.2</c:v>
                </c:pt>
                <c:pt idx="635">
                  <c:v>390.4</c:v>
                </c:pt>
                <c:pt idx="636">
                  <c:v>392.8</c:v>
                </c:pt>
                <c:pt idx="637">
                  <c:v>389.6</c:v>
                </c:pt>
                <c:pt idx="638">
                  <c:v>386.4</c:v>
                </c:pt>
                <c:pt idx="639">
                  <c:v>388.6</c:v>
                </c:pt>
                <c:pt idx="640">
                  <c:v>390</c:v>
                </c:pt>
                <c:pt idx="641">
                  <c:v>384.2</c:v>
                </c:pt>
                <c:pt idx="642">
                  <c:v>377.4</c:v>
                </c:pt>
                <c:pt idx="643">
                  <c:v>378.8</c:v>
                </c:pt>
                <c:pt idx="644">
                  <c:v>384</c:v>
                </c:pt>
                <c:pt idx="645">
                  <c:v>379.2</c:v>
                </c:pt>
                <c:pt idx="646">
                  <c:v>376.8</c:v>
                </c:pt>
                <c:pt idx="647">
                  <c:v>381.4</c:v>
                </c:pt>
                <c:pt idx="648">
                  <c:v>379.6</c:v>
                </c:pt>
                <c:pt idx="649">
                  <c:v>374.8</c:v>
                </c:pt>
                <c:pt idx="650">
                  <c:v>371.8</c:v>
                </c:pt>
                <c:pt idx="651">
                  <c:v>373</c:v>
                </c:pt>
                <c:pt idx="652">
                  <c:v>371.2</c:v>
                </c:pt>
                <c:pt idx="653">
                  <c:v>375</c:v>
                </c:pt>
                <c:pt idx="654">
                  <c:v>375.2</c:v>
                </c:pt>
                <c:pt idx="655">
                  <c:v>386</c:v>
                </c:pt>
                <c:pt idx="656">
                  <c:v>386.8</c:v>
                </c:pt>
                <c:pt idx="657">
                  <c:v>390</c:v>
                </c:pt>
                <c:pt idx="658">
                  <c:v>385.2</c:v>
                </c:pt>
                <c:pt idx="659">
                  <c:v>388</c:v>
                </c:pt>
                <c:pt idx="660">
                  <c:v>383.8</c:v>
                </c:pt>
                <c:pt idx="661">
                  <c:v>386.6</c:v>
                </c:pt>
                <c:pt idx="662">
                  <c:v>391.2</c:v>
                </c:pt>
                <c:pt idx="663">
                  <c:v>393</c:v>
                </c:pt>
                <c:pt idx="664">
                  <c:v>388</c:v>
                </c:pt>
                <c:pt idx="665">
                  <c:v>387</c:v>
                </c:pt>
                <c:pt idx="666">
                  <c:v>380.4</c:v>
                </c:pt>
                <c:pt idx="667">
                  <c:v>374</c:v>
                </c:pt>
                <c:pt idx="668">
                  <c:v>373</c:v>
                </c:pt>
                <c:pt idx="669">
                  <c:v>368.8</c:v>
                </c:pt>
                <c:pt idx="670">
                  <c:v>364</c:v>
                </c:pt>
                <c:pt idx="671">
                  <c:v>393.2</c:v>
                </c:pt>
                <c:pt idx="672">
                  <c:v>388.2</c:v>
                </c:pt>
                <c:pt idx="673">
                  <c:v>386.8</c:v>
                </c:pt>
                <c:pt idx="674">
                  <c:v>384.8</c:v>
                </c:pt>
                <c:pt idx="675">
                  <c:v>388</c:v>
                </c:pt>
                <c:pt idx="676">
                  <c:v>397</c:v>
                </c:pt>
                <c:pt idx="677">
                  <c:v>394.8</c:v>
                </c:pt>
                <c:pt idx="678">
                  <c:v>395.6</c:v>
                </c:pt>
                <c:pt idx="679">
                  <c:v>388.8</c:v>
                </c:pt>
                <c:pt idx="680">
                  <c:v>389.2</c:v>
                </c:pt>
                <c:pt idx="681">
                  <c:v>391.2</c:v>
                </c:pt>
                <c:pt idx="682">
                  <c:v>386.6</c:v>
                </c:pt>
                <c:pt idx="683">
                  <c:v>388.6</c:v>
                </c:pt>
                <c:pt idx="684">
                  <c:v>390.8</c:v>
                </c:pt>
                <c:pt idx="685">
                  <c:v>392</c:v>
                </c:pt>
                <c:pt idx="686">
                  <c:v>398.8</c:v>
                </c:pt>
                <c:pt idx="687">
                  <c:v>392</c:v>
                </c:pt>
                <c:pt idx="688">
                  <c:v>393.6</c:v>
                </c:pt>
                <c:pt idx="689">
                  <c:v>394</c:v>
                </c:pt>
                <c:pt idx="690">
                  <c:v>399.6</c:v>
                </c:pt>
                <c:pt idx="691">
                  <c:v>405</c:v>
                </c:pt>
                <c:pt idx="692">
                  <c:v>403.4</c:v>
                </c:pt>
                <c:pt idx="693">
                  <c:v>397</c:v>
                </c:pt>
                <c:pt idx="694">
                  <c:v>402.6</c:v>
                </c:pt>
                <c:pt idx="695">
                  <c:v>408.6</c:v>
                </c:pt>
                <c:pt idx="696">
                  <c:v>405.2</c:v>
                </c:pt>
                <c:pt idx="697">
                  <c:v>404.8</c:v>
                </c:pt>
                <c:pt idx="698">
                  <c:v>401.4</c:v>
                </c:pt>
                <c:pt idx="699">
                  <c:v>399</c:v>
                </c:pt>
                <c:pt idx="700">
                  <c:v>396.4</c:v>
                </c:pt>
                <c:pt idx="701">
                  <c:v>391</c:v>
                </c:pt>
                <c:pt idx="702">
                  <c:v>398.6</c:v>
                </c:pt>
                <c:pt idx="703">
                  <c:v>398.8</c:v>
                </c:pt>
                <c:pt idx="704">
                  <c:v>375</c:v>
                </c:pt>
                <c:pt idx="705">
                  <c:v>372.6</c:v>
                </c:pt>
                <c:pt idx="706">
                  <c:v>374.6</c:v>
                </c:pt>
                <c:pt idx="707">
                  <c:v>371.6</c:v>
                </c:pt>
                <c:pt idx="708">
                  <c:v>365.4</c:v>
                </c:pt>
                <c:pt idx="709">
                  <c:v>364.6</c:v>
                </c:pt>
                <c:pt idx="710">
                  <c:v>367.2</c:v>
                </c:pt>
                <c:pt idx="711">
                  <c:v>364</c:v>
                </c:pt>
                <c:pt idx="712">
                  <c:v>367.4</c:v>
                </c:pt>
                <c:pt idx="713">
                  <c:v>371</c:v>
                </c:pt>
                <c:pt idx="714">
                  <c:v>373.4</c:v>
                </c:pt>
                <c:pt idx="715">
                  <c:v>376</c:v>
                </c:pt>
                <c:pt idx="716">
                  <c:v>374.6</c:v>
                </c:pt>
                <c:pt idx="717">
                  <c:v>376.6</c:v>
                </c:pt>
                <c:pt idx="718">
                  <c:v>374.8</c:v>
                </c:pt>
                <c:pt idx="719">
                  <c:v>376.6</c:v>
                </c:pt>
                <c:pt idx="720">
                  <c:v>378.2</c:v>
                </c:pt>
                <c:pt idx="721">
                  <c:v>372.8</c:v>
                </c:pt>
                <c:pt idx="722">
                  <c:v>367.4</c:v>
                </c:pt>
                <c:pt idx="723">
                  <c:v>371.2</c:v>
                </c:pt>
                <c:pt idx="724">
                  <c:v>373.2</c:v>
                </c:pt>
                <c:pt idx="725">
                  <c:v>373.8</c:v>
                </c:pt>
                <c:pt idx="726">
                  <c:v>373</c:v>
                </c:pt>
                <c:pt idx="727">
                  <c:v>375.2</c:v>
                </c:pt>
                <c:pt idx="728">
                  <c:v>369.2</c:v>
                </c:pt>
                <c:pt idx="729">
                  <c:v>369</c:v>
                </c:pt>
                <c:pt idx="730">
                  <c:v>366.8</c:v>
                </c:pt>
                <c:pt idx="731">
                  <c:v>360.6</c:v>
                </c:pt>
                <c:pt idx="732">
                  <c:v>367.4</c:v>
                </c:pt>
                <c:pt idx="733">
                  <c:v>368.2</c:v>
                </c:pt>
                <c:pt idx="734">
                  <c:v>366</c:v>
                </c:pt>
                <c:pt idx="735">
                  <c:v>363</c:v>
                </c:pt>
                <c:pt idx="736">
                  <c:v>361.4</c:v>
                </c:pt>
                <c:pt idx="737">
                  <c:v>365.8</c:v>
                </c:pt>
                <c:pt idx="738">
                  <c:v>358.8</c:v>
                </c:pt>
                <c:pt idx="739">
                  <c:v>363.8</c:v>
                </c:pt>
                <c:pt idx="740">
                  <c:v>360</c:v>
                </c:pt>
                <c:pt idx="741">
                  <c:v>355</c:v>
                </c:pt>
                <c:pt idx="742">
                  <c:v>354.2</c:v>
                </c:pt>
                <c:pt idx="743">
                  <c:v>350</c:v>
                </c:pt>
                <c:pt idx="744">
                  <c:v>353</c:v>
                </c:pt>
                <c:pt idx="745">
                  <c:v>348</c:v>
                </c:pt>
                <c:pt idx="746">
                  <c:v>346.8</c:v>
                </c:pt>
                <c:pt idx="747">
                  <c:v>350</c:v>
                </c:pt>
                <c:pt idx="748">
                  <c:v>350.6</c:v>
                </c:pt>
                <c:pt idx="749">
                  <c:v>352</c:v>
                </c:pt>
                <c:pt idx="750">
                  <c:v>351.4</c:v>
                </c:pt>
                <c:pt idx="751">
                  <c:v>350</c:v>
                </c:pt>
                <c:pt idx="752">
                  <c:v>348.6</c:v>
                </c:pt>
                <c:pt idx="753">
                  <c:v>350</c:v>
                </c:pt>
                <c:pt idx="754">
                  <c:v>348.8</c:v>
                </c:pt>
                <c:pt idx="755">
                  <c:v>342</c:v>
                </c:pt>
                <c:pt idx="756">
                  <c:v>342.8</c:v>
                </c:pt>
                <c:pt idx="757">
                  <c:v>340</c:v>
                </c:pt>
                <c:pt idx="758">
                  <c:v>339.6</c:v>
                </c:pt>
                <c:pt idx="759">
                  <c:v>334</c:v>
                </c:pt>
                <c:pt idx="760">
                  <c:v>325.2</c:v>
                </c:pt>
                <c:pt idx="761">
                  <c:v>318.2</c:v>
                </c:pt>
                <c:pt idx="762">
                  <c:v>326</c:v>
                </c:pt>
                <c:pt idx="763">
                  <c:v>328.2</c:v>
                </c:pt>
                <c:pt idx="764">
                  <c:v>330.8</c:v>
                </c:pt>
                <c:pt idx="765">
                  <c:v>333.4</c:v>
                </c:pt>
                <c:pt idx="766">
                  <c:v>307</c:v>
                </c:pt>
                <c:pt idx="767">
                  <c:v>307.60000000000002</c:v>
                </c:pt>
                <c:pt idx="768">
                  <c:v>302</c:v>
                </c:pt>
                <c:pt idx="769">
                  <c:v>301.2</c:v>
                </c:pt>
                <c:pt idx="770">
                  <c:v>298.39999999999998</c:v>
                </c:pt>
                <c:pt idx="771">
                  <c:v>293.39999999999998</c:v>
                </c:pt>
                <c:pt idx="772">
                  <c:v>298.2</c:v>
                </c:pt>
                <c:pt idx="773">
                  <c:v>298</c:v>
                </c:pt>
                <c:pt idx="774">
                  <c:v>300.39999999999998</c:v>
                </c:pt>
                <c:pt idx="775">
                  <c:v>298.8</c:v>
                </c:pt>
                <c:pt idx="776">
                  <c:v>297.2</c:v>
                </c:pt>
                <c:pt idx="777">
                  <c:v>293.60000000000002</c:v>
                </c:pt>
                <c:pt idx="778">
                  <c:v>290</c:v>
                </c:pt>
                <c:pt idx="779">
                  <c:v>292.2</c:v>
                </c:pt>
                <c:pt idx="780">
                  <c:v>290</c:v>
                </c:pt>
                <c:pt idx="781">
                  <c:v>294</c:v>
                </c:pt>
                <c:pt idx="782">
                  <c:v>290.2</c:v>
                </c:pt>
                <c:pt idx="783">
                  <c:v>286.8</c:v>
                </c:pt>
                <c:pt idx="784">
                  <c:v>283</c:v>
                </c:pt>
                <c:pt idx="785">
                  <c:v>283.2</c:v>
                </c:pt>
                <c:pt idx="786">
                  <c:v>282.8</c:v>
                </c:pt>
                <c:pt idx="787">
                  <c:v>281.2</c:v>
                </c:pt>
                <c:pt idx="788">
                  <c:v>280.2</c:v>
                </c:pt>
                <c:pt idx="789">
                  <c:v>283</c:v>
                </c:pt>
                <c:pt idx="790">
                  <c:v>276.2</c:v>
                </c:pt>
                <c:pt idx="791">
                  <c:v>282.2</c:v>
                </c:pt>
                <c:pt idx="792">
                  <c:v>281.2</c:v>
                </c:pt>
                <c:pt idx="793">
                  <c:v>283</c:v>
                </c:pt>
                <c:pt idx="794">
                  <c:v>283.60000000000002</c:v>
                </c:pt>
                <c:pt idx="795">
                  <c:v>283</c:v>
                </c:pt>
                <c:pt idx="796">
                  <c:v>277.2</c:v>
                </c:pt>
                <c:pt idx="797">
                  <c:v>278.39999999999998</c:v>
                </c:pt>
                <c:pt idx="798">
                  <c:v>269.39999999999998</c:v>
                </c:pt>
                <c:pt idx="799">
                  <c:v>267</c:v>
                </c:pt>
                <c:pt idx="800">
                  <c:v>273.39999999999998</c:v>
                </c:pt>
                <c:pt idx="801">
                  <c:v>274.39999999999998</c:v>
                </c:pt>
                <c:pt idx="802">
                  <c:v>275</c:v>
                </c:pt>
                <c:pt idx="803">
                  <c:v>274.39999999999998</c:v>
                </c:pt>
                <c:pt idx="804">
                  <c:v>274.2</c:v>
                </c:pt>
                <c:pt idx="805">
                  <c:v>286</c:v>
                </c:pt>
                <c:pt idx="806">
                  <c:v>292.8</c:v>
                </c:pt>
                <c:pt idx="807">
                  <c:v>288.60000000000002</c:v>
                </c:pt>
                <c:pt idx="808">
                  <c:v>291.2</c:v>
                </c:pt>
                <c:pt idx="809">
                  <c:v>293.8</c:v>
                </c:pt>
                <c:pt idx="810">
                  <c:v>295.2</c:v>
                </c:pt>
                <c:pt idx="811">
                  <c:v>293.2</c:v>
                </c:pt>
                <c:pt idx="812">
                  <c:v>293.39999999999998</c:v>
                </c:pt>
                <c:pt idx="813">
                  <c:v>293.2</c:v>
                </c:pt>
                <c:pt idx="814">
                  <c:v>296.60000000000002</c:v>
                </c:pt>
                <c:pt idx="815">
                  <c:v>303</c:v>
                </c:pt>
                <c:pt idx="816">
                  <c:v>303.60000000000002</c:v>
                </c:pt>
                <c:pt idx="817">
                  <c:v>305.8</c:v>
                </c:pt>
                <c:pt idx="818">
                  <c:v>297.39999999999998</c:v>
                </c:pt>
                <c:pt idx="819">
                  <c:v>298.2</c:v>
                </c:pt>
                <c:pt idx="820">
                  <c:v>303.60000000000002</c:v>
                </c:pt>
                <c:pt idx="821">
                  <c:v>302.8</c:v>
                </c:pt>
                <c:pt idx="822">
                  <c:v>303</c:v>
                </c:pt>
                <c:pt idx="823">
                  <c:v>307.2</c:v>
                </c:pt>
                <c:pt idx="824">
                  <c:v>307.8</c:v>
                </c:pt>
                <c:pt idx="825">
                  <c:v>310</c:v>
                </c:pt>
                <c:pt idx="826">
                  <c:v>310.60000000000002</c:v>
                </c:pt>
                <c:pt idx="827">
                  <c:v>309.8</c:v>
                </c:pt>
                <c:pt idx="828">
                  <c:v>314.2</c:v>
                </c:pt>
                <c:pt idx="829">
                  <c:v>314.8</c:v>
                </c:pt>
                <c:pt idx="830">
                  <c:v>315</c:v>
                </c:pt>
                <c:pt idx="831">
                  <c:v>311.39999999999998</c:v>
                </c:pt>
                <c:pt idx="832">
                  <c:v>313.8</c:v>
                </c:pt>
                <c:pt idx="833">
                  <c:v>317.39999999999998</c:v>
                </c:pt>
                <c:pt idx="834">
                  <c:v>311</c:v>
                </c:pt>
                <c:pt idx="835">
                  <c:v>314</c:v>
                </c:pt>
                <c:pt idx="836">
                  <c:v>313.8</c:v>
                </c:pt>
                <c:pt idx="837">
                  <c:v>312.2</c:v>
                </c:pt>
                <c:pt idx="838">
                  <c:v>314</c:v>
                </c:pt>
                <c:pt idx="839">
                  <c:v>312.60000000000002</c:v>
                </c:pt>
                <c:pt idx="840">
                  <c:v>310</c:v>
                </c:pt>
                <c:pt idx="841">
                  <c:v>309.2</c:v>
                </c:pt>
                <c:pt idx="842">
                  <c:v>313.2</c:v>
                </c:pt>
                <c:pt idx="843">
                  <c:v>312</c:v>
                </c:pt>
                <c:pt idx="844">
                  <c:v>314</c:v>
                </c:pt>
                <c:pt idx="845">
                  <c:v>311</c:v>
                </c:pt>
                <c:pt idx="846">
                  <c:v>309</c:v>
                </c:pt>
                <c:pt idx="847">
                  <c:v>306.8</c:v>
                </c:pt>
                <c:pt idx="848">
                  <c:v>306</c:v>
                </c:pt>
                <c:pt idx="849">
                  <c:v>305.2</c:v>
                </c:pt>
                <c:pt idx="850">
                  <c:v>295</c:v>
                </c:pt>
                <c:pt idx="851">
                  <c:v>299</c:v>
                </c:pt>
                <c:pt idx="852">
                  <c:v>302.2</c:v>
                </c:pt>
                <c:pt idx="853">
                  <c:v>299</c:v>
                </c:pt>
                <c:pt idx="854">
                  <c:v>296.60000000000002</c:v>
                </c:pt>
                <c:pt idx="855">
                  <c:v>289.8</c:v>
                </c:pt>
                <c:pt idx="856">
                  <c:v>294.2</c:v>
                </c:pt>
                <c:pt idx="857">
                  <c:v>296.8</c:v>
                </c:pt>
                <c:pt idx="858">
                  <c:v>291.2</c:v>
                </c:pt>
                <c:pt idx="859">
                  <c:v>293</c:v>
                </c:pt>
                <c:pt idx="860">
                  <c:v>295</c:v>
                </c:pt>
                <c:pt idx="861">
                  <c:v>291.60000000000002</c:v>
                </c:pt>
                <c:pt idx="862">
                  <c:v>292.8</c:v>
                </c:pt>
                <c:pt idx="863">
                  <c:v>291.60000000000002</c:v>
                </c:pt>
                <c:pt idx="864">
                  <c:v>292.39999999999998</c:v>
                </c:pt>
                <c:pt idx="865">
                  <c:v>294</c:v>
                </c:pt>
                <c:pt idx="866">
                  <c:v>288.60000000000002</c:v>
                </c:pt>
                <c:pt idx="867">
                  <c:v>283.8</c:v>
                </c:pt>
                <c:pt idx="868">
                  <c:v>285</c:v>
                </c:pt>
                <c:pt idx="869">
                  <c:v>283</c:v>
                </c:pt>
                <c:pt idx="870">
                  <c:v>285.2</c:v>
                </c:pt>
                <c:pt idx="871">
                  <c:v>286.2</c:v>
                </c:pt>
                <c:pt idx="872">
                  <c:v>290.2</c:v>
                </c:pt>
                <c:pt idx="873">
                  <c:v>287.8</c:v>
                </c:pt>
                <c:pt idx="874">
                  <c:v>289.60000000000002</c:v>
                </c:pt>
                <c:pt idx="875">
                  <c:v>290.60000000000002</c:v>
                </c:pt>
                <c:pt idx="876">
                  <c:v>295.2</c:v>
                </c:pt>
                <c:pt idx="877">
                  <c:v>298</c:v>
                </c:pt>
                <c:pt idx="878">
                  <c:v>294.2</c:v>
                </c:pt>
                <c:pt idx="879">
                  <c:v>293.39999999999998</c:v>
                </c:pt>
                <c:pt idx="880">
                  <c:v>289</c:v>
                </c:pt>
                <c:pt idx="881">
                  <c:v>291.39999999999998</c:v>
                </c:pt>
                <c:pt idx="882">
                  <c:v>289.8</c:v>
                </c:pt>
                <c:pt idx="883">
                  <c:v>285</c:v>
                </c:pt>
                <c:pt idx="884">
                  <c:v>283.60000000000002</c:v>
                </c:pt>
                <c:pt idx="885">
                  <c:v>282.39999999999998</c:v>
                </c:pt>
                <c:pt idx="886">
                  <c:v>281.8</c:v>
                </c:pt>
                <c:pt idx="887">
                  <c:v>281.60000000000002</c:v>
                </c:pt>
                <c:pt idx="888">
                  <c:v>283</c:v>
                </c:pt>
                <c:pt idx="889">
                  <c:v>283.60000000000002</c:v>
                </c:pt>
                <c:pt idx="890">
                  <c:v>288</c:v>
                </c:pt>
                <c:pt idx="891">
                  <c:v>287.2</c:v>
                </c:pt>
                <c:pt idx="892">
                  <c:v>285.2</c:v>
                </c:pt>
                <c:pt idx="893">
                  <c:v>280.8</c:v>
                </c:pt>
                <c:pt idx="894">
                  <c:v>280</c:v>
                </c:pt>
                <c:pt idx="895">
                  <c:v>278.39999999999998</c:v>
                </c:pt>
                <c:pt idx="896">
                  <c:v>273.2</c:v>
                </c:pt>
                <c:pt idx="897">
                  <c:v>273</c:v>
                </c:pt>
                <c:pt idx="898">
                  <c:v>276</c:v>
                </c:pt>
                <c:pt idx="899">
                  <c:v>280</c:v>
                </c:pt>
                <c:pt idx="900">
                  <c:v>274.2</c:v>
                </c:pt>
                <c:pt idx="901">
                  <c:v>275.2</c:v>
                </c:pt>
                <c:pt idx="902">
                  <c:v>274.8</c:v>
                </c:pt>
                <c:pt idx="903">
                  <c:v>278.60000000000002</c:v>
                </c:pt>
                <c:pt idx="904">
                  <c:v>279.60000000000002</c:v>
                </c:pt>
                <c:pt idx="905">
                  <c:v>278</c:v>
                </c:pt>
                <c:pt idx="906">
                  <c:v>277.8</c:v>
                </c:pt>
                <c:pt idx="907">
                  <c:v>275.39999999999998</c:v>
                </c:pt>
                <c:pt idx="908">
                  <c:v>273.60000000000002</c:v>
                </c:pt>
                <c:pt idx="909">
                  <c:v>272</c:v>
                </c:pt>
                <c:pt idx="910">
                  <c:v>276</c:v>
                </c:pt>
                <c:pt idx="911">
                  <c:v>280</c:v>
                </c:pt>
                <c:pt idx="912">
                  <c:v>279.60000000000002</c:v>
                </c:pt>
                <c:pt idx="913">
                  <c:v>278.39999999999998</c:v>
                </c:pt>
                <c:pt idx="914">
                  <c:v>281</c:v>
                </c:pt>
                <c:pt idx="915">
                  <c:v>282.2</c:v>
                </c:pt>
                <c:pt idx="916">
                  <c:v>280.60000000000002</c:v>
                </c:pt>
                <c:pt idx="917">
                  <c:v>278</c:v>
                </c:pt>
                <c:pt idx="918">
                  <c:v>277.2</c:v>
                </c:pt>
                <c:pt idx="919">
                  <c:v>280</c:v>
                </c:pt>
                <c:pt idx="920">
                  <c:v>270.2</c:v>
                </c:pt>
                <c:pt idx="921">
                  <c:v>268</c:v>
                </c:pt>
                <c:pt idx="922">
                  <c:v>266.8</c:v>
                </c:pt>
                <c:pt idx="923">
                  <c:v>267.8</c:v>
                </c:pt>
                <c:pt idx="924">
                  <c:v>267.60000000000002</c:v>
                </c:pt>
                <c:pt idx="925">
                  <c:v>267.2</c:v>
                </c:pt>
                <c:pt idx="926">
                  <c:v>269.2</c:v>
                </c:pt>
                <c:pt idx="927">
                  <c:v>265.39999999999998</c:v>
                </c:pt>
                <c:pt idx="928">
                  <c:v>263.8</c:v>
                </c:pt>
                <c:pt idx="929">
                  <c:v>262.2</c:v>
                </c:pt>
                <c:pt idx="930">
                  <c:v>266.60000000000002</c:v>
                </c:pt>
                <c:pt idx="931">
                  <c:v>267</c:v>
                </c:pt>
                <c:pt idx="932">
                  <c:v>272.60000000000002</c:v>
                </c:pt>
                <c:pt idx="933">
                  <c:v>271</c:v>
                </c:pt>
                <c:pt idx="934">
                  <c:v>275</c:v>
                </c:pt>
                <c:pt idx="935">
                  <c:v>274</c:v>
                </c:pt>
                <c:pt idx="936">
                  <c:v>273.2</c:v>
                </c:pt>
                <c:pt idx="937">
                  <c:v>266</c:v>
                </c:pt>
                <c:pt idx="938">
                  <c:v>267</c:v>
                </c:pt>
                <c:pt idx="939">
                  <c:v>260</c:v>
                </c:pt>
                <c:pt idx="940">
                  <c:v>252</c:v>
                </c:pt>
                <c:pt idx="941">
                  <c:v>255.4</c:v>
                </c:pt>
                <c:pt idx="942">
                  <c:v>252</c:v>
                </c:pt>
                <c:pt idx="943">
                  <c:v>253.4</c:v>
                </c:pt>
                <c:pt idx="944">
                  <c:v>252</c:v>
                </c:pt>
                <c:pt idx="945">
                  <c:v>251.2</c:v>
                </c:pt>
                <c:pt idx="946">
                  <c:v>252.4</c:v>
                </c:pt>
                <c:pt idx="947">
                  <c:v>252.2</c:v>
                </c:pt>
                <c:pt idx="948">
                  <c:v>249.8</c:v>
                </c:pt>
                <c:pt idx="949">
                  <c:v>252.8</c:v>
                </c:pt>
                <c:pt idx="950">
                  <c:v>254.8</c:v>
                </c:pt>
                <c:pt idx="951">
                  <c:v>252.8</c:v>
                </c:pt>
                <c:pt idx="952">
                  <c:v>252</c:v>
                </c:pt>
                <c:pt idx="953">
                  <c:v>252.2</c:v>
                </c:pt>
                <c:pt idx="954">
                  <c:v>255</c:v>
                </c:pt>
                <c:pt idx="955">
                  <c:v>254.2</c:v>
                </c:pt>
                <c:pt idx="956">
                  <c:v>252</c:v>
                </c:pt>
                <c:pt idx="957">
                  <c:v>254.4</c:v>
                </c:pt>
                <c:pt idx="958">
                  <c:v>254</c:v>
                </c:pt>
                <c:pt idx="959">
                  <c:v>251.8</c:v>
                </c:pt>
                <c:pt idx="960">
                  <c:v>251.2</c:v>
                </c:pt>
                <c:pt idx="961">
                  <c:v>253.2</c:v>
                </c:pt>
                <c:pt idx="962">
                  <c:v>253</c:v>
                </c:pt>
                <c:pt idx="963">
                  <c:v>251.8</c:v>
                </c:pt>
                <c:pt idx="964">
                  <c:v>249.8</c:v>
                </c:pt>
                <c:pt idx="965">
                  <c:v>252.2</c:v>
                </c:pt>
                <c:pt idx="966">
                  <c:v>252.4</c:v>
                </c:pt>
                <c:pt idx="967">
                  <c:v>248.2</c:v>
                </c:pt>
                <c:pt idx="968">
                  <c:v>247.6</c:v>
                </c:pt>
                <c:pt idx="969">
                  <c:v>248.6</c:v>
                </c:pt>
                <c:pt idx="970">
                  <c:v>249.6</c:v>
                </c:pt>
                <c:pt idx="971">
                  <c:v>254.6</c:v>
                </c:pt>
                <c:pt idx="972">
                  <c:v>263</c:v>
                </c:pt>
                <c:pt idx="973">
                  <c:v>266.8</c:v>
                </c:pt>
                <c:pt idx="974">
                  <c:v>265.60000000000002</c:v>
                </c:pt>
                <c:pt idx="975">
                  <c:v>264.60000000000002</c:v>
                </c:pt>
                <c:pt idx="976">
                  <c:v>272.39999999999998</c:v>
                </c:pt>
                <c:pt idx="977">
                  <c:v>271.39999999999998</c:v>
                </c:pt>
                <c:pt idx="978">
                  <c:v>271.60000000000002</c:v>
                </c:pt>
                <c:pt idx="979">
                  <c:v>271.60000000000002</c:v>
                </c:pt>
                <c:pt idx="980">
                  <c:v>261</c:v>
                </c:pt>
                <c:pt idx="981">
                  <c:v>261</c:v>
                </c:pt>
                <c:pt idx="982">
                  <c:v>261.60000000000002</c:v>
                </c:pt>
                <c:pt idx="983">
                  <c:v>261</c:v>
                </c:pt>
                <c:pt idx="984">
                  <c:v>259.39999999999998</c:v>
                </c:pt>
                <c:pt idx="985">
                  <c:v>259.60000000000002</c:v>
                </c:pt>
                <c:pt idx="986">
                  <c:v>258</c:v>
                </c:pt>
                <c:pt idx="987">
                  <c:v>259.60000000000002</c:v>
                </c:pt>
                <c:pt idx="988">
                  <c:v>259</c:v>
                </c:pt>
                <c:pt idx="989">
                  <c:v>266.8</c:v>
                </c:pt>
                <c:pt idx="990">
                  <c:v>276</c:v>
                </c:pt>
                <c:pt idx="991">
                  <c:v>274</c:v>
                </c:pt>
                <c:pt idx="992">
                  <c:v>272</c:v>
                </c:pt>
                <c:pt idx="993">
                  <c:v>272</c:v>
                </c:pt>
                <c:pt idx="994">
                  <c:v>270.2</c:v>
                </c:pt>
                <c:pt idx="995">
                  <c:v>274.8</c:v>
                </c:pt>
                <c:pt idx="996">
                  <c:v>272</c:v>
                </c:pt>
                <c:pt idx="997">
                  <c:v>271.39999999999998</c:v>
                </c:pt>
                <c:pt idx="998">
                  <c:v>268.2</c:v>
                </c:pt>
                <c:pt idx="999">
                  <c:v>267.60000000000002</c:v>
                </c:pt>
                <c:pt idx="1000">
                  <c:v>266.2</c:v>
                </c:pt>
                <c:pt idx="1001">
                  <c:v>266.39999999999998</c:v>
                </c:pt>
                <c:pt idx="1002">
                  <c:v>263.60000000000002</c:v>
                </c:pt>
                <c:pt idx="1003">
                  <c:v>266</c:v>
                </c:pt>
                <c:pt idx="1004">
                  <c:v>263.60000000000002</c:v>
                </c:pt>
                <c:pt idx="1005">
                  <c:v>261.8</c:v>
                </c:pt>
                <c:pt idx="1006">
                  <c:v>258.8</c:v>
                </c:pt>
                <c:pt idx="1007">
                  <c:v>263.2</c:v>
                </c:pt>
                <c:pt idx="1008">
                  <c:v>262.2</c:v>
                </c:pt>
                <c:pt idx="1009">
                  <c:v>263.39999999999998</c:v>
                </c:pt>
                <c:pt idx="1010">
                  <c:v>258</c:v>
                </c:pt>
                <c:pt idx="1011">
                  <c:v>248.2</c:v>
                </c:pt>
                <c:pt idx="1012">
                  <c:v>248.6</c:v>
                </c:pt>
                <c:pt idx="1013">
                  <c:v>244</c:v>
                </c:pt>
                <c:pt idx="1014">
                  <c:v>243.8</c:v>
                </c:pt>
                <c:pt idx="1015">
                  <c:v>241.2</c:v>
                </c:pt>
                <c:pt idx="1016">
                  <c:v>239.6</c:v>
                </c:pt>
                <c:pt idx="1017">
                  <c:v>237.4</c:v>
                </c:pt>
                <c:pt idx="1018">
                  <c:v>242</c:v>
                </c:pt>
                <c:pt idx="1019">
                  <c:v>240.8</c:v>
                </c:pt>
                <c:pt idx="1020">
                  <c:v>241.2</c:v>
                </c:pt>
                <c:pt idx="1021">
                  <c:v>240</c:v>
                </c:pt>
                <c:pt idx="1022">
                  <c:v>243.6</c:v>
                </c:pt>
                <c:pt idx="1023">
                  <c:v>247</c:v>
                </c:pt>
                <c:pt idx="1024">
                  <c:v>246</c:v>
                </c:pt>
                <c:pt idx="1025">
                  <c:v>247.2</c:v>
                </c:pt>
                <c:pt idx="1026">
                  <c:v>244.6</c:v>
                </c:pt>
                <c:pt idx="1027">
                  <c:v>248.4</c:v>
                </c:pt>
                <c:pt idx="1028">
                  <c:v>244.6</c:v>
                </c:pt>
                <c:pt idx="1029">
                  <c:v>245.6</c:v>
                </c:pt>
                <c:pt idx="1030">
                  <c:v>247.8</c:v>
                </c:pt>
                <c:pt idx="1031">
                  <c:v>247</c:v>
                </c:pt>
                <c:pt idx="1032">
                  <c:v>247</c:v>
                </c:pt>
                <c:pt idx="1033">
                  <c:v>247</c:v>
                </c:pt>
                <c:pt idx="1034">
                  <c:v>250.2</c:v>
                </c:pt>
                <c:pt idx="1035">
                  <c:v>251.8</c:v>
                </c:pt>
                <c:pt idx="1036">
                  <c:v>252</c:v>
                </c:pt>
                <c:pt idx="1037">
                  <c:v>253.4</c:v>
                </c:pt>
                <c:pt idx="1038">
                  <c:v>257.2</c:v>
                </c:pt>
                <c:pt idx="1039">
                  <c:v>259.60000000000002</c:v>
                </c:pt>
                <c:pt idx="1040">
                  <c:v>246.6</c:v>
                </c:pt>
                <c:pt idx="1041">
                  <c:v>245.2</c:v>
                </c:pt>
                <c:pt idx="1042">
                  <c:v>242.6</c:v>
                </c:pt>
                <c:pt idx="1043">
                  <c:v>241</c:v>
                </c:pt>
                <c:pt idx="1044">
                  <c:v>241.2</c:v>
                </c:pt>
                <c:pt idx="1045">
                  <c:v>242.2</c:v>
                </c:pt>
                <c:pt idx="1046">
                  <c:v>237</c:v>
                </c:pt>
                <c:pt idx="1047">
                  <c:v>237.6</c:v>
                </c:pt>
                <c:pt idx="1048">
                  <c:v>238</c:v>
                </c:pt>
                <c:pt idx="1049">
                  <c:v>240</c:v>
                </c:pt>
                <c:pt idx="1050">
                  <c:v>240.4</c:v>
                </c:pt>
                <c:pt idx="1051">
                  <c:v>244</c:v>
                </c:pt>
                <c:pt idx="1052">
                  <c:v>239.2</c:v>
                </c:pt>
                <c:pt idx="1053">
                  <c:v>238.8</c:v>
                </c:pt>
                <c:pt idx="1054">
                  <c:v>236</c:v>
                </c:pt>
                <c:pt idx="1055">
                  <c:v>231.2</c:v>
                </c:pt>
                <c:pt idx="1056">
                  <c:v>233.8</c:v>
                </c:pt>
                <c:pt idx="1057">
                  <c:v>239.8</c:v>
                </c:pt>
                <c:pt idx="1058">
                  <c:v>240.6</c:v>
                </c:pt>
                <c:pt idx="1059">
                  <c:v>241.6</c:v>
                </c:pt>
                <c:pt idx="1060">
                  <c:v>242.6</c:v>
                </c:pt>
                <c:pt idx="1061">
                  <c:v>241.6</c:v>
                </c:pt>
                <c:pt idx="1062">
                  <c:v>239.6</c:v>
                </c:pt>
                <c:pt idx="1063">
                  <c:v>237.6</c:v>
                </c:pt>
                <c:pt idx="1064">
                  <c:v>236.6</c:v>
                </c:pt>
                <c:pt idx="1065">
                  <c:v>240.8</c:v>
                </c:pt>
                <c:pt idx="1066">
                  <c:v>244.8</c:v>
                </c:pt>
                <c:pt idx="1067">
                  <c:v>246.2</c:v>
                </c:pt>
                <c:pt idx="1068">
                  <c:v>238.8</c:v>
                </c:pt>
                <c:pt idx="1069">
                  <c:v>238.8</c:v>
                </c:pt>
                <c:pt idx="1070">
                  <c:v>241</c:v>
                </c:pt>
                <c:pt idx="1071">
                  <c:v>241</c:v>
                </c:pt>
                <c:pt idx="1072">
                  <c:v>241</c:v>
                </c:pt>
                <c:pt idx="1073">
                  <c:v>234</c:v>
                </c:pt>
                <c:pt idx="1074">
                  <c:v>236.8</c:v>
                </c:pt>
                <c:pt idx="1075">
                  <c:v>238.8</c:v>
                </c:pt>
                <c:pt idx="1076">
                  <c:v>241</c:v>
                </c:pt>
                <c:pt idx="1077">
                  <c:v>244.8</c:v>
                </c:pt>
                <c:pt idx="1078">
                  <c:v>246.4</c:v>
                </c:pt>
                <c:pt idx="1079">
                  <c:v>248.8</c:v>
                </c:pt>
                <c:pt idx="1080">
                  <c:v>246.2</c:v>
                </c:pt>
                <c:pt idx="1081">
                  <c:v>255</c:v>
                </c:pt>
                <c:pt idx="1082">
                  <c:v>256.8</c:v>
                </c:pt>
                <c:pt idx="1083">
                  <c:v>260</c:v>
                </c:pt>
                <c:pt idx="1084">
                  <c:v>258.8</c:v>
                </c:pt>
                <c:pt idx="1085">
                  <c:v>255</c:v>
                </c:pt>
                <c:pt idx="1086">
                  <c:v>254.4</c:v>
                </c:pt>
                <c:pt idx="1087">
                  <c:v>252</c:v>
                </c:pt>
                <c:pt idx="1088">
                  <c:v>255.2</c:v>
                </c:pt>
                <c:pt idx="1089">
                  <c:v>251</c:v>
                </c:pt>
                <c:pt idx="1090">
                  <c:v>251.2</c:v>
                </c:pt>
                <c:pt idx="1091">
                  <c:v>250.4</c:v>
                </c:pt>
                <c:pt idx="1092">
                  <c:v>253.2</c:v>
                </c:pt>
                <c:pt idx="1093">
                  <c:v>256</c:v>
                </c:pt>
                <c:pt idx="1094">
                  <c:v>262.2</c:v>
                </c:pt>
                <c:pt idx="1095">
                  <c:v>263.60000000000002</c:v>
                </c:pt>
                <c:pt idx="1096">
                  <c:v>266.2</c:v>
                </c:pt>
                <c:pt idx="1097">
                  <c:v>267</c:v>
                </c:pt>
                <c:pt idx="1098">
                  <c:v>264.8</c:v>
                </c:pt>
                <c:pt idx="1099">
                  <c:v>266</c:v>
                </c:pt>
                <c:pt idx="1100">
                  <c:v>268.60000000000002</c:v>
                </c:pt>
                <c:pt idx="1101">
                  <c:v>273</c:v>
                </c:pt>
                <c:pt idx="1102">
                  <c:v>274</c:v>
                </c:pt>
                <c:pt idx="1103">
                  <c:v>271</c:v>
                </c:pt>
                <c:pt idx="1104">
                  <c:v>274.60000000000002</c:v>
                </c:pt>
                <c:pt idx="1105">
                  <c:v>276</c:v>
                </c:pt>
                <c:pt idx="1106">
                  <c:v>275.2</c:v>
                </c:pt>
                <c:pt idx="1107">
                  <c:v>275.8</c:v>
                </c:pt>
                <c:pt idx="1108">
                  <c:v>278.8</c:v>
                </c:pt>
                <c:pt idx="1109">
                  <c:v>278.8</c:v>
                </c:pt>
                <c:pt idx="1110">
                  <c:v>273.39999999999998</c:v>
                </c:pt>
                <c:pt idx="1111">
                  <c:v>275.60000000000002</c:v>
                </c:pt>
                <c:pt idx="1112">
                  <c:v>274.2</c:v>
                </c:pt>
                <c:pt idx="1113">
                  <c:v>274</c:v>
                </c:pt>
                <c:pt idx="1114">
                  <c:v>274.2</c:v>
                </c:pt>
                <c:pt idx="1115">
                  <c:v>265.8</c:v>
                </c:pt>
                <c:pt idx="1116">
                  <c:v>268.60000000000002</c:v>
                </c:pt>
                <c:pt idx="1117">
                  <c:v>269.60000000000002</c:v>
                </c:pt>
                <c:pt idx="1118">
                  <c:v>268.2</c:v>
                </c:pt>
                <c:pt idx="1119">
                  <c:v>272.60000000000002</c:v>
                </c:pt>
                <c:pt idx="1120">
                  <c:v>278.60000000000002</c:v>
                </c:pt>
                <c:pt idx="1121">
                  <c:v>278.39999999999998</c:v>
                </c:pt>
                <c:pt idx="1122">
                  <c:v>282.39999999999998</c:v>
                </c:pt>
                <c:pt idx="1123">
                  <c:v>283.39999999999998</c:v>
                </c:pt>
                <c:pt idx="1124">
                  <c:v>291.60000000000002</c:v>
                </c:pt>
                <c:pt idx="1125">
                  <c:v>302</c:v>
                </c:pt>
                <c:pt idx="1126">
                  <c:v>303.39999999999998</c:v>
                </c:pt>
                <c:pt idx="1127">
                  <c:v>307</c:v>
                </c:pt>
                <c:pt idx="1128">
                  <c:v>302</c:v>
                </c:pt>
                <c:pt idx="1129">
                  <c:v>294.2</c:v>
                </c:pt>
                <c:pt idx="1130">
                  <c:v>302</c:v>
                </c:pt>
                <c:pt idx="1131">
                  <c:v>307</c:v>
                </c:pt>
                <c:pt idx="1132">
                  <c:v>310.2</c:v>
                </c:pt>
                <c:pt idx="1133">
                  <c:v>308.39999999999998</c:v>
                </c:pt>
                <c:pt idx="1134">
                  <c:v>308.39999999999998</c:v>
                </c:pt>
                <c:pt idx="1135">
                  <c:v>306.2</c:v>
                </c:pt>
                <c:pt idx="1136">
                  <c:v>300</c:v>
                </c:pt>
                <c:pt idx="1137">
                  <c:v>289.60000000000002</c:v>
                </c:pt>
                <c:pt idx="1138">
                  <c:v>292.60000000000002</c:v>
                </c:pt>
                <c:pt idx="1139">
                  <c:v>297.39999999999998</c:v>
                </c:pt>
                <c:pt idx="1140">
                  <c:v>300</c:v>
                </c:pt>
                <c:pt idx="1141">
                  <c:v>299.39999999999998</c:v>
                </c:pt>
                <c:pt idx="1142">
                  <c:v>300</c:v>
                </c:pt>
                <c:pt idx="1143">
                  <c:v>303</c:v>
                </c:pt>
                <c:pt idx="1144">
                  <c:v>302</c:v>
                </c:pt>
                <c:pt idx="1145">
                  <c:v>302.60000000000002</c:v>
                </c:pt>
                <c:pt idx="1146">
                  <c:v>302.8</c:v>
                </c:pt>
                <c:pt idx="1147">
                  <c:v>302.8</c:v>
                </c:pt>
                <c:pt idx="1148">
                  <c:v>303.39999999999998</c:v>
                </c:pt>
                <c:pt idx="1149">
                  <c:v>306.60000000000002</c:v>
                </c:pt>
                <c:pt idx="1150">
                  <c:v>304.39999999999998</c:v>
                </c:pt>
                <c:pt idx="1151">
                  <c:v>303</c:v>
                </c:pt>
                <c:pt idx="1152">
                  <c:v>305.39999999999998</c:v>
                </c:pt>
                <c:pt idx="1153">
                  <c:v>303.8</c:v>
                </c:pt>
                <c:pt idx="1154">
                  <c:v>304.2</c:v>
                </c:pt>
                <c:pt idx="1155">
                  <c:v>305.39999999999998</c:v>
                </c:pt>
                <c:pt idx="1156">
                  <c:v>307</c:v>
                </c:pt>
                <c:pt idx="1157">
                  <c:v>307.8</c:v>
                </c:pt>
                <c:pt idx="1158">
                  <c:v>302</c:v>
                </c:pt>
                <c:pt idx="1159">
                  <c:v>300.60000000000002</c:v>
                </c:pt>
                <c:pt idx="1160">
                  <c:v>295.60000000000002</c:v>
                </c:pt>
                <c:pt idx="1161">
                  <c:v>295</c:v>
                </c:pt>
                <c:pt idx="1162">
                  <c:v>287</c:v>
                </c:pt>
                <c:pt idx="1163">
                  <c:v>286.60000000000002</c:v>
                </c:pt>
                <c:pt idx="1164">
                  <c:v>279.8</c:v>
                </c:pt>
                <c:pt idx="1165">
                  <c:v>283.8</c:v>
                </c:pt>
                <c:pt idx="1166">
                  <c:v>282</c:v>
                </c:pt>
                <c:pt idx="1167">
                  <c:v>285</c:v>
                </c:pt>
                <c:pt idx="1168">
                  <c:v>287</c:v>
                </c:pt>
                <c:pt idx="1169">
                  <c:v>290.2</c:v>
                </c:pt>
                <c:pt idx="1170">
                  <c:v>285.60000000000002</c:v>
                </c:pt>
                <c:pt idx="1171">
                  <c:v>287.39999999999998</c:v>
                </c:pt>
                <c:pt idx="1172">
                  <c:v>287</c:v>
                </c:pt>
                <c:pt idx="1173">
                  <c:v>288</c:v>
                </c:pt>
                <c:pt idx="1174">
                  <c:v>292.39999999999998</c:v>
                </c:pt>
                <c:pt idx="1175">
                  <c:v>291</c:v>
                </c:pt>
                <c:pt idx="1176">
                  <c:v>290</c:v>
                </c:pt>
                <c:pt idx="1177">
                  <c:v>290.8</c:v>
                </c:pt>
                <c:pt idx="1178">
                  <c:v>283.2</c:v>
                </c:pt>
                <c:pt idx="1179">
                  <c:v>283.39999999999998</c:v>
                </c:pt>
                <c:pt idx="1180">
                  <c:v>282</c:v>
                </c:pt>
                <c:pt idx="1181">
                  <c:v>278</c:v>
                </c:pt>
                <c:pt idx="1182">
                  <c:v>280</c:v>
                </c:pt>
                <c:pt idx="1183">
                  <c:v>284.8</c:v>
                </c:pt>
                <c:pt idx="1184">
                  <c:v>289</c:v>
                </c:pt>
                <c:pt idx="1185">
                  <c:v>289.2</c:v>
                </c:pt>
                <c:pt idx="1186">
                  <c:v>292.8</c:v>
                </c:pt>
                <c:pt idx="1187">
                  <c:v>295.2</c:v>
                </c:pt>
                <c:pt idx="1188">
                  <c:v>295.39999999999998</c:v>
                </c:pt>
                <c:pt idx="1189">
                  <c:v>296.60000000000002</c:v>
                </c:pt>
                <c:pt idx="1190">
                  <c:v>296.8</c:v>
                </c:pt>
                <c:pt idx="1191">
                  <c:v>300</c:v>
                </c:pt>
                <c:pt idx="1192">
                  <c:v>299.8</c:v>
                </c:pt>
                <c:pt idx="1193">
                  <c:v>299.39999999999998</c:v>
                </c:pt>
                <c:pt idx="1194">
                  <c:v>306</c:v>
                </c:pt>
                <c:pt idx="1195">
                  <c:v>306.8</c:v>
                </c:pt>
                <c:pt idx="1196">
                  <c:v>307.60000000000002</c:v>
                </c:pt>
                <c:pt idx="1197">
                  <c:v>307.39999999999998</c:v>
                </c:pt>
                <c:pt idx="1198">
                  <c:v>300.60000000000002</c:v>
                </c:pt>
                <c:pt idx="1199">
                  <c:v>299.39999999999998</c:v>
                </c:pt>
                <c:pt idx="1200">
                  <c:v>295.39999999999998</c:v>
                </c:pt>
                <c:pt idx="1201">
                  <c:v>297.8</c:v>
                </c:pt>
                <c:pt idx="1202">
                  <c:v>297.2</c:v>
                </c:pt>
                <c:pt idx="1203">
                  <c:v>295.39999999999998</c:v>
                </c:pt>
                <c:pt idx="1204">
                  <c:v>286.2</c:v>
                </c:pt>
                <c:pt idx="1205">
                  <c:v>288.2</c:v>
                </c:pt>
                <c:pt idx="1206">
                  <c:v>285.39999999999998</c:v>
                </c:pt>
                <c:pt idx="1207">
                  <c:v>285.60000000000002</c:v>
                </c:pt>
                <c:pt idx="1208">
                  <c:v>283</c:v>
                </c:pt>
                <c:pt idx="1209">
                  <c:v>281.8</c:v>
                </c:pt>
                <c:pt idx="1210">
                  <c:v>274.60000000000002</c:v>
                </c:pt>
                <c:pt idx="1211">
                  <c:v>268</c:v>
                </c:pt>
                <c:pt idx="1212">
                  <c:v>269</c:v>
                </c:pt>
                <c:pt idx="1213">
                  <c:v>268.2</c:v>
                </c:pt>
                <c:pt idx="1214">
                  <c:v>262.8</c:v>
                </c:pt>
                <c:pt idx="1215">
                  <c:v>265.8</c:v>
                </c:pt>
                <c:pt idx="1216">
                  <c:v>268.2</c:v>
                </c:pt>
                <c:pt idx="1217">
                  <c:v>270</c:v>
                </c:pt>
                <c:pt idx="1218">
                  <c:v>269.2</c:v>
                </c:pt>
                <c:pt idx="1219">
                  <c:v>267.60000000000002</c:v>
                </c:pt>
                <c:pt idx="1220">
                  <c:v>269.39999999999998</c:v>
                </c:pt>
                <c:pt idx="1221">
                  <c:v>270.60000000000002</c:v>
                </c:pt>
                <c:pt idx="1222">
                  <c:v>269.2</c:v>
                </c:pt>
                <c:pt idx="1223">
                  <c:v>268.60000000000002</c:v>
                </c:pt>
                <c:pt idx="1224">
                  <c:v>267.8</c:v>
                </c:pt>
                <c:pt idx="1225">
                  <c:v>270.60000000000002</c:v>
                </c:pt>
                <c:pt idx="1226">
                  <c:v>273.60000000000002</c:v>
                </c:pt>
                <c:pt idx="1227">
                  <c:v>271.39999999999998</c:v>
                </c:pt>
                <c:pt idx="1228">
                  <c:v>266.60000000000002</c:v>
                </c:pt>
                <c:pt idx="1229">
                  <c:v>270</c:v>
                </c:pt>
                <c:pt idx="1230">
                  <c:v>270.2</c:v>
                </c:pt>
                <c:pt idx="1231">
                  <c:v>269.8</c:v>
                </c:pt>
                <c:pt idx="1232">
                  <c:v>268.60000000000002</c:v>
                </c:pt>
                <c:pt idx="1233">
                  <c:v>272</c:v>
                </c:pt>
                <c:pt idx="1234">
                  <c:v>267.2</c:v>
                </c:pt>
                <c:pt idx="1235">
                  <c:v>258.8</c:v>
                </c:pt>
                <c:pt idx="1236">
                  <c:v>260.60000000000002</c:v>
                </c:pt>
                <c:pt idx="1237">
                  <c:v>265.2</c:v>
                </c:pt>
                <c:pt idx="1238">
                  <c:v>267.2</c:v>
                </c:pt>
                <c:pt idx="1239">
                  <c:v>274</c:v>
                </c:pt>
                <c:pt idx="1240">
                  <c:v>273.39999999999998</c:v>
                </c:pt>
                <c:pt idx="1241">
                  <c:v>274</c:v>
                </c:pt>
                <c:pt idx="1242">
                  <c:v>282.60000000000002</c:v>
                </c:pt>
                <c:pt idx="1243">
                  <c:v>286.39999999999998</c:v>
                </c:pt>
                <c:pt idx="1244">
                  <c:v>289.8</c:v>
                </c:pt>
                <c:pt idx="1245">
                  <c:v>284</c:v>
                </c:pt>
                <c:pt idx="1246">
                  <c:v>285</c:v>
                </c:pt>
                <c:pt idx="1247">
                  <c:v>282.8</c:v>
                </c:pt>
                <c:pt idx="1248">
                  <c:v>285.8</c:v>
                </c:pt>
                <c:pt idx="1249">
                  <c:v>288.8</c:v>
                </c:pt>
                <c:pt idx="1250">
                  <c:v>285</c:v>
                </c:pt>
                <c:pt idx="1251">
                  <c:v>285</c:v>
                </c:pt>
                <c:pt idx="1252">
                  <c:v>292.2</c:v>
                </c:pt>
                <c:pt idx="1253">
                  <c:v>290.60000000000002</c:v>
                </c:pt>
                <c:pt idx="1254">
                  <c:v>293.60000000000002</c:v>
                </c:pt>
                <c:pt idx="1255">
                  <c:v>293.2</c:v>
                </c:pt>
                <c:pt idx="1256">
                  <c:v>297.8</c:v>
                </c:pt>
                <c:pt idx="1257">
                  <c:v>298.8</c:v>
                </c:pt>
                <c:pt idx="1258">
                  <c:v>295</c:v>
                </c:pt>
                <c:pt idx="1259">
                  <c:v>305.2</c:v>
                </c:pt>
                <c:pt idx="1260">
                  <c:v>301.39999999999998</c:v>
                </c:pt>
                <c:pt idx="126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43871</c:v>
                </c:pt>
                <c:pt idx="5">
                  <c:v>43872</c:v>
                </c:pt>
                <c:pt idx="6">
                  <c:v>43873</c:v>
                </c:pt>
                <c:pt idx="7">
                  <c:v>43874</c:v>
                </c:pt>
                <c:pt idx="8">
                  <c:v>43875</c:v>
                </c:pt>
                <c:pt idx="9">
                  <c:v>43878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43969</c:v>
                </c:pt>
                <c:pt idx="72">
                  <c:v>43970</c:v>
                </c:pt>
                <c:pt idx="73">
                  <c:v>43971</c:v>
                </c:pt>
                <c:pt idx="74">
                  <c:v>43973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44004</c:v>
                </c:pt>
                <c:pt idx="95">
                  <c:v>44005</c:v>
                </c:pt>
                <c:pt idx="96">
                  <c:v>44006</c:v>
                </c:pt>
                <c:pt idx="97">
                  <c:v>44007</c:v>
                </c:pt>
                <c:pt idx="98">
                  <c:v>44008</c:v>
                </c:pt>
                <c:pt idx="99">
                  <c:v>44011</c:v>
                </c:pt>
                <c:pt idx="100">
                  <c:v>44012</c:v>
                </c:pt>
                <c:pt idx="101">
                  <c:v>44013</c:v>
                </c:pt>
                <c:pt idx="102">
                  <c:v>44014</c:v>
                </c:pt>
                <c:pt idx="103">
                  <c:v>44015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44039</c:v>
                </c:pt>
                <c:pt idx="120">
                  <c:v>44040</c:v>
                </c:pt>
                <c:pt idx="121">
                  <c:v>44041</c:v>
                </c:pt>
                <c:pt idx="122">
                  <c:v>44042</c:v>
                </c:pt>
                <c:pt idx="123">
                  <c:v>44043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44053</c:v>
                </c:pt>
                <c:pt idx="130">
                  <c:v>44054</c:v>
                </c:pt>
                <c:pt idx="131">
                  <c:v>44055</c:v>
                </c:pt>
                <c:pt idx="132">
                  <c:v>44056</c:v>
                </c:pt>
                <c:pt idx="133">
                  <c:v>44057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44067</c:v>
                </c:pt>
                <c:pt idx="140">
                  <c:v>44068</c:v>
                </c:pt>
                <c:pt idx="141">
                  <c:v>44069</c:v>
                </c:pt>
                <c:pt idx="142">
                  <c:v>44070</c:v>
                </c:pt>
                <c:pt idx="143">
                  <c:v>44071</c:v>
                </c:pt>
                <c:pt idx="144">
                  <c:v>44074</c:v>
                </c:pt>
                <c:pt idx="145">
                  <c:v>44075</c:v>
                </c:pt>
                <c:pt idx="146">
                  <c:v>44076</c:v>
                </c:pt>
                <c:pt idx="147">
                  <c:v>44077</c:v>
                </c:pt>
                <c:pt idx="148">
                  <c:v>44078</c:v>
                </c:pt>
                <c:pt idx="149">
                  <c:v>44081</c:v>
                </c:pt>
                <c:pt idx="150">
                  <c:v>44082</c:v>
                </c:pt>
                <c:pt idx="151">
                  <c:v>44083</c:v>
                </c:pt>
                <c:pt idx="152">
                  <c:v>44084</c:v>
                </c:pt>
                <c:pt idx="153">
                  <c:v>44085</c:v>
                </c:pt>
                <c:pt idx="154">
                  <c:v>44088</c:v>
                </c:pt>
                <c:pt idx="155">
                  <c:v>44089</c:v>
                </c:pt>
                <c:pt idx="156">
                  <c:v>44090</c:v>
                </c:pt>
                <c:pt idx="157">
                  <c:v>44091</c:v>
                </c:pt>
                <c:pt idx="158">
                  <c:v>44092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44109</c:v>
                </c:pt>
                <c:pt idx="170">
                  <c:v>44110</c:v>
                </c:pt>
                <c:pt idx="171">
                  <c:v>44111</c:v>
                </c:pt>
                <c:pt idx="172">
                  <c:v>44112</c:v>
                </c:pt>
                <c:pt idx="173">
                  <c:v>44113</c:v>
                </c:pt>
                <c:pt idx="174">
                  <c:v>44116</c:v>
                </c:pt>
                <c:pt idx="175">
                  <c:v>44117</c:v>
                </c:pt>
                <c:pt idx="176">
                  <c:v>44118</c:v>
                </c:pt>
                <c:pt idx="177">
                  <c:v>44119</c:v>
                </c:pt>
                <c:pt idx="178">
                  <c:v>44120</c:v>
                </c:pt>
                <c:pt idx="179">
                  <c:v>44123</c:v>
                </c:pt>
                <c:pt idx="180">
                  <c:v>44124</c:v>
                </c:pt>
                <c:pt idx="181">
                  <c:v>44125</c:v>
                </c:pt>
                <c:pt idx="182">
                  <c:v>44126</c:v>
                </c:pt>
                <c:pt idx="183">
                  <c:v>44127</c:v>
                </c:pt>
                <c:pt idx="184">
                  <c:v>44130</c:v>
                </c:pt>
                <c:pt idx="185">
                  <c:v>44131</c:v>
                </c:pt>
                <c:pt idx="186">
                  <c:v>44132</c:v>
                </c:pt>
                <c:pt idx="187">
                  <c:v>44133</c:v>
                </c:pt>
                <c:pt idx="188">
                  <c:v>44134</c:v>
                </c:pt>
                <c:pt idx="189">
                  <c:v>44137</c:v>
                </c:pt>
                <c:pt idx="190">
                  <c:v>44138</c:v>
                </c:pt>
                <c:pt idx="191">
                  <c:v>44139</c:v>
                </c:pt>
                <c:pt idx="192">
                  <c:v>44140</c:v>
                </c:pt>
                <c:pt idx="193">
                  <c:v>44141</c:v>
                </c:pt>
                <c:pt idx="194">
                  <c:v>44144</c:v>
                </c:pt>
                <c:pt idx="195">
                  <c:v>44145</c:v>
                </c:pt>
                <c:pt idx="196">
                  <c:v>44146</c:v>
                </c:pt>
                <c:pt idx="197">
                  <c:v>44147</c:v>
                </c:pt>
                <c:pt idx="198">
                  <c:v>44148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44207</c:v>
                </c:pt>
                <c:pt idx="236">
                  <c:v>44208</c:v>
                </c:pt>
                <c:pt idx="237">
                  <c:v>44209</c:v>
                </c:pt>
                <c:pt idx="238">
                  <c:v>44210</c:v>
                </c:pt>
                <c:pt idx="239">
                  <c:v>44211</c:v>
                </c:pt>
                <c:pt idx="240">
                  <c:v>44214</c:v>
                </c:pt>
                <c:pt idx="241">
                  <c:v>44215</c:v>
                </c:pt>
                <c:pt idx="242">
                  <c:v>44216</c:v>
                </c:pt>
                <c:pt idx="243">
                  <c:v>44217</c:v>
                </c:pt>
                <c:pt idx="244">
                  <c:v>44218</c:v>
                </c:pt>
                <c:pt idx="245">
                  <c:v>44221</c:v>
                </c:pt>
                <c:pt idx="246">
                  <c:v>44222</c:v>
                </c:pt>
                <c:pt idx="247">
                  <c:v>44223</c:v>
                </c:pt>
                <c:pt idx="248">
                  <c:v>44224</c:v>
                </c:pt>
                <c:pt idx="249">
                  <c:v>44225</c:v>
                </c:pt>
                <c:pt idx="250">
                  <c:v>44228</c:v>
                </c:pt>
                <c:pt idx="251">
                  <c:v>44229</c:v>
                </c:pt>
                <c:pt idx="252">
                  <c:v>44230</c:v>
                </c:pt>
                <c:pt idx="253">
                  <c:v>44231</c:v>
                </c:pt>
                <c:pt idx="254">
                  <c:v>44232</c:v>
                </c:pt>
                <c:pt idx="255">
                  <c:v>44235</c:v>
                </c:pt>
                <c:pt idx="256">
                  <c:v>44236</c:v>
                </c:pt>
                <c:pt idx="257">
                  <c:v>44237</c:v>
                </c:pt>
                <c:pt idx="258">
                  <c:v>44238</c:v>
                </c:pt>
                <c:pt idx="259">
                  <c:v>44239</c:v>
                </c:pt>
                <c:pt idx="260">
                  <c:v>44242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44292</c:v>
                </c:pt>
                <c:pt idx="295">
                  <c:v>44293</c:v>
                </c:pt>
                <c:pt idx="296">
                  <c:v>44294</c:v>
                </c:pt>
                <c:pt idx="297">
                  <c:v>44295</c:v>
                </c:pt>
                <c:pt idx="298">
                  <c:v>44298</c:v>
                </c:pt>
                <c:pt idx="299">
                  <c:v>44299</c:v>
                </c:pt>
                <c:pt idx="300">
                  <c:v>44300</c:v>
                </c:pt>
                <c:pt idx="301">
                  <c:v>44301</c:v>
                </c:pt>
                <c:pt idx="302">
                  <c:v>44302</c:v>
                </c:pt>
                <c:pt idx="303">
                  <c:v>44305</c:v>
                </c:pt>
                <c:pt idx="304">
                  <c:v>44306</c:v>
                </c:pt>
                <c:pt idx="305">
                  <c:v>44307</c:v>
                </c:pt>
                <c:pt idx="306">
                  <c:v>44308</c:v>
                </c:pt>
                <c:pt idx="307">
                  <c:v>44309</c:v>
                </c:pt>
                <c:pt idx="308">
                  <c:v>44312</c:v>
                </c:pt>
                <c:pt idx="309">
                  <c:v>44313</c:v>
                </c:pt>
                <c:pt idx="310">
                  <c:v>44314</c:v>
                </c:pt>
                <c:pt idx="311">
                  <c:v>44315</c:v>
                </c:pt>
                <c:pt idx="312">
                  <c:v>44316</c:v>
                </c:pt>
                <c:pt idx="313">
                  <c:v>44319</c:v>
                </c:pt>
                <c:pt idx="314">
                  <c:v>44320</c:v>
                </c:pt>
                <c:pt idx="315">
                  <c:v>44321</c:v>
                </c:pt>
                <c:pt idx="316">
                  <c:v>44322</c:v>
                </c:pt>
                <c:pt idx="317">
                  <c:v>44323</c:v>
                </c:pt>
                <c:pt idx="318">
                  <c:v>44326</c:v>
                </c:pt>
                <c:pt idx="319">
                  <c:v>44327</c:v>
                </c:pt>
                <c:pt idx="320">
                  <c:v>44328</c:v>
                </c:pt>
                <c:pt idx="321">
                  <c:v>44330</c:v>
                </c:pt>
                <c:pt idx="322">
                  <c:v>44333</c:v>
                </c:pt>
                <c:pt idx="323">
                  <c:v>44334</c:v>
                </c:pt>
                <c:pt idx="324">
                  <c:v>44335</c:v>
                </c:pt>
                <c:pt idx="325">
                  <c:v>44336</c:v>
                </c:pt>
                <c:pt idx="326">
                  <c:v>44337</c:v>
                </c:pt>
                <c:pt idx="327">
                  <c:v>44341</c:v>
                </c:pt>
                <c:pt idx="328">
                  <c:v>44342</c:v>
                </c:pt>
                <c:pt idx="329">
                  <c:v>44343</c:v>
                </c:pt>
                <c:pt idx="330">
                  <c:v>44344</c:v>
                </c:pt>
                <c:pt idx="331">
                  <c:v>44347</c:v>
                </c:pt>
                <c:pt idx="332">
                  <c:v>44348</c:v>
                </c:pt>
                <c:pt idx="333">
                  <c:v>44349</c:v>
                </c:pt>
                <c:pt idx="334">
                  <c:v>44350</c:v>
                </c:pt>
                <c:pt idx="335">
                  <c:v>44351</c:v>
                </c:pt>
                <c:pt idx="336">
                  <c:v>44354</c:v>
                </c:pt>
                <c:pt idx="337">
                  <c:v>44355</c:v>
                </c:pt>
                <c:pt idx="338">
                  <c:v>44356</c:v>
                </c:pt>
                <c:pt idx="339">
                  <c:v>44357</c:v>
                </c:pt>
                <c:pt idx="340">
                  <c:v>44358</c:v>
                </c:pt>
                <c:pt idx="341">
                  <c:v>44361</c:v>
                </c:pt>
                <c:pt idx="342">
                  <c:v>44362</c:v>
                </c:pt>
                <c:pt idx="343">
                  <c:v>44363</c:v>
                </c:pt>
                <c:pt idx="344">
                  <c:v>44364</c:v>
                </c:pt>
                <c:pt idx="345">
                  <c:v>44365</c:v>
                </c:pt>
                <c:pt idx="346">
                  <c:v>44368</c:v>
                </c:pt>
                <c:pt idx="347">
                  <c:v>44369</c:v>
                </c:pt>
                <c:pt idx="348">
                  <c:v>44370</c:v>
                </c:pt>
                <c:pt idx="349">
                  <c:v>44371</c:v>
                </c:pt>
                <c:pt idx="350">
                  <c:v>44372</c:v>
                </c:pt>
                <c:pt idx="351">
                  <c:v>44375</c:v>
                </c:pt>
                <c:pt idx="352">
                  <c:v>44376</c:v>
                </c:pt>
                <c:pt idx="353">
                  <c:v>44377</c:v>
                </c:pt>
                <c:pt idx="354">
                  <c:v>44378</c:v>
                </c:pt>
                <c:pt idx="355">
                  <c:v>44379</c:v>
                </c:pt>
                <c:pt idx="356">
                  <c:v>44382</c:v>
                </c:pt>
                <c:pt idx="357">
                  <c:v>44383</c:v>
                </c:pt>
                <c:pt idx="358">
                  <c:v>44384</c:v>
                </c:pt>
                <c:pt idx="359">
                  <c:v>44385</c:v>
                </c:pt>
                <c:pt idx="360">
                  <c:v>44386</c:v>
                </c:pt>
                <c:pt idx="361">
                  <c:v>44389</c:v>
                </c:pt>
                <c:pt idx="362">
                  <c:v>44390</c:v>
                </c:pt>
                <c:pt idx="363">
                  <c:v>44391</c:v>
                </c:pt>
                <c:pt idx="364">
                  <c:v>44392</c:v>
                </c:pt>
                <c:pt idx="365">
                  <c:v>44393</c:v>
                </c:pt>
                <c:pt idx="366">
                  <c:v>44396</c:v>
                </c:pt>
                <c:pt idx="367">
                  <c:v>44397</c:v>
                </c:pt>
                <c:pt idx="368">
                  <c:v>44398</c:v>
                </c:pt>
                <c:pt idx="369">
                  <c:v>44399</c:v>
                </c:pt>
                <c:pt idx="370">
                  <c:v>44400</c:v>
                </c:pt>
                <c:pt idx="371">
                  <c:v>44403</c:v>
                </c:pt>
                <c:pt idx="372">
                  <c:v>44404</c:v>
                </c:pt>
                <c:pt idx="373">
                  <c:v>44405</c:v>
                </c:pt>
                <c:pt idx="374">
                  <c:v>44406</c:v>
                </c:pt>
                <c:pt idx="375">
                  <c:v>44407</c:v>
                </c:pt>
                <c:pt idx="376">
                  <c:v>44410</c:v>
                </c:pt>
                <c:pt idx="377">
                  <c:v>44411</c:v>
                </c:pt>
                <c:pt idx="378">
                  <c:v>44412</c:v>
                </c:pt>
                <c:pt idx="379">
                  <c:v>44413</c:v>
                </c:pt>
                <c:pt idx="380">
                  <c:v>44414</c:v>
                </c:pt>
                <c:pt idx="381">
                  <c:v>44417</c:v>
                </c:pt>
                <c:pt idx="382">
                  <c:v>44418</c:v>
                </c:pt>
                <c:pt idx="383">
                  <c:v>44419</c:v>
                </c:pt>
                <c:pt idx="384">
                  <c:v>44420</c:v>
                </c:pt>
                <c:pt idx="385">
                  <c:v>44421</c:v>
                </c:pt>
                <c:pt idx="386">
                  <c:v>44424</c:v>
                </c:pt>
                <c:pt idx="387">
                  <c:v>44425</c:v>
                </c:pt>
                <c:pt idx="388">
                  <c:v>44426</c:v>
                </c:pt>
                <c:pt idx="389">
                  <c:v>44427</c:v>
                </c:pt>
                <c:pt idx="390">
                  <c:v>44428</c:v>
                </c:pt>
                <c:pt idx="391">
                  <c:v>44431</c:v>
                </c:pt>
                <c:pt idx="392">
                  <c:v>44432</c:v>
                </c:pt>
                <c:pt idx="393">
                  <c:v>44433</c:v>
                </c:pt>
                <c:pt idx="394">
                  <c:v>44434</c:v>
                </c:pt>
                <c:pt idx="395">
                  <c:v>44435</c:v>
                </c:pt>
                <c:pt idx="396">
                  <c:v>44438</c:v>
                </c:pt>
                <c:pt idx="397">
                  <c:v>44439</c:v>
                </c:pt>
                <c:pt idx="398">
                  <c:v>44440</c:v>
                </c:pt>
                <c:pt idx="399">
                  <c:v>44441</c:v>
                </c:pt>
                <c:pt idx="400">
                  <c:v>44442</c:v>
                </c:pt>
                <c:pt idx="401">
                  <c:v>44445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44525</c:v>
                </c:pt>
                <c:pt idx="460">
                  <c:v>44526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44536</c:v>
                </c:pt>
                <c:pt idx="467">
                  <c:v>44537</c:v>
                </c:pt>
                <c:pt idx="468">
                  <c:v>44538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44557</c:v>
                </c:pt>
                <c:pt idx="481">
                  <c:v>44558</c:v>
                </c:pt>
                <c:pt idx="482">
                  <c:v>44559</c:v>
                </c:pt>
                <c:pt idx="483">
                  <c:v>44560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44641</c:v>
                </c:pt>
                <c:pt idx="540">
                  <c:v>44642</c:v>
                </c:pt>
                <c:pt idx="541">
                  <c:v>44643</c:v>
                </c:pt>
                <c:pt idx="542">
                  <c:v>44644</c:v>
                </c:pt>
                <c:pt idx="543">
                  <c:v>44645</c:v>
                </c:pt>
                <c:pt idx="544">
                  <c:v>44648</c:v>
                </c:pt>
                <c:pt idx="545">
                  <c:v>44649</c:v>
                </c:pt>
                <c:pt idx="546">
                  <c:v>44650</c:v>
                </c:pt>
                <c:pt idx="547">
                  <c:v>44651</c:v>
                </c:pt>
                <c:pt idx="548">
                  <c:v>44652</c:v>
                </c:pt>
                <c:pt idx="549">
                  <c:v>44655</c:v>
                </c:pt>
                <c:pt idx="550">
                  <c:v>44656</c:v>
                </c:pt>
                <c:pt idx="551">
                  <c:v>44657</c:v>
                </c:pt>
                <c:pt idx="552">
                  <c:v>44658</c:v>
                </c:pt>
                <c:pt idx="553">
                  <c:v>44659</c:v>
                </c:pt>
                <c:pt idx="554">
                  <c:v>44662</c:v>
                </c:pt>
                <c:pt idx="555">
                  <c:v>44663</c:v>
                </c:pt>
                <c:pt idx="556">
                  <c:v>44664</c:v>
                </c:pt>
                <c:pt idx="557">
                  <c:v>44665</c:v>
                </c:pt>
                <c:pt idx="558">
                  <c:v>44670</c:v>
                </c:pt>
                <c:pt idx="559">
                  <c:v>44671</c:v>
                </c:pt>
                <c:pt idx="560">
                  <c:v>44672</c:v>
                </c:pt>
                <c:pt idx="561">
                  <c:v>44673</c:v>
                </c:pt>
                <c:pt idx="562">
                  <c:v>44676</c:v>
                </c:pt>
                <c:pt idx="563">
                  <c:v>44677</c:v>
                </c:pt>
                <c:pt idx="564">
                  <c:v>44678</c:v>
                </c:pt>
                <c:pt idx="565">
                  <c:v>44679</c:v>
                </c:pt>
                <c:pt idx="566">
                  <c:v>44680</c:v>
                </c:pt>
                <c:pt idx="567">
                  <c:v>44683</c:v>
                </c:pt>
                <c:pt idx="568">
                  <c:v>44684</c:v>
                </c:pt>
                <c:pt idx="569">
                  <c:v>44685</c:v>
                </c:pt>
                <c:pt idx="570">
                  <c:v>44686</c:v>
                </c:pt>
                <c:pt idx="571">
                  <c:v>44687</c:v>
                </c:pt>
                <c:pt idx="572">
                  <c:v>44690</c:v>
                </c:pt>
                <c:pt idx="573">
                  <c:v>44691</c:v>
                </c:pt>
                <c:pt idx="574">
                  <c:v>44692</c:v>
                </c:pt>
                <c:pt idx="575">
                  <c:v>44693</c:v>
                </c:pt>
                <c:pt idx="576">
                  <c:v>44694</c:v>
                </c:pt>
                <c:pt idx="577">
                  <c:v>44697</c:v>
                </c:pt>
                <c:pt idx="578">
                  <c:v>44698</c:v>
                </c:pt>
                <c:pt idx="579">
                  <c:v>44699</c:v>
                </c:pt>
                <c:pt idx="580">
                  <c:v>44700</c:v>
                </c:pt>
                <c:pt idx="581">
                  <c:v>44701</c:v>
                </c:pt>
                <c:pt idx="582">
                  <c:v>44704</c:v>
                </c:pt>
                <c:pt idx="583">
                  <c:v>44705</c:v>
                </c:pt>
                <c:pt idx="584">
                  <c:v>44706</c:v>
                </c:pt>
                <c:pt idx="585">
                  <c:v>44708</c:v>
                </c:pt>
                <c:pt idx="586">
                  <c:v>44711</c:v>
                </c:pt>
                <c:pt idx="587">
                  <c:v>44712</c:v>
                </c:pt>
                <c:pt idx="588">
                  <c:v>44713</c:v>
                </c:pt>
                <c:pt idx="589">
                  <c:v>44714</c:v>
                </c:pt>
                <c:pt idx="590">
                  <c:v>44715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44732</c:v>
                </c:pt>
                <c:pt idx="601">
                  <c:v>44733</c:v>
                </c:pt>
                <c:pt idx="602">
                  <c:v>44734</c:v>
                </c:pt>
                <c:pt idx="603">
                  <c:v>44735</c:v>
                </c:pt>
                <c:pt idx="604">
                  <c:v>44736</c:v>
                </c:pt>
                <c:pt idx="605">
                  <c:v>44739</c:v>
                </c:pt>
                <c:pt idx="606">
                  <c:v>44740</c:v>
                </c:pt>
                <c:pt idx="607">
                  <c:v>44741</c:v>
                </c:pt>
                <c:pt idx="608">
                  <c:v>44742</c:v>
                </c:pt>
                <c:pt idx="609">
                  <c:v>44743</c:v>
                </c:pt>
                <c:pt idx="610">
                  <c:v>44746</c:v>
                </c:pt>
                <c:pt idx="611">
                  <c:v>44747</c:v>
                </c:pt>
                <c:pt idx="612">
                  <c:v>44748</c:v>
                </c:pt>
                <c:pt idx="613">
                  <c:v>44749</c:v>
                </c:pt>
                <c:pt idx="614">
                  <c:v>44750</c:v>
                </c:pt>
                <c:pt idx="615">
                  <c:v>44753</c:v>
                </c:pt>
                <c:pt idx="616">
                  <c:v>44754</c:v>
                </c:pt>
                <c:pt idx="617">
                  <c:v>44755</c:v>
                </c:pt>
                <c:pt idx="618">
                  <c:v>44756</c:v>
                </c:pt>
                <c:pt idx="619">
                  <c:v>44757</c:v>
                </c:pt>
                <c:pt idx="620">
                  <c:v>44760</c:v>
                </c:pt>
                <c:pt idx="621">
                  <c:v>44761</c:v>
                </c:pt>
                <c:pt idx="622">
                  <c:v>44762</c:v>
                </c:pt>
                <c:pt idx="623">
                  <c:v>44763</c:v>
                </c:pt>
                <c:pt idx="624">
                  <c:v>44764</c:v>
                </c:pt>
                <c:pt idx="625">
                  <c:v>44767</c:v>
                </c:pt>
                <c:pt idx="626">
                  <c:v>44768</c:v>
                </c:pt>
                <c:pt idx="627">
                  <c:v>44769</c:v>
                </c:pt>
                <c:pt idx="628">
                  <c:v>44770</c:v>
                </c:pt>
                <c:pt idx="629">
                  <c:v>44771</c:v>
                </c:pt>
                <c:pt idx="630">
                  <c:v>44775</c:v>
                </c:pt>
                <c:pt idx="631">
                  <c:v>44776</c:v>
                </c:pt>
                <c:pt idx="632">
                  <c:v>44777</c:v>
                </c:pt>
                <c:pt idx="633">
                  <c:v>44778</c:v>
                </c:pt>
                <c:pt idx="634">
                  <c:v>44781</c:v>
                </c:pt>
                <c:pt idx="635">
                  <c:v>44782</c:v>
                </c:pt>
                <c:pt idx="636">
                  <c:v>44783</c:v>
                </c:pt>
                <c:pt idx="637">
                  <c:v>44784</c:v>
                </c:pt>
                <c:pt idx="638">
                  <c:v>44785</c:v>
                </c:pt>
                <c:pt idx="639">
                  <c:v>44788</c:v>
                </c:pt>
                <c:pt idx="640">
                  <c:v>44789</c:v>
                </c:pt>
                <c:pt idx="641">
                  <c:v>44790</c:v>
                </c:pt>
                <c:pt idx="642">
                  <c:v>44791</c:v>
                </c:pt>
                <c:pt idx="643">
                  <c:v>44792</c:v>
                </c:pt>
                <c:pt idx="644">
                  <c:v>44795</c:v>
                </c:pt>
                <c:pt idx="645">
                  <c:v>44796</c:v>
                </c:pt>
                <c:pt idx="646">
                  <c:v>44797</c:v>
                </c:pt>
                <c:pt idx="647">
                  <c:v>44798</c:v>
                </c:pt>
                <c:pt idx="648">
                  <c:v>44799</c:v>
                </c:pt>
                <c:pt idx="649">
                  <c:v>44802</c:v>
                </c:pt>
                <c:pt idx="650">
                  <c:v>44803</c:v>
                </c:pt>
                <c:pt idx="651">
                  <c:v>44804</c:v>
                </c:pt>
                <c:pt idx="652">
                  <c:v>44805</c:v>
                </c:pt>
                <c:pt idx="653">
                  <c:v>44806</c:v>
                </c:pt>
                <c:pt idx="654">
                  <c:v>44809</c:v>
                </c:pt>
                <c:pt idx="655">
                  <c:v>44810</c:v>
                </c:pt>
                <c:pt idx="656">
                  <c:v>44811</c:v>
                </c:pt>
                <c:pt idx="657">
                  <c:v>44812</c:v>
                </c:pt>
                <c:pt idx="658">
                  <c:v>44813</c:v>
                </c:pt>
                <c:pt idx="659">
                  <c:v>44816</c:v>
                </c:pt>
                <c:pt idx="660">
                  <c:v>44817</c:v>
                </c:pt>
                <c:pt idx="661">
                  <c:v>44818</c:v>
                </c:pt>
                <c:pt idx="662">
                  <c:v>44819</c:v>
                </c:pt>
                <c:pt idx="663">
                  <c:v>44820</c:v>
                </c:pt>
                <c:pt idx="664">
                  <c:v>44823</c:v>
                </c:pt>
                <c:pt idx="665">
                  <c:v>44824</c:v>
                </c:pt>
                <c:pt idx="666">
                  <c:v>44825</c:v>
                </c:pt>
                <c:pt idx="667">
                  <c:v>44826</c:v>
                </c:pt>
                <c:pt idx="668">
                  <c:v>44827</c:v>
                </c:pt>
                <c:pt idx="669">
                  <c:v>44830</c:v>
                </c:pt>
                <c:pt idx="670">
                  <c:v>44831</c:v>
                </c:pt>
                <c:pt idx="671">
                  <c:v>44832</c:v>
                </c:pt>
                <c:pt idx="672">
                  <c:v>44833</c:v>
                </c:pt>
                <c:pt idx="673">
                  <c:v>44834</c:v>
                </c:pt>
                <c:pt idx="674">
                  <c:v>44837</c:v>
                </c:pt>
                <c:pt idx="675">
                  <c:v>44838</c:v>
                </c:pt>
                <c:pt idx="676">
                  <c:v>44839</c:v>
                </c:pt>
                <c:pt idx="677">
                  <c:v>44840</c:v>
                </c:pt>
                <c:pt idx="678">
                  <c:v>44841</c:v>
                </c:pt>
                <c:pt idx="679">
                  <c:v>44844</c:v>
                </c:pt>
                <c:pt idx="680">
                  <c:v>44845</c:v>
                </c:pt>
                <c:pt idx="681">
                  <c:v>44846</c:v>
                </c:pt>
                <c:pt idx="682">
                  <c:v>44847</c:v>
                </c:pt>
                <c:pt idx="683">
                  <c:v>44848</c:v>
                </c:pt>
                <c:pt idx="684">
                  <c:v>44851</c:v>
                </c:pt>
                <c:pt idx="685">
                  <c:v>44852</c:v>
                </c:pt>
                <c:pt idx="686">
                  <c:v>44853</c:v>
                </c:pt>
                <c:pt idx="687">
                  <c:v>44854</c:v>
                </c:pt>
                <c:pt idx="688">
                  <c:v>44855</c:v>
                </c:pt>
                <c:pt idx="689">
                  <c:v>44858</c:v>
                </c:pt>
                <c:pt idx="690">
                  <c:v>44859</c:v>
                </c:pt>
                <c:pt idx="691">
                  <c:v>44860</c:v>
                </c:pt>
                <c:pt idx="692">
                  <c:v>44861</c:v>
                </c:pt>
                <c:pt idx="693">
                  <c:v>44862</c:v>
                </c:pt>
                <c:pt idx="694">
                  <c:v>44865</c:v>
                </c:pt>
                <c:pt idx="695">
                  <c:v>44866</c:v>
                </c:pt>
                <c:pt idx="696">
                  <c:v>44867</c:v>
                </c:pt>
                <c:pt idx="697">
                  <c:v>44868</c:v>
                </c:pt>
                <c:pt idx="698">
                  <c:v>44869</c:v>
                </c:pt>
                <c:pt idx="699">
                  <c:v>44872</c:v>
                </c:pt>
                <c:pt idx="700">
                  <c:v>44873</c:v>
                </c:pt>
                <c:pt idx="701">
                  <c:v>44874</c:v>
                </c:pt>
                <c:pt idx="702">
                  <c:v>44875</c:v>
                </c:pt>
                <c:pt idx="703">
                  <c:v>44876</c:v>
                </c:pt>
                <c:pt idx="704">
                  <c:v>44879</c:v>
                </c:pt>
                <c:pt idx="705">
                  <c:v>44880</c:v>
                </c:pt>
                <c:pt idx="706">
                  <c:v>44881</c:v>
                </c:pt>
                <c:pt idx="707">
                  <c:v>44882</c:v>
                </c:pt>
                <c:pt idx="708">
                  <c:v>44883</c:v>
                </c:pt>
                <c:pt idx="709">
                  <c:v>44886</c:v>
                </c:pt>
                <c:pt idx="710">
                  <c:v>44887</c:v>
                </c:pt>
                <c:pt idx="711">
                  <c:v>44888</c:v>
                </c:pt>
                <c:pt idx="712">
                  <c:v>44889</c:v>
                </c:pt>
                <c:pt idx="713">
                  <c:v>44890</c:v>
                </c:pt>
                <c:pt idx="714">
                  <c:v>44893</c:v>
                </c:pt>
                <c:pt idx="715">
                  <c:v>44894</c:v>
                </c:pt>
                <c:pt idx="716">
                  <c:v>44895</c:v>
                </c:pt>
                <c:pt idx="717">
                  <c:v>44896</c:v>
                </c:pt>
                <c:pt idx="718">
                  <c:v>44897</c:v>
                </c:pt>
                <c:pt idx="719">
                  <c:v>44900</c:v>
                </c:pt>
                <c:pt idx="720">
                  <c:v>44901</c:v>
                </c:pt>
                <c:pt idx="721">
                  <c:v>44902</c:v>
                </c:pt>
                <c:pt idx="722">
                  <c:v>44903</c:v>
                </c:pt>
                <c:pt idx="723">
                  <c:v>44904</c:v>
                </c:pt>
                <c:pt idx="724">
                  <c:v>44907</c:v>
                </c:pt>
                <c:pt idx="725">
                  <c:v>44908</c:v>
                </c:pt>
                <c:pt idx="726">
                  <c:v>44909</c:v>
                </c:pt>
                <c:pt idx="727">
                  <c:v>44910</c:v>
                </c:pt>
                <c:pt idx="728">
                  <c:v>44911</c:v>
                </c:pt>
                <c:pt idx="729">
                  <c:v>44914</c:v>
                </c:pt>
                <c:pt idx="730">
                  <c:v>44915</c:v>
                </c:pt>
                <c:pt idx="731">
                  <c:v>44916</c:v>
                </c:pt>
                <c:pt idx="732">
                  <c:v>44917</c:v>
                </c:pt>
                <c:pt idx="733">
                  <c:v>44918</c:v>
                </c:pt>
                <c:pt idx="734">
                  <c:v>44922</c:v>
                </c:pt>
                <c:pt idx="735">
                  <c:v>44923</c:v>
                </c:pt>
                <c:pt idx="736">
                  <c:v>44924</c:v>
                </c:pt>
                <c:pt idx="737">
                  <c:v>44925</c:v>
                </c:pt>
                <c:pt idx="738">
                  <c:v>44929</c:v>
                </c:pt>
                <c:pt idx="739">
                  <c:v>44930</c:v>
                </c:pt>
                <c:pt idx="740">
                  <c:v>44931</c:v>
                </c:pt>
                <c:pt idx="741">
                  <c:v>44932</c:v>
                </c:pt>
                <c:pt idx="742">
                  <c:v>44935</c:v>
                </c:pt>
                <c:pt idx="743">
                  <c:v>44936</c:v>
                </c:pt>
                <c:pt idx="744">
                  <c:v>44937</c:v>
                </c:pt>
                <c:pt idx="745">
                  <c:v>44938</c:v>
                </c:pt>
                <c:pt idx="746">
                  <c:v>44939</c:v>
                </c:pt>
                <c:pt idx="747">
                  <c:v>44942</c:v>
                </c:pt>
                <c:pt idx="748">
                  <c:v>44943</c:v>
                </c:pt>
                <c:pt idx="749">
                  <c:v>44944</c:v>
                </c:pt>
                <c:pt idx="750">
                  <c:v>44945</c:v>
                </c:pt>
                <c:pt idx="751">
                  <c:v>44946</c:v>
                </c:pt>
                <c:pt idx="752">
                  <c:v>44949</c:v>
                </c:pt>
                <c:pt idx="753">
                  <c:v>44950</c:v>
                </c:pt>
                <c:pt idx="754">
                  <c:v>44951</c:v>
                </c:pt>
                <c:pt idx="755">
                  <c:v>44952</c:v>
                </c:pt>
                <c:pt idx="756">
                  <c:v>44953</c:v>
                </c:pt>
                <c:pt idx="757">
                  <c:v>44956</c:v>
                </c:pt>
                <c:pt idx="758">
                  <c:v>44957</c:v>
                </c:pt>
                <c:pt idx="759">
                  <c:v>44958</c:v>
                </c:pt>
                <c:pt idx="760">
                  <c:v>44959</c:v>
                </c:pt>
                <c:pt idx="761">
                  <c:v>44960</c:v>
                </c:pt>
                <c:pt idx="762">
                  <c:v>44963</c:v>
                </c:pt>
                <c:pt idx="763">
                  <c:v>44964</c:v>
                </c:pt>
                <c:pt idx="764">
                  <c:v>44965</c:v>
                </c:pt>
                <c:pt idx="765">
                  <c:v>44966</c:v>
                </c:pt>
                <c:pt idx="766">
                  <c:v>44967</c:v>
                </c:pt>
                <c:pt idx="767">
                  <c:v>44970</c:v>
                </c:pt>
                <c:pt idx="768">
                  <c:v>44971</c:v>
                </c:pt>
                <c:pt idx="769">
                  <c:v>44972</c:v>
                </c:pt>
                <c:pt idx="770">
                  <c:v>44973</c:v>
                </c:pt>
                <c:pt idx="771">
                  <c:v>44974</c:v>
                </c:pt>
                <c:pt idx="772">
                  <c:v>44977</c:v>
                </c:pt>
                <c:pt idx="773">
                  <c:v>44978</c:v>
                </c:pt>
                <c:pt idx="774">
                  <c:v>44979</c:v>
                </c:pt>
                <c:pt idx="775">
                  <c:v>44980</c:v>
                </c:pt>
                <c:pt idx="776">
                  <c:v>44981</c:v>
                </c:pt>
                <c:pt idx="777">
                  <c:v>44984</c:v>
                </c:pt>
                <c:pt idx="778">
                  <c:v>44985</c:v>
                </c:pt>
                <c:pt idx="779">
                  <c:v>44986</c:v>
                </c:pt>
                <c:pt idx="780">
                  <c:v>44987</c:v>
                </c:pt>
                <c:pt idx="781">
                  <c:v>44988</c:v>
                </c:pt>
                <c:pt idx="782">
                  <c:v>44991</c:v>
                </c:pt>
                <c:pt idx="783">
                  <c:v>44992</c:v>
                </c:pt>
                <c:pt idx="784">
                  <c:v>44993</c:v>
                </c:pt>
                <c:pt idx="785">
                  <c:v>44994</c:v>
                </c:pt>
                <c:pt idx="786">
                  <c:v>44995</c:v>
                </c:pt>
                <c:pt idx="787">
                  <c:v>44998</c:v>
                </c:pt>
                <c:pt idx="788">
                  <c:v>44999</c:v>
                </c:pt>
                <c:pt idx="789">
                  <c:v>45000</c:v>
                </c:pt>
                <c:pt idx="790">
                  <c:v>45001</c:v>
                </c:pt>
                <c:pt idx="791">
                  <c:v>45002</c:v>
                </c:pt>
                <c:pt idx="792">
                  <c:v>45005</c:v>
                </c:pt>
                <c:pt idx="793">
                  <c:v>45006</c:v>
                </c:pt>
                <c:pt idx="794">
                  <c:v>45007</c:v>
                </c:pt>
                <c:pt idx="795">
                  <c:v>45008</c:v>
                </c:pt>
                <c:pt idx="796">
                  <c:v>45009</c:v>
                </c:pt>
                <c:pt idx="797">
                  <c:v>45012</c:v>
                </c:pt>
                <c:pt idx="798">
                  <c:v>45013</c:v>
                </c:pt>
                <c:pt idx="799">
                  <c:v>45014</c:v>
                </c:pt>
                <c:pt idx="800">
                  <c:v>45015</c:v>
                </c:pt>
                <c:pt idx="801">
                  <c:v>45016</c:v>
                </c:pt>
                <c:pt idx="802">
                  <c:v>45019</c:v>
                </c:pt>
                <c:pt idx="803">
                  <c:v>45020</c:v>
                </c:pt>
                <c:pt idx="804">
                  <c:v>45021</c:v>
                </c:pt>
                <c:pt idx="805">
                  <c:v>45022</c:v>
                </c:pt>
                <c:pt idx="806">
                  <c:v>45027</c:v>
                </c:pt>
                <c:pt idx="807">
                  <c:v>45028</c:v>
                </c:pt>
                <c:pt idx="808">
                  <c:v>45029</c:v>
                </c:pt>
                <c:pt idx="809">
                  <c:v>45030</c:v>
                </c:pt>
                <c:pt idx="810">
                  <c:v>45033</c:v>
                </c:pt>
                <c:pt idx="811">
                  <c:v>45034</c:v>
                </c:pt>
                <c:pt idx="812">
                  <c:v>45035</c:v>
                </c:pt>
                <c:pt idx="813">
                  <c:v>45036</c:v>
                </c:pt>
                <c:pt idx="814">
                  <c:v>45037</c:v>
                </c:pt>
                <c:pt idx="815">
                  <c:v>45040</c:v>
                </c:pt>
                <c:pt idx="816">
                  <c:v>45041</c:v>
                </c:pt>
                <c:pt idx="817">
                  <c:v>45042</c:v>
                </c:pt>
                <c:pt idx="818">
                  <c:v>45043</c:v>
                </c:pt>
                <c:pt idx="819">
                  <c:v>45044</c:v>
                </c:pt>
                <c:pt idx="820">
                  <c:v>45048</c:v>
                </c:pt>
                <c:pt idx="821">
                  <c:v>45049</c:v>
                </c:pt>
                <c:pt idx="822">
                  <c:v>45050</c:v>
                </c:pt>
                <c:pt idx="823">
                  <c:v>45051</c:v>
                </c:pt>
                <c:pt idx="824">
                  <c:v>45054</c:v>
                </c:pt>
                <c:pt idx="825">
                  <c:v>45055</c:v>
                </c:pt>
                <c:pt idx="826">
                  <c:v>45056</c:v>
                </c:pt>
                <c:pt idx="827">
                  <c:v>45057</c:v>
                </c:pt>
                <c:pt idx="828">
                  <c:v>45058</c:v>
                </c:pt>
                <c:pt idx="829">
                  <c:v>45061</c:v>
                </c:pt>
                <c:pt idx="830">
                  <c:v>45062</c:v>
                </c:pt>
                <c:pt idx="831">
                  <c:v>45063</c:v>
                </c:pt>
                <c:pt idx="832">
                  <c:v>45065</c:v>
                </c:pt>
                <c:pt idx="833">
                  <c:v>45068</c:v>
                </c:pt>
                <c:pt idx="834">
                  <c:v>45069</c:v>
                </c:pt>
                <c:pt idx="835">
                  <c:v>45070</c:v>
                </c:pt>
                <c:pt idx="836">
                  <c:v>45071</c:v>
                </c:pt>
                <c:pt idx="837">
                  <c:v>45072</c:v>
                </c:pt>
                <c:pt idx="838">
                  <c:v>45076</c:v>
                </c:pt>
                <c:pt idx="839">
                  <c:v>45077</c:v>
                </c:pt>
                <c:pt idx="840">
                  <c:v>45078</c:v>
                </c:pt>
                <c:pt idx="841">
                  <c:v>45079</c:v>
                </c:pt>
                <c:pt idx="842">
                  <c:v>45082</c:v>
                </c:pt>
                <c:pt idx="843">
                  <c:v>45083</c:v>
                </c:pt>
                <c:pt idx="844">
                  <c:v>45084</c:v>
                </c:pt>
                <c:pt idx="845">
                  <c:v>45085</c:v>
                </c:pt>
                <c:pt idx="846">
                  <c:v>45086</c:v>
                </c:pt>
                <c:pt idx="847">
                  <c:v>45089</c:v>
                </c:pt>
                <c:pt idx="848">
                  <c:v>45090</c:v>
                </c:pt>
                <c:pt idx="849">
                  <c:v>45091</c:v>
                </c:pt>
                <c:pt idx="850">
                  <c:v>45092</c:v>
                </c:pt>
                <c:pt idx="851">
                  <c:v>45093</c:v>
                </c:pt>
                <c:pt idx="852">
                  <c:v>45096</c:v>
                </c:pt>
                <c:pt idx="853">
                  <c:v>45097</c:v>
                </c:pt>
                <c:pt idx="854">
                  <c:v>45098</c:v>
                </c:pt>
                <c:pt idx="855">
                  <c:v>45099</c:v>
                </c:pt>
                <c:pt idx="856">
                  <c:v>45100</c:v>
                </c:pt>
                <c:pt idx="857">
                  <c:v>45103</c:v>
                </c:pt>
                <c:pt idx="858">
                  <c:v>45104</c:v>
                </c:pt>
                <c:pt idx="859">
                  <c:v>45105</c:v>
                </c:pt>
                <c:pt idx="860">
                  <c:v>45106</c:v>
                </c:pt>
                <c:pt idx="861">
                  <c:v>45107</c:v>
                </c:pt>
                <c:pt idx="862">
                  <c:v>45110</c:v>
                </c:pt>
                <c:pt idx="863">
                  <c:v>45111</c:v>
                </c:pt>
                <c:pt idx="864">
                  <c:v>45112</c:v>
                </c:pt>
                <c:pt idx="865">
                  <c:v>45113</c:v>
                </c:pt>
                <c:pt idx="866">
                  <c:v>45114</c:v>
                </c:pt>
                <c:pt idx="867">
                  <c:v>45117</c:v>
                </c:pt>
                <c:pt idx="868">
                  <c:v>45118</c:v>
                </c:pt>
                <c:pt idx="869">
                  <c:v>45119</c:v>
                </c:pt>
                <c:pt idx="870">
                  <c:v>45120</c:v>
                </c:pt>
                <c:pt idx="871">
                  <c:v>45121</c:v>
                </c:pt>
                <c:pt idx="872">
                  <c:v>45124</c:v>
                </c:pt>
                <c:pt idx="873">
                  <c:v>45125</c:v>
                </c:pt>
                <c:pt idx="874">
                  <c:v>45126</c:v>
                </c:pt>
                <c:pt idx="875">
                  <c:v>45127</c:v>
                </c:pt>
                <c:pt idx="876">
                  <c:v>45128</c:v>
                </c:pt>
                <c:pt idx="877">
                  <c:v>45131</c:v>
                </c:pt>
                <c:pt idx="878">
                  <c:v>45132</c:v>
                </c:pt>
                <c:pt idx="879">
                  <c:v>45133</c:v>
                </c:pt>
                <c:pt idx="880">
                  <c:v>45134</c:v>
                </c:pt>
                <c:pt idx="881">
                  <c:v>45135</c:v>
                </c:pt>
                <c:pt idx="882">
                  <c:v>45138</c:v>
                </c:pt>
                <c:pt idx="883">
                  <c:v>45140</c:v>
                </c:pt>
                <c:pt idx="884">
                  <c:v>45141</c:v>
                </c:pt>
                <c:pt idx="885">
                  <c:v>45142</c:v>
                </c:pt>
                <c:pt idx="886">
                  <c:v>45145</c:v>
                </c:pt>
                <c:pt idx="887">
                  <c:v>45146</c:v>
                </c:pt>
                <c:pt idx="888">
                  <c:v>45147</c:v>
                </c:pt>
                <c:pt idx="889">
                  <c:v>45148</c:v>
                </c:pt>
                <c:pt idx="890">
                  <c:v>45149</c:v>
                </c:pt>
                <c:pt idx="891">
                  <c:v>45152</c:v>
                </c:pt>
                <c:pt idx="892">
                  <c:v>45153</c:v>
                </c:pt>
                <c:pt idx="893">
                  <c:v>45154</c:v>
                </c:pt>
                <c:pt idx="894">
                  <c:v>45155</c:v>
                </c:pt>
                <c:pt idx="895">
                  <c:v>45156</c:v>
                </c:pt>
                <c:pt idx="896">
                  <c:v>45159</c:v>
                </c:pt>
                <c:pt idx="897">
                  <c:v>45160</c:v>
                </c:pt>
                <c:pt idx="898">
                  <c:v>45161</c:v>
                </c:pt>
                <c:pt idx="899">
                  <c:v>45162</c:v>
                </c:pt>
                <c:pt idx="900">
                  <c:v>45163</c:v>
                </c:pt>
                <c:pt idx="901">
                  <c:v>45166</c:v>
                </c:pt>
                <c:pt idx="902">
                  <c:v>45167</c:v>
                </c:pt>
                <c:pt idx="903">
                  <c:v>45168</c:v>
                </c:pt>
                <c:pt idx="904">
                  <c:v>45169</c:v>
                </c:pt>
                <c:pt idx="905">
                  <c:v>45170</c:v>
                </c:pt>
                <c:pt idx="906">
                  <c:v>45173</c:v>
                </c:pt>
                <c:pt idx="907">
                  <c:v>45174</c:v>
                </c:pt>
                <c:pt idx="908">
                  <c:v>45175</c:v>
                </c:pt>
                <c:pt idx="909">
                  <c:v>45176</c:v>
                </c:pt>
                <c:pt idx="910">
                  <c:v>45177</c:v>
                </c:pt>
                <c:pt idx="911">
                  <c:v>45180</c:v>
                </c:pt>
                <c:pt idx="912">
                  <c:v>45181</c:v>
                </c:pt>
                <c:pt idx="913">
                  <c:v>45182</c:v>
                </c:pt>
                <c:pt idx="914">
                  <c:v>45183</c:v>
                </c:pt>
                <c:pt idx="915">
                  <c:v>45184</c:v>
                </c:pt>
                <c:pt idx="916">
                  <c:v>45187</c:v>
                </c:pt>
                <c:pt idx="917">
                  <c:v>45188</c:v>
                </c:pt>
                <c:pt idx="918">
                  <c:v>45189</c:v>
                </c:pt>
                <c:pt idx="919">
                  <c:v>45190</c:v>
                </c:pt>
                <c:pt idx="920">
                  <c:v>45191</c:v>
                </c:pt>
                <c:pt idx="921">
                  <c:v>45194</c:v>
                </c:pt>
                <c:pt idx="922">
                  <c:v>45195</c:v>
                </c:pt>
                <c:pt idx="923">
                  <c:v>45196</c:v>
                </c:pt>
                <c:pt idx="924">
                  <c:v>45197</c:v>
                </c:pt>
                <c:pt idx="925">
                  <c:v>45198</c:v>
                </c:pt>
                <c:pt idx="926">
                  <c:v>45201</c:v>
                </c:pt>
                <c:pt idx="927">
                  <c:v>45202</c:v>
                </c:pt>
                <c:pt idx="928">
                  <c:v>45203</c:v>
                </c:pt>
                <c:pt idx="929">
                  <c:v>45204</c:v>
                </c:pt>
                <c:pt idx="930">
                  <c:v>45205</c:v>
                </c:pt>
                <c:pt idx="931">
                  <c:v>45208</c:v>
                </c:pt>
                <c:pt idx="932">
                  <c:v>45209</c:v>
                </c:pt>
                <c:pt idx="933">
                  <c:v>45210</c:v>
                </c:pt>
                <c:pt idx="934">
                  <c:v>45211</c:v>
                </c:pt>
                <c:pt idx="935">
                  <c:v>45212</c:v>
                </c:pt>
                <c:pt idx="936">
                  <c:v>45215</c:v>
                </c:pt>
                <c:pt idx="937">
                  <c:v>45216</c:v>
                </c:pt>
                <c:pt idx="938">
                  <c:v>45217</c:v>
                </c:pt>
                <c:pt idx="939">
                  <c:v>45218</c:v>
                </c:pt>
                <c:pt idx="940">
                  <c:v>45219</c:v>
                </c:pt>
                <c:pt idx="941">
                  <c:v>45222</c:v>
                </c:pt>
                <c:pt idx="942">
                  <c:v>45223</c:v>
                </c:pt>
                <c:pt idx="943">
                  <c:v>45224</c:v>
                </c:pt>
                <c:pt idx="944">
                  <c:v>45225</c:v>
                </c:pt>
                <c:pt idx="945">
                  <c:v>45226</c:v>
                </c:pt>
                <c:pt idx="946">
                  <c:v>45229</c:v>
                </c:pt>
                <c:pt idx="947">
                  <c:v>45230</c:v>
                </c:pt>
                <c:pt idx="948">
                  <c:v>45231</c:v>
                </c:pt>
                <c:pt idx="949">
                  <c:v>45232</c:v>
                </c:pt>
                <c:pt idx="950">
                  <c:v>45233</c:v>
                </c:pt>
                <c:pt idx="951">
                  <c:v>45236</c:v>
                </c:pt>
                <c:pt idx="952">
                  <c:v>45237</c:v>
                </c:pt>
                <c:pt idx="953">
                  <c:v>45238</c:v>
                </c:pt>
                <c:pt idx="954">
                  <c:v>45239</c:v>
                </c:pt>
                <c:pt idx="955">
                  <c:v>45240</c:v>
                </c:pt>
                <c:pt idx="956">
                  <c:v>45243</c:v>
                </c:pt>
                <c:pt idx="957">
                  <c:v>45244</c:v>
                </c:pt>
                <c:pt idx="958">
                  <c:v>45245</c:v>
                </c:pt>
                <c:pt idx="959">
                  <c:v>45246</c:v>
                </c:pt>
                <c:pt idx="960">
                  <c:v>45247</c:v>
                </c:pt>
                <c:pt idx="961">
                  <c:v>45250</c:v>
                </c:pt>
                <c:pt idx="962">
                  <c:v>45251</c:v>
                </c:pt>
                <c:pt idx="963">
                  <c:v>45252</c:v>
                </c:pt>
                <c:pt idx="964">
                  <c:v>45253</c:v>
                </c:pt>
                <c:pt idx="965">
                  <c:v>45254</c:v>
                </c:pt>
                <c:pt idx="966">
                  <c:v>45257</c:v>
                </c:pt>
                <c:pt idx="967">
                  <c:v>45258</c:v>
                </c:pt>
                <c:pt idx="968">
                  <c:v>45259</c:v>
                </c:pt>
                <c:pt idx="969">
                  <c:v>45260</c:v>
                </c:pt>
                <c:pt idx="970">
                  <c:v>45261</c:v>
                </c:pt>
                <c:pt idx="971">
                  <c:v>45264</c:v>
                </c:pt>
                <c:pt idx="972">
                  <c:v>45265</c:v>
                </c:pt>
                <c:pt idx="973">
                  <c:v>45266</c:v>
                </c:pt>
                <c:pt idx="974">
                  <c:v>45267</c:v>
                </c:pt>
                <c:pt idx="975">
                  <c:v>45268</c:v>
                </c:pt>
                <c:pt idx="976">
                  <c:v>45271</c:v>
                </c:pt>
                <c:pt idx="977">
                  <c:v>45272</c:v>
                </c:pt>
                <c:pt idx="978">
                  <c:v>45273</c:v>
                </c:pt>
                <c:pt idx="979">
                  <c:v>45274</c:v>
                </c:pt>
                <c:pt idx="980">
                  <c:v>45275</c:v>
                </c:pt>
                <c:pt idx="981">
                  <c:v>45278</c:v>
                </c:pt>
                <c:pt idx="982">
                  <c:v>45279</c:v>
                </c:pt>
                <c:pt idx="983">
                  <c:v>45280</c:v>
                </c:pt>
                <c:pt idx="984">
                  <c:v>45281</c:v>
                </c:pt>
                <c:pt idx="985">
                  <c:v>45282</c:v>
                </c:pt>
                <c:pt idx="986">
                  <c:v>45287</c:v>
                </c:pt>
                <c:pt idx="987">
                  <c:v>45288</c:v>
                </c:pt>
                <c:pt idx="988">
                  <c:v>45289</c:v>
                </c:pt>
                <c:pt idx="989">
                  <c:v>45294</c:v>
                </c:pt>
                <c:pt idx="990">
                  <c:v>45295</c:v>
                </c:pt>
                <c:pt idx="991">
                  <c:v>45296</c:v>
                </c:pt>
                <c:pt idx="992">
                  <c:v>45299</c:v>
                </c:pt>
                <c:pt idx="993">
                  <c:v>45300</c:v>
                </c:pt>
                <c:pt idx="994">
                  <c:v>45301</c:v>
                </c:pt>
                <c:pt idx="995">
                  <c:v>45302</c:v>
                </c:pt>
                <c:pt idx="996">
                  <c:v>45303</c:v>
                </c:pt>
                <c:pt idx="997">
                  <c:v>45306</c:v>
                </c:pt>
                <c:pt idx="998">
                  <c:v>45307</c:v>
                </c:pt>
                <c:pt idx="999">
                  <c:v>45308</c:v>
                </c:pt>
                <c:pt idx="1000">
                  <c:v>45309</c:v>
                </c:pt>
                <c:pt idx="1001">
                  <c:v>45310</c:v>
                </c:pt>
                <c:pt idx="1002">
                  <c:v>45313</c:v>
                </c:pt>
                <c:pt idx="1003">
                  <c:v>45314</c:v>
                </c:pt>
                <c:pt idx="1004">
                  <c:v>45315</c:v>
                </c:pt>
                <c:pt idx="1005">
                  <c:v>45316</c:v>
                </c:pt>
                <c:pt idx="1006">
                  <c:v>45317</c:v>
                </c:pt>
                <c:pt idx="1007">
                  <c:v>45320</c:v>
                </c:pt>
                <c:pt idx="1008">
                  <c:v>45321</c:v>
                </c:pt>
                <c:pt idx="1009">
                  <c:v>45322</c:v>
                </c:pt>
                <c:pt idx="1010">
                  <c:v>45323</c:v>
                </c:pt>
                <c:pt idx="1011">
                  <c:v>45324</c:v>
                </c:pt>
                <c:pt idx="1012">
                  <c:v>45327</c:v>
                </c:pt>
                <c:pt idx="1013">
                  <c:v>45328</c:v>
                </c:pt>
                <c:pt idx="1014">
                  <c:v>45329</c:v>
                </c:pt>
                <c:pt idx="1015">
                  <c:v>45330</c:v>
                </c:pt>
                <c:pt idx="1016">
                  <c:v>45331</c:v>
                </c:pt>
                <c:pt idx="1017">
                  <c:v>45334</c:v>
                </c:pt>
                <c:pt idx="1018">
                  <c:v>45335</c:v>
                </c:pt>
                <c:pt idx="1019">
                  <c:v>45336</c:v>
                </c:pt>
                <c:pt idx="1020">
                  <c:v>45337</c:v>
                </c:pt>
                <c:pt idx="1021">
                  <c:v>45338</c:v>
                </c:pt>
                <c:pt idx="1022">
                  <c:v>45341</c:v>
                </c:pt>
                <c:pt idx="1023">
                  <c:v>45342</c:v>
                </c:pt>
                <c:pt idx="1024">
                  <c:v>45343</c:v>
                </c:pt>
                <c:pt idx="1025">
                  <c:v>45344</c:v>
                </c:pt>
                <c:pt idx="1026">
                  <c:v>45345</c:v>
                </c:pt>
                <c:pt idx="1027">
                  <c:v>45348</c:v>
                </c:pt>
                <c:pt idx="1028">
                  <c:v>45349</c:v>
                </c:pt>
                <c:pt idx="1029">
                  <c:v>45350</c:v>
                </c:pt>
                <c:pt idx="1030">
                  <c:v>45351</c:v>
                </c:pt>
                <c:pt idx="1031">
                  <c:v>45352</c:v>
                </c:pt>
                <c:pt idx="1032">
                  <c:v>45355</c:v>
                </c:pt>
                <c:pt idx="1033">
                  <c:v>45356</c:v>
                </c:pt>
                <c:pt idx="1034">
                  <c:v>45357</c:v>
                </c:pt>
                <c:pt idx="1035">
                  <c:v>45358</c:v>
                </c:pt>
                <c:pt idx="1036">
                  <c:v>45359</c:v>
                </c:pt>
                <c:pt idx="1037">
                  <c:v>45362</c:v>
                </c:pt>
                <c:pt idx="1038">
                  <c:v>45363</c:v>
                </c:pt>
                <c:pt idx="1039">
                  <c:v>45364</c:v>
                </c:pt>
                <c:pt idx="1040">
                  <c:v>45365</c:v>
                </c:pt>
                <c:pt idx="1041">
                  <c:v>45366</c:v>
                </c:pt>
                <c:pt idx="1042">
                  <c:v>45369</c:v>
                </c:pt>
                <c:pt idx="1043">
                  <c:v>45370</c:v>
                </c:pt>
                <c:pt idx="1044">
                  <c:v>45371</c:v>
                </c:pt>
                <c:pt idx="1045">
                  <c:v>45372</c:v>
                </c:pt>
                <c:pt idx="1046">
                  <c:v>45373</c:v>
                </c:pt>
                <c:pt idx="1047">
                  <c:v>45376</c:v>
                </c:pt>
                <c:pt idx="1048">
                  <c:v>45377</c:v>
                </c:pt>
                <c:pt idx="1049">
                  <c:v>45378</c:v>
                </c:pt>
                <c:pt idx="1050">
                  <c:v>45379</c:v>
                </c:pt>
                <c:pt idx="1051">
                  <c:v>45384</c:v>
                </c:pt>
                <c:pt idx="1052">
                  <c:v>45385</c:v>
                </c:pt>
                <c:pt idx="1053">
                  <c:v>45386</c:v>
                </c:pt>
                <c:pt idx="1054">
                  <c:v>45387</c:v>
                </c:pt>
                <c:pt idx="1055">
                  <c:v>45390</c:v>
                </c:pt>
                <c:pt idx="1056">
                  <c:v>45391</c:v>
                </c:pt>
                <c:pt idx="1057">
                  <c:v>45392</c:v>
                </c:pt>
                <c:pt idx="1058">
                  <c:v>45393</c:v>
                </c:pt>
                <c:pt idx="1059">
                  <c:v>45394</c:v>
                </c:pt>
                <c:pt idx="1060">
                  <c:v>45397</c:v>
                </c:pt>
                <c:pt idx="1061">
                  <c:v>45398</c:v>
                </c:pt>
                <c:pt idx="1062">
                  <c:v>45399</c:v>
                </c:pt>
                <c:pt idx="1063">
                  <c:v>45400</c:v>
                </c:pt>
                <c:pt idx="1064">
                  <c:v>45401</c:v>
                </c:pt>
                <c:pt idx="1065">
                  <c:v>45404</c:v>
                </c:pt>
                <c:pt idx="1066">
                  <c:v>45405</c:v>
                </c:pt>
                <c:pt idx="1067">
                  <c:v>45406</c:v>
                </c:pt>
                <c:pt idx="1068">
                  <c:v>45407</c:v>
                </c:pt>
                <c:pt idx="1069">
                  <c:v>45408</c:v>
                </c:pt>
                <c:pt idx="1070">
                  <c:v>45411</c:v>
                </c:pt>
                <c:pt idx="1071">
                  <c:v>45412</c:v>
                </c:pt>
                <c:pt idx="1072">
                  <c:v>45414</c:v>
                </c:pt>
                <c:pt idx="1073">
                  <c:v>45415</c:v>
                </c:pt>
                <c:pt idx="1074">
                  <c:v>45418</c:v>
                </c:pt>
                <c:pt idx="1075">
                  <c:v>45419</c:v>
                </c:pt>
                <c:pt idx="1076">
                  <c:v>45420</c:v>
                </c:pt>
                <c:pt idx="1077">
                  <c:v>45422</c:v>
                </c:pt>
                <c:pt idx="1078">
                  <c:v>45425</c:v>
                </c:pt>
                <c:pt idx="1079">
                  <c:v>45426</c:v>
                </c:pt>
                <c:pt idx="1080">
                  <c:v>45427</c:v>
                </c:pt>
                <c:pt idx="1081">
                  <c:v>45428</c:v>
                </c:pt>
                <c:pt idx="1082">
                  <c:v>45429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45506</c:v>
                </c:pt>
                <c:pt idx="1136">
                  <c:v>45509</c:v>
                </c:pt>
                <c:pt idx="1137">
                  <c:v>45510</c:v>
                </c:pt>
                <c:pt idx="1138">
                  <c:v>45511</c:v>
                </c:pt>
                <c:pt idx="1139">
                  <c:v>45512</c:v>
                </c:pt>
                <c:pt idx="1140">
                  <c:v>45513</c:v>
                </c:pt>
                <c:pt idx="1141">
                  <c:v>45516</c:v>
                </c:pt>
                <c:pt idx="1142">
                  <c:v>45517</c:v>
                </c:pt>
                <c:pt idx="1143">
                  <c:v>45518</c:v>
                </c:pt>
                <c:pt idx="1144">
                  <c:v>45519</c:v>
                </c:pt>
                <c:pt idx="1145">
                  <c:v>45520</c:v>
                </c:pt>
                <c:pt idx="1146">
                  <c:v>45523</c:v>
                </c:pt>
                <c:pt idx="1147">
                  <c:v>45524</c:v>
                </c:pt>
                <c:pt idx="1148">
                  <c:v>45525</c:v>
                </c:pt>
                <c:pt idx="1149">
                  <c:v>45526</c:v>
                </c:pt>
                <c:pt idx="1150">
                  <c:v>45527</c:v>
                </c:pt>
                <c:pt idx="1151">
                  <c:v>45530</c:v>
                </c:pt>
                <c:pt idx="1152">
                  <c:v>45531</c:v>
                </c:pt>
                <c:pt idx="1153">
                  <c:v>45532</c:v>
                </c:pt>
                <c:pt idx="1154">
                  <c:v>45533</c:v>
                </c:pt>
                <c:pt idx="1155">
                  <c:v>45534</c:v>
                </c:pt>
                <c:pt idx="1156">
                  <c:v>45537</c:v>
                </c:pt>
                <c:pt idx="1157">
                  <c:v>45538</c:v>
                </c:pt>
                <c:pt idx="1158">
                  <c:v>45539</c:v>
                </c:pt>
                <c:pt idx="1159">
                  <c:v>45540</c:v>
                </c:pt>
                <c:pt idx="1160">
                  <c:v>45541</c:v>
                </c:pt>
                <c:pt idx="1161">
                  <c:v>45544</c:v>
                </c:pt>
                <c:pt idx="1162">
                  <c:v>45545</c:v>
                </c:pt>
                <c:pt idx="1163">
                  <c:v>45546</c:v>
                </c:pt>
                <c:pt idx="1164">
                  <c:v>45547</c:v>
                </c:pt>
                <c:pt idx="1165">
                  <c:v>45548</c:v>
                </c:pt>
                <c:pt idx="1166">
                  <c:v>45551</c:v>
                </c:pt>
                <c:pt idx="1167">
                  <c:v>45552</c:v>
                </c:pt>
                <c:pt idx="1168">
                  <c:v>45553</c:v>
                </c:pt>
                <c:pt idx="1169">
                  <c:v>45554</c:v>
                </c:pt>
                <c:pt idx="1170">
                  <c:v>45555</c:v>
                </c:pt>
                <c:pt idx="1171">
                  <c:v>45558</c:v>
                </c:pt>
                <c:pt idx="1172">
                  <c:v>45559</c:v>
                </c:pt>
                <c:pt idx="1173">
                  <c:v>45560</c:v>
                </c:pt>
                <c:pt idx="1174">
                  <c:v>45561</c:v>
                </c:pt>
                <c:pt idx="1175">
                  <c:v>45562</c:v>
                </c:pt>
                <c:pt idx="1176">
                  <c:v>45565</c:v>
                </c:pt>
                <c:pt idx="1177">
                  <c:v>45566</c:v>
                </c:pt>
                <c:pt idx="1178">
                  <c:v>45567</c:v>
                </c:pt>
                <c:pt idx="1179">
                  <c:v>45568</c:v>
                </c:pt>
                <c:pt idx="1180">
                  <c:v>45569</c:v>
                </c:pt>
                <c:pt idx="1181">
                  <c:v>45572</c:v>
                </c:pt>
                <c:pt idx="1182">
                  <c:v>45573</c:v>
                </c:pt>
                <c:pt idx="1183">
                  <c:v>45574</c:v>
                </c:pt>
                <c:pt idx="1184">
                  <c:v>45575</c:v>
                </c:pt>
                <c:pt idx="1185">
                  <c:v>45576</c:v>
                </c:pt>
                <c:pt idx="1186">
                  <c:v>45579</c:v>
                </c:pt>
                <c:pt idx="1187">
                  <c:v>45580</c:v>
                </c:pt>
                <c:pt idx="1188">
                  <c:v>45581</c:v>
                </c:pt>
                <c:pt idx="1189">
                  <c:v>45582</c:v>
                </c:pt>
                <c:pt idx="1190">
                  <c:v>45583</c:v>
                </c:pt>
                <c:pt idx="1191">
                  <c:v>45586</c:v>
                </c:pt>
                <c:pt idx="1192">
                  <c:v>45587</c:v>
                </c:pt>
                <c:pt idx="1193">
                  <c:v>45588</c:v>
                </c:pt>
                <c:pt idx="1194">
                  <c:v>45589</c:v>
                </c:pt>
                <c:pt idx="1195">
                  <c:v>45590</c:v>
                </c:pt>
                <c:pt idx="1196">
                  <c:v>45593</c:v>
                </c:pt>
                <c:pt idx="1197">
                  <c:v>45594</c:v>
                </c:pt>
                <c:pt idx="1198">
                  <c:v>45595</c:v>
                </c:pt>
                <c:pt idx="1199">
                  <c:v>45596</c:v>
                </c:pt>
                <c:pt idx="1200">
                  <c:v>45597</c:v>
                </c:pt>
                <c:pt idx="1201">
                  <c:v>45600</c:v>
                </c:pt>
                <c:pt idx="1202">
                  <c:v>45601</c:v>
                </c:pt>
                <c:pt idx="1203">
                  <c:v>45602</c:v>
                </c:pt>
                <c:pt idx="1204">
                  <c:v>45603</c:v>
                </c:pt>
                <c:pt idx="1205">
                  <c:v>45604</c:v>
                </c:pt>
                <c:pt idx="1206">
                  <c:v>45607</c:v>
                </c:pt>
                <c:pt idx="1207">
                  <c:v>45608</c:v>
                </c:pt>
                <c:pt idx="1208">
                  <c:v>45609</c:v>
                </c:pt>
                <c:pt idx="1209">
                  <c:v>45610</c:v>
                </c:pt>
                <c:pt idx="1210">
                  <c:v>45611</c:v>
                </c:pt>
                <c:pt idx="1211">
                  <c:v>45614</c:v>
                </c:pt>
                <c:pt idx="1212">
                  <c:v>45615</c:v>
                </c:pt>
                <c:pt idx="1213">
                  <c:v>45616</c:v>
                </c:pt>
                <c:pt idx="1214">
                  <c:v>45617</c:v>
                </c:pt>
                <c:pt idx="1215">
                  <c:v>45618</c:v>
                </c:pt>
                <c:pt idx="1216">
                  <c:v>45621</c:v>
                </c:pt>
                <c:pt idx="1217">
                  <c:v>45622</c:v>
                </c:pt>
                <c:pt idx="1218">
                  <c:v>45623</c:v>
                </c:pt>
                <c:pt idx="1219">
                  <c:v>45624</c:v>
                </c:pt>
                <c:pt idx="1220">
                  <c:v>45625</c:v>
                </c:pt>
                <c:pt idx="1221">
                  <c:v>45628</c:v>
                </c:pt>
                <c:pt idx="1222">
                  <c:v>45629</c:v>
                </c:pt>
                <c:pt idx="1223">
                  <c:v>45630</c:v>
                </c:pt>
                <c:pt idx="1224">
                  <c:v>45631</c:v>
                </c:pt>
                <c:pt idx="1225">
                  <c:v>45632</c:v>
                </c:pt>
                <c:pt idx="1226">
                  <c:v>45635</c:v>
                </c:pt>
                <c:pt idx="1227">
                  <c:v>45636</c:v>
                </c:pt>
                <c:pt idx="1228">
                  <c:v>45637</c:v>
                </c:pt>
                <c:pt idx="1229">
                  <c:v>45638</c:v>
                </c:pt>
                <c:pt idx="1230">
                  <c:v>45639</c:v>
                </c:pt>
                <c:pt idx="1231">
                  <c:v>45642</c:v>
                </c:pt>
                <c:pt idx="1232">
                  <c:v>45643</c:v>
                </c:pt>
                <c:pt idx="1233">
                  <c:v>45644</c:v>
                </c:pt>
                <c:pt idx="1234">
                  <c:v>45645</c:v>
                </c:pt>
                <c:pt idx="1235">
                  <c:v>45646</c:v>
                </c:pt>
                <c:pt idx="1236">
                  <c:v>45649</c:v>
                </c:pt>
                <c:pt idx="1237">
                  <c:v>45653</c:v>
                </c:pt>
                <c:pt idx="1238">
                  <c:v>45656</c:v>
                </c:pt>
                <c:pt idx="1239">
                  <c:v>45660</c:v>
                </c:pt>
                <c:pt idx="1240">
                  <c:v>45663</c:v>
                </c:pt>
                <c:pt idx="1241">
                  <c:v>45664</c:v>
                </c:pt>
                <c:pt idx="1242">
                  <c:v>45665</c:v>
                </c:pt>
                <c:pt idx="1243">
                  <c:v>45666</c:v>
                </c:pt>
                <c:pt idx="1244">
                  <c:v>45667</c:v>
                </c:pt>
                <c:pt idx="1245">
                  <c:v>45670</c:v>
                </c:pt>
                <c:pt idx="1246">
                  <c:v>45671</c:v>
                </c:pt>
                <c:pt idx="1247">
                  <c:v>45672</c:v>
                </c:pt>
                <c:pt idx="1248">
                  <c:v>45673</c:v>
                </c:pt>
                <c:pt idx="1249">
                  <c:v>45674</c:v>
                </c:pt>
                <c:pt idx="1250">
                  <c:v>45677</c:v>
                </c:pt>
                <c:pt idx="1251">
                  <c:v>45678</c:v>
                </c:pt>
                <c:pt idx="1252">
                  <c:v>45679</c:v>
                </c:pt>
                <c:pt idx="1253">
                  <c:v>45680</c:v>
                </c:pt>
                <c:pt idx="1254">
                  <c:v>45681</c:v>
                </c:pt>
                <c:pt idx="1255">
                  <c:v>45684</c:v>
                </c:pt>
                <c:pt idx="1256">
                  <c:v>45685</c:v>
                </c:pt>
                <c:pt idx="1257">
                  <c:v>45686</c:v>
                </c:pt>
                <c:pt idx="1258">
                  <c:v>45687</c:v>
                </c:pt>
                <c:pt idx="1259">
                  <c:v>45688</c:v>
                </c:pt>
                <c:pt idx="1260">
                  <c:v>45691</c:v>
                </c:pt>
                <c:pt idx="1261">
                  <c:v>45692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322.2</c:v>
                </c:pt>
                <c:pt idx="1">
                  <c:v>324</c:v>
                </c:pt>
                <c:pt idx="2">
                  <c:v>335</c:v>
                </c:pt>
                <c:pt idx="3">
                  <c:v>333.2</c:v>
                </c:pt>
                <c:pt idx="4">
                  <c:v>333.4</c:v>
                </c:pt>
                <c:pt idx="5">
                  <c:v>335.8</c:v>
                </c:pt>
                <c:pt idx="6">
                  <c:v>334</c:v>
                </c:pt>
                <c:pt idx="7">
                  <c:v>335</c:v>
                </c:pt>
                <c:pt idx="8">
                  <c:v>339</c:v>
                </c:pt>
                <c:pt idx="9">
                  <c:v>338.6</c:v>
                </c:pt>
                <c:pt idx="10">
                  <c:v>336.4</c:v>
                </c:pt>
                <c:pt idx="11">
                  <c:v>341</c:v>
                </c:pt>
                <c:pt idx="12">
                  <c:v>346</c:v>
                </c:pt>
                <c:pt idx="13">
                  <c:v>340</c:v>
                </c:pt>
                <c:pt idx="14">
                  <c:v>335</c:v>
                </c:pt>
                <c:pt idx="15">
                  <c:v>328</c:v>
                </c:pt>
                <c:pt idx="16">
                  <c:v>321.60000000000002</c:v>
                </c:pt>
                <c:pt idx="17">
                  <c:v>321.60000000000002</c:v>
                </c:pt>
                <c:pt idx="18">
                  <c:v>308</c:v>
                </c:pt>
                <c:pt idx="19">
                  <c:v>307.8</c:v>
                </c:pt>
                <c:pt idx="20">
                  <c:v>317</c:v>
                </c:pt>
                <c:pt idx="21">
                  <c:v>319</c:v>
                </c:pt>
                <c:pt idx="22">
                  <c:v>329.6</c:v>
                </c:pt>
                <c:pt idx="23">
                  <c:v>317.2</c:v>
                </c:pt>
                <c:pt idx="24">
                  <c:v>291.2</c:v>
                </c:pt>
                <c:pt idx="25">
                  <c:v>293.39999999999998</c:v>
                </c:pt>
                <c:pt idx="26">
                  <c:v>293.8</c:v>
                </c:pt>
                <c:pt idx="27">
                  <c:v>278.39999999999998</c:v>
                </c:pt>
                <c:pt idx="28">
                  <c:v>278.8</c:v>
                </c:pt>
                <c:pt idx="29">
                  <c:v>279.39999999999998</c:v>
                </c:pt>
                <c:pt idx="30">
                  <c:v>302.39999999999998</c:v>
                </c:pt>
                <c:pt idx="31">
                  <c:v>287.2</c:v>
                </c:pt>
                <c:pt idx="32">
                  <c:v>276</c:v>
                </c:pt>
                <c:pt idx="33">
                  <c:v>310</c:v>
                </c:pt>
                <c:pt idx="34">
                  <c:v>279.8</c:v>
                </c:pt>
                <c:pt idx="35">
                  <c:v>283.39999999999998</c:v>
                </c:pt>
                <c:pt idx="36">
                  <c:v>289.60000000000002</c:v>
                </c:pt>
                <c:pt idx="37">
                  <c:v>288.39999999999998</c:v>
                </c:pt>
                <c:pt idx="38">
                  <c:v>293</c:v>
                </c:pt>
                <c:pt idx="39">
                  <c:v>298.2</c:v>
                </c:pt>
                <c:pt idx="40">
                  <c:v>310</c:v>
                </c:pt>
                <c:pt idx="41">
                  <c:v>304.60000000000002</c:v>
                </c:pt>
                <c:pt idx="42">
                  <c:v>315</c:v>
                </c:pt>
                <c:pt idx="43">
                  <c:v>319.8</c:v>
                </c:pt>
                <c:pt idx="44">
                  <c:v>321.60000000000002</c:v>
                </c:pt>
                <c:pt idx="45">
                  <c:v>324.2</c:v>
                </c:pt>
                <c:pt idx="46">
                  <c:v>311.2</c:v>
                </c:pt>
                <c:pt idx="47">
                  <c:v>313</c:v>
                </c:pt>
                <c:pt idx="48">
                  <c:v>311.2</c:v>
                </c:pt>
                <c:pt idx="49">
                  <c:v>316.39999999999998</c:v>
                </c:pt>
                <c:pt idx="50">
                  <c:v>313</c:v>
                </c:pt>
                <c:pt idx="51">
                  <c:v>325.60000000000002</c:v>
                </c:pt>
                <c:pt idx="52">
                  <c:v>328.6</c:v>
                </c:pt>
                <c:pt idx="53">
                  <c:v>333</c:v>
                </c:pt>
                <c:pt idx="54">
                  <c:v>335</c:v>
                </c:pt>
                <c:pt idx="55">
                  <c:v>340.4</c:v>
                </c:pt>
                <c:pt idx="56">
                  <c:v>343</c:v>
                </c:pt>
                <c:pt idx="57">
                  <c:v>348</c:v>
                </c:pt>
                <c:pt idx="58">
                  <c:v>348.4</c:v>
                </c:pt>
                <c:pt idx="59">
                  <c:v>348</c:v>
                </c:pt>
                <c:pt idx="60">
                  <c:v>341</c:v>
                </c:pt>
                <c:pt idx="61">
                  <c:v>337</c:v>
                </c:pt>
                <c:pt idx="62">
                  <c:v>343.6</c:v>
                </c:pt>
                <c:pt idx="63">
                  <c:v>342.6</c:v>
                </c:pt>
                <c:pt idx="64">
                  <c:v>348.2</c:v>
                </c:pt>
                <c:pt idx="65">
                  <c:v>344</c:v>
                </c:pt>
                <c:pt idx="66">
                  <c:v>342.4</c:v>
                </c:pt>
                <c:pt idx="67">
                  <c:v>346.2</c:v>
                </c:pt>
                <c:pt idx="68">
                  <c:v>347</c:v>
                </c:pt>
                <c:pt idx="69">
                  <c:v>348.6</c:v>
                </c:pt>
                <c:pt idx="70">
                  <c:v>349.4</c:v>
                </c:pt>
                <c:pt idx="71">
                  <c:v>354.2</c:v>
                </c:pt>
                <c:pt idx="72">
                  <c:v>350</c:v>
                </c:pt>
                <c:pt idx="73">
                  <c:v>346</c:v>
                </c:pt>
                <c:pt idx="74">
                  <c:v>344.2</c:v>
                </c:pt>
                <c:pt idx="75">
                  <c:v>347</c:v>
                </c:pt>
                <c:pt idx="76">
                  <c:v>350.2</c:v>
                </c:pt>
                <c:pt idx="77">
                  <c:v>341.4</c:v>
                </c:pt>
                <c:pt idx="78">
                  <c:v>335.4</c:v>
                </c:pt>
                <c:pt idx="79">
                  <c:v>339.2</c:v>
                </c:pt>
                <c:pt idx="80">
                  <c:v>337.4</c:v>
                </c:pt>
                <c:pt idx="81">
                  <c:v>338</c:v>
                </c:pt>
                <c:pt idx="82">
                  <c:v>338</c:v>
                </c:pt>
                <c:pt idx="83">
                  <c:v>331.4</c:v>
                </c:pt>
                <c:pt idx="84">
                  <c:v>330</c:v>
                </c:pt>
                <c:pt idx="85">
                  <c:v>328</c:v>
                </c:pt>
                <c:pt idx="86">
                  <c:v>330</c:v>
                </c:pt>
                <c:pt idx="87">
                  <c:v>327.8</c:v>
                </c:pt>
                <c:pt idx="88">
                  <c:v>322.2</c:v>
                </c:pt>
                <c:pt idx="89">
                  <c:v>323.39999999999998</c:v>
                </c:pt>
                <c:pt idx="90">
                  <c:v>329.2</c:v>
                </c:pt>
                <c:pt idx="91">
                  <c:v>331</c:v>
                </c:pt>
                <c:pt idx="92">
                  <c:v>338.6</c:v>
                </c:pt>
                <c:pt idx="93">
                  <c:v>339</c:v>
                </c:pt>
                <c:pt idx="94">
                  <c:v>341.2</c:v>
                </c:pt>
                <c:pt idx="95">
                  <c:v>339.2</c:v>
                </c:pt>
                <c:pt idx="96">
                  <c:v>337</c:v>
                </c:pt>
                <c:pt idx="97">
                  <c:v>328.2</c:v>
                </c:pt>
                <c:pt idx="98">
                  <c:v>334.4</c:v>
                </c:pt>
                <c:pt idx="99">
                  <c:v>328.4</c:v>
                </c:pt>
                <c:pt idx="100">
                  <c:v>331</c:v>
                </c:pt>
                <c:pt idx="101">
                  <c:v>326</c:v>
                </c:pt>
                <c:pt idx="102">
                  <c:v>331.8</c:v>
                </c:pt>
                <c:pt idx="103">
                  <c:v>330</c:v>
                </c:pt>
                <c:pt idx="104">
                  <c:v>328.6</c:v>
                </c:pt>
                <c:pt idx="105">
                  <c:v>327.8</c:v>
                </c:pt>
                <c:pt idx="106">
                  <c:v>327</c:v>
                </c:pt>
                <c:pt idx="107">
                  <c:v>329.6</c:v>
                </c:pt>
                <c:pt idx="108">
                  <c:v>329.6</c:v>
                </c:pt>
                <c:pt idx="109">
                  <c:v>329.2</c:v>
                </c:pt>
                <c:pt idx="110">
                  <c:v>333</c:v>
                </c:pt>
                <c:pt idx="111">
                  <c:v>331.2</c:v>
                </c:pt>
                <c:pt idx="112">
                  <c:v>335.8</c:v>
                </c:pt>
                <c:pt idx="113">
                  <c:v>336</c:v>
                </c:pt>
                <c:pt idx="114">
                  <c:v>339.4</c:v>
                </c:pt>
                <c:pt idx="115">
                  <c:v>339.8</c:v>
                </c:pt>
                <c:pt idx="116">
                  <c:v>336.4</c:v>
                </c:pt>
                <c:pt idx="117">
                  <c:v>334</c:v>
                </c:pt>
                <c:pt idx="118">
                  <c:v>323</c:v>
                </c:pt>
                <c:pt idx="119">
                  <c:v>317</c:v>
                </c:pt>
                <c:pt idx="120">
                  <c:v>322</c:v>
                </c:pt>
                <c:pt idx="121">
                  <c:v>324.60000000000002</c:v>
                </c:pt>
                <c:pt idx="122">
                  <c:v>326</c:v>
                </c:pt>
                <c:pt idx="123">
                  <c:v>318</c:v>
                </c:pt>
                <c:pt idx="124">
                  <c:v>314.60000000000002</c:v>
                </c:pt>
                <c:pt idx="125">
                  <c:v>322.8</c:v>
                </c:pt>
                <c:pt idx="126">
                  <c:v>322.2</c:v>
                </c:pt>
                <c:pt idx="127">
                  <c:v>317.2</c:v>
                </c:pt>
                <c:pt idx="128">
                  <c:v>315.39999999999998</c:v>
                </c:pt>
                <c:pt idx="129">
                  <c:v>315</c:v>
                </c:pt>
                <c:pt idx="130">
                  <c:v>316</c:v>
                </c:pt>
                <c:pt idx="131">
                  <c:v>314.2</c:v>
                </c:pt>
                <c:pt idx="132">
                  <c:v>318.2</c:v>
                </c:pt>
                <c:pt idx="133">
                  <c:v>316.60000000000002</c:v>
                </c:pt>
                <c:pt idx="134">
                  <c:v>312.60000000000002</c:v>
                </c:pt>
                <c:pt idx="135">
                  <c:v>316.2</c:v>
                </c:pt>
                <c:pt idx="136">
                  <c:v>316</c:v>
                </c:pt>
                <c:pt idx="137">
                  <c:v>322.8</c:v>
                </c:pt>
                <c:pt idx="138">
                  <c:v>323.8</c:v>
                </c:pt>
                <c:pt idx="139">
                  <c:v>321.60000000000002</c:v>
                </c:pt>
                <c:pt idx="140">
                  <c:v>321</c:v>
                </c:pt>
                <c:pt idx="141">
                  <c:v>318.8</c:v>
                </c:pt>
                <c:pt idx="142">
                  <c:v>323</c:v>
                </c:pt>
                <c:pt idx="143">
                  <c:v>318.39999999999998</c:v>
                </c:pt>
                <c:pt idx="144">
                  <c:v>315</c:v>
                </c:pt>
                <c:pt idx="145">
                  <c:v>321.39999999999998</c:v>
                </c:pt>
                <c:pt idx="146">
                  <c:v>325</c:v>
                </c:pt>
                <c:pt idx="147">
                  <c:v>331</c:v>
                </c:pt>
                <c:pt idx="148">
                  <c:v>319</c:v>
                </c:pt>
                <c:pt idx="149">
                  <c:v>321</c:v>
                </c:pt>
                <c:pt idx="150">
                  <c:v>325</c:v>
                </c:pt>
                <c:pt idx="151">
                  <c:v>323.2</c:v>
                </c:pt>
                <c:pt idx="152">
                  <c:v>328.2</c:v>
                </c:pt>
                <c:pt idx="153">
                  <c:v>328.4</c:v>
                </c:pt>
                <c:pt idx="154">
                  <c:v>331.4</c:v>
                </c:pt>
                <c:pt idx="155">
                  <c:v>330</c:v>
                </c:pt>
                <c:pt idx="156">
                  <c:v>334.2</c:v>
                </c:pt>
                <c:pt idx="157">
                  <c:v>332.4</c:v>
                </c:pt>
                <c:pt idx="158">
                  <c:v>337.2</c:v>
                </c:pt>
                <c:pt idx="159">
                  <c:v>340.8</c:v>
                </c:pt>
                <c:pt idx="160">
                  <c:v>337</c:v>
                </c:pt>
                <c:pt idx="161">
                  <c:v>338</c:v>
                </c:pt>
                <c:pt idx="162">
                  <c:v>331.4</c:v>
                </c:pt>
                <c:pt idx="163">
                  <c:v>330.2</c:v>
                </c:pt>
                <c:pt idx="164">
                  <c:v>334.8</c:v>
                </c:pt>
                <c:pt idx="165">
                  <c:v>327</c:v>
                </c:pt>
                <c:pt idx="166">
                  <c:v>320</c:v>
                </c:pt>
                <c:pt idx="167">
                  <c:v>319.60000000000002</c:v>
                </c:pt>
                <c:pt idx="168">
                  <c:v>317.2</c:v>
                </c:pt>
                <c:pt idx="169">
                  <c:v>321</c:v>
                </c:pt>
                <c:pt idx="170">
                  <c:v>320.60000000000002</c:v>
                </c:pt>
                <c:pt idx="171">
                  <c:v>317</c:v>
                </c:pt>
                <c:pt idx="172">
                  <c:v>317</c:v>
                </c:pt>
                <c:pt idx="173">
                  <c:v>317</c:v>
                </c:pt>
                <c:pt idx="174">
                  <c:v>322.8</c:v>
                </c:pt>
                <c:pt idx="175">
                  <c:v>322.2</c:v>
                </c:pt>
                <c:pt idx="176">
                  <c:v>322</c:v>
                </c:pt>
                <c:pt idx="177">
                  <c:v>318</c:v>
                </c:pt>
                <c:pt idx="178">
                  <c:v>313.2</c:v>
                </c:pt>
                <c:pt idx="179">
                  <c:v>312.60000000000002</c:v>
                </c:pt>
                <c:pt idx="180">
                  <c:v>310</c:v>
                </c:pt>
                <c:pt idx="181">
                  <c:v>306</c:v>
                </c:pt>
                <c:pt idx="182">
                  <c:v>300.2</c:v>
                </c:pt>
                <c:pt idx="183">
                  <c:v>299</c:v>
                </c:pt>
                <c:pt idx="184">
                  <c:v>298.39999999999998</c:v>
                </c:pt>
                <c:pt idx="185">
                  <c:v>301.8</c:v>
                </c:pt>
                <c:pt idx="186">
                  <c:v>300</c:v>
                </c:pt>
                <c:pt idx="187">
                  <c:v>295.39999999999998</c:v>
                </c:pt>
                <c:pt idx="188">
                  <c:v>294.60000000000002</c:v>
                </c:pt>
                <c:pt idx="189">
                  <c:v>297</c:v>
                </c:pt>
                <c:pt idx="190">
                  <c:v>307</c:v>
                </c:pt>
                <c:pt idx="191">
                  <c:v>313</c:v>
                </c:pt>
                <c:pt idx="192">
                  <c:v>325</c:v>
                </c:pt>
                <c:pt idx="193">
                  <c:v>320</c:v>
                </c:pt>
                <c:pt idx="194">
                  <c:v>324.2</c:v>
                </c:pt>
                <c:pt idx="195">
                  <c:v>311</c:v>
                </c:pt>
                <c:pt idx="196">
                  <c:v>307</c:v>
                </c:pt>
                <c:pt idx="197">
                  <c:v>313.60000000000002</c:v>
                </c:pt>
                <c:pt idx="198">
                  <c:v>315.8</c:v>
                </c:pt>
                <c:pt idx="199">
                  <c:v>315.60000000000002</c:v>
                </c:pt>
                <c:pt idx="200">
                  <c:v>312</c:v>
                </c:pt>
                <c:pt idx="201">
                  <c:v>308.60000000000002</c:v>
                </c:pt>
                <c:pt idx="202">
                  <c:v>306.8</c:v>
                </c:pt>
                <c:pt idx="203">
                  <c:v>306.39999999999998</c:v>
                </c:pt>
                <c:pt idx="204">
                  <c:v>307.8</c:v>
                </c:pt>
                <c:pt idx="205">
                  <c:v>303.2</c:v>
                </c:pt>
                <c:pt idx="206">
                  <c:v>302</c:v>
                </c:pt>
                <c:pt idx="207">
                  <c:v>302.8</c:v>
                </c:pt>
                <c:pt idx="208">
                  <c:v>305</c:v>
                </c:pt>
                <c:pt idx="209">
                  <c:v>302.39999999999998</c:v>
                </c:pt>
                <c:pt idx="210">
                  <c:v>302</c:v>
                </c:pt>
                <c:pt idx="211">
                  <c:v>303.8</c:v>
                </c:pt>
                <c:pt idx="212">
                  <c:v>305</c:v>
                </c:pt>
                <c:pt idx="213">
                  <c:v>301.2</c:v>
                </c:pt>
                <c:pt idx="214">
                  <c:v>305</c:v>
                </c:pt>
                <c:pt idx="215">
                  <c:v>304.8</c:v>
                </c:pt>
                <c:pt idx="216">
                  <c:v>307</c:v>
                </c:pt>
                <c:pt idx="217">
                  <c:v>308.60000000000002</c:v>
                </c:pt>
                <c:pt idx="218">
                  <c:v>307.39999999999998</c:v>
                </c:pt>
                <c:pt idx="219">
                  <c:v>307.2</c:v>
                </c:pt>
                <c:pt idx="220">
                  <c:v>306.39999999999998</c:v>
                </c:pt>
                <c:pt idx="221">
                  <c:v>305.39999999999998</c:v>
                </c:pt>
                <c:pt idx="222">
                  <c:v>308.8</c:v>
                </c:pt>
                <c:pt idx="223">
                  <c:v>310.2</c:v>
                </c:pt>
                <c:pt idx="224">
                  <c:v>309.8</c:v>
                </c:pt>
                <c:pt idx="225">
                  <c:v>305.2</c:v>
                </c:pt>
                <c:pt idx="226">
                  <c:v>305</c:v>
                </c:pt>
                <c:pt idx="227">
                  <c:v>306.2</c:v>
                </c:pt>
                <c:pt idx="228">
                  <c:v>306.60000000000002</c:v>
                </c:pt>
                <c:pt idx="229">
                  <c:v>309</c:v>
                </c:pt>
                <c:pt idx="230">
                  <c:v>312</c:v>
                </c:pt>
                <c:pt idx="231">
                  <c:v>311.60000000000002</c:v>
                </c:pt>
                <c:pt idx="232">
                  <c:v>307</c:v>
                </c:pt>
                <c:pt idx="233">
                  <c:v>305.2</c:v>
                </c:pt>
                <c:pt idx="234">
                  <c:v>303</c:v>
                </c:pt>
                <c:pt idx="235">
                  <c:v>308.60000000000002</c:v>
                </c:pt>
                <c:pt idx="236">
                  <c:v>317</c:v>
                </c:pt>
                <c:pt idx="237">
                  <c:v>317</c:v>
                </c:pt>
                <c:pt idx="238">
                  <c:v>317.60000000000002</c:v>
                </c:pt>
                <c:pt idx="239">
                  <c:v>317.8</c:v>
                </c:pt>
                <c:pt idx="240">
                  <c:v>322.39999999999998</c:v>
                </c:pt>
                <c:pt idx="241">
                  <c:v>321.8</c:v>
                </c:pt>
                <c:pt idx="242">
                  <c:v>324</c:v>
                </c:pt>
                <c:pt idx="243">
                  <c:v>326.8</c:v>
                </c:pt>
                <c:pt idx="244">
                  <c:v>322.39999999999998</c:v>
                </c:pt>
                <c:pt idx="245">
                  <c:v>322.2</c:v>
                </c:pt>
                <c:pt idx="246">
                  <c:v>330</c:v>
                </c:pt>
                <c:pt idx="247">
                  <c:v>329</c:v>
                </c:pt>
                <c:pt idx="248">
                  <c:v>321.8</c:v>
                </c:pt>
                <c:pt idx="249">
                  <c:v>318</c:v>
                </c:pt>
                <c:pt idx="250">
                  <c:v>317</c:v>
                </c:pt>
                <c:pt idx="251">
                  <c:v>317.39999999999998</c:v>
                </c:pt>
                <c:pt idx="252">
                  <c:v>319</c:v>
                </c:pt>
                <c:pt idx="253">
                  <c:v>311.60000000000002</c:v>
                </c:pt>
                <c:pt idx="254">
                  <c:v>323.39999999999998</c:v>
                </c:pt>
                <c:pt idx="255">
                  <c:v>317.8</c:v>
                </c:pt>
                <c:pt idx="256">
                  <c:v>316.2</c:v>
                </c:pt>
                <c:pt idx="257">
                  <c:v>320.60000000000002</c:v>
                </c:pt>
                <c:pt idx="258">
                  <c:v>321.60000000000002</c:v>
                </c:pt>
                <c:pt idx="259">
                  <c:v>322.39999999999998</c:v>
                </c:pt>
                <c:pt idx="260">
                  <c:v>324.2</c:v>
                </c:pt>
                <c:pt idx="261">
                  <c:v>322</c:v>
                </c:pt>
                <c:pt idx="262">
                  <c:v>317.8</c:v>
                </c:pt>
                <c:pt idx="263">
                  <c:v>316.8</c:v>
                </c:pt>
                <c:pt idx="264">
                  <c:v>313.60000000000002</c:v>
                </c:pt>
                <c:pt idx="265">
                  <c:v>310</c:v>
                </c:pt>
                <c:pt idx="266">
                  <c:v>310.2</c:v>
                </c:pt>
                <c:pt idx="267">
                  <c:v>309.39999999999998</c:v>
                </c:pt>
                <c:pt idx="268">
                  <c:v>313</c:v>
                </c:pt>
                <c:pt idx="269">
                  <c:v>305.8</c:v>
                </c:pt>
                <c:pt idx="270">
                  <c:v>307.39999999999998</c:v>
                </c:pt>
                <c:pt idx="271">
                  <c:v>309</c:v>
                </c:pt>
                <c:pt idx="272">
                  <c:v>310.39999999999998</c:v>
                </c:pt>
                <c:pt idx="273">
                  <c:v>309.39999999999998</c:v>
                </c:pt>
                <c:pt idx="274">
                  <c:v>308.8</c:v>
                </c:pt>
                <c:pt idx="275">
                  <c:v>307.8</c:v>
                </c:pt>
                <c:pt idx="276">
                  <c:v>312.39999999999998</c:v>
                </c:pt>
                <c:pt idx="277">
                  <c:v>318</c:v>
                </c:pt>
                <c:pt idx="278">
                  <c:v>325</c:v>
                </c:pt>
                <c:pt idx="279">
                  <c:v>320.60000000000002</c:v>
                </c:pt>
                <c:pt idx="280">
                  <c:v>319</c:v>
                </c:pt>
                <c:pt idx="281">
                  <c:v>325</c:v>
                </c:pt>
                <c:pt idx="282">
                  <c:v>322.2</c:v>
                </c:pt>
                <c:pt idx="283">
                  <c:v>314</c:v>
                </c:pt>
                <c:pt idx="284">
                  <c:v>312.39999999999998</c:v>
                </c:pt>
                <c:pt idx="285">
                  <c:v>317</c:v>
                </c:pt>
                <c:pt idx="286">
                  <c:v>323.60000000000002</c:v>
                </c:pt>
                <c:pt idx="287">
                  <c:v>318.60000000000002</c:v>
                </c:pt>
                <c:pt idx="288">
                  <c:v>314.60000000000002</c:v>
                </c:pt>
                <c:pt idx="289">
                  <c:v>315.2</c:v>
                </c:pt>
                <c:pt idx="290">
                  <c:v>318</c:v>
                </c:pt>
                <c:pt idx="291">
                  <c:v>318.8</c:v>
                </c:pt>
                <c:pt idx="292">
                  <c:v>319</c:v>
                </c:pt>
                <c:pt idx="293">
                  <c:v>324.2</c:v>
                </c:pt>
                <c:pt idx="294">
                  <c:v>323.8</c:v>
                </c:pt>
                <c:pt idx="295">
                  <c:v>322</c:v>
                </c:pt>
                <c:pt idx="296">
                  <c:v>318</c:v>
                </c:pt>
                <c:pt idx="297">
                  <c:v>323.60000000000002</c:v>
                </c:pt>
                <c:pt idx="298">
                  <c:v>325.8</c:v>
                </c:pt>
                <c:pt idx="299">
                  <c:v>322.2</c:v>
                </c:pt>
                <c:pt idx="300">
                  <c:v>322.8</c:v>
                </c:pt>
                <c:pt idx="301">
                  <c:v>323.39999999999998</c:v>
                </c:pt>
                <c:pt idx="302">
                  <c:v>325.8</c:v>
                </c:pt>
                <c:pt idx="303">
                  <c:v>324.8</c:v>
                </c:pt>
                <c:pt idx="304">
                  <c:v>326</c:v>
                </c:pt>
                <c:pt idx="305">
                  <c:v>326</c:v>
                </c:pt>
                <c:pt idx="306">
                  <c:v>334.8</c:v>
                </c:pt>
                <c:pt idx="307">
                  <c:v>332.8</c:v>
                </c:pt>
                <c:pt idx="308">
                  <c:v>329</c:v>
                </c:pt>
                <c:pt idx="309">
                  <c:v>326</c:v>
                </c:pt>
                <c:pt idx="310">
                  <c:v>322.8</c:v>
                </c:pt>
                <c:pt idx="311">
                  <c:v>320</c:v>
                </c:pt>
                <c:pt idx="312">
                  <c:v>318.60000000000002</c:v>
                </c:pt>
                <c:pt idx="313">
                  <c:v>318.60000000000002</c:v>
                </c:pt>
                <c:pt idx="314">
                  <c:v>321.2</c:v>
                </c:pt>
                <c:pt idx="315">
                  <c:v>318.39999999999998</c:v>
                </c:pt>
                <c:pt idx="316">
                  <c:v>321.39999999999998</c:v>
                </c:pt>
                <c:pt idx="317">
                  <c:v>320.2</c:v>
                </c:pt>
                <c:pt idx="318">
                  <c:v>321.60000000000002</c:v>
                </c:pt>
                <c:pt idx="319">
                  <c:v>318</c:v>
                </c:pt>
                <c:pt idx="320">
                  <c:v>319.2</c:v>
                </c:pt>
                <c:pt idx="321">
                  <c:v>322.2</c:v>
                </c:pt>
                <c:pt idx="322">
                  <c:v>328</c:v>
                </c:pt>
                <c:pt idx="323">
                  <c:v>331.4</c:v>
                </c:pt>
                <c:pt idx="324">
                  <c:v>329</c:v>
                </c:pt>
                <c:pt idx="325">
                  <c:v>332</c:v>
                </c:pt>
                <c:pt idx="326">
                  <c:v>335</c:v>
                </c:pt>
                <c:pt idx="327">
                  <c:v>337</c:v>
                </c:pt>
                <c:pt idx="328">
                  <c:v>337.8</c:v>
                </c:pt>
                <c:pt idx="329">
                  <c:v>339.2</c:v>
                </c:pt>
                <c:pt idx="330">
                  <c:v>338.4</c:v>
                </c:pt>
                <c:pt idx="331">
                  <c:v>338</c:v>
                </c:pt>
                <c:pt idx="332">
                  <c:v>337.8</c:v>
                </c:pt>
                <c:pt idx="333">
                  <c:v>336.4</c:v>
                </c:pt>
                <c:pt idx="334">
                  <c:v>332.6</c:v>
                </c:pt>
                <c:pt idx="335">
                  <c:v>338.6</c:v>
                </c:pt>
                <c:pt idx="336">
                  <c:v>340.6</c:v>
                </c:pt>
                <c:pt idx="337">
                  <c:v>347.6</c:v>
                </c:pt>
                <c:pt idx="338">
                  <c:v>348.8</c:v>
                </c:pt>
                <c:pt idx="339">
                  <c:v>361.8</c:v>
                </c:pt>
                <c:pt idx="340">
                  <c:v>362.4</c:v>
                </c:pt>
                <c:pt idx="341">
                  <c:v>365</c:v>
                </c:pt>
                <c:pt idx="342">
                  <c:v>366.6</c:v>
                </c:pt>
                <c:pt idx="343">
                  <c:v>367.8</c:v>
                </c:pt>
                <c:pt idx="344">
                  <c:v>369.4</c:v>
                </c:pt>
                <c:pt idx="345">
                  <c:v>372.4</c:v>
                </c:pt>
                <c:pt idx="346">
                  <c:v>366.8</c:v>
                </c:pt>
                <c:pt idx="347">
                  <c:v>372.2</c:v>
                </c:pt>
                <c:pt idx="348">
                  <c:v>372.8</c:v>
                </c:pt>
                <c:pt idx="349">
                  <c:v>368</c:v>
                </c:pt>
                <c:pt idx="350">
                  <c:v>372</c:v>
                </c:pt>
                <c:pt idx="351">
                  <c:v>372.8</c:v>
                </c:pt>
                <c:pt idx="352">
                  <c:v>375</c:v>
                </c:pt>
                <c:pt idx="353">
                  <c:v>377.8</c:v>
                </c:pt>
                <c:pt idx="354">
                  <c:v>375.4</c:v>
                </c:pt>
                <c:pt idx="355">
                  <c:v>378.8</c:v>
                </c:pt>
                <c:pt idx="356">
                  <c:v>378</c:v>
                </c:pt>
                <c:pt idx="357">
                  <c:v>377.8</c:v>
                </c:pt>
                <c:pt idx="358">
                  <c:v>381.2</c:v>
                </c:pt>
                <c:pt idx="359">
                  <c:v>384.2</c:v>
                </c:pt>
                <c:pt idx="360">
                  <c:v>383.6</c:v>
                </c:pt>
                <c:pt idx="361">
                  <c:v>379</c:v>
                </c:pt>
                <c:pt idx="362">
                  <c:v>384.8</c:v>
                </c:pt>
                <c:pt idx="363">
                  <c:v>384.6</c:v>
                </c:pt>
                <c:pt idx="364">
                  <c:v>385.2</c:v>
                </c:pt>
                <c:pt idx="365">
                  <c:v>386</c:v>
                </c:pt>
                <c:pt idx="366">
                  <c:v>390.4</c:v>
                </c:pt>
                <c:pt idx="367">
                  <c:v>389</c:v>
                </c:pt>
                <c:pt idx="368">
                  <c:v>390.8</c:v>
                </c:pt>
                <c:pt idx="369">
                  <c:v>390</c:v>
                </c:pt>
                <c:pt idx="370">
                  <c:v>380.2</c:v>
                </c:pt>
                <c:pt idx="371">
                  <c:v>387.8</c:v>
                </c:pt>
                <c:pt idx="372">
                  <c:v>381</c:v>
                </c:pt>
                <c:pt idx="373">
                  <c:v>386.6</c:v>
                </c:pt>
                <c:pt idx="374">
                  <c:v>390</c:v>
                </c:pt>
                <c:pt idx="375">
                  <c:v>385.2</c:v>
                </c:pt>
                <c:pt idx="376">
                  <c:v>389</c:v>
                </c:pt>
                <c:pt idx="377">
                  <c:v>391</c:v>
                </c:pt>
                <c:pt idx="378">
                  <c:v>396</c:v>
                </c:pt>
                <c:pt idx="379">
                  <c:v>391.8</c:v>
                </c:pt>
                <c:pt idx="380">
                  <c:v>397.6</c:v>
                </c:pt>
                <c:pt idx="381">
                  <c:v>389.8</c:v>
                </c:pt>
                <c:pt idx="382">
                  <c:v>399</c:v>
                </c:pt>
                <c:pt idx="383">
                  <c:v>402.2</c:v>
                </c:pt>
                <c:pt idx="384">
                  <c:v>402</c:v>
                </c:pt>
                <c:pt idx="385">
                  <c:v>407</c:v>
                </c:pt>
                <c:pt idx="386">
                  <c:v>405.6</c:v>
                </c:pt>
                <c:pt idx="387">
                  <c:v>409.8</c:v>
                </c:pt>
                <c:pt idx="388">
                  <c:v>411</c:v>
                </c:pt>
                <c:pt idx="389">
                  <c:v>409</c:v>
                </c:pt>
                <c:pt idx="390">
                  <c:v>409.6</c:v>
                </c:pt>
                <c:pt idx="391">
                  <c:v>407.4</c:v>
                </c:pt>
                <c:pt idx="392">
                  <c:v>408</c:v>
                </c:pt>
                <c:pt idx="393">
                  <c:v>403.8</c:v>
                </c:pt>
                <c:pt idx="394">
                  <c:v>401.4</c:v>
                </c:pt>
                <c:pt idx="395">
                  <c:v>406</c:v>
                </c:pt>
                <c:pt idx="396">
                  <c:v>408.6</c:v>
                </c:pt>
                <c:pt idx="397">
                  <c:v>409.8</c:v>
                </c:pt>
                <c:pt idx="398">
                  <c:v>410.2</c:v>
                </c:pt>
                <c:pt idx="399">
                  <c:v>410.2</c:v>
                </c:pt>
                <c:pt idx="400">
                  <c:v>409.2</c:v>
                </c:pt>
                <c:pt idx="401">
                  <c:v>408</c:v>
                </c:pt>
                <c:pt idx="402">
                  <c:v>408.4</c:v>
                </c:pt>
                <c:pt idx="403">
                  <c:v>403.8</c:v>
                </c:pt>
                <c:pt idx="404">
                  <c:v>403.8</c:v>
                </c:pt>
                <c:pt idx="405">
                  <c:v>393</c:v>
                </c:pt>
                <c:pt idx="406">
                  <c:v>391.8</c:v>
                </c:pt>
                <c:pt idx="407">
                  <c:v>387.8</c:v>
                </c:pt>
                <c:pt idx="408">
                  <c:v>392.4</c:v>
                </c:pt>
                <c:pt idx="409">
                  <c:v>392.2</c:v>
                </c:pt>
                <c:pt idx="410">
                  <c:v>396.8</c:v>
                </c:pt>
                <c:pt idx="411">
                  <c:v>380.4</c:v>
                </c:pt>
                <c:pt idx="412">
                  <c:v>384.8</c:v>
                </c:pt>
                <c:pt idx="413">
                  <c:v>387</c:v>
                </c:pt>
                <c:pt idx="414">
                  <c:v>386.8</c:v>
                </c:pt>
                <c:pt idx="415">
                  <c:v>387.2</c:v>
                </c:pt>
                <c:pt idx="416">
                  <c:v>385.2</c:v>
                </c:pt>
                <c:pt idx="417">
                  <c:v>381</c:v>
                </c:pt>
                <c:pt idx="418">
                  <c:v>377.4</c:v>
                </c:pt>
                <c:pt idx="419">
                  <c:v>384</c:v>
                </c:pt>
                <c:pt idx="420">
                  <c:v>380</c:v>
                </c:pt>
                <c:pt idx="421">
                  <c:v>387</c:v>
                </c:pt>
                <c:pt idx="422">
                  <c:v>390</c:v>
                </c:pt>
                <c:pt idx="423">
                  <c:v>381.4</c:v>
                </c:pt>
                <c:pt idx="424">
                  <c:v>387.8</c:v>
                </c:pt>
                <c:pt idx="425">
                  <c:v>390</c:v>
                </c:pt>
                <c:pt idx="426">
                  <c:v>395</c:v>
                </c:pt>
                <c:pt idx="427">
                  <c:v>392.8</c:v>
                </c:pt>
                <c:pt idx="428">
                  <c:v>393</c:v>
                </c:pt>
                <c:pt idx="429">
                  <c:v>392.8</c:v>
                </c:pt>
                <c:pt idx="430">
                  <c:v>392.4</c:v>
                </c:pt>
                <c:pt idx="431">
                  <c:v>394.8</c:v>
                </c:pt>
                <c:pt idx="432">
                  <c:v>397.4</c:v>
                </c:pt>
                <c:pt idx="433">
                  <c:v>390.6</c:v>
                </c:pt>
                <c:pt idx="434">
                  <c:v>388.4</c:v>
                </c:pt>
                <c:pt idx="435">
                  <c:v>394</c:v>
                </c:pt>
                <c:pt idx="436">
                  <c:v>394.2</c:v>
                </c:pt>
                <c:pt idx="437">
                  <c:v>393.8</c:v>
                </c:pt>
                <c:pt idx="438">
                  <c:v>393.2</c:v>
                </c:pt>
                <c:pt idx="439">
                  <c:v>389.2</c:v>
                </c:pt>
                <c:pt idx="440">
                  <c:v>392.8</c:v>
                </c:pt>
                <c:pt idx="441">
                  <c:v>391</c:v>
                </c:pt>
                <c:pt idx="442">
                  <c:v>395.4</c:v>
                </c:pt>
                <c:pt idx="443">
                  <c:v>406.8</c:v>
                </c:pt>
                <c:pt idx="444">
                  <c:v>420.2</c:v>
                </c:pt>
                <c:pt idx="445">
                  <c:v>421.6</c:v>
                </c:pt>
                <c:pt idx="446">
                  <c:v>409.4</c:v>
                </c:pt>
                <c:pt idx="447">
                  <c:v>412.8</c:v>
                </c:pt>
                <c:pt idx="448">
                  <c:v>404</c:v>
                </c:pt>
                <c:pt idx="449">
                  <c:v>407</c:v>
                </c:pt>
                <c:pt idx="450">
                  <c:v>401.2</c:v>
                </c:pt>
                <c:pt idx="451">
                  <c:v>401.8</c:v>
                </c:pt>
                <c:pt idx="452">
                  <c:v>400</c:v>
                </c:pt>
                <c:pt idx="453">
                  <c:v>398</c:v>
                </c:pt>
                <c:pt idx="454">
                  <c:v>400</c:v>
                </c:pt>
                <c:pt idx="455">
                  <c:v>395.4</c:v>
                </c:pt>
                <c:pt idx="456">
                  <c:v>397.8</c:v>
                </c:pt>
                <c:pt idx="457">
                  <c:v>389.8</c:v>
                </c:pt>
                <c:pt idx="458">
                  <c:v>386</c:v>
                </c:pt>
                <c:pt idx="459">
                  <c:v>389</c:v>
                </c:pt>
                <c:pt idx="460">
                  <c:v>383</c:v>
                </c:pt>
                <c:pt idx="461">
                  <c:v>383</c:v>
                </c:pt>
                <c:pt idx="462">
                  <c:v>380</c:v>
                </c:pt>
                <c:pt idx="463">
                  <c:v>386</c:v>
                </c:pt>
                <c:pt idx="464">
                  <c:v>385</c:v>
                </c:pt>
                <c:pt idx="465">
                  <c:v>386.2</c:v>
                </c:pt>
                <c:pt idx="466">
                  <c:v>390.2</c:v>
                </c:pt>
                <c:pt idx="467">
                  <c:v>393</c:v>
                </c:pt>
                <c:pt idx="468">
                  <c:v>402.6</c:v>
                </c:pt>
                <c:pt idx="469">
                  <c:v>407.6</c:v>
                </c:pt>
                <c:pt idx="470">
                  <c:v>402</c:v>
                </c:pt>
                <c:pt idx="471">
                  <c:v>404</c:v>
                </c:pt>
                <c:pt idx="472">
                  <c:v>406</c:v>
                </c:pt>
                <c:pt idx="473">
                  <c:v>397.4</c:v>
                </c:pt>
                <c:pt idx="474">
                  <c:v>400.2</c:v>
                </c:pt>
                <c:pt idx="475">
                  <c:v>406</c:v>
                </c:pt>
                <c:pt idx="476">
                  <c:v>398</c:v>
                </c:pt>
                <c:pt idx="477">
                  <c:v>403.8</c:v>
                </c:pt>
                <c:pt idx="478">
                  <c:v>406</c:v>
                </c:pt>
                <c:pt idx="479">
                  <c:v>404.4</c:v>
                </c:pt>
                <c:pt idx="480">
                  <c:v>403.8</c:v>
                </c:pt>
                <c:pt idx="481">
                  <c:v>413</c:v>
                </c:pt>
                <c:pt idx="482">
                  <c:v>415</c:v>
                </c:pt>
                <c:pt idx="483">
                  <c:v>409</c:v>
                </c:pt>
                <c:pt idx="484">
                  <c:v>410</c:v>
                </c:pt>
                <c:pt idx="485">
                  <c:v>409</c:v>
                </c:pt>
                <c:pt idx="486">
                  <c:v>398.4</c:v>
                </c:pt>
                <c:pt idx="487">
                  <c:v>401</c:v>
                </c:pt>
                <c:pt idx="488">
                  <c:v>401</c:v>
                </c:pt>
                <c:pt idx="489">
                  <c:v>406</c:v>
                </c:pt>
                <c:pt idx="490">
                  <c:v>404.8</c:v>
                </c:pt>
                <c:pt idx="491">
                  <c:v>404.4</c:v>
                </c:pt>
                <c:pt idx="492">
                  <c:v>397</c:v>
                </c:pt>
                <c:pt idx="493">
                  <c:v>391</c:v>
                </c:pt>
                <c:pt idx="494">
                  <c:v>396.2</c:v>
                </c:pt>
                <c:pt idx="495">
                  <c:v>397</c:v>
                </c:pt>
                <c:pt idx="496">
                  <c:v>392.8</c:v>
                </c:pt>
                <c:pt idx="497">
                  <c:v>392.6</c:v>
                </c:pt>
                <c:pt idx="498">
                  <c:v>385</c:v>
                </c:pt>
                <c:pt idx="499">
                  <c:v>385</c:v>
                </c:pt>
                <c:pt idx="500">
                  <c:v>369</c:v>
                </c:pt>
                <c:pt idx="501">
                  <c:v>377.6</c:v>
                </c:pt>
                <c:pt idx="502">
                  <c:v>372</c:v>
                </c:pt>
                <c:pt idx="503">
                  <c:v>380</c:v>
                </c:pt>
                <c:pt idx="504">
                  <c:v>379.8</c:v>
                </c:pt>
                <c:pt idx="505">
                  <c:v>384.4</c:v>
                </c:pt>
                <c:pt idx="506">
                  <c:v>386</c:v>
                </c:pt>
                <c:pt idx="507">
                  <c:v>376.8</c:v>
                </c:pt>
                <c:pt idx="508">
                  <c:v>372.6</c:v>
                </c:pt>
                <c:pt idx="509">
                  <c:v>368.6</c:v>
                </c:pt>
                <c:pt idx="510">
                  <c:v>364.8</c:v>
                </c:pt>
                <c:pt idx="511">
                  <c:v>371</c:v>
                </c:pt>
                <c:pt idx="512">
                  <c:v>378</c:v>
                </c:pt>
                <c:pt idx="513">
                  <c:v>381</c:v>
                </c:pt>
                <c:pt idx="514">
                  <c:v>372.4</c:v>
                </c:pt>
                <c:pt idx="515">
                  <c:v>371.2</c:v>
                </c:pt>
                <c:pt idx="516">
                  <c:v>377.4</c:v>
                </c:pt>
                <c:pt idx="517">
                  <c:v>381.6</c:v>
                </c:pt>
                <c:pt idx="518">
                  <c:v>372.6</c:v>
                </c:pt>
                <c:pt idx="519">
                  <c:v>374.4</c:v>
                </c:pt>
                <c:pt idx="520">
                  <c:v>372.2</c:v>
                </c:pt>
                <c:pt idx="521">
                  <c:v>378</c:v>
                </c:pt>
                <c:pt idx="522">
                  <c:v>370</c:v>
                </c:pt>
                <c:pt idx="523">
                  <c:v>374.2</c:v>
                </c:pt>
                <c:pt idx="524">
                  <c:v>384</c:v>
                </c:pt>
                <c:pt idx="525">
                  <c:v>385</c:v>
                </c:pt>
                <c:pt idx="526">
                  <c:v>380.4</c:v>
                </c:pt>
                <c:pt idx="527">
                  <c:v>375.8</c:v>
                </c:pt>
                <c:pt idx="528">
                  <c:v>365</c:v>
                </c:pt>
                <c:pt idx="529">
                  <c:v>359</c:v>
                </c:pt>
                <c:pt idx="530">
                  <c:v>366</c:v>
                </c:pt>
                <c:pt idx="531">
                  <c:v>371.8</c:v>
                </c:pt>
                <c:pt idx="532">
                  <c:v>382.8</c:v>
                </c:pt>
                <c:pt idx="533">
                  <c:v>379.4</c:v>
                </c:pt>
                <c:pt idx="534">
                  <c:v>383.8</c:v>
                </c:pt>
                <c:pt idx="535">
                  <c:v>388.6</c:v>
                </c:pt>
                <c:pt idx="536">
                  <c:v>395</c:v>
                </c:pt>
                <c:pt idx="537">
                  <c:v>387.8</c:v>
                </c:pt>
                <c:pt idx="538">
                  <c:v>393</c:v>
                </c:pt>
                <c:pt idx="539">
                  <c:v>396</c:v>
                </c:pt>
                <c:pt idx="540">
                  <c:v>393</c:v>
                </c:pt>
                <c:pt idx="541">
                  <c:v>395.8</c:v>
                </c:pt>
                <c:pt idx="542">
                  <c:v>395</c:v>
                </c:pt>
                <c:pt idx="543">
                  <c:v>405.6</c:v>
                </c:pt>
                <c:pt idx="544">
                  <c:v>404.4</c:v>
                </c:pt>
                <c:pt idx="545">
                  <c:v>406</c:v>
                </c:pt>
                <c:pt idx="546">
                  <c:v>409</c:v>
                </c:pt>
                <c:pt idx="547">
                  <c:v>411.2</c:v>
                </c:pt>
                <c:pt idx="548">
                  <c:v>403.2</c:v>
                </c:pt>
                <c:pt idx="549">
                  <c:v>415</c:v>
                </c:pt>
                <c:pt idx="550">
                  <c:v>425</c:v>
                </c:pt>
                <c:pt idx="551">
                  <c:v>423</c:v>
                </c:pt>
                <c:pt idx="552">
                  <c:v>430</c:v>
                </c:pt>
                <c:pt idx="553">
                  <c:v>433.6</c:v>
                </c:pt>
                <c:pt idx="554">
                  <c:v>432</c:v>
                </c:pt>
                <c:pt idx="555">
                  <c:v>429.8</c:v>
                </c:pt>
                <c:pt idx="556">
                  <c:v>421</c:v>
                </c:pt>
                <c:pt idx="557">
                  <c:v>423.6</c:v>
                </c:pt>
                <c:pt idx="558">
                  <c:v>418.2</c:v>
                </c:pt>
                <c:pt idx="559">
                  <c:v>409.6</c:v>
                </c:pt>
                <c:pt idx="560">
                  <c:v>405</c:v>
                </c:pt>
                <c:pt idx="561">
                  <c:v>391</c:v>
                </c:pt>
                <c:pt idx="562">
                  <c:v>390</c:v>
                </c:pt>
                <c:pt idx="563">
                  <c:v>393.4</c:v>
                </c:pt>
                <c:pt idx="564">
                  <c:v>385</c:v>
                </c:pt>
                <c:pt idx="565">
                  <c:v>394.4</c:v>
                </c:pt>
                <c:pt idx="566">
                  <c:v>392.4</c:v>
                </c:pt>
                <c:pt idx="567">
                  <c:v>391.8</c:v>
                </c:pt>
                <c:pt idx="568">
                  <c:v>391</c:v>
                </c:pt>
                <c:pt idx="569">
                  <c:v>389.2</c:v>
                </c:pt>
                <c:pt idx="570">
                  <c:v>384.4</c:v>
                </c:pt>
                <c:pt idx="571">
                  <c:v>378</c:v>
                </c:pt>
                <c:pt idx="572">
                  <c:v>376.4</c:v>
                </c:pt>
                <c:pt idx="573">
                  <c:v>374.4</c:v>
                </c:pt>
                <c:pt idx="574">
                  <c:v>370</c:v>
                </c:pt>
                <c:pt idx="575">
                  <c:v>356.2</c:v>
                </c:pt>
                <c:pt idx="576">
                  <c:v>353.8</c:v>
                </c:pt>
                <c:pt idx="577">
                  <c:v>351</c:v>
                </c:pt>
                <c:pt idx="578">
                  <c:v>360</c:v>
                </c:pt>
                <c:pt idx="579">
                  <c:v>360.8</c:v>
                </c:pt>
                <c:pt idx="580">
                  <c:v>358</c:v>
                </c:pt>
                <c:pt idx="581">
                  <c:v>355.4</c:v>
                </c:pt>
                <c:pt idx="582">
                  <c:v>366.8</c:v>
                </c:pt>
                <c:pt idx="583">
                  <c:v>359.6</c:v>
                </c:pt>
                <c:pt idx="584">
                  <c:v>375.8</c:v>
                </c:pt>
                <c:pt idx="585">
                  <c:v>374.8</c:v>
                </c:pt>
                <c:pt idx="586">
                  <c:v>376.8</c:v>
                </c:pt>
                <c:pt idx="587">
                  <c:v>377.6</c:v>
                </c:pt>
                <c:pt idx="588">
                  <c:v>377.8</c:v>
                </c:pt>
                <c:pt idx="589">
                  <c:v>370.8</c:v>
                </c:pt>
                <c:pt idx="590">
                  <c:v>374.2</c:v>
                </c:pt>
                <c:pt idx="591">
                  <c:v>368</c:v>
                </c:pt>
                <c:pt idx="592">
                  <c:v>366.8</c:v>
                </c:pt>
                <c:pt idx="593">
                  <c:v>366.2</c:v>
                </c:pt>
                <c:pt idx="594">
                  <c:v>362.4</c:v>
                </c:pt>
                <c:pt idx="595">
                  <c:v>357.2</c:v>
                </c:pt>
                <c:pt idx="596">
                  <c:v>354</c:v>
                </c:pt>
                <c:pt idx="597">
                  <c:v>348.6</c:v>
                </c:pt>
                <c:pt idx="598">
                  <c:v>344.8</c:v>
                </c:pt>
                <c:pt idx="599">
                  <c:v>346.4</c:v>
                </c:pt>
                <c:pt idx="600">
                  <c:v>347</c:v>
                </c:pt>
                <c:pt idx="601">
                  <c:v>346.2</c:v>
                </c:pt>
                <c:pt idx="602">
                  <c:v>343</c:v>
                </c:pt>
                <c:pt idx="603">
                  <c:v>345.6</c:v>
                </c:pt>
                <c:pt idx="604">
                  <c:v>348.2</c:v>
                </c:pt>
                <c:pt idx="605">
                  <c:v>364.2</c:v>
                </c:pt>
                <c:pt idx="606">
                  <c:v>370</c:v>
                </c:pt>
                <c:pt idx="607">
                  <c:v>363</c:v>
                </c:pt>
                <c:pt idx="608">
                  <c:v>365.6</c:v>
                </c:pt>
                <c:pt idx="609">
                  <c:v>368.4</c:v>
                </c:pt>
                <c:pt idx="610">
                  <c:v>372.4</c:v>
                </c:pt>
                <c:pt idx="611">
                  <c:v>376.2</c:v>
                </c:pt>
                <c:pt idx="612">
                  <c:v>373.8</c:v>
                </c:pt>
                <c:pt idx="613">
                  <c:v>376.8</c:v>
                </c:pt>
                <c:pt idx="614">
                  <c:v>383.6</c:v>
                </c:pt>
                <c:pt idx="615">
                  <c:v>379.4</c:v>
                </c:pt>
                <c:pt idx="616">
                  <c:v>380.8</c:v>
                </c:pt>
                <c:pt idx="617">
                  <c:v>382</c:v>
                </c:pt>
                <c:pt idx="618">
                  <c:v>381.2</c:v>
                </c:pt>
                <c:pt idx="619">
                  <c:v>388.8</c:v>
                </c:pt>
                <c:pt idx="620">
                  <c:v>392</c:v>
                </c:pt>
                <c:pt idx="621">
                  <c:v>392.4</c:v>
                </c:pt>
                <c:pt idx="622">
                  <c:v>396</c:v>
                </c:pt>
                <c:pt idx="623">
                  <c:v>396</c:v>
                </c:pt>
                <c:pt idx="624">
                  <c:v>394.4</c:v>
                </c:pt>
                <c:pt idx="625">
                  <c:v>391.8</c:v>
                </c:pt>
                <c:pt idx="626">
                  <c:v>396</c:v>
                </c:pt>
                <c:pt idx="627">
                  <c:v>401.2</c:v>
                </c:pt>
                <c:pt idx="628">
                  <c:v>395.2</c:v>
                </c:pt>
                <c:pt idx="629">
                  <c:v>395.4</c:v>
                </c:pt>
                <c:pt idx="630">
                  <c:v>387.2</c:v>
                </c:pt>
                <c:pt idx="631">
                  <c:v>387.2</c:v>
                </c:pt>
                <c:pt idx="632">
                  <c:v>389.4</c:v>
                </c:pt>
                <c:pt idx="633">
                  <c:v>390</c:v>
                </c:pt>
                <c:pt idx="634">
                  <c:v>393.2</c:v>
                </c:pt>
                <c:pt idx="635">
                  <c:v>390.4</c:v>
                </c:pt>
                <c:pt idx="636">
                  <c:v>392.8</c:v>
                </c:pt>
                <c:pt idx="637">
                  <c:v>389.6</c:v>
                </c:pt>
                <c:pt idx="638">
                  <c:v>386.4</c:v>
                </c:pt>
                <c:pt idx="639">
                  <c:v>388.6</c:v>
                </c:pt>
                <c:pt idx="640">
                  <c:v>390</c:v>
                </c:pt>
                <c:pt idx="641">
                  <c:v>384.2</c:v>
                </c:pt>
                <c:pt idx="642">
                  <c:v>377.4</c:v>
                </c:pt>
                <c:pt idx="643">
                  <c:v>378.8</c:v>
                </c:pt>
                <c:pt idx="644">
                  <c:v>384</c:v>
                </c:pt>
                <c:pt idx="645">
                  <c:v>379.2</c:v>
                </c:pt>
                <c:pt idx="646">
                  <c:v>376.8</c:v>
                </c:pt>
                <c:pt idx="647">
                  <c:v>381.4</c:v>
                </c:pt>
                <c:pt idx="648">
                  <c:v>379.6</c:v>
                </c:pt>
                <c:pt idx="649">
                  <c:v>374.8</c:v>
                </c:pt>
                <c:pt idx="650">
                  <c:v>371.8</c:v>
                </c:pt>
                <c:pt idx="651">
                  <c:v>373</c:v>
                </c:pt>
                <c:pt idx="652">
                  <c:v>371.2</c:v>
                </c:pt>
                <c:pt idx="653">
                  <c:v>375</c:v>
                </c:pt>
                <c:pt idx="654">
                  <c:v>375.2</c:v>
                </c:pt>
                <c:pt idx="655">
                  <c:v>386</c:v>
                </c:pt>
                <c:pt idx="656">
                  <c:v>386.8</c:v>
                </c:pt>
                <c:pt idx="657">
                  <c:v>390</c:v>
                </c:pt>
                <c:pt idx="658">
                  <c:v>385.2</c:v>
                </c:pt>
                <c:pt idx="659">
                  <c:v>388</c:v>
                </c:pt>
                <c:pt idx="660">
                  <c:v>383.8</c:v>
                </c:pt>
                <c:pt idx="661">
                  <c:v>386.6</c:v>
                </c:pt>
                <c:pt idx="662">
                  <c:v>391.2</c:v>
                </c:pt>
                <c:pt idx="663">
                  <c:v>393</c:v>
                </c:pt>
                <c:pt idx="664">
                  <c:v>388</c:v>
                </c:pt>
                <c:pt idx="665">
                  <c:v>387</c:v>
                </c:pt>
                <c:pt idx="666">
                  <c:v>380.4</c:v>
                </c:pt>
                <c:pt idx="667">
                  <c:v>374</c:v>
                </c:pt>
                <c:pt idx="668">
                  <c:v>373</c:v>
                </c:pt>
                <c:pt idx="669">
                  <c:v>368.8</c:v>
                </c:pt>
                <c:pt idx="670">
                  <c:v>364</c:v>
                </c:pt>
                <c:pt idx="671">
                  <c:v>393.2</c:v>
                </c:pt>
                <c:pt idx="672">
                  <c:v>388.2</c:v>
                </c:pt>
                <c:pt idx="673">
                  <c:v>386.8</c:v>
                </c:pt>
                <c:pt idx="674">
                  <c:v>384.8</c:v>
                </c:pt>
                <c:pt idx="675">
                  <c:v>388</c:v>
                </c:pt>
                <c:pt idx="676">
                  <c:v>397</c:v>
                </c:pt>
                <c:pt idx="677">
                  <c:v>394.8</c:v>
                </c:pt>
                <c:pt idx="678">
                  <c:v>395.6</c:v>
                </c:pt>
                <c:pt idx="679">
                  <c:v>388.8</c:v>
                </c:pt>
                <c:pt idx="680">
                  <c:v>389.2</c:v>
                </c:pt>
                <c:pt idx="681">
                  <c:v>391.2</c:v>
                </c:pt>
                <c:pt idx="682">
                  <c:v>386.6</c:v>
                </c:pt>
                <c:pt idx="683">
                  <c:v>388.6</c:v>
                </c:pt>
                <c:pt idx="684">
                  <c:v>390.8</c:v>
                </c:pt>
                <c:pt idx="685">
                  <c:v>392</c:v>
                </c:pt>
                <c:pt idx="686">
                  <c:v>398.8</c:v>
                </c:pt>
                <c:pt idx="687">
                  <c:v>392</c:v>
                </c:pt>
                <c:pt idx="688">
                  <c:v>393.6</c:v>
                </c:pt>
                <c:pt idx="689">
                  <c:v>394</c:v>
                </c:pt>
                <c:pt idx="690">
                  <c:v>399.6</c:v>
                </c:pt>
                <c:pt idx="691">
                  <c:v>405</c:v>
                </c:pt>
                <c:pt idx="692">
                  <c:v>403.4</c:v>
                </c:pt>
                <c:pt idx="693">
                  <c:v>397</c:v>
                </c:pt>
                <c:pt idx="694">
                  <c:v>402.6</c:v>
                </c:pt>
                <c:pt idx="695">
                  <c:v>408.6</c:v>
                </c:pt>
                <c:pt idx="696">
                  <c:v>405.2</c:v>
                </c:pt>
                <c:pt idx="697">
                  <c:v>404.8</c:v>
                </c:pt>
                <c:pt idx="698">
                  <c:v>401.4</c:v>
                </c:pt>
                <c:pt idx="699">
                  <c:v>399</c:v>
                </c:pt>
                <c:pt idx="700">
                  <c:v>396.4</c:v>
                </c:pt>
                <c:pt idx="701">
                  <c:v>391</c:v>
                </c:pt>
                <c:pt idx="702">
                  <c:v>398.6</c:v>
                </c:pt>
                <c:pt idx="703">
                  <c:v>398.8</c:v>
                </c:pt>
                <c:pt idx="704">
                  <c:v>375</c:v>
                </c:pt>
                <c:pt idx="705">
                  <c:v>372.6</c:v>
                </c:pt>
                <c:pt idx="706">
                  <c:v>374.6</c:v>
                </c:pt>
                <c:pt idx="707">
                  <c:v>371.6</c:v>
                </c:pt>
                <c:pt idx="708">
                  <c:v>365.4</c:v>
                </c:pt>
                <c:pt idx="709">
                  <c:v>364.6</c:v>
                </c:pt>
                <c:pt idx="710">
                  <c:v>367.2</c:v>
                </c:pt>
                <c:pt idx="711">
                  <c:v>364</c:v>
                </c:pt>
                <c:pt idx="712">
                  <c:v>367.4</c:v>
                </c:pt>
                <c:pt idx="713">
                  <c:v>371</c:v>
                </c:pt>
                <c:pt idx="714">
                  <c:v>373.4</c:v>
                </c:pt>
                <c:pt idx="715">
                  <c:v>376</c:v>
                </c:pt>
                <c:pt idx="716">
                  <c:v>374.6</c:v>
                </c:pt>
                <c:pt idx="717">
                  <c:v>376.6</c:v>
                </c:pt>
                <c:pt idx="718">
                  <c:v>374.8</c:v>
                </c:pt>
                <c:pt idx="719">
                  <c:v>376.6</c:v>
                </c:pt>
                <c:pt idx="720">
                  <c:v>378.2</c:v>
                </c:pt>
                <c:pt idx="721">
                  <c:v>372.8</c:v>
                </c:pt>
                <c:pt idx="722">
                  <c:v>367.4</c:v>
                </c:pt>
                <c:pt idx="723">
                  <c:v>371.2</c:v>
                </c:pt>
                <c:pt idx="724">
                  <c:v>373.2</c:v>
                </c:pt>
                <c:pt idx="725">
                  <c:v>373.8</c:v>
                </c:pt>
                <c:pt idx="726">
                  <c:v>373</c:v>
                </c:pt>
                <c:pt idx="727">
                  <c:v>375.2</c:v>
                </c:pt>
                <c:pt idx="728">
                  <c:v>369.2</c:v>
                </c:pt>
                <c:pt idx="729">
                  <c:v>369</c:v>
                </c:pt>
                <c:pt idx="730">
                  <c:v>366.8</c:v>
                </c:pt>
                <c:pt idx="731">
                  <c:v>360.6</c:v>
                </c:pt>
                <c:pt idx="732">
                  <c:v>367.4</c:v>
                </c:pt>
                <c:pt idx="733">
                  <c:v>368.2</c:v>
                </c:pt>
                <c:pt idx="734">
                  <c:v>366</c:v>
                </c:pt>
                <c:pt idx="735">
                  <c:v>363</c:v>
                </c:pt>
                <c:pt idx="736">
                  <c:v>361.4</c:v>
                </c:pt>
                <c:pt idx="737">
                  <c:v>365.8</c:v>
                </c:pt>
                <c:pt idx="738">
                  <c:v>358.8</c:v>
                </c:pt>
                <c:pt idx="739">
                  <c:v>363.8</c:v>
                </c:pt>
                <c:pt idx="740">
                  <c:v>360</c:v>
                </c:pt>
                <c:pt idx="741">
                  <c:v>355</c:v>
                </c:pt>
                <c:pt idx="742">
                  <c:v>354.2</c:v>
                </c:pt>
                <c:pt idx="743">
                  <c:v>350</c:v>
                </c:pt>
                <c:pt idx="744">
                  <c:v>353</c:v>
                </c:pt>
                <c:pt idx="745">
                  <c:v>348</c:v>
                </c:pt>
                <c:pt idx="746">
                  <c:v>346.8</c:v>
                </c:pt>
                <c:pt idx="747">
                  <c:v>350</c:v>
                </c:pt>
                <c:pt idx="748">
                  <c:v>350.6</c:v>
                </c:pt>
                <c:pt idx="749">
                  <c:v>352</c:v>
                </c:pt>
                <c:pt idx="750">
                  <c:v>351.4</c:v>
                </c:pt>
                <c:pt idx="751">
                  <c:v>350</c:v>
                </c:pt>
                <c:pt idx="752">
                  <c:v>348.6</c:v>
                </c:pt>
                <c:pt idx="753">
                  <c:v>350</c:v>
                </c:pt>
                <c:pt idx="754">
                  <c:v>348.8</c:v>
                </c:pt>
                <c:pt idx="755">
                  <c:v>342</c:v>
                </c:pt>
                <c:pt idx="756">
                  <c:v>342.8</c:v>
                </c:pt>
                <c:pt idx="757">
                  <c:v>340</c:v>
                </c:pt>
                <c:pt idx="758">
                  <c:v>339.6</c:v>
                </c:pt>
                <c:pt idx="759">
                  <c:v>334</c:v>
                </c:pt>
                <c:pt idx="760">
                  <c:v>325.2</c:v>
                </c:pt>
                <c:pt idx="761">
                  <c:v>318.2</c:v>
                </c:pt>
                <c:pt idx="762">
                  <c:v>326</c:v>
                </c:pt>
                <c:pt idx="763">
                  <c:v>328.2</c:v>
                </c:pt>
                <c:pt idx="764">
                  <c:v>330.8</c:v>
                </c:pt>
                <c:pt idx="765">
                  <c:v>333.4</c:v>
                </c:pt>
                <c:pt idx="766">
                  <c:v>307</c:v>
                </c:pt>
                <c:pt idx="767">
                  <c:v>307.60000000000002</c:v>
                </c:pt>
                <c:pt idx="768">
                  <c:v>302</c:v>
                </c:pt>
                <c:pt idx="769">
                  <c:v>301.2</c:v>
                </c:pt>
                <c:pt idx="770">
                  <c:v>298.39999999999998</c:v>
                </c:pt>
                <c:pt idx="771">
                  <c:v>293.39999999999998</c:v>
                </c:pt>
                <c:pt idx="772">
                  <c:v>298.2</c:v>
                </c:pt>
                <c:pt idx="773">
                  <c:v>298</c:v>
                </c:pt>
                <c:pt idx="774">
                  <c:v>300.39999999999998</c:v>
                </c:pt>
                <c:pt idx="775">
                  <c:v>298.8</c:v>
                </c:pt>
                <c:pt idx="776">
                  <c:v>297.2</c:v>
                </c:pt>
                <c:pt idx="777">
                  <c:v>293.60000000000002</c:v>
                </c:pt>
                <c:pt idx="778">
                  <c:v>290</c:v>
                </c:pt>
                <c:pt idx="779">
                  <c:v>292.2</c:v>
                </c:pt>
                <c:pt idx="780">
                  <c:v>290</c:v>
                </c:pt>
                <c:pt idx="781">
                  <c:v>294</c:v>
                </c:pt>
                <c:pt idx="782">
                  <c:v>290.2</c:v>
                </c:pt>
                <c:pt idx="783">
                  <c:v>286.8</c:v>
                </c:pt>
                <c:pt idx="784">
                  <c:v>283</c:v>
                </c:pt>
                <c:pt idx="785">
                  <c:v>283.2</c:v>
                </c:pt>
                <c:pt idx="786">
                  <c:v>282.8</c:v>
                </c:pt>
                <c:pt idx="787">
                  <c:v>281.2</c:v>
                </c:pt>
                <c:pt idx="788">
                  <c:v>280.2</c:v>
                </c:pt>
                <c:pt idx="789">
                  <c:v>283</c:v>
                </c:pt>
                <c:pt idx="790">
                  <c:v>276.2</c:v>
                </c:pt>
                <c:pt idx="791">
                  <c:v>282.2</c:v>
                </c:pt>
                <c:pt idx="792">
                  <c:v>281.2</c:v>
                </c:pt>
                <c:pt idx="793">
                  <c:v>283</c:v>
                </c:pt>
                <c:pt idx="794">
                  <c:v>283.60000000000002</c:v>
                </c:pt>
                <c:pt idx="795">
                  <c:v>283</c:v>
                </c:pt>
                <c:pt idx="796">
                  <c:v>277.2</c:v>
                </c:pt>
                <c:pt idx="797">
                  <c:v>278.39999999999998</c:v>
                </c:pt>
                <c:pt idx="798">
                  <c:v>269.39999999999998</c:v>
                </c:pt>
                <c:pt idx="799">
                  <c:v>267</c:v>
                </c:pt>
                <c:pt idx="800">
                  <c:v>273.39999999999998</c:v>
                </c:pt>
                <c:pt idx="801">
                  <c:v>274.39999999999998</c:v>
                </c:pt>
                <c:pt idx="802">
                  <c:v>275</c:v>
                </c:pt>
                <c:pt idx="803">
                  <c:v>274.39999999999998</c:v>
                </c:pt>
                <c:pt idx="804">
                  <c:v>274.2</c:v>
                </c:pt>
                <c:pt idx="805">
                  <c:v>286</c:v>
                </c:pt>
                <c:pt idx="806">
                  <c:v>292.8</c:v>
                </c:pt>
                <c:pt idx="807">
                  <c:v>288.60000000000002</c:v>
                </c:pt>
                <c:pt idx="808">
                  <c:v>291.2</c:v>
                </c:pt>
                <c:pt idx="809">
                  <c:v>293.8</c:v>
                </c:pt>
                <c:pt idx="810">
                  <c:v>295.2</c:v>
                </c:pt>
                <c:pt idx="811">
                  <c:v>293.2</c:v>
                </c:pt>
                <c:pt idx="812">
                  <c:v>293.39999999999998</c:v>
                </c:pt>
                <c:pt idx="813">
                  <c:v>293.2</c:v>
                </c:pt>
                <c:pt idx="814">
                  <c:v>296.60000000000002</c:v>
                </c:pt>
                <c:pt idx="815">
                  <c:v>303</c:v>
                </c:pt>
                <c:pt idx="816">
                  <c:v>303.60000000000002</c:v>
                </c:pt>
                <c:pt idx="817">
                  <c:v>305.8</c:v>
                </c:pt>
                <c:pt idx="818">
                  <c:v>297.39999999999998</c:v>
                </c:pt>
                <c:pt idx="819">
                  <c:v>298.2</c:v>
                </c:pt>
                <c:pt idx="820">
                  <c:v>303.60000000000002</c:v>
                </c:pt>
                <c:pt idx="821">
                  <c:v>302.8</c:v>
                </c:pt>
                <c:pt idx="822">
                  <c:v>303</c:v>
                </c:pt>
                <c:pt idx="823">
                  <c:v>307.2</c:v>
                </c:pt>
                <c:pt idx="824">
                  <c:v>307.8</c:v>
                </c:pt>
                <c:pt idx="825">
                  <c:v>310</c:v>
                </c:pt>
                <c:pt idx="826">
                  <c:v>310.60000000000002</c:v>
                </c:pt>
                <c:pt idx="827">
                  <c:v>309.8</c:v>
                </c:pt>
                <c:pt idx="828">
                  <c:v>314.2</c:v>
                </c:pt>
                <c:pt idx="829">
                  <c:v>314.8</c:v>
                </c:pt>
                <c:pt idx="830">
                  <c:v>315</c:v>
                </c:pt>
                <c:pt idx="831">
                  <c:v>311.39999999999998</c:v>
                </c:pt>
                <c:pt idx="832">
                  <c:v>313.8</c:v>
                </c:pt>
                <c:pt idx="833">
                  <c:v>317.39999999999998</c:v>
                </c:pt>
                <c:pt idx="834">
                  <c:v>311</c:v>
                </c:pt>
                <c:pt idx="835">
                  <c:v>314</c:v>
                </c:pt>
                <c:pt idx="836">
                  <c:v>313.8</c:v>
                </c:pt>
                <c:pt idx="837">
                  <c:v>312.2</c:v>
                </c:pt>
                <c:pt idx="838">
                  <c:v>314</c:v>
                </c:pt>
                <c:pt idx="839">
                  <c:v>312.60000000000002</c:v>
                </c:pt>
                <c:pt idx="840">
                  <c:v>310</c:v>
                </c:pt>
                <c:pt idx="841">
                  <c:v>309.2</c:v>
                </c:pt>
                <c:pt idx="842">
                  <c:v>313.2</c:v>
                </c:pt>
                <c:pt idx="843">
                  <c:v>312</c:v>
                </c:pt>
                <c:pt idx="844">
                  <c:v>314</c:v>
                </c:pt>
                <c:pt idx="845">
                  <c:v>311</c:v>
                </c:pt>
                <c:pt idx="846">
                  <c:v>309</c:v>
                </c:pt>
                <c:pt idx="847">
                  <c:v>306.8</c:v>
                </c:pt>
                <c:pt idx="848">
                  <c:v>306</c:v>
                </c:pt>
                <c:pt idx="849">
                  <c:v>305.2</c:v>
                </c:pt>
                <c:pt idx="850">
                  <c:v>295</c:v>
                </c:pt>
                <c:pt idx="851">
                  <c:v>299</c:v>
                </c:pt>
                <c:pt idx="852">
                  <c:v>302.2</c:v>
                </c:pt>
                <c:pt idx="853">
                  <c:v>299</c:v>
                </c:pt>
                <c:pt idx="854">
                  <c:v>296.60000000000002</c:v>
                </c:pt>
                <c:pt idx="855">
                  <c:v>289.8</c:v>
                </c:pt>
                <c:pt idx="856">
                  <c:v>294.2</c:v>
                </c:pt>
                <c:pt idx="857">
                  <c:v>296.8</c:v>
                </c:pt>
                <c:pt idx="858">
                  <c:v>291.2</c:v>
                </c:pt>
                <c:pt idx="859">
                  <c:v>293</c:v>
                </c:pt>
                <c:pt idx="860">
                  <c:v>295</c:v>
                </c:pt>
                <c:pt idx="861">
                  <c:v>291.60000000000002</c:v>
                </c:pt>
                <c:pt idx="862">
                  <c:v>292.8</c:v>
                </c:pt>
                <c:pt idx="863">
                  <c:v>291.60000000000002</c:v>
                </c:pt>
                <c:pt idx="864">
                  <c:v>292.39999999999998</c:v>
                </c:pt>
                <c:pt idx="865">
                  <c:v>294</c:v>
                </c:pt>
                <c:pt idx="866">
                  <c:v>288.60000000000002</c:v>
                </c:pt>
                <c:pt idx="867">
                  <c:v>283.8</c:v>
                </c:pt>
                <c:pt idx="868">
                  <c:v>285</c:v>
                </c:pt>
                <c:pt idx="869">
                  <c:v>283</c:v>
                </c:pt>
                <c:pt idx="870">
                  <c:v>285.2</c:v>
                </c:pt>
                <c:pt idx="871">
                  <c:v>286.2</c:v>
                </c:pt>
                <c:pt idx="872">
                  <c:v>290.2</c:v>
                </c:pt>
                <c:pt idx="873">
                  <c:v>287.8</c:v>
                </c:pt>
                <c:pt idx="874">
                  <c:v>289.60000000000002</c:v>
                </c:pt>
                <c:pt idx="875">
                  <c:v>290.60000000000002</c:v>
                </c:pt>
                <c:pt idx="876">
                  <c:v>295.2</c:v>
                </c:pt>
                <c:pt idx="877">
                  <c:v>298</c:v>
                </c:pt>
                <c:pt idx="878">
                  <c:v>294.2</c:v>
                </c:pt>
                <c:pt idx="879">
                  <c:v>293.39999999999998</c:v>
                </c:pt>
                <c:pt idx="880">
                  <c:v>289</c:v>
                </c:pt>
                <c:pt idx="881">
                  <c:v>291.39999999999998</c:v>
                </c:pt>
                <c:pt idx="882">
                  <c:v>289.8</c:v>
                </c:pt>
                <c:pt idx="883">
                  <c:v>285</c:v>
                </c:pt>
                <c:pt idx="884">
                  <c:v>283.60000000000002</c:v>
                </c:pt>
                <c:pt idx="885">
                  <c:v>282.39999999999998</c:v>
                </c:pt>
                <c:pt idx="886">
                  <c:v>281.8</c:v>
                </c:pt>
                <c:pt idx="887">
                  <c:v>281.60000000000002</c:v>
                </c:pt>
                <c:pt idx="888">
                  <c:v>283</c:v>
                </c:pt>
                <c:pt idx="889">
                  <c:v>283.60000000000002</c:v>
                </c:pt>
                <c:pt idx="890">
                  <c:v>288</c:v>
                </c:pt>
                <c:pt idx="891">
                  <c:v>287.2</c:v>
                </c:pt>
                <c:pt idx="892">
                  <c:v>285.2</c:v>
                </c:pt>
                <c:pt idx="893">
                  <c:v>280.8</c:v>
                </c:pt>
                <c:pt idx="894">
                  <c:v>280</c:v>
                </c:pt>
                <c:pt idx="895">
                  <c:v>278.39999999999998</c:v>
                </c:pt>
                <c:pt idx="896">
                  <c:v>273.2</c:v>
                </c:pt>
                <c:pt idx="897">
                  <c:v>273</c:v>
                </c:pt>
                <c:pt idx="898">
                  <c:v>276</c:v>
                </c:pt>
                <c:pt idx="899">
                  <c:v>280</c:v>
                </c:pt>
                <c:pt idx="900">
                  <c:v>274.2</c:v>
                </c:pt>
                <c:pt idx="901">
                  <c:v>275.2</c:v>
                </c:pt>
                <c:pt idx="902">
                  <c:v>274.8</c:v>
                </c:pt>
                <c:pt idx="903">
                  <c:v>278.60000000000002</c:v>
                </c:pt>
                <c:pt idx="904">
                  <c:v>279.60000000000002</c:v>
                </c:pt>
                <c:pt idx="905">
                  <c:v>278</c:v>
                </c:pt>
                <c:pt idx="906">
                  <c:v>277.8</c:v>
                </c:pt>
                <c:pt idx="907">
                  <c:v>275.39999999999998</c:v>
                </c:pt>
                <c:pt idx="908">
                  <c:v>273.60000000000002</c:v>
                </c:pt>
                <c:pt idx="909">
                  <c:v>272</c:v>
                </c:pt>
                <c:pt idx="910">
                  <c:v>276</c:v>
                </c:pt>
                <c:pt idx="911">
                  <c:v>280</c:v>
                </c:pt>
                <c:pt idx="912">
                  <c:v>279.60000000000002</c:v>
                </c:pt>
                <c:pt idx="913">
                  <c:v>278.39999999999998</c:v>
                </c:pt>
                <c:pt idx="914">
                  <c:v>281</c:v>
                </c:pt>
                <c:pt idx="915">
                  <c:v>282.2</c:v>
                </c:pt>
                <c:pt idx="916">
                  <c:v>280.60000000000002</c:v>
                </c:pt>
                <c:pt idx="917">
                  <c:v>278</c:v>
                </c:pt>
                <c:pt idx="918">
                  <c:v>277.2</c:v>
                </c:pt>
                <c:pt idx="919">
                  <c:v>280</c:v>
                </c:pt>
                <c:pt idx="920">
                  <c:v>270.2</c:v>
                </c:pt>
                <c:pt idx="921">
                  <c:v>268</c:v>
                </c:pt>
                <c:pt idx="922">
                  <c:v>266.8</c:v>
                </c:pt>
                <c:pt idx="923">
                  <c:v>267.8</c:v>
                </c:pt>
                <c:pt idx="924">
                  <c:v>267.60000000000002</c:v>
                </c:pt>
                <c:pt idx="925">
                  <c:v>267.2</c:v>
                </c:pt>
                <c:pt idx="926">
                  <c:v>269.2</c:v>
                </c:pt>
                <c:pt idx="927">
                  <c:v>265.39999999999998</c:v>
                </c:pt>
                <c:pt idx="928">
                  <c:v>263.8</c:v>
                </c:pt>
                <c:pt idx="929">
                  <c:v>262.2</c:v>
                </c:pt>
                <c:pt idx="930">
                  <c:v>266.60000000000002</c:v>
                </c:pt>
                <c:pt idx="931">
                  <c:v>267</c:v>
                </c:pt>
                <c:pt idx="932">
                  <c:v>272.60000000000002</c:v>
                </c:pt>
                <c:pt idx="933">
                  <c:v>271</c:v>
                </c:pt>
                <c:pt idx="934">
                  <c:v>275</c:v>
                </c:pt>
                <c:pt idx="935">
                  <c:v>274</c:v>
                </c:pt>
                <c:pt idx="936">
                  <c:v>273.2</c:v>
                </c:pt>
                <c:pt idx="937">
                  <c:v>266</c:v>
                </c:pt>
                <c:pt idx="938">
                  <c:v>267</c:v>
                </c:pt>
                <c:pt idx="939">
                  <c:v>260</c:v>
                </c:pt>
                <c:pt idx="940">
                  <c:v>252</c:v>
                </c:pt>
                <c:pt idx="941">
                  <c:v>255.4</c:v>
                </c:pt>
                <c:pt idx="942">
                  <c:v>252</c:v>
                </c:pt>
                <c:pt idx="943">
                  <c:v>253.4</c:v>
                </c:pt>
                <c:pt idx="944">
                  <c:v>252</c:v>
                </c:pt>
                <c:pt idx="945">
                  <c:v>251.2</c:v>
                </c:pt>
                <c:pt idx="946">
                  <c:v>252.4</c:v>
                </c:pt>
                <c:pt idx="947">
                  <c:v>252.2</c:v>
                </c:pt>
                <c:pt idx="948">
                  <c:v>249.8</c:v>
                </c:pt>
                <c:pt idx="949">
                  <c:v>252.8</c:v>
                </c:pt>
                <c:pt idx="950">
                  <c:v>254.8</c:v>
                </c:pt>
                <c:pt idx="951">
                  <c:v>252.8</c:v>
                </c:pt>
                <c:pt idx="952">
                  <c:v>252</c:v>
                </c:pt>
                <c:pt idx="953">
                  <c:v>252.2</c:v>
                </c:pt>
                <c:pt idx="954">
                  <c:v>255</c:v>
                </c:pt>
                <c:pt idx="955">
                  <c:v>254.2</c:v>
                </c:pt>
                <c:pt idx="956">
                  <c:v>252</c:v>
                </c:pt>
                <c:pt idx="957">
                  <c:v>254.4</c:v>
                </c:pt>
                <c:pt idx="958">
                  <c:v>254</c:v>
                </c:pt>
                <c:pt idx="959">
                  <c:v>251.8</c:v>
                </c:pt>
                <c:pt idx="960">
                  <c:v>251.2</c:v>
                </c:pt>
                <c:pt idx="961">
                  <c:v>253.2</c:v>
                </c:pt>
                <c:pt idx="962">
                  <c:v>253</c:v>
                </c:pt>
                <c:pt idx="963">
                  <c:v>251.8</c:v>
                </c:pt>
                <c:pt idx="964">
                  <c:v>249.8</c:v>
                </c:pt>
                <c:pt idx="965">
                  <c:v>252.2</c:v>
                </c:pt>
                <c:pt idx="966">
                  <c:v>252.4</c:v>
                </c:pt>
                <c:pt idx="967">
                  <c:v>248.2</c:v>
                </c:pt>
                <c:pt idx="968">
                  <c:v>247.6</c:v>
                </c:pt>
                <c:pt idx="969">
                  <c:v>248.6</c:v>
                </c:pt>
                <c:pt idx="970">
                  <c:v>249.6</c:v>
                </c:pt>
                <c:pt idx="971">
                  <c:v>254.6</c:v>
                </c:pt>
                <c:pt idx="972">
                  <c:v>263</c:v>
                </c:pt>
                <c:pt idx="973">
                  <c:v>266.8</c:v>
                </c:pt>
                <c:pt idx="974">
                  <c:v>265.60000000000002</c:v>
                </c:pt>
                <c:pt idx="975">
                  <c:v>264.60000000000002</c:v>
                </c:pt>
                <c:pt idx="976">
                  <c:v>272.39999999999998</c:v>
                </c:pt>
                <c:pt idx="977">
                  <c:v>271.39999999999998</c:v>
                </c:pt>
                <c:pt idx="978">
                  <c:v>271.60000000000002</c:v>
                </c:pt>
                <c:pt idx="979">
                  <c:v>271.60000000000002</c:v>
                </c:pt>
                <c:pt idx="980">
                  <c:v>261</c:v>
                </c:pt>
                <c:pt idx="981">
                  <c:v>261</c:v>
                </c:pt>
                <c:pt idx="982">
                  <c:v>261.60000000000002</c:v>
                </c:pt>
                <c:pt idx="983">
                  <c:v>261</c:v>
                </c:pt>
                <c:pt idx="984">
                  <c:v>259.39999999999998</c:v>
                </c:pt>
                <c:pt idx="985">
                  <c:v>259.60000000000002</c:v>
                </c:pt>
                <c:pt idx="986">
                  <c:v>258</c:v>
                </c:pt>
                <c:pt idx="987">
                  <c:v>259.60000000000002</c:v>
                </c:pt>
                <c:pt idx="988">
                  <c:v>259</c:v>
                </c:pt>
                <c:pt idx="989">
                  <c:v>266.8</c:v>
                </c:pt>
                <c:pt idx="990">
                  <c:v>276</c:v>
                </c:pt>
                <c:pt idx="991">
                  <c:v>274</c:v>
                </c:pt>
                <c:pt idx="992">
                  <c:v>272</c:v>
                </c:pt>
                <c:pt idx="993">
                  <c:v>272</c:v>
                </c:pt>
                <c:pt idx="994">
                  <c:v>270.2</c:v>
                </c:pt>
                <c:pt idx="995">
                  <c:v>274.8</c:v>
                </c:pt>
                <c:pt idx="996">
                  <c:v>272</c:v>
                </c:pt>
                <c:pt idx="997">
                  <c:v>271.39999999999998</c:v>
                </c:pt>
                <c:pt idx="998">
                  <c:v>268.2</c:v>
                </c:pt>
                <c:pt idx="999">
                  <c:v>267.60000000000002</c:v>
                </c:pt>
                <c:pt idx="1000">
                  <c:v>266.2</c:v>
                </c:pt>
                <c:pt idx="1001">
                  <c:v>266.39999999999998</c:v>
                </c:pt>
                <c:pt idx="1002">
                  <c:v>263.60000000000002</c:v>
                </c:pt>
                <c:pt idx="1003">
                  <c:v>266</c:v>
                </c:pt>
                <c:pt idx="1004">
                  <c:v>263.60000000000002</c:v>
                </c:pt>
                <c:pt idx="1005">
                  <c:v>261.8</c:v>
                </c:pt>
                <c:pt idx="1006">
                  <c:v>258.8</c:v>
                </c:pt>
                <c:pt idx="1007">
                  <c:v>263.2</c:v>
                </c:pt>
                <c:pt idx="1008">
                  <c:v>262.2</c:v>
                </c:pt>
                <c:pt idx="1009">
                  <c:v>263.39999999999998</c:v>
                </c:pt>
                <c:pt idx="1010">
                  <c:v>258</c:v>
                </c:pt>
                <c:pt idx="1011">
                  <c:v>248.2</c:v>
                </c:pt>
                <c:pt idx="1012">
                  <c:v>248.6</c:v>
                </c:pt>
                <c:pt idx="1013">
                  <c:v>244</c:v>
                </c:pt>
                <c:pt idx="1014">
                  <c:v>243.8</c:v>
                </c:pt>
                <c:pt idx="1015">
                  <c:v>241.2</c:v>
                </c:pt>
                <c:pt idx="1016">
                  <c:v>239.6</c:v>
                </c:pt>
                <c:pt idx="1017">
                  <c:v>237.4</c:v>
                </c:pt>
                <c:pt idx="1018">
                  <c:v>242</c:v>
                </c:pt>
                <c:pt idx="1019">
                  <c:v>240.8</c:v>
                </c:pt>
                <c:pt idx="1020">
                  <c:v>241.2</c:v>
                </c:pt>
                <c:pt idx="1021">
                  <c:v>240</c:v>
                </c:pt>
                <c:pt idx="1022">
                  <c:v>243.6</c:v>
                </c:pt>
                <c:pt idx="1023">
                  <c:v>247</c:v>
                </c:pt>
                <c:pt idx="1024">
                  <c:v>246</c:v>
                </c:pt>
                <c:pt idx="1025">
                  <c:v>247.2</c:v>
                </c:pt>
                <c:pt idx="1026">
                  <c:v>244.6</c:v>
                </c:pt>
                <c:pt idx="1027">
                  <c:v>248.4</c:v>
                </c:pt>
                <c:pt idx="1028">
                  <c:v>244.6</c:v>
                </c:pt>
                <c:pt idx="1029">
                  <c:v>245.6</c:v>
                </c:pt>
                <c:pt idx="1030">
                  <c:v>247.8</c:v>
                </c:pt>
                <c:pt idx="1031">
                  <c:v>247</c:v>
                </c:pt>
                <c:pt idx="1032">
                  <c:v>247</c:v>
                </c:pt>
                <c:pt idx="1033">
                  <c:v>247</c:v>
                </c:pt>
                <c:pt idx="1034">
                  <c:v>250.2</c:v>
                </c:pt>
                <c:pt idx="1035">
                  <c:v>251.8</c:v>
                </c:pt>
                <c:pt idx="1036">
                  <c:v>252</c:v>
                </c:pt>
                <c:pt idx="1037">
                  <c:v>253.4</c:v>
                </c:pt>
                <c:pt idx="1038">
                  <c:v>257.2</c:v>
                </c:pt>
                <c:pt idx="1039">
                  <c:v>259.60000000000002</c:v>
                </c:pt>
                <c:pt idx="1040">
                  <c:v>246.6</c:v>
                </c:pt>
                <c:pt idx="1041">
                  <c:v>245.2</c:v>
                </c:pt>
                <c:pt idx="1042">
                  <c:v>242.6</c:v>
                </c:pt>
                <c:pt idx="1043">
                  <c:v>241</c:v>
                </c:pt>
                <c:pt idx="1044">
                  <c:v>241.2</c:v>
                </c:pt>
                <c:pt idx="1045">
                  <c:v>242.2</c:v>
                </c:pt>
                <c:pt idx="1046">
                  <c:v>237</c:v>
                </c:pt>
                <c:pt idx="1047">
                  <c:v>237.6</c:v>
                </c:pt>
                <c:pt idx="1048">
                  <c:v>238</c:v>
                </c:pt>
                <c:pt idx="1049">
                  <c:v>240</c:v>
                </c:pt>
                <c:pt idx="1050">
                  <c:v>240.4</c:v>
                </c:pt>
                <c:pt idx="1051">
                  <c:v>244</c:v>
                </c:pt>
                <c:pt idx="1052">
                  <c:v>239.2</c:v>
                </c:pt>
                <c:pt idx="1053">
                  <c:v>238.8</c:v>
                </c:pt>
                <c:pt idx="1054">
                  <c:v>236</c:v>
                </c:pt>
                <c:pt idx="1055">
                  <c:v>231.2</c:v>
                </c:pt>
                <c:pt idx="1056">
                  <c:v>233.8</c:v>
                </c:pt>
                <c:pt idx="1057">
                  <c:v>239.8</c:v>
                </c:pt>
                <c:pt idx="1058">
                  <c:v>240.6</c:v>
                </c:pt>
                <c:pt idx="1059">
                  <c:v>241.6</c:v>
                </c:pt>
                <c:pt idx="1060">
                  <c:v>242.6</c:v>
                </c:pt>
                <c:pt idx="1061">
                  <c:v>241.6</c:v>
                </c:pt>
                <c:pt idx="1062">
                  <c:v>239.6</c:v>
                </c:pt>
                <c:pt idx="1063">
                  <c:v>237.6</c:v>
                </c:pt>
                <c:pt idx="1064">
                  <c:v>236.6</c:v>
                </c:pt>
                <c:pt idx="1065">
                  <c:v>240.8</c:v>
                </c:pt>
                <c:pt idx="1066">
                  <c:v>244.8</c:v>
                </c:pt>
                <c:pt idx="1067">
                  <c:v>246.2</c:v>
                </c:pt>
                <c:pt idx="1068">
                  <c:v>238.8</c:v>
                </c:pt>
                <c:pt idx="1069">
                  <c:v>238.8</c:v>
                </c:pt>
                <c:pt idx="1070">
                  <c:v>241</c:v>
                </c:pt>
                <c:pt idx="1071">
                  <c:v>241</c:v>
                </c:pt>
                <c:pt idx="1072">
                  <c:v>241</c:v>
                </c:pt>
                <c:pt idx="1073">
                  <c:v>234</c:v>
                </c:pt>
                <c:pt idx="1074">
                  <c:v>236.8</c:v>
                </c:pt>
                <c:pt idx="1075">
                  <c:v>238.8</c:v>
                </c:pt>
                <c:pt idx="1076">
                  <c:v>241</c:v>
                </c:pt>
                <c:pt idx="1077">
                  <c:v>244.8</c:v>
                </c:pt>
                <c:pt idx="1078">
                  <c:v>246.4</c:v>
                </c:pt>
                <c:pt idx="1079">
                  <c:v>248.8</c:v>
                </c:pt>
                <c:pt idx="1080">
                  <c:v>246.2</c:v>
                </c:pt>
                <c:pt idx="1081">
                  <c:v>255</c:v>
                </c:pt>
                <c:pt idx="1082">
                  <c:v>256.8</c:v>
                </c:pt>
                <c:pt idx="1083">
                  <c:v>260</c:v>
                </c:pt>
                <c:pt idx="1084">
                  <c:v>258.8</c:v>
                </c:pt>
                <c:pt idx="1085">
                  <c:v>255</c:v>
                </c:pt>
                <c:pt idx="1086">
                  <c:v>254.4</c:v>
                </c:pt>
                <c:pt idx="1087">
                  <c:v>252</c:v>
                </c:pt>
                <c:pt idx="1088">
                  <c:v>255.2</c:v>
                </c:pt>
                <c:pt idx="1089">
                  <c:v>251</c:v>
                </c:pt>
                <c:pt idx="1090">
                  <c:v>251.2</c:v>
                </c:pt>
                <c:pt idx="1091">
                  <c:v>250.4</c:v>
                </c:pt>
                <c:pt idx="1092">
                  <c:v>253.2</c:v>
                </c:pt>
                <c:pt idx="1093">
                  <c:v>256</c:v>
                </c:pt>
                <c:pt idx="1094">
                  <c:v>262.2</c:v>
                </c:pt>
                <c:pt idx="1095">
                  <c:v>263.60000000000002</c:v>
                </c:pt>
                <c:pt idx="1096">
                  <c:v>266.2</c:v>
                </c:pt>
                <c:pt idx="1097">
                  <c:v>267</c:v>
                </c:pt>
                <c:pt idx="1098">
                  <c:v>264.8</c:v>
                </c:pt>
                <c:pt idx="1099">
                  <c:v>266</c:v>
                </c:pt>
                <c:pt idx="1100">
                  <c:v>268.60000000000002</c:v>
                </c:pt>
                <c:pt idx="1101">
                  <c:v>273</c:v>
                </c:pt>
                <c:pt idx="1102">
                  <c:v>274</c:v>
                </c:pt>
                <c:pt idx="1103">
                  <c:v>271</c:v>
                </c:pt>
                <c:pt idx="1104">
                  <c:v>274.60000000000002</c:v>
                </c:pt>
                <c:pt idx="1105">
                  <c:v>276</c:v>
                </c:pt>
                <c:pt idx="1106">
                  <c:v>275.2</c:v>
                </c:pt>
                <c:pt idx="1107">
                  <c:v>275.8</c:v>
                </c:pt>
                <c:pt idx="1108">
                  <c:v>278.8</c:v>
                </c:pt>
                <c:pt idx="1109">
                  <c:v>278.8</c:v>
                </c:pt>
                <c:pt idx="1110">
                  <c:v>273.39999999999998</c:v>
                </c:pt>
                <c:pt idx="1111">
                  <c:v>275.60000000000002</c:v>
                </c:pt>
                <c:pt idx="1112">
                  <c:v>274.2</c:v>
                </c:pt>
                <c:pt idx="1113">
                  <c:v>274</c:v>
                </c:pt>
                <c:pt idx="1114">
                  <c:v>274.2</c:v>
                </c:pt>
                <c:pt idx="1115">
                  <c:v>265.8</c:v>
                </c:pt>
                <c:pt idx="1116">
                  <c:v>268.60000000000002</c:v>
                </c:pt>
                <c:pt idx="1117">
                  <c:v>269.60000000000002</c:v>
                </c:pt>
                <c:pt idx="1118">
                  <c:v>268.2</c:v>
                </c:pt>
                <c:pt idx="1119">
                  <c:v>272.60000000000002</c:v>
                </c:pt>
                <c:pt idx="1120">
                  <c:v>278.60000000000002</c:v>
                </c:pt>
                <c:pt idx="1121">
                  <c:v>278.39999999999998</c:v>
                </c:pt>
                <c:pt idx="1122">
                  <c:v>282.39999999999998</c:v>
                </c:pt>
                <c:pt idx="1123">
                  <c:v>283.39999999999998</c:v>
                </c:pt>
                <c:pt idx="1124">
                  <c:v>291.60000000000002</c:v>
                </c:pt>
                <c:pt idx="1125">
                  <c:v>302</c:v>
                </c:pt>
                <c:pt idx="1126">
                  <c:v>303.39999999999998</c:v>
                </c:pt>
                <c:pt idx="1127">
                  <c:v>307</c:v>
                </c:pt>
                <c:pt idx="1128">
                  <c:v>302</c:v>
                </c:pt>
                <c:pt idx="1129">
                  <c:v>294.2</c:v>
                </c:pt>
                <c:pt idx="1130">
                  <c:v>302</c:v>
                </c:pt>
                <c:pt idx="1131">
                  <c:v>307</c:v>
                </c:pt>
                <c:pt idx="1132">
                  <c:v>310.2</c:v>
                </c:pt>
                <c:pt idx="1133">
                  <c:v>308.39999999999998</c:v>
                </c:pt>
                <c:pt idx="1134">
                  <c:v>308.39999999999998</c:v>
                </c:pt>
                <c:pt idx="1135">
                  <c:v>306.2</c:v>
                </c:pt>
                <c:pt idx="1136">
                  <c:v>300</c:v>
                </c:pt>
                <c:pt idx="1137">
                  <c:v>289.60000000000002</c:v>
                </c:pt>
                <c:pt idx="1138">
                  <c:v>292.60000000000002</c:v>
                </c:pt>
                <c:pt idx="1139">
                  <c:v>297.39999999999998</c:v>
                </c:pt>
                <c:pt idx="1140">
                  <c:v>300</c:v>
                </c:pt>
                <c:pt idx="1141">
                  <c:v>299.39999999999998</c:v>
                </c:pt>
                <c:pt idx="1142">
                  <c:v>300</c:v>
                </c:pt>
                <c:pt idx="1143">
                  <c:v>303</c:v>
                </c:pt>
                <c:pt idx="1144">
                  <c:v>302</c:v>
                </c:pt>
                <c:pt idx="1145">
                  <c:v>302.60000000000002</c:v>
                </c:pt>
                <c:pt idx="1146">
                  <c:v>302.8</c:v>
                </c:pt>
                <c:pt idx="1147">
                  <c:v>302.8</c:v>
                </c:pt>
                <c:pt idx="1148">
                  <c:v>303.39999999999998</c:v>
                </c:pt>
                <c:pt idx="1149">
                  <c:v>306.60000000000002</c:v>
                </c:pt>
                <c:pt idx="1150">
                  <c:v>304.39999999999998</c:v>
                </c:pt>
                <c:pt idx="1151">
                  <c:v>303</c:v>
                </c:pt>
                <c:pt idx="1152">
                  <c:v>305.39999999999998</c:v>
                </c:pt>
                <c:pt idx="1153">
                  <c:v>303.8</c:v>
                </c:pt>
                <c:pt idx="1154">
                  <c:v>304.2</c:v>
                </c:pt>
                <c:pt idx="1155">
                  <c:v>305.39999999999998</c:v>
                </c:pt>
                <c:pt idx="1156">
                  <c:v>307</c:v>
                </c:pt>
                <c:pt idx="1157">
                  <c:v>307.8</c:v>
                </c:pt>
                <c:pt idx="1158">
                  <c:v>302</c:v>
                </c:pt>
                <c:pt idx="1159">
                  <c:v>300.60000000000002</c:v>
                </c:pt>
                <c:pt idx="1160">
                  <c:v>295.60000000000002</c:v>
                </c:pt>
                <c:pt idx="1161">
                  <c:v>295</c:v>
                </c:pt>
                <c:pt idx="1162">
                  <c:v>287</c:v>
                </c:pt>
                <c:pt idx="1163">
                  <c:v>286.60000000000002</c:v>
                </c:pt>
                <c:pt idx="1164">
                  <c:v>279.8</c:v>
                </c:pt>
                <c:pt idx="1165">
                  <c:v>283.8</c:v>
                </c:pt>
                <c:pt idx="1166">
                  <c:v>282</c:v>
                </c:pt>
                <c:pt idx="1167">
                  <c:v>285</c:v>
                </c:pt>
                <c:pt idx="1168">
                  <c:v>287</c:v>
                </c:pt>
                <c:pt idx="1169">
                  <c:v>290.2</c:v>
                </c:pt>
                <c:pt idx="1170">
                  <c:v>285.60000000000002</c:v>
                </c:pt>
                <c:pt idx="1171">
                  <c:v>287.39999999999998</c:v>
                </c:pt>
                <c:pt idx="1172">
                  <c:v>287</c:v>
                </c:pt>
                <c:pt idx="1173">
                  <c:v>288</c:v>
                </c:pt>
                <c:pt idx="1174">
                  <c:v>292.39999999999998</c:v>
                </c:pt>
                <c:pt idx="1175">
                  <c:v>291</c:v>
                </c:pt>
                <c:pt idx="1176">
                  <c:v>290</c:v>
                </c:pt>
                <c:pt idx="1177">
                  <c:v>290.8</c:v>
                </c:pt>
                <c:pt idx="1178">
                  <c:v>283.2</c:v>
                </c:pt>
                <c:pt idx="1179">
                  <c:v>283.39999999999998</c:v>
                </c:pt>
                <c:pt idx="1180">
                  <c:v>282</c:v>
                </c:pt>
                <c:pt idx="1181">
                  <c:v>278</c:v>
                </c:pt>
                <c:pt idx="1182">
                  <c:v>280</c:v>
                </c:pt>
                <c:pt idx="1183">
                  <c:v>284.8</c:v>
                </c:pt>
                <c:pt idx="1184">
                  <c:v>289</c:v>
                </c:pt>
                <c:pt idx="1185">
                  <c:v>289.2</c:v>
                </c:pt>
                <c:pt idx="1186">
                  <c:v>292.8</c:v>
                </c:pt>
                <c:pt idx="1187">
                  <c:v>295.2</c:v>
                </c:pt>
                <c:pt idx="1188">
                  <c:v>295.39999999999998</c:v>
                </c:pt>
                <c:pt idx="1189">
                  <c:v>296.60000000000002</c:v>
                </c:pt>
                <c:pt idx="1190">
                  <c:v>296.8</c:v>
                </c:pt>
                <c:pt idx="1191">
                  <c:v>300</c:v>
                </c:pt>
                <c:pt idx="1192">
                  <c:v>299.8</c:v>
                </c:pt>
                <c:pt idx="1193">
                  <c:v>299.39999999999998</c:v>
                </c:pt>
                <c:pt idx="1194">
                  <c:v>306</c:v>
                </c:pt>
                <c:pt idx="1195">
                  <c:v>306.8</c:v>
                </c:pt>
                <c:pt idx="1196">
                  <c:v>307.60000000000002</c:v>
                </c:pt>
                <c:pt idx="1197">
                  <c:v>307.39999999999998</c:v>
                </c:pt>
                <c:pt idx="1198">
                  <c:v>300.60000000000002</c:v>
                </c:pt>
                <c:pt idx="1199">
                  <c:v>299.39999999999998</c:v>
                </c:pt>
                <c:pt idx="1200">
                  <c:v>295.39999999999998</c:v>
                </c:pt>
                <c:pt idx="1201">
                  <c:v>297.8</c:v>
                </c:pt>
                <c:pt idx="1202">
                  <c:v>297.2</c:v>
                </c:pt>
                <c:pt idx="1203">
                  <c:v>295.39999999999998</c:v>
                </c:pt>
                <c:pt idx="1204">
                  <c:v>286.2</c:v>
                </c:pt>
                <c:pt idx="1205">
                  <c:v>288.2</c:v>
                </c:pt>
                <c:pt idx="1206">
                  <c:v>285.39999999999998</c:v>
                </c:pt>
                <c:pt idx="1207">
                  <c:v>285.60000000000002</c:v>
                </c:pt>
                <c:pt idx="1208">
                  <c:v>283</c:v>
                </c:pt>
                <c:pt idx="1209">
                  <c:v>281.8</c:v>
                </c:pt>
                <c:pt idx="1210">
                  <c:v>274.60000000000002</c:v>
                </c:pt>
                <c:pt idx="1211">
                  <c:v>268</c:v>
                </c:pt>
                <c:pt idx="1212">
                  <c:v>269</c:v>
                </c:pt>
                <c:pt idx="1213">
                  <c:v>268.2</c:v>
                </c:pt>
                <c:pt idx="1214">
                  <c:v>262.8</c:v>
                </c:pt>
                <c:pt idx="1215">
                  <c:v>265.8</c:v>
                </c:pt>
                <c:pt idx="1216">
                  <c:v>268.2</c:v>
                </c:pt>
                <c:pt idx="1217">
                  <c:v>270</c:v>
                </c:pt>
                <c:pt idx="1218">
                  <c:v>269.2</c:v>
                </c:pt>
                <c:pt idx="1219">
                  <c:v>267.60000000000002</c:v>
                </c:pt>
                <c:pt idx="1220">
                  <c:v>269.39999999999998</c:v>
                </c:pt>
                <c:pt idx="1221">
                  <c:v>270.60000000000002</c:v>
                </c:pt>
                <c:pt idx="1222">
                  <c:v>269.2</c:v>
                </c:pt>
                <c:pt idx="1223">
                  <c:v>268.60000000000002</c:v>
                </c:pt>
                <c:pt idx="1224">
                  <c:v>267.8</c:v>
                </c:pt>
                <c:pt idx="1225">
                  <c:v>270.60000000000002</c:v>
                </c:pt>
                <c:pt idx="1226">
                  <c:v>273.60000000000002</c:v>
                </c:pt>
                <c:pt idx="1227">
                  <c:v>271.39999999999998</c:v>
                </c:pt>
                <c:pt idx="1228">
                  <c:v>266.60000000000002</c:v>
                </c:pt>
                <c:pt idx="1229">
                  <c:v>270</c:v>
                </c:pt>
                <c:pt idx="1230">
                  <c:v>270.2</c:v>
                </c:pt>
                <c:pt idx="1231">
                  <c:v>269.8</c:v>
                </c:pt>
                <c:pt idx="1232">
                  <c:v>268.60000000000002</c:v>
                </c:pt>
                <c:pt idx="1233">
                  <c:v>272</c:v>
                </c:pt>
                <c:pt idx="1234">
                  <c:v>267.2</c:v>
                </c:pt>
                <c:pt idx="1235">
                  <c:v>258.8</c:v>
                </c:pt>
                <c:pt idx="1236">
                  <c:v>260.60000000000002</c:v>
                </c:pt>
                <c:pt idx="1237">
                  <c:v>265.2</c:v>
                </c:pt>
                <c:pt idx="1238">
                  <c:v>267.2</c:v>
                </c:pt>
                <c:pt idx="1239">
                  <c:v>274</c:v>
                </c:pt>
                <c:pt idx="1240">
                  <c:v>273.39999999999998</c:v>
                </c:pt>
                <c:pt idx="1241">
                  <c:v>274</c:v>
                </c:pt>
                <c:pt idx="1242">
                  <c:v>282.60000000000002</c:v>
                </c:pt>
                <c:pt idx="1243">
                  <c:v>286.39999999999998</c:v>
                </c:pt>
                <c:pt idx="1244">
                  <c:v>289.8</c:v>
                </c:pt>
                <c:pt idx="1245">
                  <c:v>284</c:v>
                </c:pt>
                <c:pt idx="1246">
                  <c:v>285</c:v>
                </c:pt>
                <c:pt idx="1247">
                  <c:v>282.8</c:v>
                </c:pt>
                <c:pt idx="1248">
                  <c:v>285.8</c:v>
                </c:pt>
                <c:pt idx="1249">
                  <c:v>288.8</c:v>
                </c:pt>
                <c:pt idx="1250">
                  <c:v>285</c:v>
                </c:pt>
                <c:pt idx="1251">
                  <c:v>285</c:v>
                </c:pt>
                <c:pt idx="1252">
                  <c:v>292.2</c:v>
                </c:pt>
                <c:pt idx="1253">
                  <c:v>290.60000000000002</c:v>
                </c:pt>
                <c:pt idx="1254">
                  <c:v>293.60000000000002</c:v>
                </c:pt>
                <c:pt idx="1255">
                  <c:v>293.2</c:v>
                </c:pt>
                <c:pt idx="1256">
                  <c:v>297.8</c:v>
                </c:pt>
                <c:pt idx="1257">
                  <c:v>298.8</c:v>
                </c:pt>
                <c:pt idx="1258">
                  <c:v>295</c:v>
                </c:pt>
                <c:pt idx="1259">
                  <c:v>305.2</c:v>
                </c:pt>
                <c:pt idx="1260">
                  <c:v>301.39999999999998</c:v>
                </c:pt>
                <c:pt idx="126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</xdr:row>
      <xdr:rowOff>173182</xdr:rowOff>
    </xdr:from>
    <xdr:to>
      <xdr:col>18</xdr:col>
      <xdr:colOff>50801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53474</xdr:colOff>
      <xdr:row>3</xdr:row>
      <xdr:rowOff>13820</xdr:rowOff>
    </xdr:from>
    <xdr:to>
      <xdr:col>2</xdr:col>
      <xdr:colOff>173789</xdr:colOff>
      <xdr:row>7</xdr:row>
      <xdr:rowOff>137694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E1D9E95-97A9-622F-8374-57C2C46E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21" y="815925"/>
          <a:ext cx="1884947" cy="979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Roche%20Holding%20AG%20(RHHBF_US).xlsx" TargetMode="External"/><Relationship Id="rId1" Type="http://schemas.openxmlformats.org/officeDocument/2006/relationships/externalLinkPath" Target="/Users/oliverschuurmann/Downloads/Roche%20Holding%20AG%20(RHHBF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14667.458000000001</v>
          </cell>
          <cell r="C14">
            <v>15254.135</v>
          </cell>
          <cell r="D14">
            <v>17511.814999999999</v>
          </cell>
          <cell r="E14">
            <v>20923.830999999998</v>
          </cell>
          <cell r="F14">
            <v>5228.9579999999996</v>
          </cell>
          <cell r="G14">
            <v>6996.8590000000004</v>
          </cell>
          <cell r="H14">
            <v>9695.0159999999996</v>
          </cell>
          <cell r="I14">
            <v>12689.002</v>
          </cell>
          <cell r="J14">
            <v>12166.784</v>
          </cell>
          <cell r="K14">
            <v>11897.874</v>
          </cell>
          <cell r="L14">
            <v>13898.235000000001</v>
          </cell>
          <cell r="M14">
            <v>14397.9</v>
          </cell>
          <cell r="N14">
            <v>15331.597</v>
          </cell>
          <cell r="O14">
            <v>18332.026999999998</v>
          </cell>
          <cell r="P14">
            <v>14446.837</v>
          </cell>
          <cell r="Q14">
            <v>13889.056</v>
          </cell>
          <cell r="R14">
            <v>13801.255999999999</v>
          </cell>
          <cell r="S14">
            <v>13174.264999999999</v>
          </cell>
          <cell r="T14">
            <v>14889.606</v>
          </cell>
          <cell r="U14">
            <v>17858.741999999998</v>
          </cell>
          <cell r="V14">
            <v>20872.355</v>
          </cell>
          <cell r="W14">
            <v>19712.269</v>
          </cell>
          <cell r="X14">
            <v>18759.124</v>
          </cell>
          <cell r="Y14">
            <v>17801.804</v>
          </cell>
          <cell r="Z14">
            <v>16660.134999999998</v>
          </cell>
        </row>
      </sheetData>
      <sheetData sheetId="2" refreshError="1"/>
      <sheetData sheetId="3">
        <row r="7">
          <cell r="B7">
            <v>1689.7059999999999</v>
          </cell>
          <cell r="C7">
            <v>937.46199999999999</v>
          </cell>
          <cell r="D7">
            <v>1056.4359999999999</v>
          </cell>
          <cell r="E7">
            <v>1194.337</v>
          </cell>
          <cell r="F7">
            <v>899.25900000000001</v>
          </cell>
          <cell r="G7">
            <v>1772.0060000000001</v>
          </cell>
          <cell r="H7">
            <v>2015.0429999999999</v>
          </cell>
          <cell r="I7">
            <v>2224.1709999999998</v>
          </cell>
          <cell r="J7">
            <v>2319.3620000000001</v>
          </cell>
          <cell r="K7">
            <v>2614.3090000000002</v>
          </cell>
          <cell r="L7">
            <v>2633.915</v>
          </cell>
          <cell r="M7">
            <v>2536.962</v>
          </cell>
          <cell r="N7">
            <v>2627.8090000000002</v>
          </cell>
          <cell r="O7">
            <v>2665.3980000000001</v>
          </cell>
          <cell r="P7">
            <v>2689.4290000000001</v>
          </cell>
          <cell r="Q7">
            <v>3657.924</v>
          </cell>
          <cell r="R7">
            <v>3866</v>
          </cell>
          <cell r="S7">
            <v>3938.1970000000001</v>
          </cell>
          <cell r="T7">
            <v>3615.2840000000001</v>
          </cell>
          <cell r="U7">
            <v>4368.0029999999997</v>
          </cell>
          <cell r="V7">
            <v>5130.5720000000001</v>
          </cell>
          <cell r="W7">
            <v>4824.1040000000003</v>
          </cell>
          <cell r="X7">
            <v>4126.2340000000004</v>
          </cell>
          <cell r="Y7">
            <v>4005.55</v>
          </cell>
          <cell r="Z7">
            <v>3832.4870000000001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topLeftCell="C1" zoomScale="95" zoomScaleNormal="95" zoomScaleSheetLayoutView="28" workbookViewId="0">
      <pane ySplit="12" topLeftCell="A118" activePane="bottomLeft" state="frozen"/>
      <selection pane="bottomLeft" activeCell="H144" sqref="H14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4" t="s">
        <v>56</v>
      </c>
      <c r="E4" s="144"/>
      <c r="F4" s="144" t="s">
        <v>53</v>
      </c>
      <c r="G4" s="144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304</v>
      </c>
      <c r="F5" s="2" t="s">
        <v>54</v>
      </c>
      <c r="G5" s="56">
        <f>E8*E9</f>
        <v>252800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45692</v>
      </c>
      <c r="F6" s="2" t="s">
        <v>220</v>
      </c>
      <c r="G6" s="56">
        <f>BS!CG5</f>
        <v>5397.1809999999996</v>
      </c>
      <c r="H6" s="81" t="s">
        <v>221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52</v>
      </c>
      <c r="E7" s="55">
        <v>46022</v>
      </c>
      <c r="F7" s="2" t="s">
        <v>81</v>
      </c>
      <c r="G7" s="56">
        <f>BS!CG32+BS!CG26+BS!CG33+BS!CG28+BS!CG34</f>
        <v>43397.851999999999</v>
      </c>
      <c r="H7" s="81" t="s">
        <v>221</v>
      </c>
      <c r="I7" s="81"/>
      <c r="J7" s="2"/>
      <c r="K7" s="2"/>
      <c r="L7" s="1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8" t="s">
        <v>87</v>
      </c>
      <c r="E8" s="88">
        <v>316</v>
      </c>
      <c r="F8" s="2" t="s">
        <v>55</v>
      </c>
      <c r="G8" s="56">
        <f>G5-G6+G7</f>
        <v>290800.67099999997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305</v>
      </c>
      <c r="D9" s="2" t="s">
        <v>57</v>
      </c>
      <c r="E9" s="56">
        <v>800</v>
      </c>
      <c r="F9" s="2" t="s">
        <v>58</v>
      </c>
      <c r="G9" s="57">
        <f>G8/E9</f>
        <v>363.50083874999996</v>
      </c>
      <c r="H9" s="2"/>
      <c r="I9" s="1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59</v>
      </c>
      <c r="G10" s="57">
        <f>G8/M42</f>
        <v>12.581404527997236</v>
      </c>
      <c r="H10" s="11"/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6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301</v>
      </c>
      <c r="C12" s="2"/>
      <c r="D12" s="2"/>
      <c r="E12" s="2"/>
      <c r="F12" s="173" t="s">
        <v>80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2" t="s">
        <v>91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4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1"/>
      <c r="U17" s="2"/>
      <c r="V17" s="2"/>
      <c r="W17" s="2"/>
      <c r="X17" s="2"/>
    </row>
    <row r="18" spans="2:24" s="1" customFormat="1">
      <c r="B18" s="144" t="s">
        <v>2</v>
      </c>
      <c r="C18" s="90" t="s">
        <v>109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60</v>
      </c>
      <c r="H19" s="26" t="s">
        <v>61</v>
      </c>
      <c r="I19" s="26" t="s">
        <v>62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6"/>
      <c r="F20" s="28" t="s">
        <v>105</v>
      </c>
      <c r="G20" s="174" t="s">
        <v>70</v>
      </c>
      <c r="H20" s="174"/>
      <c r="I20" s="174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252800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40" t="s">
        <v>300</v>
      </c>
      <c r="F21" s="28" t="s">
        <v>106</v>
      </c>
      <c r="G21" s="77">
        <v>-0.15</v>
      </c>
      <c r="H21" s="77">
        <v>-0.05</v>
      </c>
      <c r="I21" s="77">
        <v>0.06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0.85348356948922099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85</v>
      </c>
      <c r="E22" s="46"/>
      <c r="F22" s="28" t="s">
        <v>105</v>
      </c>
      <c r="G22" s="174" t="s">
        <v>70</v>
      </c>
      <c r="H22" s="174"/>
      <c r="I22" s="174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7.690000000000001E-2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40" t="s">
        <v>300</v>
      </c>
      <c r="F23" s="28" t="s">
        <v>106</v>
      </c>
      <c r="G23" s="77">
        <v>-0.05</v>
      </c>
      <c r="H23" s="77">
        <v>0</v>
      </c>
      <c r="I23" s="77">
        <v>2.5000000000000001E-2</v>
      </c>
      <c r="J23" s="12"/>
      <c r="K23" s="13"/>
      <c r="L23" s="2"/>
      <c r="M23" s="2"/>
      <c r="N23" s="2"/>
      <c r="O23" s="2"/>
      <c r="P23" s="12" t="s">
        <v>68</v>
      </c>
      <c r="Q23" s="12"/>
      <c r="R23" s="79">
        <v>4.6100000000000002E-2</v>
      </c>
      <c r="S23" s="81" t="s">
        <v>67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4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248</v>
      </c>
      <c r="Q24" s="12"/>
      <c r="R24" s="2">
        <v>0.88</v>
      </c>
      <c r="S24" s="81" t="s">
        <v>306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H25+0.007</f>
        <v>7.8129944014462285E-2</v>
      </c>
      <c r="H25" s="78">
        <f>R34</f>
        <v>7.1129944014462279E-2</v>
      </c>
      <c r="I25" s="77">
        <f>H25-0.001</f>
        <v>7.0129944014462278E-2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69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7.0129944014462278E-2</v>
      </c>
      <c r="D26" s="11" t="s">
        <v>247</v>
      </c>
      <c r="E26" s="2"/>
      <c r="F26" s="4"/>
      <c r="G26" s="77">
        <f>H26-0.002</f>
        <v>1.2999999999999999E-2</v>
      </c>
      <c r="H26" s="77">
        <v>1.4999999999999999E-2</v>
      </c>
      <c r="I26" s="77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1.6E-2</v>
      </c>
      <c r="D27" s="25" t="s">
        <v>88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43397.851999999999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84</v>
      </c>
      <c r="E28" s="2"/>
      <c r="F28" s="40" t="s">
        <v>300</v>
      </c>
      <c r="G28" s="101">
        <v>321</v>
      </c>
      <c r="H28" s="102">
        <v>444.6</v>
      </c>
      <c r="I28" s="103">
        <v>507.9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0.14651643051077898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4">
        <f>G28/E8-1</f>
        <v>1.5822784810126667E-2</v>
      </c>
      <c r="H29" s="105">
        <f>H28/E8-1</f>
        <v>0.40696202531645587</v>
      </c>
      <c r="I29" s="106">
        <f>I28/E8-1</f>
        <v>0.60727848101265813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4.4999999999999998E-2</v>
      </c>
      <c r="S29" s="81" t="s">
        <v>307</v>
      </c>
      <c r="T29" s="81"/>
      <c r="U29" s="2" t="s">
        <v>222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7">
        <f>(G28/E8)^(1/R60)-1</f>
        <v>3.5307632170065162E-3</v>
      </c>
      <c r="H30" s="78">
        <f>(H28/E8)^(1/R60)-1</f>
        <v>7.9669196998577441E-2</v>
      </c>
      <c r="I30" s="108">
        <f>(I28/E8)^(1/R60)-1</f>
        <v>0.11242128548558261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M77</f>
        <v>0.16625846419824231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89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98</v>
      </c>
      <c r="E32" s="2"/>
      <c r="F32" s="40"/>
      <c r="G32" s="101">
        <f ca="1">R138</f>
        <v>239.39065885358454</v>
      </c>
      <c r="H32" s="102">
        <f ca="1">R139</f>
        <v>287.2450101220191</v>
      </c>
      <c r="I32" s="103">
        <f ca="1">R140</f>
        <v>318.58650771116322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296197.85200000001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86</v>
      </c>
      <c r="E33" s="31"/>
      <c r="F33" s="155"/>
      <c r="G33" s="104">
        <f ca="1">G32/E8-1</f>
        <v>-0.24243462388106163</v>
      </c>
      <c r="H33" s="105">
        <f ca="1">H32/E8-1</f>
        <v>-9.0996803411331983E-2</v>
      </c>
      <c r="I33" s="106">
        <f ca="1">I32/E8-1</f>
        <v>8.1851509846937454E-3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7">
        <f ca="1">(G32/E8)^(1/R60)-1</f>
        <v>-6.0430858318696323E-2</v>
      </c>
      <c r="H34" s="78">
        <f ca="1">(H32/E8)^(1/R60)-1</f>
        <v>-2.1191873440931985E-2</v>
      </c>
      <c r="I34" s="108">
        <f ca="1">(I32/E8)^(1/R60)-1</f>
        <v>1.8318350109309822E-3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7.1129944014462279E-2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90</v>
      </c>
      <c r="E36" s="31"/>
      <c r="F36" s="14"/>
      <c r="G36" s="101">
        <f ca="1">G32-G28</f>
        <v>-81.60934114641546</v>
      </c>
      <c r="H36" s="102">
        <f ca="1">H32-H28</f>
        <v>-157.35498987798093</v>
      </c>
      <c r="I36" s="103">
        <f ca="1">I32-I28</f>
        <v>-189.31349228883676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10" t="s">
        <v>103</v>
      </c>
      <c r="K37" s="161">
        <f>M39/D39-1</f>
        <v>0.38897771885420718</v>
      </c>
      <c r="L37" s="110" t="s">
        <v>104</v>
      </c>
      <c r="M37" s="160">
        <f>(M39/D39)^(1/10)-1</f>
        <v>3.3402547726046672E-2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44" t="s">
        <v>35</v>
      </c>
      <c r="C38" s="144"/>
      <c r="D38" s="95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33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95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09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>
        <f>IS!Q5</f>
        <v>48382.072</v>
      </c>
      <c r="E39" s="35">
        <f>IS!R5</f>
        <v>49613.498</v>
      </c>
      <c r="F39" s="35">
        <f>IS!S5</f>
        <v>54001.012999999999</v>
      </c>
      <c r="G39" s="35">
        <f>IS!T5</f>
        <v>57310.213000000003</v>
      </c>
      <c r="H39" s="35">
        <f>IS!U5</f>
        <v>62554.447</v>
      </c>
      <c r="I39" s="35">
        <f>IS!V5</f>
        <v>65649.482000000004</v>
      </c>
      <c r="J39" s="35">
        <f>IS!W5</f>
        <v>68187.839000000007</v>
      </c>
      <c r="K39" s="35">
        <f>IS!X5</f>
        <v>70646.2</v>
      </c>
      <c r="L39" s="35">
        <f>IS!Y5</f>
        <v>69890.148000000001</v>
      </c>
      <c r="M39" s="85">
        <f>60542*1.11</f>
        <v>67201.62000000001</v>
      </c>
      <c r="N39" s="85">
        <f>1.11*64542</f>
        <v>71641.62000000001</v>
      </c>
      <c r="O39" s="85">
        <f>1.11*67111</f>
        <v>74493.210000000006</v>
      </c>
      <c r="P39" s="36" t="s">
        <v>14</v>
      </c>
      <c r="Q39" s="87" t="s">
        <v>70</v>
      </c>
      <c r="R39" s="87"/>
      <c r="S39" s="3" t="s">
        <v>309</v>
      </c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>
        <f>E39/D39-1</f>
        <v>2.5452113749903083E-2</v>
      </c>
      <c r="F40" s="75">
        <f t="shared" ref="F40:O40" si="1">F39/E39-1</f>
        <v>8.8433897565537434E-2</v>
      </c>
      <c r="G40" s="75">
        <f t="shared" si="1"/>
        <v>6.1280331907847874E-2</v>
      </c>
      <c r="H40" s="75">
        <f t="shared" si="1"/>
        <v>9.1506098572692318E-2</v>
      </c>
      <c r="I40" s="75">
        <f t="shared" si="1"/>
        <v>4.9477457613844811E-2</v>
      </c>
      <c r="J40" s="75">
        <f t="shared" si="1"/>
        <v>3.8665301273816732E-2</v>
      </c>
      <c r="K40" s="75">
        <f t="shared" si="1"/>
        <v>3.6052777680782411E-2</v>
      </c>
      <c r="L40" s="75">
        <f t="shared" si="1"/>
        <v>-1.070194858322171E-2</v>
      </c>
      <c r="M40" s="75">
        <f t="shared" si="1"/>
        <v>-3.8467911099572927E-2</v>
      </c>
      <c r="N40" s="75">
        <f t="shared" si="1"/>
        <v>6.6069835816457978E-2</v>
      </c>
      <c r="O40" s="75">
        <f t="shared" si="1"/>
        <v>3.9803538780948777E-2</v>
      </c>
      <c r="P40" s="39"/>
      <c r="Q40" s="82" t="s">
        <v>310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95">
        <f>D38</f>
        <v>2015</v>
      </c>
      <c r="E41" s="2"/>
      <c r="F41" s="2"/>
      <c r="G41" s="2"/>
      <c r="H41" s="2"/>
      <c r="I41" s="2"/>
      <c r="J41" s="110" t="s">
        <v>103</v>
      </c>
      <c r="K41" s="161">
        <f>M42/D42-1</f>
        <v>0.66415413689742486</v>
      </c>
      <c r="L41" s="110" t="s">
        <v>104</v>
      </c>
      <c r="M41" s="160">
        <f>(M42/D42)^(1/10)-1</f>
        <v>5.2251018764812196E-2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74</v>
      </c>
      <c r="C42" s="2"/>
      <c r="D42" s="15">
        <f>IS!Q14</f>
        <v>13889.056</v>
      </c>
      <c r="E42" s="15">
        <f>IS!R14</f>
        <v>13801.255999999999</v>
      </c>
      <c r="F42" s="15">
        <f>IS!S14</f>
        <v>13174.264999999999</v>
      </c>
      <c r="G42" s="15">
        <f>IS!T14</f>
        <v>14889.606</v>
      </c>
      <c r="H42" s="15">
        <f>IS!U14</f>
        <v>17858.741999999998</v>
      </c>
      <c r="I42" s="15">
        <f>IS!V14</f>
        <v>20872.355</v>
      </c>
      <c r="J42" s="15">
        <f>IS!W14</f>
        <v>19712.269</v>
      </c>
      <c r="K42" s="15">
        <f>IS!X14</f>
        <v>18759.124</v>
      </c>
      <c r="L42" s="15">
        <f>IS!Y14</f>
        <v>17801.804</v>
      </c>
      <c r="M42" s="85">
        <f>1.11*20823</f>
        <v>23113.530000000002</v>
      </c>
      <c r="N42" s="86">
        <f>1.11*22685</f>
        <v>25180.350000000002</v>
      </c>
      <c r="O42" s="86">
        <f>1.11*23999</f>
        <v>26638.890000000003</v>
      </c>
      <c r="P42" s="36" t="s">
        <v>14</v>
      </c>
      <c r="Q42" s="87" t="s">
        <v>70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37</v>
      </c>
      <c r="C43" s="3"/>
      <c r="D43" s="75">
        <f>D42/D39</f>
        <v>0.28707030157782415</v>
      </c>
      <c r="E43" s="75">
        <f t="shared" ref="E43:O43" si="2">E42/E39</f>
        <v>0.27817542717911159</v>
      </c>
      <c r="F43" s="75">
        <f t="shared" si="2"/>
        <v>0.24396329379969223</v>
      </c>
      <c r="G43" s="75">
        <f t="shared" si="2"/>
        <v>0.25980720050717659</v>
      </c>
      <c r="H43" s="75">
        <f t="shared" si="2"/>
        <v>0.28549116579993106</v>
      </c>
      <c r="I43" s="75">
        <f t="shared" si="2"/>
        <v>0.31793632431098234</v>
      </c>
      <c r="J43" s="75">
        <f t="shared" si="2"/>
        <v>0.28908775067648057</v>
      </c>
      <c r="K43" s="75">
        <f t="shared" si="2"/>
        <v>0.26553620718453363</v>
      </c>
      <c r="L43" s="75">
        <f t="shared" si="2"/>
        <v>0.25471120765118427</v>
      </c>
      <c r="M43" s="75">
        <f t="shared" si="2"/>
        <v>0.34394304780152618</v>
      </c>
      <c r="N43" s="75">
        <f t="shared" si="2"/>
        <v>0.35147655790028198</v>
      </c>
      <c r="O43" s="75">
        <f t="shared" si="2"/>
        <v>0.35760158543308845</v>
      </c>
      <c r="P43" s="39"/>
      <c r="Q43" s="82" t="s">
        <v>310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>
        <f>-IS!Q20</f>
        <v>2945.433</v>
      </c>
      <c r="E45" s="15">
        <f>-IS!R20</f>
        <v>3211.6930000000002</v>
      </c>
      <c r="F45" s="15">
        <f>-IS!S20</f>
        <v>3468.085</v>
      </c>
      <c r="G45" s="15">
        <f>-IS!T20</f>
        <v>3309.8090000000002</v>
      </c>
      <c r="H45" s="15">
        <f>-IS!U20</f>
        <v>2550.377</v>
      </c>
      <c r="I45" s="15">
        <f>-IS!V20</f>
        <v>3260.9189999999999</v>
      </c>
      <c r="J45" s="15">
        <f>-IS!W20</f>
        <v>2674.2669999999998</v>
      </c>
      <c r="K45" s="15">
        <f>-IS!X20</f>
        <v>3001.288</v>
      </c>
      <c r="L45" s="15">
        <f>-IS!Y20</f>
        <v>1990.056</v>
      </c>
      <c r="M45" s="85">
        <f>1.11*(11739-8277)</f>
        <v>3842.82</v>
      </c>
      <c r="N45" s="86">
        <f>1.11*(20699-15510)</f>
        <v>5759.7900000000009</v>
      </c>
      <c r="O45" s="86">
        <f>1.11*(20950-15940)</f>
        <v>5561.1</v>
      </c>
      <c r="P45" s="36" t="s">
        <v>14</v>
      </c>
      <c r="Q45" s="87" t="s">
        <v>71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64</v>
      </c>
      <c r="C46" s="3"/>
      <c r="D46" s="75">
        <f>D45/IS!Q18</f>
        <v>0.24451491305099293</v>
      </c>
      <c r="E46" s="75">
        <f>E45/IS!R18</f>
        <v>0.25171061234067321</v>
      </c>
      <c r="F46" s="75">
        <f>F45/IS!S18</f>
        <v>0.27947419524404277</v>
      </c>
      <c r="G46" s="75">
        <f>G45/IS!T18</f>
        <v>0.23204689440590992</v>
      </c>
      <c r="H46" s="75">
        <f>H45/IS!U18</f>
        <v>0.15083666785879019</v>
      </c>
      <c r="I46" s="75">
        <f>I45/IS!V18</f>
        <v>0.16125802582734319</v>
      </c>
      <c r="J46" s="75">
        <f>J45/IS!W18</f>
        <v>0.14156798790831523</v>
      </c>
      <c r="K46" s="75">
        <f>K45/IS!X18</f>
        <v>0.17125007175151644</v>
      </c>
      <c r="L46" s="75">
        <f>L45/IS!Y18</f>
        <v>0.12223882398503937</v>
      </c>
      <c r="M46" s="79">
        <f>M45/M42</f>
        <v>0.16625846419824231</v>
      </c>
      <c r="N46" s="79">
        <f>N45/N42</f>
        <v>0.22874145911395197</v>
      </c>
      <c r="O46" s="75">
        <f>O45/O42</f>
        <v>0.20875869827909496</v>
      </c>
      <c r="P46" s="39"/>
      <c r="Q46" s="82" t="s">
        <v>310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44" t="s">
        <v>17</v>
      </c>
      <c r="C48" s="144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>
        <f>'CFS '!Q7</f>
        <v>3657.924</v>
      </c>
      <c r="E49" s="15">
        <f>'CFS '!R7</f>
        <v>3866</v>
      </c>
      <c r="F49" s="15">
        <f>'CFS '!S7</f>
        <v>3938.1970000000001</v>
      </c>
      <c r="G49" s="15">
        <f>'CFS '!T7</f>
        <v>3615.2840000000001</v>
      </c>
      <c r="H49" s="15">
        <f>'CFS '!U7</f>
        <v>4368.0029999999997</v>
      </c>
      <c r="I49" s="15">
        <f>'CFS '!V7</f>
        <v>5130.5720000000001</v>
      </c>
      <c r="J49" s="15">
        <f>'CFS '!W7</f>
        <v>4824.1040000000003</v>
      </c>
      <c r="K49" s="15">
        <f>'CFS '!X7</f>
        <v>4126.2340000000004</v>
      </c>
      <c r="L49" s="15">
        <f>'CFS '!Y7</f>
        <v>4005.55</v>
      </c>
      <c r="M49" s="15">
        <f>'CFS '!Z7</f>
        <v>3832.4870000000001</v>
      </c>
      <c r="N49" s="16"/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37</v>
      </c>
      <c r="C50" s="2"/>
      <c r="D50" s="75">
        <f>D49/D39</f>
        <v>7.5604947220945809E-2</v>
      </c>
      <c r="E50" s="75">
        <f t="shared" ref="E50:M50" si="5">E49/E39</f>
        <v>7.7922342826946003E-2</v>
      </c>
      <c r="F50" s="75">
        <f t="shared" si="5"/>
        <v>7.2928205994950507E-2</v>
      </c>
      <c r="G50" s="75">
        <f t="shared" si="5"/>
        <v>6.3082717909284339E-2</v>
      </c>
      <c r="H50" s="75">
        <f t="shared" si="5"/>
        <v>6.9827217879489839E-2</v>
      </c>
      <c r="I50" s="75">
        <f t="shared" si="5"/>
        <v>7.815098982806902E-2</v>
      </c>
      <c r="J50" s="75">
        <f t="shared" si="5"/>
        <v>7.0747277971369649E-2</v>
      </c>
      <c r="K50" s="75">
        <f t="shared" si="5"/>
        <v>5.8407019768933088E-2</v>
      </c>
      <c r="L50" s="75">
        <f t="shared" si="5"/>
        <v>5.7312083528568293E-2</v>
      </c>
      <c r="M50" s="75">
        <f t="shared" si="5"/>
        <v>5.7029681724934597E-2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>
        <f>-'CFS '!Q34</f>
        <v>3439.855</v>
      </c>
      <c r="E52" s="15">
        <f>-'CFS '!R34</f>
        <v>3917.01</v>
      </c>
      <c r="F52" s="15">
        <f>-'CFS '!S34</f>
        <v>3453.9009999999998</v>
      </c>
      <c r="G52" s="15">
        <f>-'CFS '!T34</f>
        <v>3928.8229999999999</v>
      </c>
      <c r="H52" s="15">
        <f>-'CFS '!U34</f>
        <v>3492.7739999999999</v>
      </c>
      <c r="I52" s="15">
        <f>-'CFS '!V34</f>
        <v>3892.3910000000001</v>
      </c>
      <c r="J52" s="15">
        <f>-'CFS '!W34</f>
        <v>3943.54</v>
      </c>
      <c r="K52" s="15">
        <f>-'CFS '!X34</f>
        <v>3614.212</v>
      </c>
      <c r="L52" s="15">
        <f>-'CFS '!Y34</f>
        <v>4126.9660000000003</v>
      </c>
      <c r="M52" s="15">
        <f>-'CFS '!Z34</f>
        <v>4060.6849999999999</v>
      </c>
      <c r="N52" s="16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37</v>
      </c>
      <c r="C53" s="3"/>
      <c r="D53" s="75">
        <f>D52/D39</f>
        <v>7.1097719833081968E-2</v>
      </c>
      <c r="E53" s="75">
        <f t="shared" ref="E53:M53" si="6">E52/E39</f>
        <v>7.8950490449191876E-2</v>
      </c>
      <c r="F53" s="75">
        <f t="shared" si="6"/>
        <v>6.3959929788724515E-2</v>
      </c>
      <c r="G53" s="75">
        <f t="shared" si="6"/>
        <v>6.8553627605606696E-2</v>
      </c>
      <c r="H53" s="75">
        <f t="shared" si="6"/>
        <v>5.5835742581178918E-2</v>
      </c>
      <c r="I53" s="75">
        <f t="shared" si="6"/>
        <v>5.9290505902240019E-2</v>
      </c>
      <c r="J53" s="75">
        <f t="shared" si="6"/>
        <v>5.7833479661967287E-2</v>
      </c>
      <c r="K53" s="75">
        <f t="shared" si="6"/>
        <v>5.1159326333192728E-2</v>
      </c>
      <c r="L53" s="75">
        <f t="shared" si="6"/>
        <v>5.9049324090714478E-2</v>
      </c>
      <c r="M53" s="75">
        <f t="shared" si="6"/>
        <v>6.0425403435214797E-2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>
        <f>-'CFS '!Q12</f>
        <v>433.12200000000001</v>
      </c>
      <c r="E55" s="15">
        <f>-'CFS '!R12</f>
        <v>1003.5309999999999</v>
      </c>
      <c r="F55" s="15">
        <f>-'CFS '!S12</f>
        <v>-432.62400000000002</v>
      </c>
      <c r="G55" s="15">
        <f>-'CFS '!T12</f>
        <v>-177.43700000000001</v>
      </c>
      <c r="H55" s="15">
        <f>-'CFS '!U12</f>
        <v>-151.63900000000001</v>
      </c>
      <c r="I55" s="15">
        <f>-'CFS '!V12</f>
        <v>2318.7750000000001</v>
      </c>
      <c r="J55" s="15">
        <f>-'CFS '!W12</f>
        <v>1079.2619999999999</v>
      </c>
      <c r="K55" s="15">
        <f>-'CFS '!X12</f>
        <v>2595.5349999999999</v>
      </c>
      <c r="L55" s="15">
        <f>-'CFS '!Y12</f>
        <v>1280.0650000000001</v>
      </c>
      <c r="M55" s="15">
        <f>-'CFS '!Z12</f>
        <v>1543.5519999999999</v>
      </c>
      <c r="N55" s="16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37</v>
      </c>
      <c r="C56" s="3"/>
      <c r="D56" s="75">
        <f>D55/D39</f>
        <v>8.952117635639913E-3</v>
      </c>
      <c r="E56" s="75">
        <f t="shared" ref="E56:M56" si="7">E55/E39</f>
        <v>2.0226975328367293E-2</v>
      </c>
      <c r="F56" s="75">
        <f t="shared" si="7"/>
        <v>-8.0114052675271108E-3</v>
      </c>
      <c r="G56" s="75">
        <f t="shared" si="7"/>
        <v>-3.0960799255797568E-3</v>
      </c>
      <c r="H56" s="75">
        <f t="shared" si="7"/>
        <v>-2.4241122297828004E-3</v>
      </c>
      <c r="I56" s="75">
        <f t="shared" si="7"/>
        <v>3.5320537639581068E-2</v>
      </c>
      <c r="J56" s="75">
        <f t="shared" si="7"/>
        <v>1.5827778322759282E-2</v>
      </c>
      <c r="K56" s="75">
        <f t="shared" si="7"/>
        <v>3.6739909577585203E-2</v>
      </c>
      <c r="L56" s="75">
        <f t="shared" si="7"/>
        <v>1.8315385453182901E-2</v>
      </c>
      <c r="M56" s="75">
        <f t="shared" si="7"/>
        <v>2.2968970093280486E-2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44" t="s">
        <v>36</v>
      </c>
      <c r="C58" s="144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0.90833333333333333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0.45416666666666666</v>
      </c>
      <c r="O60" s="61">
        <f>N60+1</f>
        <v>1.4541666666666666</v>
      </c>
      <c r="P60" s="61">
        <f>O60+1</f>
        <v>2.4541666666666666</v>
      </c>
      <c r="Q60" s="61">
        <f>P60+1</f>
        <v>3.4541666666666666</v>
      </c>
      <c r="R60" s="61">
        <f>Q60+1</f>
        <v>4.4541666666666666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10" t="s">
        <v>107</v>
      </c>
      <c r="P61" s="160">
        <f ca="1">R63/N63-1</f>
        <v>0.1858111034869312</v>
      </c>
      <c r="Q61" s="110" t="s">
        <v>108</v>
      </c>
      <c r="R61" s="160">
        <f ca="1">R63/D63-1</f>
        <v>0.75588652895625086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110"/>
      <c r="E62" s="98"/>
      <c r="F62" s="110"/>
      <c r="G62" s="159"/>
      <c r="H62" s="110"/>
      <c r="I62" s="110"/>
      <c r="J62" s="110"/>
      <c r="K62" s="159"/>
      <c r="L62" s="110"/>
      <c r="M62" s="159"/>
      <c r="N62" s="172" t="str">
        <f>IF(C20=1,"Conservative",IF(C20=2,"Base",IF(C20=3,"Optimistic","")))</f>
        <v>Optimistic</v>
      </c>
      <c r="O62" s="110" t="s">
        <v>102</v>
      </c>
      <c r="P62" s="160">
        <f ca="1">(R63/N63)^(1/5)-1</f>
        <v>3.4672967328383431E-2</v>
      </c>
      <c r="Q62" s="110" t="s">
        <v>101</v>
      </c>
      <c r="R62" s="160">
        <f ca="1">(R63/D63)^(1/15)-1</f>
        <v>3.8244796383550828E-2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>
        <f t="shared" ref="D63:M63" si="10">D39</f>
        <v>48382.072</v>
      </c>
      <c r="E63" s="15">
        <f t="shared" si="10"/>
        <v>49613.498</v>
      </c>
      <c r="F63" s="15">
        <f t="shared" si="10"/>
        <v>54001.012999999999</v>
      </c>
      <c r="G63" s="15">
        <f t="shared" si="10"/>
        <v>57310.213000000003</v>
      </c>
      <c r="H63" s="15">
        <f t="shared" si="10"/>
        <v>62554.447</v>
      </c>
      <c r="I63" s="15">
        <f t="shared" si="10"/>
        <v>65649.482000000004</v>
      </c>
      <c r="J63" s="15">
        <f t="shared" si="10"/>
        <v>68187.839000000007</v>
      </c>
      <c r="K63" s="15">
        <f t="shared" si="10"/>
        <v>70646.2</v>
      </c>
      <c r="L63" s="15">
        <f t="shared" si="10"/>
        <v>69890.148000000001</v>
      </c>
      <c r="M63" s="15">
        <f t="shared" si="10"/>
        <v>67201.62000000001</v>
      </c>
      <c r="N63" s="35">
        <f ca="1">M63*(1+N64)</f>
        <v>71641.62000000001</v>
      </c>
      <c r="O63" s="35">
        <f ca="1">N63*(1+O64)</f>
        <v>74493.210000000006</v>
      </c>
      <c r="P63" s="35">
        <f ca="1">O63*(1+P64)</f>
        <v>77636.208975541507</v>
      </c>
      <c r="Q63" s="35">
        <f ca="1">P63*(1+Q64)</f>
        <v>81108.353037954133</v>
      </c>
      <c r="R63" s="35">
        <f ca="1">Q63*(1+R64)</f>
        <v>84953.428467791411</v>
      </c>
      <c r="S63" s="100"/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/>
      <c r="E64" s="76">
        <f t="shared" ref="D64:M64" si="11">E40</f>
        <v>2.5452113749903083E-2</v>
      </c>
      <c r="F64" s="76">
        <f t="shared" si="11"/>
        <v>8.8433897565537434E-2</v>
      </c>
      <c r="G64" s="76">
        <f t="shared" si="11"/>
        <v>6.1280331907847874E-2</v>
      </c>
      <c r="H64" s="76">
        <f t="shared" si="11"/>
        <v>9.1506098572692318E-2</v>
      </c>
      <c r="I64" s="76">
        <f t="shared" si="11"/>
        <v>4.9477457613844811E-2</v>
      </c>
      <c r="J64" s="76">
        <f t="shared" si="11"/>
        <v>3.8665301273816732E-2</v>
      </c>
      <c r="K64" s="76">
        <f t="shared" si="11"/>
        <v>3.6052777680782411E-2</v>
      </c>
      <c r="L64" s="76">
        <f t="shared" si="11"/>
        <v>-1.070194858322171E-2</v>
      </c>
      <c r="M64" s="76">
        <f t="shared" si="11"/>
        <v>-3.8467911099572927E-2</v>
      </c>
      <c r="N64" s="73">
        <f ca="1">OFFSET(N64,$C$20,0)</f>
        <v>6.6069835816457978E-2</v>
      </c>
      <c r="O64" s="73">
        <f ca="1">OFFSET(O64,$C$20,0)</f>
        <v>3.9803538780948777E-2</v>
      </c>
      <c r="P64" s="73">
        <f ca="1">OFFSET(P64,$C$20,0)</f>
        <v>4.2191751107805708E-2</v>
      </c>
      <c r="Q64" s="73">
        <f ca="1">OFFSET(Q64,$C$20,0)</f>
        <v>4.4723256174274056E-2</v>
      </c>
      <c r="R64" s="73">
        <f ca="1">OFFSET(R64,$C$20,0)</f>
        <v>4.7406651544730505E-2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7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6.6069835816457978E-2</v>
      </c>
      <c r="O65" s="69">
        <f>O40</f>
        <v>3.9803538780948777E-2</v>
      </c>
      <c r="P65" s="97">
        <f>O65*(1+G21)</f>
        <v>3.3833007963806457E-2</v>
      </c>
      <c r="Q65" s="70">
        <f>P65*(1+G21)</f>
        <v>2.8758056769235488E-2</v>
      </c>
      <c r="R65" s="70">
        <f>Q65*(1+G21)</f>
        <v>2.4444348253850164E-2</v>
      </c>
      <c r="S65" s="100"/>
      <c r="T65" s="43"/>
      <c r="U65" s="2"/>
      <c r="V65" s="2"/>
      <c r="W65" s="2"/>
      <c r="X65" s="2"/>
    </row>
    <row r="66" spans="2:24" s="1" customFormat="1">
      <c r="B66" s="48" t="s">
        <v>13</v>
      </c>
      <c r="C66" s="27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6.6069835816457978E-2</v>
      </c>
      <c r="O66" s="69">
        <f>O40</f>
        <v>3.9803538780948777E-2</v>
      </c>
      <c r="P66" s="69">
        <f>O66*(1+H21)</f>
        <v>3.7813361841901337E-2</v>
      </c>
      <c r="Q66" s="69">
        <f>P66*(1+H21)</f>
        <v>3.5922693749806271E-2</v>
      </c>
      <c r="R66" s="69">
        <f>Q66*(1+H21)</f>
        <v>3.4126559062315959E-2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7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6.6069835816457978E-2</v>
      </c>
      <c r="O67" s="69">
        <f>O40</f>
        <v>3.9803538780948777E-2</v>
      </c>
      <c r="P67" s="71">
        <f>O67*(1+I21)</f>
        <v>4.2191751107805708E-2</v>
      </c>
      <c r="Q67" s="71">
        <f>P67*(1+I21)</f>
        <v>4.4723256174274056E-2</v>
      </c>
      <c r="R67" s="71">
        <f>Q67*(1+I21)</f>
        <v>4.7406651544730505E-2</v>
      </c>
      <c r="S67" s="99"/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10" t="s">
        <v>107</v>
      </c>
      <c r="P68" s="160">
        <f ca="1">R70/N70-1</f>
        <v>0.29924238411605653</v>
      </c>
      <c r="Q68" s="110" t="s">
        <v>108</v>
      </c>
      <c r="R68" s="160">
        <f ca="1">R70/D70-1</f>
        <v>1.3554788724933315</v>
      </c>
      <c r="S68" s="99"/>
      <c r="T68" s="2"/>
      <c r="U68" s="2"/>
      <c r="V68" s="2"/>
      <c r="W68" s="2"/>
      <c r="X68" s="2"/>
    </row>
    <row r="69" spans="2:24" s="1" customFormat="1">
      <c r="B69" s="2"/>
      <c r="C69" s="2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72" t="str">
        <f>IF(C21=1,"Conservative",IF(C21=2,"Base",IF(C21=3,"Optimistic","")))</f>
        <v>Optimistic</v>
      </c>
      <c r="O69" s="110" t="s">
        <v>102</v>
      </c>
      <c r="P69" s="160">
        <f ca="1">(R70/N70)^(1/5)-1</f>
        <v>5.375108777942561E-2</v>
      </c>
      <c r="Q69" s="110" t="s">
        <v>101</v>
      </c>
      <c r="R69" s="160">
        <f ca="1">(R70/D70)^(1/15)-1</f>
        <v>5.8778907440214079E-2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>
        <f t="shared" ref="D70:M70" si="12">D42</f>
        <v>13889.056</v>
      </c>
      <c r="E70" s="15">
        <f t="shared" si="12"/>
        <v>13801.255999999999</v>
      </c>
      <c r="F70" s="15">
        <f t="shared" si="12"/>
        <v>13174.264999999999</v>
      </c>
      <c r="G70" s="15">
        <f t="shared" si="12"/>
        <v>14889.606</v>
      </c>
      <c r="H70" s="15">
        <f t="shared" si="12"/>
        <v>17858.741999999998</v>
      </c>
      <c r="I70" s="15">
        <f t="shared" si="12"/>
        <v>20872.355</v>
      </c>
      <c r="J70" s="15">
        <f t="shared" si="12"/>
        <v>19712.269</v>
      </c>
      <c r="K70" s="15">
        <f t="shared" si="12"/>
        <v>18759.124</v>
      </c>
      <c r="L70" s="15">
        <f t="shared" si="12"/>
        <v>17801.804</v>
      </c>
      <c r="M70" s="15">
        <f t="shared" si="12"/>
        <v>23113.530000000002</v>
      </c>
      <c r="N70" s="35">
        <f ca="1">N71*N63</f>
        <v>25180.350000000002</v>
      </c>
      <c r="O70" s="35">
        <f ca="1">O71*O63</f>
        <v>26638.890000000003</v>
      </c>
      <c r="P70" s="35">
        <f ca="1">P71*P63</f>
        <v>28456.902202084919</v>
      </c>
      <c r="Q70" s="35">
        <f ca="1">Q71*Q63</f>
        <v>30472.827217424903</v>
      </c>
      <c r="R70" s="35">
        <f ca="1">R71*R63</f>
        <v>32715.377966876746</v>
      </c>
      <c r="S70" s="15"/>
      <c r="T70" s="2"/>
      <c r="U70" s="2"/>
      <c r="V70" s="2"/>
      <c r="W70" s="2"/>
      <c r="X70" s="2"/>
    </row>
    <row r="71" spans="2:24" s="1" customFormat="1">
      <c r="B71" s="2" t="s">
        <v>37</v>
      </c>
      <c r="C71" s="3"/>
      <c r="D71" s="75">
        <f t="shared" ref="D71:M71" si="13">D43</f>
        <v>0.28707030157782415</v>
      </c>
      <c r="E71" s="75">
        <f t="shared" si="13"/>
        <v>0.27817542717911159</v>
      </c>
      <c r="F71" s="75">
        <f t="shared" si="13"/>
        <v>0.24396329379969223</v>
      </c>
      <c r="G71" s="75">
        <f t="shared" si="13"/>
        <v>0.25980720050717659</v>
      </c>
      <c r="H71" s="75">
        <f t="shared" si="13"/>
        <v>0.28549116579993106</v>
      </c>
      <c r="I71" s="75">
        <f t="shared" si="13"/>
        <v>0.31793632431098234</v>
      </c>
      <c r="J71" s="75">
        <f t="shared" si="13"/>
        <v>0.28908775067648057</v>
      </c>
      <c r="K71" s="75">
        <f t="shared" si="13"/>
        <v>0.26553620718453363</v>
      </c>
      <c r="L71" s="75">
        <f t="shared" si="13"/>
        <v>0.25471120765118427</v>
      </c>
      <c r="M71" s="75">
        <f t="shared" si="13"/>
        <v>0.34394304780152618</v>
      </c>
      <c r="N71" s="73">
        <f ca="1">OFFSET(N71,$C$21,0)</f>
        <v>0.35147655790028198</v>
      </c>
      <c r="O71" s="73">
        <f ca="1">OFFSET(O71,$C$21,0)</f>
        <v>0.35760158543308845</v>
      </c>
      <c r="P71" s="73">
        <f ca="1">OFFSET(P71,$C$21,0)</f>
        <v>0.36654162506891563</v>
      </c>
      <c r="Q71" s="73">
        <f ca="1">OFFSET(Q71,$C$21,0)</f>
        <v>0.3757051656956385</v>
      </c>
      <c r="R71" s="73">
        <f ca="1">OFFSET(R71,$C$21,0)</f>
        <v>0.38509779483802942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27" t="s">
        <v>60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0.35147655790028198</v>
      </c>
      <c r="O72" s="69">
        <f>O43</f>
        <v>0.35760158543308845</v>
      </c>
      <c r="P72" s="70">
        <f>O72*(1+G23)</f>
        <v>0.33972150616143404</v>
      </c>
      <c r="Q72" s="70">
        <f>P72*(1+G23)</f>
        <v>0.32273543085336232</v>
      </c>
      <c r="R72" s="70">
        <f>Q72*(1+G23)</f>
        <v>0.30659865931069419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27" t="s">
        <v>61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0.35147655790028198</v>
      </c>
      <c r="O73" s="69">
        <f>O43</f>
        <v>0.35760158543308845</v>
      </c>
      <c r="P73" s="69">
        <f>O73*(1+H23)</f>
        <v>0.35760158543308845</v>
      </c>
      <c r="Q73" s="69">
        <f>P73*(1+H23)</f>
        <v>0.35760158543308845</v>
      </c>
      <c r="R73" s="69">
        <f>Q73*(1+H23)</f>
        <v>0.35760158543308845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27" t="s">
        <v>62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0.35147655790028198</v>
      </c>
      <c r="O74" s="69">
        <f>O43</f>
        <v>0.35760158543308845</v>
      </c>
      <c r="P74" s="71">
        <f>O74*(1+I23)</f>
        <v>0.36654162506891563</v>
      </c>
      <c r="Q74" s="71">
        <f>P74*(1+I23)</f>
        <v>0.3757051656956385</v>
      </c>
      <c r="R74" s="71">
        <f>Q74*(1+I23)</f>
        <v>0.38509779483802942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>
        <f t="shared" ref="D76:O76" si="14">D45</f>
        <v>2945.433</v>
      </c>
      <c r="E76" s="15">
        <f t="shared" si="14"/>
        <v>3211.6930000000002</v>
      </c>
      <c r="F76" s="15">
        <f t="shared" si="14"/>
        <v>3468.085</v>
      </c>
      <c r="G76" s="15">
        <f t="shared" si="14"/>
        <v>3309.8090000000002</v>
      </c>
      <c r="H76" s="15">
        <f t="shared" si="14"/>
        <v>2550.377</v>
      </c>
      <c r="I76" s="15">
        <f t="shared" si="14"/>
        <v>3260.9189999999999</v>
      </c>
      <c r="J76" s="15">
        <f t="shared" si="14"/>
        <v>2674.2669999999998</v>
      </c>
      <c r="K76" s="15">
        <f t="shared" si="14"/>
        <v>3001.288</v>
      </c>
      <c r="L76" s="15">
        <f t="shared" si="14"/>
        <v>1990.056</v>
      </c>
      <c r="M76" s="15">
        <f t="shared" si="14"/>
        <v>3842.82</v>
      </c>
      <c r="N76" s="35">
        <f t="shared" si="14"/>
        <v>5759.7900000000009</v>
      </c>
      <c r="O76" s="35">
        <f t="shared" si="14"/>
        <v>5561.1</v>
      </c>
      <c r="P76" s="35">
        <f ca="1">P70*P77</f>
        <v>5727.0333494296383</v>
      </c>
      <c r="Q76" s="35">
        <f ca="1">Q70*Q77</f>
        <v>6132.7440522606612</v>
      </c>
      <c r="R76" s="35">
        <f ca="1">R70*R77</f>
        <v>6584.0638353731802</v>
      </c>
      <c r="S76" s="96"/>
      <c r="T76" s="64"/>
      <c r="U76" s="2"/>
      <c r="V76" s="2"/>
      <c r="W76" s="2"/>
      <c r="X76" s="2"/>
    </row>
    <row r="77" spans="2:24" s="1" customFormat="1">
      <c r="B77" s="3" t="s">
        <v>45</v>
      </c>
      <c r="C77" s="3"/>
      <c r="D77" s="75">
        <f t="shared" ref="D77:O77" si="15">D46</f>
        <v>0.24451491305099293</v>
      </c>
      <c r="E77" s="75">
        <f t="shared" si="15"/>
        <v>0.25171061234067321</v>
      </c>
      <c r="F77" s="75">
        <f t="shared" si="15"/>
        <v>0.27947419524404277</v>
      </c>
      <c r="G77" s="75">
        <f t="shared" si="15"/>
        <v>0.23204689440590992</v>
      </c>
      <c r="H77" s="75">
        <f t="shared" si="15"/>
        <v>0.15083666785879019</v>
      </c>
      <c r="I77" s="75">
        <f t="shared" si="15"/>
        <v>0.16125802582734319</v>
      </c>
      <c r="J77" s="75">
        <f t="shared" si="15"/>
        <v>0.14156798790831523</v>
      </c>
      <c r="K77" s="75">
        <f t="shared" si="15"/>
        <v>0.17125007175151644</v>
      </c>
      <c r="L77" s="75">
        <f t="shared" si="15"/>
        <v>0.12223882398503937</v>
      </c>
      <c r="M77" s="75">
        <f>M46</f>
        <v>0.16625846419824231</v>
      </c>
      <c r="N77" s="69">
        <f t="shared" si="15"/>
        <v>0.22874145911395197</v>
      </c>
      <c r="O77" s="69">
        <f t="shared" si="15"/>
        <v>0.20875869827909496</v>
      </c>
      <c r="P77" s="72">
        <f>AVERAGE(M77:O77)</f>
        <v>0.20125287386376309</v>
      </c>
      <c r="Q77" s="72">
        <f>P77</f>
        <v>0.20125287386376309</v>
      </c>
      <c r="R77" s="72">
        <f>Q77</f>
        <v>0.20125287386376309</v>
      </c>
      <c r="S77" s="64" t="s">
        <v>24</v>
      </c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44" t="s">
        <v>23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83"/>
      <c r="N79" s="65">
        <f ca="1">N70-N76</f>
        <v>19420.560000000001</v>
      </c>
      <c r="O79" s="65">
        <f ca="1">O70-O76</f>
        <v>21077.79</v>
      </c>
      <c r="P79" s="65">
        <f ca="1">P70-P76</f>
        <v>22729.86885265528</v>
      </c>
      <c r="Q79" s="65">
        <f ca="1">Q70-Q76</f>
        <v>24340.083165164244</v>
      </c>
      <c r="R79" s="65">
        <f ca="1">R70-R76</f>
        <v>26131.314131503565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>
        <f t="shared" ref="D81:M81" si="16">D49</f>
        <v>3657.924</v>
      </c>
      <c r="E81" s="15">
        <f t="shared" si="16"/>
        <v>3866</v>
      </c>
      <c r="F81" s="15">
        <f t="shared" si="16"/>
        <v>3938.1970000000001</v>
      </c>
      <c r="G81" s="15">
        <f t="shared" si="16"/>
        <v>3615.2840000000001</v>
      </c>
      <c r="H81" s="15">
        <f t="shared" si="16"/>
        <v>4368.0029999999997</v>
      </c>
      <c r="I81" s="15">
        <f t="shared" si="16"/>
        <v>5130.5720000000001</v>
      </c>
      <c r="J81" s="15">
        <f t="shared" si="16"/>
        <v>4824.1040000000003</v>
      </c>
      <c r="K81" s="15">
        <f t="shared" si="16"/>
        <v>4126.2340000000004</v>
      </c>
      <c r="L81" s="15">
        <f t="shared" si="16"/>
        <v>4005.55</v>
      </c>
      <c r="M81" s="15">
        <f t="shared" si="16"/>
        <v>3832.4870000000001</v>
      </c>
      <c r="N81" s="35">
        <f ca="1">N63*N82</f>
        <v>4723.736733445051</v>
      </c>
      <c r="O81" s="35">
        <f ca="1">O63*O82</f>
        <v>4911.7581717057237</v>
      </c>
      <c r="P81" s="35">
        <f ca="1">P63*P82</f>
        <v>5118.9938499880618</v>
      </c>
      <c r="Q81" s="35">
        <f ca="1">Q63*Q82</f>
        <v>5347.9319232956123</v>
      </c>
      <c r="R81" s="35">
        <f ca="1">R63*R82</f>
        <v>5601.4594684682279</v>
      </c>
      <c r="S81" s="64"/>
      <c r="T81" s="64"/>
      <c r="U81" s="2"/>
      <c r="V81" s="2"/>
      <c r="W81" s="2"/>
      <c r="X81" s="2"/>
    </row>
    <row r="82" spans="2:24" s="1" customFormat="1">
      <c r="B82" s="2" t="s">
        <v>37</v>
      </c>
      <c r="C82" s="2"/>
      <c r="D82" s="75">
        <f t="shared" ref="D82:M82" si="17">D50</f>
        <v>7.5604947220945809E-2</v>
      </c>
      <c r="E82" s="75">
        <f t="shared" si="17"/>
        <v>7.7922342826946003E-2</v>
      </c>
      <c r="F82" s="75">
        <f t="shared" si="17"/>
        <v>7.2928205994950507E-2</v>
      </c>
      <c r="G82" s="75">
        <f t="shared" si="17"/>
        <v>6.3082717909284339E-2</v>
      </c>
      <c r="H82" s="75">
        <f t="shared" si="17"/>
        <v>6.9827217879489839E-2</v>
      </c>
      <c r="I82" s="75">
        <f t="shared" si="17"/>
        <v>7.815098982806902E-2</v>
      </c>
      <c r="J82" s="75">
        <f t="shared" si="17"/>
        <v>7.0747277971369649E-2</v>
      </c>
      <c r="K82" s="75">
        <f t="shared" si="17"/>
        <v>5.8407019768933088E-2</v>
      </c>
      <c r="L82" s="75">
        <f t="shared" si="17"/>
        <v>5.7312083528568293E-2</v>
      </c>
      <c r="M82" s="75">
        <f t="shared" si="17"/>
        <v>5.7029681724934597E-2</v>
      </c>
      <c r="N82" s="72">
        <f>AVERAGE(F82:M82)</f>
        <v>6.5935649325699924E-2</v>
      </c>
      <c r="O82" s="72">
        <f>N82</f>
        <v>6.5935649325699924E-2</v>
      </c>
      <c r="P82" s="72">
        <f>O82</f>
        <v>6.5935649325699924E-2</v>
      </c>
      <c r="Q82" s="72">
        <f>P82</f>
        <v>6.5935649325699924E-2</v>
      </c>
      <c r="R82" s="72">
        <f>Q82</f>
        <v>6.5935649325699924E-2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>
        <f t="shared" ref="D84:M84" si="18">D52</f>
        <v>3439.855</v>
      </c>
      <c r="E84" s="15">
        <f t="shared" si="18"/>
        <v>3917.01</v>
      </c>
      <c r="F84" s="15">
        <f t="shared" si="18"/>
        <v>3453.9009999999998</v>
      </c>
      <c r="G84" s="15">
        <f t="shared" si="18"/>
        <v>3928.8229999999999</v>
      </c>
      <c r="H84" s="15">
        <f t="shared" si="18"/>
        <v>3492.7739999999999</v>
      </c>
      <c r="I84" s="15">
        <f t="shared" si="18"/>
        <v>3892.3910000000001</v>
      </c>
      <c r="J84" s="15">
        <f t="shared" si="18"/>
        <v>3943.54</v>
      </c>
      <c r="K84" s="15">
        <f t="shared" si="18"/>
        <v>3614.212</v>
      </c>
      <c r="L84" s="15">
        <f t="shared" si="18"/>
        <v>4126.9660000000003</v>
      </c>
      <c r="M84" s="15">
        <f t="shared" si="18"/>
        <v>4060.6849999999999</v>
      </c>
      <c r="N84" s="35">
        <f ca="1">N63*N85</f>
        <v>4263.6376360528366</v>
      </c>
      <c r="O84" s="35">
        <f ca="1">O63*O85</f>
        <v>4433.3455020473784</v>
      </c>
      <c r="P84" s="35">
        <f ca="1">P63*P85</f>
        <v>4620.3961120446711</v>
      </c>
      <c r="Q84" s="35">
        <f ca="1">Q63*Q85</f>
        <v>4827.0352709902654</v>
      </c>
      <c r="R84" s="35">
        <f ca="1">R63*R85</f>
        <v>5055.8688500762246</v>
      </c>
      <c r="S84" s="64"/>
      <c r="T84" s="64"/>
      <c r="U84" s="2"/>
      <c r="V84" s="2"/>
      <c r="W84" s="2"/>
      <c r="X84" s="2"/>
    </row>
    <row r="85" spans="2:24" s="1" customFormat="1">
      <c r="B85" s="2" t="s">
        <v>37</v>
      </c>
      <c r="C85" s="3"/>
      <c r="D85" s="75">
        <f t="shared" ref="D85:M85" si="19">D53</f>
        <v>7.1097719833081968E-2</v>
      </c>
      <c r="E85" s="75">
        <f t="shared" si="19"/>
        <v>7.8950490449191876E-2</v>
      </c>
      <c r="F85" s="75">
        <f t="shared" si="19"/>
        <v>6.3959929788724515E-2</v>
      </c>
      <c r="G85" s="75">
        <f t="shared" si="19"/>
        <v>6.8553627605606696E-2</v>
      </c>
      <c r="H85" s="75">
        <f t="shared" si="19"/>
        <v>5.5835742581178918E-2</v>
      </c>
      <c r="I85" s="75">
        <f t="shared" si="19"/>
        <v>5.9290505902240019E-2</v>
      </c>
      <c r="J85" s="75">
        <f t="shared" si="19"/>
        <v>5.7833479661967287E-2</v>
      </c>
      <c r="K85" s="75">
        <f t="shared" si="19"/>
        <v>5.1159326333192728E-2</v>
      </c>
      <c r="L85" s="75">
        <f t="shared" si="19"/>
        <v>5.9049324090714478E-2</v>
      </c>
      <c r="M85" s="75">
        <f t="shared" si="19"/>
        <v>6.0425403435214797E-2</v>
      </c>
      <c r="N85" s="72">
        <f>AVERAGE(F85:M85)</f>
        <v>5.9513417424854935E-2</v>
      </c>
      <c r="O85" s="72">
        <f>N85</f>
        <v>5.9513417424854935E-2</v>
      </c>
      <c r="P85" s="72">
        <f>O85</f>
        <v>5.9513417424854935E-2</v>
      </c>
      <c r="Q85" s="72">
        <f>P85</f>
        <v>5.9513417424854935E-2</v>
      </c>
      <c r="R85" s="72">
        <f>Q85</f>
        <v>5.9513417424854935E-2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>
        <f t="shared" ref="D87:M87" si="20">D55</f>
        <v>433.12200000000001</v>
      </c>
      <c r="E87" s="15">
        <f t="shared" si="20"/>
        <v>1003.5309999999999</v>
      </c>
      <c r="F87" s="15">
        <f t="shared" si="20"/>
        <v>-432.62400000000002</v>
      </c>
      <c r="G87" s="15">
        <f t="shared" si="20"/>
        <v>-177.43700000000001</v>
      </c>
      <c r="H87" s="15">
        <f t="shared" si="20"/>
        <v>-151.63900000000001</v>
      </c>
      <c r="I87" s="15">
        <f t="shared" si="20"/>
        <v>2318.7750000000001</v>
      </c>
      <c r="J87" s="15">
        <f t="shared" si="20"/>
        <v>1079.2619999999999</v>
      </c>
      <c r="K87" s="15">
        <f t="shared" si="20"/>
        <v>2595.5349999999999</v>
      </c>
      <c r="L87" s="15">
        <f t="shared" si="20"/>
        <v>1280.0650000000001</v>
      </c>
      <c r="M87" s="15">
        <f t="shared" si="20"/>
        <v>1543.5519999999999</v>
      </c>
      <c r="N87" s="35">
        <f ca="1">N88*N63</f>
        <v>1081.5334098078763</v>
      </c>
      <c r="O87" s="35">
        <f ca="1">O88*O63</f>
        <v>1124.5822668280559</v>
      </c>
      <c r="P87" s="35">
        <f ca="1">P88*P63</f>
        <v>1172.0303619303172</v>
      </c>
      <c r="Q87" s="35">
        <f ca="1">Q88*Q63</f>
        <v>1224.4473760509541</v>
      </c>
      <c r="R87" s="35">
        <f ca="1">R88*R63</f>
        <v>1282.4943261422611</v>
      </c>
      <c r="S87" s="64"/>
      <c r="T87" s="64"/>
      <c r="U87" s="2"/>
      <c r="V87" s="2"/>
      <c r="W87" s="2"/>
      <c r="X87" s="2"/>
    </row>
    <row r="88" spans="2:24" s="1" customFormat="1">
      <c r="B88" s="2" t="s">
        <v>37</v>
      </c>
      <c r="C88" s="3"/>
      <c r="D88" s="75">
        <f t="shared" ref="D88:M88" si="21">D56</f>
        <v>8.952117635639913E-3</v>
      </c>
      <c r="E88" s="75">
        <f t="shared" si="21"/>
        <v>2.0226975328367293E-2</v>
      </c>
      <c r="F88" s="75">
        <f t="shared" si="21"/>
        <v>-8.0114052675271108E-3</v>
      </c>
      <c r="G88" s="75">
        <f t="shared" si="21"/>
        <v>-3.0960799255797568E-3</v>
      </c>
      <c r="H88" s="75">
        <f t="shared" si="21"/>
        <v>-2.4241122297828004E-3</v>
      </c>
      <c r="I88" s="75">
        <f t="shared" si="21"/>
        <v>3.5320537639581068E-2</v>
      </c>
      <c r="J88" s="75">
        <f t="shared" si="21"/>
        <v>1.5827778322759282E-2</v>
      </c>
      <c r="K88" s="75">
        <f t="shared" si="21"/>
        <v>3.6739909577585203E-2</v>
      </c>
      <c r="L88" s="75">
        <f t="shared" si="21"/>
        <v>1.8315385453182901E-2</v>
      </c>
      <c r="M88" s="75">
        <f t="shared" si="21"/>
        <v>2.2968970093280486E-2</v>
      </c>
      <c r="N88" s="72">
        <f>AVERAGE(E88:M88)</f>
        <v>1.5096439887985171E-2</v>
      </c>
      <c r="O88" s="72">
        <f>N88</f>
        <v>1.5096439887985171E-2</v>
      </c>
      <c r="P88" s="72">
        <f>O88</f>
        <v>1.5096439887985171E-2</v>
      </c>
      <c r="Q88" s="72">
        <f>P88</f>
        <v>1.5096439887985171E-2</v>
      </c>
      <c r="R88" s="72">
        <f>Q88</f>
        <v>1.5096439887985171E-2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44" t="s">
        <v>25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83"/>
      <c r="N90" s="65">
        <f ca="1">N79+N81-N84-N87</f>
        <v>18799.125687584339</v>
      </c>
      <c r="O90" s="65">
        <f ca="1">O79+O81-O84-O87</f>
        <v>20431.620402830293</v>
      </c>
      <c r="P90" s="65">
        <f ca="1">P79+P81-P84-P87</f>
        <v>22056.436228668354</v>
      </c>
      <c r="Q90" s="65">
        <f ca="1">Q79+Q81-Q84-Q87</f>
        <v>23636.532441418636</v>
      </c>
      <c r="R90" s="65">
        <f ca="1">R79+R81-R84-R87</f>
        <v>25394.410423753307</v>
      </c>
      <c r="S90" s="16"/>
      <c r="T90" s="7"/>
      <c r="U90" s="7"/>
      <c r="V90" s="7"/>
      <c r="W90" s="7"/>
      <c r="X90" s="7"/>
    </row>
    <row r="91" spans="2:24" s="8" customFormat="1">
      <c r="B91" s="144" t="s">
        <v>26</v>
      </c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83"/>
      <c r="N91" s="65">
        <f ca="1">N90/(1+$C26)^N60</f>
        <v>18229.240175220606</v>
      </c>
      <c r="O91" s="65">
        <f ca="1">O90/(1+$C26)^O60</f>
        <v>18513.870012599091</v>
      </c>
      <c r="P91" s="65">
        <f ca="1">P90/(1+$C26)^P60</f>
        <v>18676.402501563723</v>
      </c>
      <c r="Q91" s="65">
        <f ca="1">Q90/(1+$C26)^Q60</f>
        <v>18702.735428595635</v>
      </c>
      <c r="R91" s="65">
        <f ca="1">R90/(1+$C26)^R60</f>
        <v>18776.860672511673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44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476644.14697417751</v>
      </c>
      <c r="S93" s="15"/>
      <c r="T93" s="2"/>
      <c r="U93" s="2"/>
      <c r="V93" s="2"/>
      <c r="W93" s="2"/>
      <c r="X93" s="2"/>
    </row>
    <row r="94" spans="2:24" s="1" customFormat="1">
      <c r="B94" s="144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352435.06695988536</v>
      </c>
      <c r="S94" s="15"/>
      <c r="T94" s="2"/>
      <c r="U94" s="2"/>
      <c r="V94" s="2"/>
      <c r="W94" s="2"/>
      <c r="X94" s="2"/>
    </row>
    <row r="95" spans="2:24" s="1" customFormat="1">
      <c r="B95" s="144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12"/>
      <c r="N95" s="66"/>
      <c r="O95" s="66"/>
      <c r="P95" s="66"/>
      <c r="Q95" s="66"/>
      <c r="R95" s="83">
        <f ca="1">SUM(N91:R91)+R94</f>
        <v>445334.17575037607</v>
      </c>
      <c r="S95" s="15"/>
      <c r="T95" s="2"/>
      <c r="U95" s="2"/>
      <c r="V95" s="2"/>
      <c r="W95" s="2"/>
      <c r="X95" s="2"/>
    </row>
    <row r="96" spans="2:24" s="1" customFormat="1">
      <c r="B96" s="144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13"/>
      <c r="N96" s="66"/>
      <c r="O96" s="66"/>
      <c r="P96" s="66"/>
      <c r="Q96" s="66"/>
      <c r="R96" s="83">
        <f>G6</f>
        <v>5397.1809999999996</v>
      </c>
      <c r="S96" s="15"/>
      <c r="T96" s="2"/>
      <c r="U96" s="2"/>
      <c r="V96" s="2"/>
      <c r="W96" s="2"/>
      <c r="X96" s="2"/>
    </row>
    <row r="97" spans="2:24" s="1" customFormat="1">
      <c r="B97" s="144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3"/>
      <c r="N97" s="66"/>
      <c r="O97" s="66"/>
      <c r="P97" s="66"/>
      <c r="Q97" s="66"/>
      <c r="R97" s="83">
        <f>G7</f>
        <v>43397.851999999999</v>
      </c>
      <c r="S97" s="15"/>
      <c r="T97" s="2"/>
      <c r="U97" s="2"/>
      <c r="V97" s="2"/>
      <c r="W97" s="2"/>
      <c r="X97" s="2"/>
    </row>
    <row r="98" spans="2:24" s="1" customFormat="1">
      <c r="B98" s="144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6"/>
      <c r="O98" s="66"/>
      <c r="P98" s="66"/>
      <c r="Q98" s="66"/>
      <c r="R98" s="83">
        <f ca="1">R95+R96-R97</f>
        <v>407333.50475037604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44" t="s">
        <v>63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3"/>
      <c r="N100" s="66"/>
      <c r="O100" s="66"/>
      <c r="P100" s="118"/>
      <c r="Q100" s="19" t="s">
        <v>300</v>
      </c>
      <c r="R100" s="65">
        <v>802</v>
      </c>
      <c r="S100" s="89" t="s">
        <v>311</v>
      </c>
      <c r="T100" s="2"/>
      <c r="U100" s="2"/>
      <c r="V100" s="2"/>
      <c r="W100" s="2"/>
      <c r="X100" s="2"/>
    </row>
    <row r="101" spans="2:24" s="1" customFormat="1">
      <c r="B101" s="144" t="s">
        <v>223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18"/>
      <c r="Q101" s="66"/>
      <c r="R101" s="68">
        <f ca="1">R98/R100</f>
        <v>507.8971380927382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14"/>
      <c r="S102" s="31"/>
      <c r="T102" s="2"/>
      <c r="U102" s="2"/>
      <c r="V102" s="2"/>
      <c r="W102" s="2"/>
      <c r="X102" s="2"/>
    </row>
    <row r="103" spans="2:24" s="1" customFormat="1" ht="23">
      <c r="B103" s="152" t="s">
        <v>82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28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28"/>
      <c r="S104" s="31"/>
      <c r="T104" s="2"/>
      <c r="U104" s="2"/>
      <c r="V104" s="2"/>
      <c r="W104" s="2"/>
      <c r="X104" s="2"/>
    </row>
    <row r="105" spans="2:24" s="1" customFormat="1">
      <c r="B105" s="144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57">
        <f>E6</f>
        <v>45692</v>
      </c>
      <c r="O105" s="118"/>
      <c r="P105" s="125"/>
      <c r="Q105" s="118"/>
      <c r="R105" s="157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44" t="s">
        <v>78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17">
        <f>N59</f>
        <v>0.90833333333333333</v>
      </c>
      <c r="O106" s="117"/>
      <c r="P106" s="126"/>
      <c r="Q106" s="117"/>
      <c r="R106" s="117">
        <f>R60</f>
        <v>4.4541666666666666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27"/>
      <c r="Q107" s="67"/>
      <c r="R107" s="128"/>
      <c r="S107" s="31"/>
      <c r="T107" s="2"/>
      <c r="U107" s="2"/>
      <c r="V107" s="2"/>
      <c r="W107" s="2"/>
      <c r="X107" s="2"/>
    </row>
    <row r="108" spans="2:24" s="1" customFormat="1">
      <c r="B108" s="144" t="s">
        <v>75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19420.560000000001</v>
      </c>
      <c r="O108" s="118"/>
      <c r="P108" s="19" t="s">
        <v>300</v>
      </c>
      <c r="Q108" s="47" t="s">
        <v>79</v>
      </c>
      <c r="R108" s="129">
        <v>19877</v>
      </c>
      <c r="S108" s="2"/>
      <c r="T108" s="2"/>
      <c r="U108" s="2"/>
      <c r="V108" s="2"/>
      <c r="W108" s="2"/>
      <c r="X108" s="2"/>
    </row>
    <row r="109" spans="2:24" s="1" customFormat="1"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18"/>
      <c r="P109" s="19" t="s">
        <v>300</v>
      </c>
      <c r="Q109" s="48" t="s">
        <v>13</v>
      </c>
      <c r="R109" s="145">
        <v>23656</v>
      </c>
      <c r="S109" s="2"/>
      <c r="T109" s="2"/>
      <c r="U109" s="2"/>
      <c r="V109" s="2"/>
      <c r="W109" s="2"/>
      <c r="X109" s="2"/>
    </row>
    <row r="110" spans="2:24" s="1" customFormat="1">
      <c r="B110" s="144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18"/>
      <c r="P110" s="19" t="s">
        <v>300</v>
      </c>
      <c r="Q110" s="49" t="s">
        <v>22</v>
      </c>
      <c r="R110" s="146">
        <v>26131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20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44" t="s">
        <v>77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9" t="s">
        <v>300</v>
      </c>
      <c r="N112" s="121">
        <f>1.11*1352</f>
        <v>1500.72</v>
      </c>
      <c r="O112" s="153"/>
      <c r="P112" s="90"/>
      <c r="Q112" s="19" t="s">
        <v>300</v>
      </c>
      <c r="R112" s="130">
        <f>1.11*1097</f>
        <v>1217.67</v>
      </c>
      <c r="S112" s="87" t="s">
        <v>70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0"/>
      <c r="O113" s="154"/>
      <c r="P113" s="151"/>
      <c r="Q113" s="67"/>
      <c r="R113" s="16"/>
      <c r="S113" s="82"/>
      <c r="T113" s="3"/>
      <c r="U113" s="2"/>
      <c r="V113" s="2"/>
      <c r="W113" s="2"/>
      <c r="X113" s="2"/>
    </row>
    <row r="114" spans="2:24" s="1" customFormat="1">
      <c r="B114" s="144" t="s">
        <v>76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22">
        <f>N77</f>
        <v>0.22874145911395197</v>
      </c>
      <c r="O114" s="122"/>
      <c r="P114" s="135"/>
      <c r="Q114" s="122"/>
      <c r="R114" s="131">
        <f>R77</f>
        <v>0.20125287386376309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15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44" t="s">
        <v>72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3">
        <f ca="1">N108-(N112*(1-N114))</f>
        <v>18263.116882521492</v>
      </c>
      <c r="O116" s="123"/>
      <c r="P116" s="136"/>
      <c r="Q116" s="47" t="s">
        <v>79</v>
      </c>
      <c r="R116" s="129">
        <f>R108-(R112*(1-R114))</f>
        <v>18904.389586917689</v>
      </c>
      <c r="S116" s="2"/>
      <c r="T116" s="2"/>
      <c r="U116" s="2"/>
      <c r="V116" s="2"/>
      <c r="W116" s="2"/>
      <c r="X116" s="2"/>
    </row>
    <row r="117" spans="2:24" s="50" customFormat="1">
      <c r="B117" s="144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23"/>
      <c r="O117" s="123"/>
      <c r="P117" s="136"/>
      <c r="Q117" s="48" t="s">
        <v>13</v>
      </c>
      <c r="R117" s="145">
        <f>R109-(R112*(1-R114))</f>
        <v>22683.389586917689</v>
      </c>
      <c r="S117" s="2"/>
      <c r="T117" s="2"/>
      <c r="U117" s="2"/>
      <c r="V117" s="2"/>
      <c r="W117" s="2"/>
      <c r="X117" s="2"/>
    </row>
    <row r="118" spans="2:24" s="50" customFormat="1">
      <c r="B118" s="144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3"/>
      <c r="O118" s="123"/>
      <c r="P118" s="136"/>
      <c r="Q118" s="49" t="s">
        <v>22</v>
      </c>
      <c r="R118" s="146">
        <f>R110-(R112*(1-R114))</f>
        <v>25158.389586917689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15"/>
      <c r="O119" s="115"/>
      <c r="P119" s="137"/>
      <c r="Q119" s="115"/>
      <c r="R119" s="132"/>
      <c r="S119" s="2"/>
      <c r="T119" s="2"/>
      <c r="U119" s="2"/>
      <c r="V119" s="2"/>
      <c r="W119" s="2"/>
      <c r="X119" s="2"/>
    </row>
    <row r="120" spans="2:24" s="50" customFormat="1">
      <c r="B120" s="144" t="s">
        <v>93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3">
        <f>E9</f>
        <v>800</v>
      </c>
      <c r="O120" s="123"/>
      <c r="P120" s="136"/>
      <c r="Q120" s="123"/>
      <c r="R120" s="133">
        <f>R100</f>
        <v>802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15"/>
      <c r="O121" s="115"/>
      <c r="P121" s="137"/>
      <c r="Q121" s="115"/>
      <c r="R121" s="132"/>
      <c r="S121" s="2"/>
      <c r="T121" s="2"/>
      <c r="U121" s="2"/>
      <c r="V121" s="2"/>
      <c r="W121" s="2"/>
      <c r="X121" s="2"/>
    </row>
    <row r="122" spans="2:24" s="50" customFormat="1">
      <c r="B122" s="144" t="s">
        <v>73</v>
      </c>
      <c r="C122" s="17"/>
      <c r="D122" s="17"/>
      <c r="E122" s="17"/>
      <c r="F122" s="144"/>
      <c r="G122" s="144"/>
      <c r="H122" s="144"/>
      <c r="I122" s="144"/>
      <c r="J122" s="144"/>
      <c r="K122" s="144"/>
      <c r="L122" s="144">
        <f>IS!Y28</f>
        <v>16.649999999999999</v>
      </c>
      <c r="M122" s="144">
        <f>IS!Z28</f>
        <v>15.11</v>
      </c>
      <c r="N122" s="117">
        <f ca="1">N116/N120</f>
        <v>22.828896103151866</v>
      </c>
      <c r="O122" s="117"/>
      <c r="P122" s="138"/>
      <c r="Q122" s="47" t="s">
        <v>79</v>
      </c>
      <c r="R122" s="140">
        <f>R116/R120</f>
        <v>23.571558088426045</v>
      </c>
      <c r="S122" s="2"/>
      <c r="T122" s="2"/>
      <c r="U122" s="2"/>
      <c r="V122" s="2"/>
      <c r="W122" s="2"/>
      <c r="X122" s="2"/>
    </row>
    <row r="123" spans="2:24" s="50" customFormat="1">
      <c r="B123" s="144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17"/>
      <c r="O123" s="117"/>
      <c r="P123" s="138"/>
      <c r="Q123" s="48" t="s">
        <v>13</v>
      </c>
      <c r="R123" s="141">
        <f>R117/R120</f>
        <v>28.283528163239012</v>
      </c>
      <c r="S123" s="2"/>
      <c r="T123" s="2"/>
      <c r="U123" s="2"/>
      <c r="V123" s="2"/>
      <c r="W123" s="2"/>
      <c r="X123" s="2"/>
    </row>
    <row r="124" spans="2:24" s="50" customFormat="1">
      <c r="B124" s="144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17"/>
      <c r="O124" s="117"/>
      <c r="P124" s="138"/>
      <c r="Q124" s="49" t="s">
        <v>22</v>
      </c>
      <c r="R124" s="142">
        <f>R118/R120</f>
        <v>31.369563075957217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16"/>
      <c r="O125" s="116"/>
      <c r="P125" s="139"/>
      <c r="Q125" s="116"/>
      <c r="R125" s="134"/>
      <c r="S125" s="2"/>
      <c r="T125" s="2"/>
      <c r="U125" s="2"/>
      <c r="V125" s="2"/>
      <c r="W125" s="2"/>
      <c r="X125" s="2"/>
    </row>
    <row r="126" spans="2:24" s="50" customFormat="1">
      <c r="B126" s="144" t="s">
        <v>94</v>
      </c>
      <c r="C126" s="17"/>
      <c r="D126" s="17"/>
      <c r="E126" s="17"/>
      <c r="F126" s="17"/>
      <c r="G126" s="17"/>
      <c r="H126" s="17"/>
      <c r="I126" s="17"/>
      <c r="J126" s="17"/>
      <c r="K126" s="19" t="s">
        <v>300</v>
      </c>
      <c r="L126" s="118">
        <v>311</v>
      </c>
      <c r="M126" s="144">
        <v>297</v>
      </c>
      <c r="N126" s="156">
        <f>E8</f>
        <v>316</v>
      </c>
      <c r="O126" s="117"/>
      <c r="P126" s="138"/>
      <c r="Q126" s="117"/>
      <c r="R126" s="124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16"/>
      <c r="O127" s="116"/>
      <c r="P127" s="139"/>
      <c r="Q127" s="116"/>
      <c r="R127" s="134"/>
      <c r="S127" s="2"/>
      <c r="T127" s="2"/>
      <c r="U127" s="2"/>
      <c r="V127" s="2"/>
      <c r="W127" s="2"/>
      <c r="X127" s="2"/>
    </row>
    <row r="128" spans="2:24" s="50" customFormat="1">
      <c r="B128" s="144" t="s">
        <v>96</v>
      </c>
      <c r="C128" s="17"/>
      <c r="D128" s="17"/>
      <c r="E128" s="17"/>
      <c r="F128" s="17"/>
      <c r="G128" s="17"/>
      <c r="H128" s="17"/>
      <c r="I128" s="17"/>
      <c r="J128" s="17"/>
      <c r="K128" s="144"/>
      <c r="L128" s="118"/>
      <c r="M128" s="144"/>
      <c r="N128" s="117"/>
      <c r="O128" s="117">
        <f ca="1">AVERAGE(H122:N122)</f>
        <v>18.196298701050623</v>
      </c>
      <c r="P128" s="138"/>
      <c r="Q128" s="117"/>
      <c r="R128" s="124"/>
      <c r="S128" s="2"/>
      <c r="T128" s="2"/>
      <c r="U128" s="2"/>
      <c r="V128" s="2"/>
      <c r="W128" s="2"/>
      <c r="X128" s="2"/>
    </row>
    <row r="129" spans="2:24" s="50" customFormat="1">
      <c r="B129" s="144" t="s">
        <v>97</v>
      </c>
      <c r="C129" s="17"/>
      <c r="D129" s="17"/>
      <c r="E129" s="17"/>
      <c r="F129" s="17"/>
      <c r="G129" s="17"/>
      <c r="H129" s="17"/>
      <c r="I129" s="17"/>
      <c r="J129" s="17"/>
      <c r="K129" s="144"/>
      <c r="L129" s="118"/>
      <c r="M129" s="144"/>
      <c r="N129" s="117"/>
      <c r="O129" s="117">
        <f>AVERAGE(L126:N126)</f>
        <v>308</v>
      </c>
      <c r="P129" s="138"/>
      <c r="Q129" s="117"/>
      <c r="R129" s="124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16"/>
      <c r="O130" s="116"/>
      <c r="P130" s="139"/>
      <c r="Q130" s="116"/>
      <c r="R130" s="134"/>
      <c r="S130" s="2"/>
      <c r="T130" s="2"/>
      <c r="U130" s="2"/>
      <c r="V130" s="2"/>
      <c r="W130" s="2"/>
      <c r="X130" s="2"/>
    </row>
    <row r="131" spans="2:24" s="50" customFormat="1">
      <c r="B131" s="144" t="s">
        <v>99</v>
      </c>
      <c r="C131" s="144"/>
      <c r="D131" s="118">
        <v>1.25</v>
      </c>
      <c r="E131" s="144"/>
      <c r="F131" s="17"/>
      <c r="G131" s="17"/>
      <c r="H131" s="17"/>
      <c r="I131" s="17"/>
      <c r="J131" s="17"/>
      <c r="K131" s="144"/>
      <c r="L131" s="118"/>
      <c r="M131" s="144"/>
      <c r="N131" s="117"/>
      <c r="O131" s="117">
        <f ca="1">O128*D131</f>
        <v>22.745373376313278</v>
      </c>
      <c r="P131" s="138"/>
      <c r="Q131" s="117"/>
      <c r="R131" s="124"/>
      <c r="S131" s="2"/>
      <c r="T131" s="2"/>
      <c r="U131" s="2"/>
      <c r="V131" s="2"/>
      <c r="W131" s="2"/>
      <c r="X131" s="2"/>
    </row>
    <row r="132" spans="2:24" s="50" customFormat="1">
      <c r="B132" s="144" t="s">
        <v>100</v>
      </c>
      <c r="C132" s="144"/>
      <c r="D132" s="118">
        <v>0.75</v>
      </c>
      <c r="E132" s="144"/>
      <c r="F132" s="17"/>
      <c r="G132" s="17"/>
      <c r="H132" s="17"/>
      <c r="I132" s="17"/>
      <c r="J132" s="17"/>
      <c r="K132" s="144"/>
      <c r="L132" s="118"/>
      <c r="M132" s="144"/>
      <c r="N132" s="117"/>
      <c r="O132" s="117">
        <f>O129*D132</f>
        <v>231</v>
      </c>
      <c r="P132" s="138"/>
      <c r="Q132" s="117"/>
      <c r="R132" s="124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16"/>
      <c r="O133" s="116"/>
      <c r="P133" s="139"/>
      <c r="Q133" s="116"/>
      <c r="R133" s="134"/>
      <c r="S133" s="2"/>
      <c r="T133" s="2"/>
      <c r="U133" s="2"/>
      <c r="V133" s="2"/>
      <c r="W133" s="2"/>
      <c r="X133" s="2"/>
    </row>
    <row r="134" spans="2:24" s="50" customFormat="1">
      <c r="B134" s="144" t="s">
        <v>95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24"/>
      <c r="O134" s="144"/>
      <c r="P134" s="143"/>
      <c r="Q134" s="47" t="s">
        <v>79</v>
      </c>
      <c r="R134" s="147">
        <f ca="1">R122/O131</f>
        <v>1.036323198500366</v>
      </c>
      <c r="S134" s="2"/>
      <c r="T134" s="2"/>
      <c r="U134" s="2"/>
      <c r="V134" s="2"/>
      <c r="W134" s="2"/>
      <c r="X134" s="2"/>
    </row>
    <row r="135" spans="2:24" s="50" customFormat="1">
      <c r="B135" s="124"/>
      <c r="C135" s="17"/>
      <c r="D135" s="119"/>
      <c r="E135" s="17"/>
      <c r="F135" s="17"/>
      <c r="G135" s="17"/>
      <c r="H135" s="17"/>
      <c r="I135" s="17"/>
      <c r="J135" s="17"/>
      <c r="K135" s="17"/>
      <c r="L135" s="17"/>
      <c r="M135" s="17"/>
      <c r="N135" s="124"/>
      <c r="O135" s="144"/>
      <c r="P135" s="143"/>
      <c r="Q135" s="48" t="s">
        <v>13</v>
      </c>
      <c r="R135" s="148">
        <f ca="1">R123/O131</f>
        <v>1.243484892303113</v>
      </c>
      <c r="S135" s="2"/>
      <c r="T135" s="2"/>
      <c r="U135" s="2"/>
      <c r="V135" s="2"/>
      <c r="W135" s="2"/>
      <c r="X135" s="2"/>
    </row>
    <row r="136" spans="2:24" s="50" customFormat="1">
      <c r="B136" s="144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4"/>
      <c r="O136" s="144"/>
      <c r="P136" s="143"/>
      <c r="Q136" s="49" t="s">
        <v>22</v>
      </c>
      <c r="R136" s="149">
        <f ca="1">R124/O131</f>
        <v>1.3791623710439966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50"/>
      <c r="O137" s="7"/>
      <c r="P137" s="127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44" t="s">
        <v>83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4"/>
      <c r="O138" s="144"/>
      <c r="P138" s="143"/>
      <c r="Q138" s="47" t="s">
        <v>79</v>
      </c>
      <c r="R138" s="140">
        <f ca="1">R134*O132</f>
        <v>239.39065885358454</v>
      </c>
      <c r="S138" s="2"/>
      <c r="T138" s="2"/>
      <c r="U138" s="2"/>
      <c r="V138" s="2"/>
      <c r="W138" s="2"/>
      <c r="X138" s="2"/>
    </row>
    <row r="139" spans="2:24" s="50" customFormat="1">
      <c r="B139" s="124"/>
      <c r="C139" s="17"/>
      <c r="D139" s="119"/>
      <c r="E139" s="17"/>
      <c r="F139" s="17"/>
      <c r="G139" s="17"/>
      <c r="H139" s="17"/>
      <c r="I139" s="17"/>
      <c r="J139" s="17"/>
      <c r="K139" s="17"/>
      <c r="L139" s="17"/>
      <c r="M139" s="17"/>
      <c r="N139" s="124"/>
      <c r="O139" s="144"/>
      <c r="P139" s="143"/>
      <c r="Q139" s="48" t="s">
        <v>13</v>
      </c>
      <c r="R139" s="141">
        <f ca="1">R135*O132</f>
        <v>287.2450101220191</v>
      </c>
      <c r="S139" s="2"/>
      <c r="T139" s="2"/>
      <c r="U139" s="2"/>
      <c r="V139" s="2"/>
      <c r="W139" s="2"/>
      <c r="X139" s="2"/>
    </row>
    <row r="140" spans="2:24" s="50" customFormat="1">
      <c r="B140" s="144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4"/>
      <c r="O140" s="144"/>
      <c r="P140" s="143"/>
      <c r="Q140" s="49" t="s">
        <v>22</v>
      </c>
      <c r="R140" s="142">
        <f ca="1">R136*O132</f>
        <v>318.58650771116322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7" t="s">
        <v>312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2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C42"/>
  <sheetViews>
    <sheetView topLeftCell="D1" zoomScaleNormal="100" workbookViewId="0">
      <selection activeCell="AC11" sqref="AC11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9">
      <c r="A1" s="162" t="s">
        <v>110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</row>
    <row r="2" spans="1:29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9">
      <c r="A3" s="52"/>
      <c r="B3" s="53" t="s">
        <v>302</v>
      </c>
      <c r="C3" s="53" t="s">
        <v>299</v>
      </c>
      <c r="D3" s="53" t="s">
        <v>250</v>
      </c>
      <c r="E3" s="53" t="s">
        <v>252</v>
      </c>
      <c r="F3" s="53" t="s">
        <v>254</v>
      </c>
      <c r="G3" s="53" t="s">
        <v>256</v>
      </c>
      <c r="H3" s="53" t="s">
        <v>260</v>
      </c>
      <c r="I3" s="53" t="s">
        <v>264</v>
      </c>
      <c r="J3" s="53" t="s">
        <v>268</v>
      </c>
      <c r="K3" s="53" t="s">
        <v>272</v>
      </c>
      <c r="L3" s="53" t="s">
        <v>276</v>
      </c>
      <c r="M3" s="53" t="s">
        <v>280</v>
      </c>
      <c r="N3" s="53" t="s">
        <v>284</v>
      </c>
      <c r="O3" s="53" t="s">
        <v>288</v>
      </c>
      <c r="P3" s="53" t="s">
        <v>292</v>
      </c>
      <c r="Q3" s="53" t="s">
        <v>111</v>
      </c>
      <c r="R3" s="53" t="s">
        <v>112</v>
      </c>
      <c r="S3" s="53" t="s">
        <v>113</v>
      </c>
      <c r="T3" s="53" t="s">
        <v>114</v>
      </c>
      <c r="U3" s="53" t="s">
        <v>115</v>
      </c>
      <c r="V3" s="53" t="s">
        <v>116</v>
      </c>
      <c r="W3" s="53" t="s">
        <v>117</v>
      </c>
      <c r="X3" s="53" t="s">
        <v>118</v>
      </c>
      <c r="Y3" s="53" t="s">
        <v>119</v>
      </c>
      <c r="Z3" s="53" t="s">
        <v>120</v>
      </c>
      <c r="AA3" s="52"/>
    </row>
    <row r="4" spans="1:29">
      <c r="A4" s="52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2"/>
    </row>
    <row r="5" spans="1:29">
      <c r="A5" s="52" t="s">
        <v>5</v>
      </c>
      <c r="B5" s="52">
        <v>17010.975999999999</v>
      </c>
      <c r="C5" s="52">
        <v>17604.129000000001</v>
      </c>
      <c r="D5" s="52">
        <v>20470.530999999999</v>
      </c>
      <c r="E5" s="52">
        <v>24693.506000000001</v>
      </c>
      <c r="F5" s="52">
        <v>25749.672999999999</v>
      </c>
      <c r="G5" s="52">
        <v>27205.24</v>
      </c>
      <c r="H5" s="52">
        <v>34747.5</v>
      </c>
      <c r="I5" s="52">
        <v>40460.446000000004</v>
      </c>
      <c r="J5" s="52">
        <v>40000.877</v>
      </c>
      <c r="K5" s="52">
        <v>47617.707000000002</v>
      </c>
      <c r="L5" s="52">
        <v>48996.800000000003</v>
      </c>
      <c r="M5" s="52">
        <v>45565.673999999999</v>
      </c>
      <c r="N5" s="52">
        <v>49385.650999999998</v>
      </c>
      <c r="O5" s="52">
        <v>52367.625999999997</v>
      </c>
      <c r="P5" s="52">
        <v>48664.000999999997</v>
      </c>
      <c r="Q5" s="52">
        <v>48382.072</v>
      </c>
      <c r="R5" s="52">
        <v>49613.498</v>
      </c>
      <c r="S5" s="52">
        <v>54001.012999999999</v>
      </c>
      <c r="T5" s="52">
        <v>57310.213000000003</v>
      </c>
      <c r="U5" s="52">
        <v>62554.447</v>
      </c>
      <c r="V5" s="52">
        <v>65649.482000000004</v>
      </c>
      <c r="W5" s="52">
        <v>68187.839000000007</v>
      </c>
      <c r="X5" s="52">
        <v>70646.2</v>
      </c>
      <c r="Y5" s="52">
        <v>69890.148000000001</v>
      </c>
      <c r="Z5" s="52">
        <v>68898.126000000004</v>
      </c>
      <c r="AA5" s="52"/>
    </row>
    <row r="6" spans="1:29">
      <c r="A6" s="52" t="s">
        <v>121</v>
      </c>
      <c r="B6" s="165">
        <v>5436.3689999999997</v>
      </c>
      <c r="C6" s="165">
        <v>5033.8040000000001</v>
      </c>
      <c r="D6" s="165">
        <v>5671.393</v>
      </c>
      <c r="E6" s="165">
        <v>6576.7619999999997</v>
      </c>
      <c r="F6" s="165">
        <v>6731.7920000000004</v>
      </c>
      <c r="G6" s="165">
        <v>7101.8149999999996</v>
      </c>
      <c r="H6" s="165">
        <v>10980.246999999999</v>
      </c>
      <c r="I6" s="165">
        <v>12053.148999999999</v>
      </c>
      <c r="J6" s="165">
        <v>11979.13</v>
      </c>
      <c r="K6" s="165">
        <v>14187.942999999999</v>
      </c>
      <c r="L6" s="165">
        <v>13719.682000000001</v>
      </c>
      <c r="M6" s="165">
        <v>12794.085999999999</v>
      </c>
      <c r="N6" s="165">
        <v>13215.022999999999</v>
      </c>
      <c r="O6" s="165">
        <v>13375.126</v>
      </c>
      <c r="P6" s="165">
        <v>13719.880999999999</v>
      </c>
      <c r="Q6" s="165">
        <v>15536.127</v>
      </c>
      <c r="R6" s="165">
        <v>15872.081</v>
      </c>
      <c r="S6" s="165">
        <v>18418.439999999999</v>
      </c>
      <c r="T6" s="165">
        <v>17410.021000000001</v>
      </c>
      <c r="U6" s="165">
        <v>18675.960999999999</v>
      </c>
      <c r="V6" s="165">
        <v>18209.14</v>
      </c>
      <c r="W6" s="165">
        <v>21332.246999999999</v>
      </c>
      <c r="X6" s="165">
        <v>21186.131000000001</v>
      </c>
      <c r="Y6" s="165">
        <v>18914.2</v>
      </c>
      <c r="Z6" s="165">
        <v>18548.395</v>
      </c>
      <c r="AA6" s="52"/>
    </row>
    <row r="7" spans="1:29">
      <c r="A7" s="52" t="s">
        <v>122</v>
      </c>
      <c r="B7" s="52">
        <v>11574.607</v>
      </c>
      <c r="C7" s="52">
        <v>12570.325000000001</v>
      </c>
      <c r="D7" s="52">
        <v>14799.138000000001</v>
      </c>
      <c r="E7" s="52">
        <v>18116.743999999999</v>
      </c>
      <c r="F7" s="52">
        <v>19017.881000000001</v>
      </c>
      <c r="G7" s="52">
        <v>20103.424999999999</v>
      </c>
      <c r="H7" s="52">
        <v>23767.253000000001</v>
      </c>
      <c r="I7" s="52">
        <v>28407.296999999999</v>
      </c>
      <c r="J7" s="52">
        <v>28021.746999999999</v>
      </c>
      <c r="K7" s="52">
        <v>33429.764000000003</v>
      </c>
      <c r="L7" s="52">
        <v>35277.118000000002</v>
      </c>
      <c r="M7" s="52">
        <v>32771.588000000003</v>
      </c>
      <c r="N7" s="52">
        <v>36170.627999999997</v>
      </c>
      <c r="O7" s="52">
        <v>38992.5</v>
      </c>
      <c r="P7" s="52">
        <v>34944.120000000003</v>
      </c>
      <c r="Q7" s="52">
        <v>32845.945</v>
      </c>
      <c r="R7" s="52">
        <v>33741.417000000001</v>
      </c>
      <c r="S7" s="52">
        <v>35582.572999999997</v>
      </c>
      <c r="T7" s="52">
        <v>39900.192000000003</v>
      </c>
      <c r="U7" s="52">
        <v>43878.485999999997</v>
      </c>
      <c r="V7" s="52">
        <v>47440.341999999997</v>
      </c>
      <c r="W7" s="52">
        <v>46855.591999999997</v>
      </c>
      <c r="X7" s="52">
        <v>49460.069000000003</v>
      </c>
      <c r="Y7" s="52">
        <v>50975.947999999997</v>
      </c>
      <c r="Z7" s="52">
        <v>50349.731</v>
      </c>
      <c r="AA7" s="52"/>
    </row>
    <row r="8" spans="1:29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9">
      <c r="A9" s="166" t="s">
        <v>123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9">
      <c r="A10" s="52" t="s">
        <v>124</v>
      </c>
      <c r="B10" s="52">
        <v>5925.8379999999997</v>
      </c>
      <c r="C10" s="52">
        <v>5837.8609999999999</v>
      </c>
      <c r="D10" s="52">
        <v>6834.1670000000004</v>
      </c>
      <c r="E10" s="52">
        <v>8144.4279999999999</v>
      </c>
      <c r="F10" s="52">
        <v>9091.1470000000008</v>
      </c>
      <c r="G10" s="52">
        <v>9052.3250000000007</v>
      </c>
      <c r="H10" s="52">
        <v>9134.6389999999992</v>
      </c>
      <c r="I10" s="52">
        <v>10331.521000000001</v>
      </c>
      <c r="J10" s="52">
        <v>10085.934999999999</v>
      </c>
      <c r="K10" s="52">
        <v>13964.664000000001</v>
      </c>
      <c r="L10" s="52">
        <v>12758.799000000001</v>
      </c>
      <c r="M10" s="52">
        <v>11132.419</v>
      </c>
      <c r="N10" s="52">
        <v>12582.221</v>
      </c>
      <c r="O10" s="52">
        <v>12334.041999999999</v>
      </c>
      <c r="P10" s="52">
        <v>12816.569</v>
      </c>
      <c r="Q10" s="52">
        <v>11597.829</v>
      </c>
      <c r="R10" s="52">
        <v>10648.421</v>
      </c>
      <c r="S10" s="52">
        <v>13446.808999999999</v>
      </c>
      <c r="T10" s="52">
        <v>15492.489</v>
      </c>
      <c r="U10" s="52">
        <v>15345.003000000001</v>
      </c>
      <c r="V10" s="52">
        <v>14198.558999999999</v>
      </c>
      <c r="W10" s="52">
        <v>14385.450999999999</v>
      </c>
      <c r="X10" s="52">
        <v>15243.666999999999</v>
      </c>
      <c r="Y10" s="52">
        <v>17207.447</v>
      </c>
      <c r="Z10" s="52">
        <v>16952.685000000001</v>
      </c>
      <c r="AA10" s="52"/>
    </row>
    <row r="11" spans="1:29">
      <c r="A11" s="52" t="s">
        <v>125</v>
      </c>
      <c r="B11" s="52">
        <v>2343.518</v>
      </c>
      <c r="C11" s="52">
        <v>2349.9940000000001</v>
      </c>
      <c r="D11" s="52">
        <v>2958.7159999999999</v>
      </c>
      <c r="E11" s="52">
        <v>3769.6750000000002</v>
      </c>
      <c r="F11" s="52">
        <v>4495.4210000000003</v>
      </c>
      <c r="G11" s="52">
        <v>4345.3609999999999</v>
      </c>
      <c r="H11" s="52">
        <v>6087.28</v>
      </c>
      <c r="I11" s="52">
        <v>7353.973</v>
      </c>
      <c r="J11" s="52">
        <v>7756.0510000000004</v>
      </c>
      <c r="K11" s="52">
        <v>9585.4770000000008</v>
      </c>
      <c r="L11" s="52">
        <v>10347.816999999999</v>
      </c>
      <c r="M11" s="52">
        <v>8920.0769999999993</v>
      </c>
      <c r="N11" s="52">
        <v>10367.958000000001</v>
      </c>
      <c r="O11" s="52">
        <v>10377.253000000001</v>
      </c>
      <c r="P11" s="52">
        <v>10145.596</v>
      </c>
      <c r="Q11" s="52">
        <v>9628.1779999999999</v>
      </c>
      <c r="R11" s="52">
        <v>11312.537</v>
      </c>
      <c r="S11" s="52">
        <v>11440.728999999999</v>
      </c>
      <c r="T11" s="52">
        <v>12190.745000000001</v>
      </c>
      <c r="U11" s="52">
        <v>13000.204</v>
      </c>
      <c r="V11" s="52">
        <v>14643.179</v>
      </c>
      <c r="W11" s="52">
        <v>16068.404</v>
      </c>
      <c r="X11" s="52">
        <v>16342.851000000001</v>
      </c>
      <c r="Y11" s="52">
        <v>16419.981</v>
      </c>
      <c r="Z11" s="52">
        <v>16686.275000000001</v>
      </c>
      <c r="AA11" s="52"/>
      <c r="AC11" s="175"/>
    </row>
    <row r="12" spans="1:29">
      <c r="A12" s="52" t="s">
        <v>126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9">
      <c r="A13" s="52" t="s">
        <v>127</v>
      </c>
      <c r="B13" s="165">
        <v>-11362.207</v>
      </c>
      <c r="C13" s="165">
        <v>-10871.665000000001</v>
      </c>
      <c r="D13" s="165">
        <v>-12505.56</v>
      </c>
      <c r="E13" s="165">
        <v>-14721.19</v>
      </c>
      <c r="F13" s="165">
        <v>202.35499999999999</v>
      </c>
      <c r="G13" s="165">
        <v>-291.12</v>
      </c>
      <c r="H13" s="165">
        <v>-1149.682</v>
      </c>
      <c r="I13" s="165">
        <v>-1967.1990000000001</v>
      </c>
      <c r="J13" s="165">
        <v>-1987.0229999999999</v>
      </c>
      <c r="K13" s="165">
        <v>-2018.251</v>
      </c>
      <c r="L13" s="165">
        <v>-1727.7329999999999</v>
      </c>
      <c r="M13" s="165">
        <v>-1678.808</v>
      </c>
      <c r="N13" s="165">
        <v>-2111.1480000000001</v>
      </c>
      <c r="O13" s="165">
        <v>-2050.8220000000001</v>
      </c>
      <c r="P13" s="165">
        <v>-2464.8820000000001</v>
      </c>
      <c r="Q13" s="165">
        <v>-2269.1179999999999</v>
      </c>
      <c r="R13" s="165">
        <v>-2020.797</v>
      </c>
      <c r="S13" s="165">
        <v>-2479.23</v>
      </c>
      <c r="T13" s="165">
        <v>-2672.6480000000001</v>
      </c>
      <c r="U13" s="165">
        <v>-2325.4630000000002</v>
      </c>
      <c r="V13" s="165">
        <v>-2273.7510000000002</v>
      </c>
      <c r="W13" s="165">
        <v>-3310.5320000000002</v>
      </c>
      <c r="X13" s="165">
        <v>-885.57299999999998</v>
      </c>
      <c r="Y13" s="165">
        <v>-453.28399999999999</v>
      </c>
      <c r="Z13" s="165">
        <v>50.636000000000003</v>
      </c>
      <c r="AA13" s="52"/>
    </row>
    <row r="14" spans="1:29">
      <c r="A14" s="166" t="s">
        <v>128</v>
      </c>
      <c r="B14" s="52">
        <v>14667.458000000001</v>
      </c>
      <c r="C14" s="52">
        <v>15254.135</v>
      </c>
      <c r="D14" s="52">
        <v>17511.814999999999</v>
      </c>
      <c r="E14" s="52">
        <v>20923.830999999998</v>
      </c>
      <c r="F14" s="52">
        <v>5228.9579999999996</v>
      </c>
      <c r="G14" s="52">
        <v>6996.8590000000004</v>
      </c>
      <c r="H14" s="52">
        <v>9695.0159999999996</v>
      </c>
      <c r="I14" s="52">
        <v>12689.002</v>
      </c>
      <c r="J14" s="52">
        <v>12166.784</v>
      </c>
      <c r="K14" s="52">
        <v>11897.874</v>
      </c>
      <c r="L14" s="52">
        <v>13898.235000000001</v>
      </c>
      <c r="M14" s="52">
        <v>14397.9</v>
      </c>
      <c r="N14" s="52">
        <v>15331.597</v>
      </c>
      <c r="O14" s="52">
        <v>18332.026999999998</v>
      </c>
      <c r="P14" s="52">
        <v>14446.837</v>
      </c>
      <c r="Q14" s="52">
        <v>13889.056</v>
      </c>
      <c r="R14" s="52">
        <v>13801.255999999999</v>
      </c>
      <c r="S14" s="52">
        <v>13174.264999999999</v>
      </c>
      <c r="T14" s="52">
        <v>14889.606</v>
      </c>
      <c r="U14" s="52">
        <v>17858.741999999998</v>
      </c>
      <c r="V14" s="52">
        <v>20872.355</v>
      </c>
      <c r="W14" s="52">
        <v>19712.269</v>
      </c>
      <c r="X14" s="52">
        <v>18759.124</v>
      </c>
      <c r="Y14" s="52">
        <v>17801.804</v>
      </c>
      <c r="Z14" s="52">
        <v>16660.134999999998</v>
      </c>
      <c r="AA14" s="52"/>
    </row>
    <row r="15" spans="1:29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9">
      <c r="A16" s="52" t="s">
        <v>129</v>
      </c>
      <c r="B16" s="52"/>
      <c r="C16" s="52"/>
      <c r="D16" s="52"/>
      <c r="E16" s="52"/>
      <c r="F16" s="52"/>
      <c r="G16" s="52">
        <v>-418.29500000000002</v>
      </c>
      <c r="H16" s="52">
        <v>-136.375</v>
      </c>
      <c r="I16" s="52">
        <v>66.655000000000001</v>
      </c>
      <c r="J16" s="52">
        <v>433.18099999999998</v>
      </c>
      <c r="K16" s="52">
        <v>-1829.9190000000001</v>
      </c>
      <c r="L16" s="52">
        <v>-1970.2760000000001</v>
      </c>
      <c r="M16" s="52">
        <v>-1581.316</v>
      </c>
      <c r="N16" s="52">
        <v>-1797.46</v>
      </c>
      <c r="O16" s="52">
        <v>-1469.8309999999999</v>
      </c>
      <c r="P16" s="52">
        <v>-1190.403</v>
      </c>
      <c r="Q16" s="52">
        <v>-1134.559</v>
      </c>
      <c r="R16" s="52">
        <v>-935.84500000000003</v>
      </c>
      <c r="S16" s="52">
        <v>-747.72</v>
      </c>
      <c r="T16" s="52">
        <v>-772.255</v>
      </c>
      <c r="U16" s="52">
        <v>-697.13</v>
      </c>
      <c r="V16" s="52">
        <v>-594.327</v>
      </c>
      <c r="W16" s="52">
        <v>-449.51100000000002</v>
      </c>
      <c r="X16" s="52">
        <v>-722.41300000000001</v>
      </c>
      <c r="Y16" s="52">
        <v>-941.25800000000004</v>
      </c>
      <c r="Z16" s="52">
        <v>-1116.6310000000001</v>
      </c>
      <c r="AA16" s="52"/>
    </row>
    <row r="17" spans="1:27">
      <c r="A17" s="52" t="s">
        <v>130</v>
      </c>
      <c r="B17" s="165">
        <v>-9050.134</v>
      </c>
      <c r="C17" s="165">
        <v>-12379.573</v>
      </c>
      <c r="D17" s="165">
        <v>-19731.72</v>
      </c>
      <c r="E17" s="165">
        <v>-17063.197</v>
      </c>
      <c r="F17" s="165">
        <v>519.84299999999996</v>
      </c>
      <c r="G17" s="165">
        <v>440.512</v>
      </c>
      <c r="H17" s="165">
        <v>844.69799999999998</v>
      </c>
      <c r="I17" s="165">
        <v>666.55</v>
      </c>
      <c r="J17" s="165">
        <v>-182.392</v>
      </c>
      <c r="K17" s="165">
        <v>-134.93899999999999</v>
      </c>
      <c r="L17" s="165">
        <v>-357.10500000000002</v>
      </c>
      <c r="M17" s="165">
        <v>-83.564999999999998</v>
      </c>
      <c r="N17" s="165">
        <v>-336.48200000000003</v>
      </c>
      <c r="O17" s="165">
        <v>-432.10500000000002</v>
      </c>
      <c r="P17" s="165">
        <v>-424.48500000000001</v>
      </c>
      <c r="Q17" s="165">
        <v>-708.471</v>
      </c>
      <c r="R17" s="165">
        <v>-105.94499999999999</v>
      </c>
      <c r="S17" s="165">
        <v>-17.224</v>
      </c>
      <c r="T17" s="165">
        <v>146.184</v>
      </c>
      <c r="U17" s="165">
        <v>-253.40899999999999</v>
      </c>
      <c r="V17" s="165">
        <v>-56.280999999999999</v>
      </c>
      <c r="W17" s="165">
        <v>-372.42099999999999</v>
      </c>
      <c r="X17" s="165">
        <v>-510.94900000000001</v>
      </c>
      <c r="Y17" s="165">
        <v>-580.48099999999999</v>
      </c>
      <c r="Z17" s="165">
        <v>-671.62699999999995</v>
      </c>
      <c r="AA17" s="52"/>
    </row>
    <row r="18" spans="1:27">
      <c r="A18" s="52" t="s">
        <v>308</v>
      </c>
      <c r="B18" s="166">
        <v>5617.3239999999996</v>
      </c>
      <c r="C18" s="166">
        <v>2874.5619999999999</v>
      </c>
      <c r="D18" s="166">
        <v>-2219.9050000000002</v>
      </c>
      <c r="E18" s="166">
        <v>3860.634</v>
      </c>
      <c r="F18" s="166">
        <v>5748.8010000000004</v>
      </c>
      <c r="G18" s="166">
        <v>7019.076</v>
      </c>
      <c r="H18" s="166">
        <v>10403.339</v>
      </c>
      <c r="I18" s="166">
        <v>13422.207</v>
      </c>
      <c r="J18" s="166">
        <v>12417.573</v>
      </c>
      <c r="K18" s="166">
        <v>9933.0159999999996</v>
      </c>
      <c r="L18" s="166">
        <v>11570.853999999999</v>
      </c>
      <c r="M18" s="166">
        <v>12733.019</v>
      </c>
      <c r="N18" s="166">
        <v>13197.655000000001</v>
      </c>
      <c r="O18" s="166">
        <v>16430.091</v>
      </c>
      <c r="P18" s="166">
        <v>12831.949000000001</v>
      </c>
      <c r="Q18" s="166">
        <v>12046.026</v>
      </c>
      <c r="R18" s="166">
        <v>12759.466</v>
      </c>
      <c r="S18" s="166">
        <v>12409.321</v>
      </c>
      <c r="T18" s="166">
        <v>14263.535</v>
      </c>
      <c r="U18" s="166">
        <v>16908.203000000001</v>
      </c>
      <c r="V18" s="166">
        <v>20221.746999999999</v>
      </c>
      <c r="W18" s="166">
        <v>18890.337</v>
      </c>
      <c r="X18" s="166">
        <v>17525.761999999999</v>
      </c>
      <c r="Y18" s="166">
        <v>16280.065000000001</v>
      </c>
      <c r="Z18" s="166">
        <v>14871.877</v>
      </c>
      <c r="AA18" s="52"/>
    </row>
    <row r="19" spans="1:27">
      <c r="A19" s="52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52"/>
    </row>
    <row r="20" spans="1:27">
      <c r="A20" s="52" t="s">
        <v>131</v>
      </c>
      <c r="B20" s="165">
        <v>-1347.9680000000001</v>
      </c>
      <c r="C20" s="165">
        <v>-626.58500000000004</v>
      </c>
      <c r="D20" s="165">
        <v>-583.125</v>
      </c>
      <c r="E20" s="165">
        <v>-1142.925</v>
      </c>
      <c r="F20" s="165">
        <v>-1626.69</v>
      </c>
      <c r="G20" s="165">
        <v>-1749.789</v>
      </c>
      <c r="H20" s="165">
        <v>-2839.904</v>
      </c>
      <c r="I20" s="165">
        <v>-3391.51</v>
      </c>
      <c r="J20" s="165">
        <v>-2908.6289999999999</v>
      </c>
      <c r="K20" s="165">
        <v>-1671.682</v>
      </c>
      <c r="L20" s="165">
        <v>-2394.4679999999998</v>
      </c>
      <c r="M20" s="165">
        <v>-2508.0349999999999</v>
      </c>
      <c r="N20" s="165">
        <v>-2712.4720000000002</v>
      </c>
      <c r="O20" s="165">
        <v>-3698.645</v>
      </c>
      <c r="P20" s="165">
        <v>-3055.47</v>
      </c>
      <c r="Q20" s="165">
        <v>-2945.433</v>
      </c>
      <c r="R20" s="165">
        <v>-3211.6930000000002</v>
      </c>
      <c r="S20" s="165">
        <v>-3468.085</v>
      </c>
      <c r="T20" s="165">
        <v>-3309.8090000000002</v>
      </c>
      <c r="U20" s="165">
        <v>-2550.377</v>
      </c>
      <c r="V20" s="165">
        <v>-3260.9189999999999</v>
      </c>
      <c r="W20" s="165">
        <v>-2674.2669999999998</v>
      </c>
      <c r="X20" s="165">
        <v>-3001.288</v>
      </c>
      <c r="Y20" s="165">
        <v>-1990.056</v>
      </c>
      <c r="Z20" s="165">
        <v>-1834.5139999999999</v>
      </c>
      <c r="AA20" s="52"/>
    </row>
    <row r="21" spans="1:27">
      <c r="A21" s="52" t="s">
        <v>132</v>
      </c>
      <c r="B21" s="166">
        <v>4269.3559999999998</v>
      </c>
      <c r="C21" s="166">
        <v>2247.9769999999999</v>
      </c>
      <c r="D21" s="166">
        <v>-2803.03</v>
      </c>
      <c r="E21" s="166">
        <v>2717.7089999999998</v>
      </c>
      <c r="F21" s="166">
        <v>4122.1109999999999</v>
      </c>
      <c r="G21" s="166">
        <v>5269.2870000000003</v>
      </c>
      <c r="H21" s="166">
        <v>7563.4350000000004</v>
      </c>
      <c r="I21" s="166">
        <v>10030.697</v>
      </c>
      <c r="J21" s="166">
        <v>9508.9439999999995</v>
      </c>
      <c r="K21" s="166">
        <v>8261.3340000000007</v>
      </c>
      <c r="L21" s="166">
        <v>9176.3860000000004</v>
      </c>
      <c r="M21" s="166">
        <v>10224.984</v>
      </c>
      <c r="N21" s="166">
        <v>10485.183000000001</v>
      </c>
      <c r="O21" s="166">
        <v>12731.446</v>
      </c>
      <c r="P21" s="166">
        <v>9776.4789999999994</v>
      </c>
      <c r="Q21" s="166">
        <v>9100.5930000000008</v>
      </c>
      <c r="R21" s="166">
        <v>9547.7729999999992</v>
      </c>
      <c r="S21" s="166">
        <v>8941.2360000000008</v>
      </c>
      <c r="T21" s="166">
        <v>10953.726000000001</v>
      </c>
      <c r="U21" s="166">
        <v>14357.825999999999</v>
      </c>
      <c r="V21" s="166">
        <v>16960.828000000001</v>
      </c>
      <c r="W21" s="166">
        <v>16216.07</v>
      </c>
      <c r="X21" s="166">
        <v>14524.474</v>
      </c>
      <c r="Y21" s="166">
        <v>14290.009</v>
      </c>
      <c r="Z21" s="166">
        <v>13037.362999999999</v>
      </c>
      <c r="AA21" s="52"/>
    </row>
    <row r="22" spans="1:27">
      <c r="A22" s="52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52"/>
    </row>
    <row r="23" spans="1:27">
      <c r="A23" s="52" t="s">
        <v>133</v>
      </c>
      <c r="B23" s="52"/>
      <c r="C23" s="52"/>
      <c r="D23" s="52"/>
      <c r="E23" s="52"/>
      <c r="F23" s="52">
        <v>2038.3779999999999</v>
      </c>
      <c r="G23" s="52">
        <v>-9.1929999999999996</v>
      </c>
      <c r="H23" s="52">
        <v>16.53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>
      <c r="A24" s="52" t="s">
        <v>134</v>
      </c>
      <c r="B24" s="52">
        <v>19.579000000000001</v>
      </c>
      <c r="C24" s="52">
        <v>-20.524000000000001</v>
      </c>
      <c r="D24" s="52">
        <v>28.495999999999999</v>
      </c>
      <c r="E24" s="52">
        <v>-290.279</v>
      </c>
      <c r="F24" s="52">
        <v>398.60399999999998</v>
      </c>
      <c r="G24" s="52">
        <v>-722.43899999999996</v>
      </c>
      <c r="H24" s="52">
        <v>-1067.03</v>
      </c>
      <c r="I24" s="52">
        <v>-1469.9179999999999</v>
      </c>
      <c r="J24" s="52">
        <v>-1644.16</v>
      </c>
      <c r="K24" s="52">
        <v>-704.78599999999994</v>
      </c>
      <c r="L24" s="52">
        <v>-232.22200000000001</v>
      </c>
      <c r="M24" s="52">
        <v>-215.34200000000001</v>
      </c>
      <c r="N24" s="52">
        <v>-252.904</v>
      </c>
      <c r="O24" s="52">
        <v>-233.964</v>
      </c>
      <c r="P24" s="52">
        <v>-208.14099999999999</v>
      </c>
      <c r="Q24" s="52">
        <v>-193.95</v>
      </c>
      <c r="R24" s="52">
        <v>-154.012</v>
      </c>
      <c r="S24" s="52">
        <v>-194.529</v>
      </c>
      <c r="T24" s="52">
        <v>-367.98099999999999</v>
      </c>
      <c r="U24" s="52">
        <v>-621.82000000000005</v>
      </c>
      <c r="V24" s="52">
        <v>-870.10400000000004</v>
      </c>
      <c r="W24" s="52">
        <v>-1091.2049999999999</v>
      </c>
      <c r="X24" s="52">
        <v>-1191.498</v>
      </c>
      <c r="Y24" s="52">
        <v>-994.45</v>
      </c>
      <c r="Z24" s="52">
        <v>-993.01099999999997</v>
      </c>
      <c r="AA24" s="52"/>
    </row>
    <row r="25" spans="1:27">
      <c r="A25" s="52" t="s">
        <v>135</v>
      </c>
      <c r="B25" s="52">
        <v>841.29300000000001</v>
      </c>
      <c r="C25" s="52">
        <v>4.2260000000000986</v>
      </c>
      <c r="D25" s="52">
        <v>-23.631</v>
      </c>
      <c r="E25" s="52"/>
      <c r="F25" s="52">
        <v>-398.60500000000002</v>
      </c>
      <c r="G25" s="52">
        <v>-9.9999999929422994E-4</v>
      </c>
      <c r="H25" s="52">
        <v>9.0949470177293006E-13</v>
      </c>
      <c r="I25" s="52"/>
      <c r="J25" s="52"/>
      <c r="K25" s="52">
        <v>9.0949470177293006E-13</v>
      </c>
      <c r="L25" s="52">
        <v>-9.9999999838474001E-4</v>
      </c>
      <c r="M25" s="52"/>
      <c r="N25" s="52">
        <v>1.0000000002036999E-3</v>
      </c>
      <c r="O25" s="52">
        <v>-1.0000000002036999E-3</v>
      </c>
      <c r="P25" s="52">
        <v>-1.8189894035459001E-12</v>
      </c>
      <c r="Q25" s="52"/>
      <c r="R25" s="52"/>
      <c r="S25" s="52"/>
      <c r="T25" s="52">
        <v>1.8189894035459001E-12</v>
      </c>
      <c r="U25" s="52">
        <v>9.9999999838474001E-4</v>
      </c>
      <c r="V25" s="52">
        <v>9.9999999838474001E-4</v>
      </c>
      <c r="W25" s="52">
        <v>-1.0000000002036999E-3</v>
      </c>
      <c r="X25" s="52">
        <v>1.8189894035459001E-12</v>
      </c>
      <c r="Y25" s="52">
        <v>1.0000000002036999E-3</v>
      </c>
      <c r="Z25" s="52">
        <v>-2.0000000004075E-3</v>
      </c>
      <c r="AA25" s="52"/>
    </row>
    <row r="26" spans="1:27" ht="17" thickBot="1">
      <c r="A26" s="166" t="s">
        <v>136</v>
      </c>
      <c r="B26" s="167">
        <v>5130.2280000000001</v>
      </c>
      <c r="C26" s="167">
        <v>2231.6790000000001</v>
      </c>
      <c r="D26" s="167">
        <v>-2798.165</v>
      </c>
      <c r="E26" s="167">
        <v>2427.4299999999998</v>
      </c>
      <c r="F26" s="167">
        <v>6160.4880000000003</v>
      </c>
      <c r="G26" s="167">
        <v>4537.6540000000005</v>
      </c>
      <c r="H26" s="167">
        <v>6512.9350000000004</v>
      </c>
      <c r="I26" s="167">
        <v>8560.7790000000005</v>
      </c>
      <c r="J26" s="167">
        <v>7864.7839999999997</v>
      </c>
      <c r="K26" s="167">
        <v>7556.5479999999998</v>
      </c>
      <c r="L26" s="167">
        <v>8944.1630000000005</v>
      </c>
      <c r="M26" s="167">
        <v>10009.642</v>
      </c>
      <c r="N26" s="167">
        <v>10232.280000000001</v>
      </c>
      <c r="O26" s="167">
        <v>12497.481</v>
      </c>
      <c r="P26" s="167">
        <v>9568.3379999999997</v>
      </c>
      <c r="Q26" s="167">
        <v>8906.643</v>
      </c>
      <c r="R26" s="167">
        <v>9393.7610000000004</v>
      </c>
      <c r="S26" s="167">
        <v>8746.7070000000003</v>
      </c>
      <c r="T26" s="167">
        <v>10585.745000000001</v>
      </c>
      <c r="U26" s="167">
        <v>13736.007</v>
      </c>
      <c r="V26" s="167">
        <v>16090.725</v>
      </c>
      <c r="W26" s="167">
        <v>15124.864</v>
      </c>
      <c r="X26" s="167">
        <v>13332.976000000001</v>
      </c>
      <c r="Y26" s="167">
        <v>13295.56</v>
      </c>
      <c r="Z26" s="167">
        <v>12044.35</v>
      </c>
      <c r="AA26" s="52"/>
    </row>
    <row r="27" spans="1:27" ht="17" thickTop="1">
      <c r="A27" s="52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52"/>
    </row>
    <row r="28" spans="1:27">
      <c r="A28" s="52" t="s">
        <v>137</v>
      </c>
      <c r="B28" s="168">
        <v>6.11</v>
      </c>
      <c r="C28" s="168">
        <v>2.66</v>
      </c>
      <c r="D28" s="168">
        <v>-3.34</v>
      </c>
      <c r="E28" s="168">
        <v>2.9</v>
      </c>
      <c r="F28" s="168">
        <v>6.86</v>
      </c>
      <c r="G28" s="168">
        <v>5.37</v>
      </c>
      <c r="H28" s="168">
        <v>7.64</v>
      </c>
      <c r="I28" s="168">
        <v>9.9600000000000009</v>
      </c>
      <c r="J28" s="168">
        <v>9.15</v>
      </c>
      <c r="K28" s="168">
        <v>8.81</v>
      </c>
      <c r="L28" s="168">
        <v>10.47</v>
      </c>
      <c r="M28" s="168">
        <v>11.8</v>
      </c>
      <c r="N28" s="168">
        <v>12.07</v>
      </c>
      <c r="O28" s="168">
        <v>14.73</v>
      </c>
      <c r="P28" s="168">
        <v>11.27</v>
      </c>
      <c r="Q28" s="168">
        <v>10.47</v>
      </c>
      <c r="R28" s="168">
        <v>11.03</v>
      </c>
      <c r="S28" s="168">
        <v>10.25</v>
      </c>
      <c r="T28" s="168">
        <v>12.39</v>
      </c>
      <c r="U28" s="168">
        <v>16.05</v>
      </c>
      <c r="V28" s="168">
        <v>18.829999999999998</v>
      </c>
      <c r="W28" s="168">
        <v>17.79</v>
      </c>
      <c r="X28" s="168">
        <v>16.66</v>
      </c>
      <c r="Y28" s="168">
        <v>16.649999999999999</v>
      </c>
      <c r="Z28" s="168">
        <v>15.11</v>
      </c>
      <c r="AA28" s="52"/>
    </row>
    <row r="29" spans="1:27">
      <c r="A29" s="52" t="s">
        <v>138</v>
      </c>
      <c r="B29" s="168">
        <v>6.08</v>
      </c>
      <c r="C29" s="168">
        <v>2.64</v>
      </c>
      <c r="D29" s="168">
        <v>-3.34</v>
      </c>
      <c r="E29" s="168">
        <v>2.86</v>
      </c>
      <c r="F29" s="168">
        <v>6.78</v>
      </c>
      <c r="G29" s="168">
        <v>5.26</v>
      </c>
      <c r="H29" s="168">
        <v>7.48</v>
      </c>
      <c r="I29" s="168">
        <v>9.7899999999999991</v>
      </c>
      <c r="J29" s="168">
        <v>8.9700000000000006</v>
      </c>
      <c r="K29" s="168">
        <v>8.76</v>
      </c>
      <c r="L29" s="168">
        <v>10.44</v>
      </c>
      <c r="M29" s="168">
        <v>11.76</v>
      </c>
      <c r="N29" s="168">
        <v>11.97</v>
      </c>
      <c r="O29" s="168">
        <v>14.47</v>
      </c>
      <c r="P29" s="168">
        <v>11.08</v>
      </c>
      <c r="Q29" s="168">
        <v>10.33</v>
      </c>
      <c r="R29" s="168">
        <v>10.92</v>
      </c>
      <c r="S29" s="168">
        <v>10.17</v>
      </c>
      <c r="T29" s="168">
        <v>12.31</v>
      </c>
      <c r="U29" s="168">
        <v>15.9</v>
      </c>
      <c r="V29" s="168">
        <v>18.600000000000001</v>
      </c>
      <c r="W29" s="168">
        <v>17.59</v>
      </c>
      <c r="X29" s="168">
        <v>16.5</v>
      </c>
      <c r="Y29" s="168">
        <v>16.55</v>
      </c>
      <c r="Z29" s="168">
        <v>15.02</v>
      </c>
      <c r="AA29" s="52"/>
    </row>
    <row r="30" spans="1:27">
      <c r="A30" s="52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52"/>
    </row>
    <row r="31" spans="1:27">
      <c r="A31" s="52" t="s">
        <v>139</v>
      </c>
      <c r="B31" s="52">
        <v>840.22699999999998</v>
      </c>
      <c r="C31" s="52">
        <v>840.22699999999998</v>
      </c>
      <c r="D31" s="52">
        <v>838.75</v>
      </c>
      <c r="E31" s="52">
        <v>839</v>
      </c>
      <c r="F31" s="52">
        <v>840.45799999999997</v>
      </c>
      <c r="G31" s="52">
        <v>845</v>
      </c>
      <c r="H31" s="52">
        <v>852</v>
      </c>
      <c r="I31" s="52">
        <v>859</v>
      </c>
      <c r="J31" s="52">
        <v>860</v>
      </c>
      <c r="K31" s="52">
        <v>858</v>
      </c>
      <c r="L31" s="52">
        <v>855</v>
      </c>
      <c r="M31" s="52">
        <v>849</v>
      </c>
      <c r="N31" s="52">
        <v>848</v>
      </c>
      <c r="O31" s="52">
        <v>848</v>
      </c>
      <c r="P31" s="52">
        <v>849</v>
      </c>
      <c r="Q31" s="52">
        <v>851</v>
      </c>
      <c r="R31" s="52">
        <v>852</v>
      </c>
      <c r="S31" s="52">
        <v>853</v>
      </c>
      <c r="T31" s="52">
        <v>854</v>
      </c>
      <c r="U31" s="52">
        <v>856</v>
      </c>
      <c r="V31" s="52">
        <v>855</v>
      </c>
      <c r="W31" s="52">
        <v>850</v>
      </c>
      <c r="X31" s="52">
        <v>800</v>
      </c>
      <c r="Y31" s="52">
        <v>799</v>
      </c>
      <c r="Z31" s="52">
        <v>799</v>
      </c>
      <c r="AA31" s="52"/>
    </row>
    <row r="32" spans="1:27">
      <c r="A32" s="52" t="s">
        <v>140</v>
      </c>
      <c r="B32" s="52">
        <v>844.43399999999997</v>
      </c>
      <c r="C32" s="52">
        <v>862.87400000000002</v>
      </c>
      <c r="D32" s="52">
        <v>838.75</v>
      </c>
      <c r="E32" s="52">
        <v>850.13900000000001</v>
      </c>
      <c r="F32" s="52">
        <v>850.19299999999998</v>
      </c>
      <c r="G32" s="52">
        <v>860</v>
      </c>
      <c r="H32" s="52">
        <v>862</v>
      </c>
      <c r="I32" s="52">
        <v>862</v>
      </c>
      <c r="J32" s="52">
        <v>861</v>
      </c>
      <c r="K32" s="52">
        <v>859</v>
      </c>
      <c r="L32" s="52">
        <v>857</v>
      </c>
      <c r="M32" s="52">
        <v>851</v>
      </c>
      <c r="N32" s="52">
        <v>855</v>
      </c>
      <c r="O32" s="52">
        <v>863</v>
      </c>
      <c r="P32" s="52">
        <v>863</v>
      </c>
      <c r="Q32" s="52">
        <v>862</v>
      </c>
      <c r="R32" s="52">
        <v>860</v>
      </c>
      <c r="S32" s="52">
        <v>860</v>
      </c>
      <c r="T32" s="52">
        <v>860</v>
      </c>
      <c r="U32" s="52">
        <v>864</v>
      </c>
      <c r="V32" s="52">
        <v>865</v>
      </c>
      <c r="W32" s="52">
        <v>860</v>
      </c>
      <c r="X32" s="52">
        <v>808</v>
      </c>
      <c r="Y32" s="52">
        <v>804</v>
      </c>
      <c r="Z32" s="52">
        <v>804</v>
      </c>
      <c r="AA32" s="52"/>
    </row>
    <row r="33" spans="1:27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:27">
      <c r="A34" s="166" t="s">
        <v>141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:27">
      <c r="A35" s="52" t="s">
        <v>128</v>
      </c>
      <c r="B35" s="169">
        <f>'[1]Income Statement'!B14</f>
        <v>14667.458000000001</v>
      </c>
      <c r="C35" s="169">
        <f>'[1]Income Statement'!C14</f>
        <v>15254.135</v>
      </c>
      <c r="D35" s="169">
        <f>'[1]Income Statement'!D14</f>
        <v>17511.814999999999</v>
      </c>
      <c r="E35" s="169">
        <f>'[1]Income Statement'!E14</f>
        <v>20923.830999999998</v>
      </c>
      <c r="F35" s="169">
        <f>'[1]Income Statement'!F14</f>
        <v>5228.9579999999996</v>
      </c>
      <c r="G35" s="169">
        <f>'[1]Income Statement'!G14</f>
        <v>6996.8590000000004</v>
      </c>
      <c r="H35" s="169">
        <f>'[1]Income Statement'!H14</f>
        <v>9695.0159999999996</v>
      </c>
      <c r="I35" s="169">
        <f>'[1]Income Statement'!I14</f>
        <v>12689.002</v>
      </c>
      <c r="J35" s="169">
        <f>'[1]Income Statement'!J14</f>
        <v>12166.784</v>
      </c>
      <c r="K35" s="169">
        <f>'[1]Income Statement'!K14</f>
        <v>11897.874</v>
      </c>
      <c r="L35" s="169">
        <f>'[1]Income Statement'!L14</f>
        <v>13898.235000000001</v>
      </c>
      <c r="M35" s="169">
        <f>'[1]Income Statement'!M14</f>
        <v>14397.9</v>
      </c>
      <c r="N35" s="169">
        <f>'[1]Income Statement'!N14</f>
        <v>15331.597</v>
      </c>
      <c r="O35" s="169">
        <f>'[1]Income Statement'!O14</f>
        <v>18332.026999999998</v>
      </c>
      <c r="P35" s="169">
        <f>'[1]Income Statement'!P14</f>
        <v>14446.837</v>
      </c>
      <c r="Q35" s="169">
        <f>'[1]Income Statement'!Q14</f>
        <v>13889.056</v>
      </c>
      <c r="R35" s="169">
        <f>'[1]Income Statement'!R14</f>
        <v>13801.255999999999</v>
      </c>
      <c r="S35" s="169">
        <f>'[1]Income Statement'!S14</f>
        <v>13174.264999999999</v>
      </c>
      <c r="T35" s="169">
        <f>'[1]Income Statement'!T14</f>
        <v>14889.606</v>
      </c>
      <c r="U35" s="169">
        <f>'[1]Income Statement'!U14</f>
        <v>17858.741999999998</v>
      </c>
      <c r="V35" s="169">
        <f>'[1]Income Statement'!V14</f>
        <v>20872.355</v>
      </c>
      <c r="W35" s="169">
        <f>'[1]Income Statement'!W14</f>
        <v>19712.269</v>
      </c>
      <c r="X35" s="169">
        <f>'[1]Income Statement'!X14</f>
        <v>18759.124</v>
      </c>
      <c r="Y35" s="169">
        <f>'[1]Income Statement'!Y14</f>
        <v>17801.804</v>
      </c>
      <c r="Z35" s="169">
        <f>'[1]Income Statement'!Z14</f>
        <v>16660.134999999998</v>
      </c>
      <c r="AA35" s="52"/>
    </row>
    <row r="36" spans="1:27">
      <c r="A36" s="52" t="s">
        <v>142</v>
      </c>
      <c r="B36" s="170">
        <f>'[1]Cash Flow Statement'!B7</f>
        <v>1689.7059999999999</v>
      </c>
      <c r="C36" s="170">
        <f>'[1]Cash Flow Statement'!C7</f>
        <v>937.46199999999999</v>
      </c>
      <c r="D36" s="170">
        <f>'[1]Cash Flow Statement'!D7</f>
        <v>1056.4359999999999</v>
      </c>
      <c r="E36" s="170">
        <f>'[1]Cash Flow Statement'!E7</f>
        <v>1194.337</v>
      </c>
      <c r="F36" s="170">
        <f>'[1]Cash Flow Statement'!F7</f>
        <v>899.25900000000001</v>
      </c>
      <c r="G36" s="170">
        <f>'[1]Cash Flow Statement'!G7</f>
        <v>1772.0060000000001</v>
      </c>
      <c r="H36" s="170">
        <f>'[1]Cash Flow Statement'!H7</f>
        <v>2015.0429999999999</v>
      </c>
      <c r="I36" s="170">
        <f>'[1]Cash Flow Statement'!I7</f>
        <v>2224.1709999999998</v>
      </c>
      <c r="J36" s="170">
        <f>'[1]Cash Flow Statement'!J7</f>
        <v>2319.3620000000001</v>
      </c>
      <c r="K36" s="170">
        <f>'[1]Cash Flow Statement'!K7</f>
        <v>2614.3090000000002</v>
      </c>
      <c r="L36" s="170">
        <f>'[1]Cash Flow Statement'!L7</f>
        <v>2633.915</v>
      </c>
      <c r="M36" s="170">
        <f>'[1]Cash Flow Statement'!M7</f>
        <v>2536.962</v>
      </c>
      <c r="N36" s="170">
        <f>'[1]Cash Flow Statement'!N7</f>
        <v>2627.8090000000002</v>
      </c>
      <c r="O36" s="170">
        <f>'[1]Cash Flow Statement'!O7</f>
        <v>2665.3980000000001</v>
      </c>
      <c r="P36" s="170">
        <f>'[1]Cash Flow Statement'!P7</f>
        <v>2689.4290000000001</v>
      </c>
      <c r="Q36" s="170">
        <f>'[1]Cash Flow Statement'!Q7</f>
        <v>3657.924</v>
      </c>
      <c r="R36" s="170">
        <f>'[1]Cash Flow Statement'!R7</f>
        <v>3866</v>
      </c>
      <c r="S36" s="170">
        <f>'[1]Cash Flow Statement'!S7</f>
        <v>3938.1970000000001</v>
      </c>
      <c r="T36" s="170">
        <f>'[1]Cash Flow Statement'!T7</f>
        <v>3615.2840000000001</v>
      </c>
      <c r="U36" s="170">
        <f>'[1]Cash Flow Statement'!U7</f>
        <v>4368.0029999999997</v>
      </c>
      <c r="V36" s="170">
        <f>'[1]Cash Flow Statement'!V7</f>
        <v>5130.5720000000001</v>
      </c>
      <c r="W36" s="170">
        <f>'[1]Cash Flow Statement'!W7</f>
        <v>4824.1040000000003</v>
      </c>
      <c r="X36" s="170">
        <f>'[1]Cash Flow Statement'!X7</f>
        <v>4126.2340000000004</v>
      </c>
      <c r="Y36" s="170">
        <f>'[1]Cash Flow Statement'!Y7</f>
        <v>4005.55</v>
      </c>
      <c r="Z36" s="170">
        <f>'[1]Cash Flow Statement'!Z7</f>
        <v>3832.4870000000001</v>
      </c>
      <c r="AA36" s="52"/>
    </row>
    <row r="37" spans="1:27">
      <c r="A37" s="52" t="s">
        <v>143</v>
      </c>
      <c r="B37" s="52">
        <f t="shared" ref="B37:Z37" si="0">B35+B36</f>
        <v>16357.164000000001</v>
      </c>
      <c r="C37" s="52">
        <f t="shared" si="0"/>
        <v>16191.597</v>
      </c>
      <c r="D37" s="52">
        <f t="shared" si="0"/>
        <v>18568.251</v>
      </c>
      <c r="E37" s="52">
        <f t="shared" si="0"/>
        <v>22118.167999999998</v>
      </c>
      <c r="F37" s="52">
        <f t="shared" si="0"/>
        <v>6128.2169999999996</v>
      </c>
      <c r="G37" s="52">
        <f t="shared" si="0"/>
        <v>8768.8649999999998</v>
      </c>
      <c r="H37" s="52">
        <f t="shared" si="0"/>
        <v>11710.058999999999</v>
      </c>
      <c r="I37" s="52">
        <f t="shared" si="0"/>
        <v>14913.173000000001</v>
      </c>
      <c r="J37" s="52">
        <f t="shared" si="0"/>
        <v>14486.146000000001</v>
      </c>
      <c r="K37" s="52">
        <f t="shared" si="0"/>
        <v>14512.183000000001</v>
      </c>
      <c r="L37" s="52">
        <f t="shared" si="0"/>
        <v>16532.150000000001</v>
      </c>
      <c r="M37" s="52">
        <f t="shared" si="0"/>
        <v>16934.862000000001</v>
      </c>
      <c r="N37" s="52">
        <f t="shared" si="0"/>
        <v>17959.405999999999</v>
      </c>
      <c r="O37" s="52">
        <f t="shared" si="0"/>
        <v>20997.424999999999</v>
      </c>
      <c r="P37" s="52">
        <f t="shared" si="0"/>
        <v>17136.266</v>
      </c>
      <c r="Q37" s="52">
        <f t="shared" si="0"/>
        <v>17546.98</v>
      </c>
      <c r="R37" s="52">
        <f t="shared" si="0"/>
        <v>17667.256000000001</v>
      </c>
      <c r="S37" s="52">
        <f t="shared" si="0"/>
        <v>17112.462</v>
      </c>
      <c r="T37" s="52">
        <f t="shared" si="0"/>
        <v>18504.89</v>
      </c>
      <c r="U37" s="52">
        <f t="shared" si="0"/>
        <v>22226.744999999999</v>
      </c>
      <c r="V37" s="52">
        <f t="shared" si="0"/>
        <v>26002.927</v>
      </c>
      <c r="W37" s="52">
        <f t="shared" si="0"/>
        <v>24536.373</v>
      </c>
      <c r="X37" s="52">
        <f t="shared" si="0"/>
        <v>22885.358</v>
      </c>
      <c r="Y37" s="52">
        <f t="shared" si="0"/>
        <v>21807.353999999999</v>
      </c>
      <c r="Z37" s="52">
        <f t="shared" si="0"/>
        <v>20492.621999999999</v>
      </c>
      <c r="AA37" s="52"/>
    </row>
    <row r="38" spans="1:27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2"/>
  <sheetViews>
    <sheetView workbookViewId="0">
      <selection sqref="A1:AA42"/>
    </sheetView>
  </sheetViews>
  <sheetFormatPr baseColWidth="10" defaultRowHeight="16"/>
  <cols>
    <col min="1" max="1" width="46.6640625" bestFit="1" customWidth="1"/>
  </cols>
  <sheetData>
    <row r="1" spans="1:27">
      <c r="A1" s="162" t="s">
        <v>144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302</v>
      </c>
      <c r="C3" s="53" t="s">
        <v>299</v>
      </c>
      <c r="D3" s="53" t="s">
        <v>250</v>
      </c>
      <c r="E3" s="53" t="s">
        <v>252</v>
      </c>
      <c r="F3" s="53" t="s">
        <v>254</v>
      </c>
      <c r="G3" s="53" t="s">
        <v>256</v>
      </c>
      <c r="H3" s="53" t="s">
        <v>260</v>
      </c>
      <c r="I3" s="53" t="s">
        <v>264</v>
      </c>
      <c r="J3" s="53" t="s">
        <v>268</v>
      </c>
      <c r="K3" s="53" t="s">
        <v>272</v>
      </c>
      <c r="L3" s="53" t="s">
        <v>276</v>
      </c>
      <c r="M3" s="53" t="s">
        <v>280</v>
      </c>
      <c r="N3" s="53" t="s">
        <v>284</v>
      </c>
      <c r="O3" s="53" t="s">
        <v>288</v>
      </c>
      <c r="P3" s="53" t="s">
        <v>292</v>
      </c>
      <c r="Q3" s="53" t="s">
        <v>111</v>
      </c>
      <c r="R3" s="53" t="s">
        <v>112</v>
      </c>
      <c r="S3" s="53" t="s">
        <v>113</v>
      </c>
      <c r="T3" s="53" t="s">
        <v>114</v>
      </c>
      <c r="U3" s="53" t="s">
        <v>115</v>
      </c>
      <c r="V3" s="53" t="s">
        <v>116</v>
      </c>
      <c r="W3" s="53" t="s">
        <v>117</v>
      </c>
      <c r="X3" s="53" t="s">
        <v>118</v>
      </c>
      <c r="Y3" s="53" t="s">
        <v>119</v>
      </c>
      <c r="Z3" s="53" t="s">
        <v>120</v>
      </c>
      <c r="AA3" s="52"/>
    </row>
    <row r="4" spans="1:27">
      <c r="A4" s="52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2"/>
    </row>
    <row r="5" spans="1:27">
      <c r="A5" s="166" t="s">
        <v>136</v>
      </c>
      <c r="B5" s="166">
        <v>5130.2280000000001</v>
      </c>
      <c r="C5" s="166">
        <v>2231.6790000000001</v>
      </c>
      <c r="D5" s="166">
        <v>-2798.165</v>
      </c>
      <c r="E5" s="166">
        <v>2427.4299999999998</v>
      </c>
      <c r="F5" s="166">
        <v>4122.1109999999999</v>
      </c>
      <c r="G5" s="166">
        <v>5260.0929999999998</v>
      </c>
      <c r="H5" s="166">
        <v>7579.9650000000001</v>
      </c>
      <c r="I5" s="166">
        <v>10030.696</v>
      </c>
      <c r="J5" s="166">
        <v>9508.9439999999995</v>
      </c>
      <c r="K5" s="166">
        <v>8261.3340000000007</v>
      </c>
      <c r="L5" s="166">
        <v>9176.3860000000004</v>
      </c>
      <c r="M5" s="166">
        <v>10224.984</v>
      </c>
      <c r="N5" s="166">
        <v>10485.183999999999</v>
      </c>
      <c r="O5" s="166">
        <v>12731.445</v>
      </c>
      <c r="P5" s="166">
        <v>9776.4789999999994</v>
      </c>
      <c r="Q5" s="166">
        <v>9100.5930000000008</v>
      </c>
      <c r="R5" s="166">
        <v>9547.7729999999992</v>
      </c>
      <c r="S5" s="166">
        <v>8941.2360000000008</v>
      </c>
      <c r="T5" s="166">
        <v>10953.725</v>
      </c>
      <c r="U5" s="166">
        <v>14357.825999999999</v>
      </c>
      <c r="V5" s="166">
        <v>16960.828000000001</v>
      </c>
      <c r="W5" s="166">
        <v>16216.069</v>
      </c>
      <c r="X5" s="166">
        <v>14524.474</v>
      </c>
      <c r="Y5" s="166">
        <v>14290.009</v>
      </c>
      <c r="Z5" s="166">
        <v>13037.362999999999</v>
      </c>
      <c r="AA5" s="52"/>
    </row>
    <row r="6" spans="1:27">
      <c r="A6" s="52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52"/>
    </row>
    <row r="7" spans="1:27">
      <c r="A7" s="52" t="s">
        <v>145</v>
      </c>
      <c r="B7" s="52">
        <v>1689.7059999999999</v>
      </c>
      <c r="C7" s="52">
        <v>937.46199999999999</v>
      </c>
      <c r="D7" s="52">
        <v>1056.4359999999999</v>
      </c>
      <c r="E7" s="52">
        <v>1194.337</v>
      </c>
      <c r="F7" s="52">
        <v>899.25900000000001</v>
      </c>
      <c r="G7" s="52">
        <v>1772.0060000000001</v>
      </c>
      <c r="H7" s="52">
        <v>2015.0429999999999</v>
      </c>
      <c r="I7" s="52">
        <v>2224.1709999999998</v>
      </c>
      <c r="J7" s="52">
        <v>2319.3620000000001</v>
      </c>
      <c r="K7" s="52">
        <v>2614.3090000000002</v>
      </c>
      <c r="L7" s="52">
        <v>2633.915</v>
      </c>
      <c r="M7" s="52">
        <v>2536.962</v>
      </c>
      <c r="N7" s="52">
        <v>2627.8090000000002</v>
      </c>
      <c r="O7" s="52">
        <v>2665.3980000000001</v>
      </c>
      <c r="P7" s="52">
        <v>2689.4290000000001</v>
      </c>
      <c r="Q7" s="52">
        <v>3657.924</v>
      </c>
      <c r="R7" s="52">
        <v>3866</v>
      </c>
      <c r="S7" s="52">
        <v>3938.1970000000001</v>
      </c>
      <c r="T7" s="52">
        <v>3615.2840000000001</v>
      </c>
      <c r="U7" s="52">
        <v>4368.0029999999997</v>
      </c>
      <c r="V7" s="52">
        <v>5130.5720000000001</v>
      </c>
      <c r="W7" s="52">
        <v>4824.1040000000003</v>
      </c>
      <c r="X7" s="52">
        <v>4126.2340000000004</v>
      </c>
      <c r="Y7" s="52">
        <v>4005.55</v>
      </c>
      <c r="Z7" s="52">
        <v>3832.4870000000001</v>
      </c>
      <c r="AA7" s="52"/>
    </row>
    <row r="8" spans="1:27">
      <c r="A8" s="52" t="s">
        <v>146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>
      <c r="A9" s="52" t="s">
        <v>147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>
      <c r="A10" s="52" t="s">
        <v>148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>
      <c r="A11" s="52" t="s">
        <v>149</v>
      </c>
      <c r="B11" s="165"/>
      <c r="C11" s="165">
        <v>-79.078000000000003</v>
      </c>
      <c r="D11" s="165">
        <v>-223.798</v>
      </c>
      <c r="E11" s="165">
        <v>-625.64300000000003</v>
      </c>
      <c r="F11" s="165">
        <v>197.994</v>
      </c>
      <c r="G11" s="165">
        <v>373.86</v>
      </c>
      <c r="H11" s="165">
        <v>-1567.8979999999999</v>
      </c>
      <c r="I11" s="165">
        <v>-1058.586</v>
      </c>
      <c r="J11" s="165">
        <v>-459.488</v>
      </c>
      <c r="K11" s="165">
        <v>338.80200000000002</v>
      </c>
      <c r="L11" s="165">
        <v>-1306.636</v>
      </c>
      <c r="M11" s="165">
        <v>-1249.1959999999999</v>
      </c>
      <c r="N11" s="165">
        <v>-567.67600000000004</v>
      </c>
      <c r="O11" s="165">
        <v>-233.964</v>
      </c>
      <c r="P11" s="165">
        <v>-264.53399999999999</v>
      </c>
      <c r="Q11" s="165">
        <v>-433.12200000000001</v>
      </c>
      <c r="R11" s="165">
        <v>-1003.5309999999999</v>
      </c>
      <c r="S11" s="165">
        <v>432.62400000000002</v>
      </c>
      <c r="T11" s="165">
        <v>177.43700000000001</v>
      </c>
      <c r="U11" s="165">
        <v>151.63900000000001</v>
      </c>
      <c r="V11" s="165">
        <v>-2318.7750000000001</v>
      </c>
      <c r="W11" s="165">
        <v>-1079.2619999999999</v>
      </c>
      <c r="X11" s="165">
        <v>-2595.5349999999999</v>
      </c>
      <c r="Y11" s="165">
        <v>-1280.0650000000001</v>
      </c>
      <c r="Z11" s="165">
        <v>-1543.5519999999999</v>
      </c>
      <c r="AA11" s="52"/>
    </row>
    <row r="12" spans="1:27">
      <c r="A12" s="52" t="s">
        <v>150</v>
      </c>
      <c r="B12" s="52"/>
      <c r="C12" s="52">
        <v>-79.078000000000003</v>
      </c>
      <c r="D12" s="52">
        <v>-223.798</v>
      </c>
      <c r="E12" s="52">
        <v>-625.64300000000003</v>
      </c>
      <c r="F12" s="52">
        <v>197.994</v>
      </c>
      <c r="G12" s="52">
        <v>373.86</v>
      </c>
      <c r="H12" s="52">
        <v>-1567.8979999999999</v>
      </c>
      <c r="I12" s="52">
        <v>-1058.586</v>
      </c>
      <c r="J12" s="52">
        <v>-459.488</v>
      </c>
      <c r="K12" s="52">
        <v>338.80200000000002</v>
      </c>
      <c r="L12" s="52">
        <v>-1306.636</v>
      </c>
      <c r="M12" s="52">
        <v>-1249.1959999999999</v>
      </c>
      <c r="N12" s="52">
        <v>-567.67600000000004</v>
      </c>
      <c r="O12" s="52">
        <v>-233.964</v>
      </c>
      <c r="P12" s="52">
        <v>-264.53399999999999</v>
      </c>
      <c r="Q12" s="52">
        <v>-433.12200000000001</v>
      </c>
      <c r="R12" s="52">
        <v>-1003.5309999999999</v>
      </c>
      <c r="S12" s="52">
        <v>432.62400000000002</v>
      </c>
      <c r="T12" s="52">
        <v>177.43700000000001</v>
      </c>
      <c r="U12" s="52">
        <v>151.63900000000001</v>
      </c>
      <c r="V12" s="52">
        <v>-2318.7750000000001</v>
      </c>
      <c r="W12" s="52">
        <v>-1079.2619999999999</v>
      </c>
      <c r="X12" s="52">
        <v>-2595.5349999999999</v>
      </c>
      <c r="Y12" s="52">
        <v>-1280.0650000000001</v>
      </c>
      <c r="Z12" s="52">
        <v>-1543.5519999999999</v>
      </c>
      <c r="AA12" s="52"/>
    </row>
    <row r="13" spans="1:27">
      <c r="A13" s="52" t="s">
        <v>151</v>
      </c>
      <c r="B13" s="52"/>
      <c r="C13" s="52"/>
      <c r="D13" s="52"/>
      <c r="E13" s="52"/>
      <c r="F13" s="52"/>
      <c r="G13" s="52">
        <v>1749.789</v>
      </c>
      <c r="H13" s="52">
        <v>2839.904</v>
      </c>
      <c r="I13" s="52">
        <v>3391.51</v>
      </c>
      <c r="J13" s="52">
        <v>2908.6289999999999</v>
      </c>
      <c r="K13" s="52">
        <v>1671.682</v>
      </c>
      <c r="L13" s="52">
        <v>2394.4679999999998</v>
      </c>
      <c r="M13" s="52">
        <v>2508.0349999999999</v>
      </c>
      <c r="N13" s="52">
        <v>2712.4720000000002</v>
      </c>
      <c r="O13" s="52">
        <v>3698.645</v>
      </c>
      <c r="P13" s="52">
        <v>3055.47</v>
      </c>
      <c r="Q13" s="52">
        <v>2945.433</v>
      </c>
      <c r="R13" s="52">
        <v>3211.6930000000002</v>
      </c>
      <c r="S13" s="52">
        <v>3468.085</v>
      </c>
      <c r="T13" s="52">
        <v>3309.8090000000002</v>
      </c>
      <c r="U13" s="52">
        <v>2550.377</v>
      </c>
      <c r="V13" s="52">
        <v>3260.9189999999999</v>
      </c>
      <c r="W13" s="52">
        <v>2674.2669999999998</v>
      </c>
      <c r="X13" s="52">
        <v>3001.288</v>
      </c>
      <c r="Y13" s="52">
        <v>1990.056</v>
      </c>
      <c r="Z13" s="52">
        <v>1834.5139999999999</v>
      </c>
      <c r="AA13" s="52"/>
    </row>
    <row r="14" spans="1:27">
      <c r="A14" s="52" t="s">
        <v>152</v>
      </c>
      <c r="B14" s="52"/>
      <c r="C14" s="52"/>
      <c r="D14" s="52"/>
      <c r="E14" s="52"/>
      <c r="F14" s="52"/>
      <c r="G14" s="52">
        <v>278.863</v>
      </c>
      <c r="H14" s="52">
        <v>512.43899999999996</v>
      </c>
      <c r="I14" s="52">
        <v>528.85500000000002</v>
      </c>
      <c r="J14" s="52">
        <v>461.24200000000002</v>
      </c>
      <c r="K14" s="52">
        <v>568.87699999999995</v>
      </c>
      <c r="L14" s="52">
        <v>311.69400000000002</v>
      </c>
      <c r="M14" s="52">
        <v>396.4</v>
      </c>
      <c r="N14" s="52">
        <v>394.00799999999998</v>
      </c>
      <c r="O14" s="52">
        <v>403</v>
      </c>
      <c r="P14" s="52">
        <v>358.86399999999998</v>
      </c>
      <c r="Q14" s="52">
        <v>404.98399999999998</v>
      </c>
      <c r="R14" s="52">
        <v>463.99799999999999</v>
      </c>
      <c r="S14" s="52">
        <v>501.52</v>
      </c>
      <c r="T14" s="52">
        <v>512.14800000000002</v>
      </c>
      <c r="U14" s="52">
        <v>607.572</v>
      </c>
      <c r="V14" s="52">
        <v>802.56600000000003</v>
      </c>
      <c r="W14" s="52">
        <v>719.87</v>
      </c>
      <c r="X14" s="52">
        <v>792.18499999999995</v>
      </c>
      <c r="Y14" s="52">
        <v>959.75900000000001</v>
      </c>
      <c r="Z14" s="52">
        <v>972.24199999999996</v>
      </c>
      <c r="AA14" s="52"/>
    </row>
    <row r="15" spans="1:27">
      <c r="A15" s="52" t="s">
        <v>153</v>
      </c>
      <c r="B15" s="165">
        <v>-4496.5879999999997</v>
      </c>
      <c r="C15" s="165">
        <v>-18.712</v>
      </c>
      <c r="D15" s="165">
        <v>2648.04</v>
      </c>
      <c r="E15" s="165">
        <v>2740.6469999999999</v>
      </c>
      <c r="F15" s="165">
        <v>1178.3679999999999</v>
      </c>
      <c r="G15" s="165">
        <v>-1792.69</v>
      </c>
      <c r="H15" s="165">
        <v>-2842.384</v>
      </c>
      <c r="I15" s="165">
        <v>-4830.7309999999998</v>
      </c>
      <c r="J15" s="165">
        <v>-4060.857</v>
      </c>
      <c r="K15" s="165">
        <v>3092.904</v>
      </c>
      <c r="L15" s="165">
        <v>1592.5260000000001</v>
      </c>
      <c r="M15" s="165">
        <v>-538.89099999999996</v>
      </c>
      <c r="N15" s="165">
        <v>634.97199999999998</v>
      </c>
      <c r="O15" s="165">
        <v>-1608.6410000000001</v>
      </c>
      <c r="P15" s="165">
        <v>717.72799999999995</v>
      </c>
      <c r="Q15" s="165">
        <v>-349.714</v>
      </c>
      <c r="R15" s="165">
        <v>-1370.414</v>
      </c>
      <c r="S15" s="165">
        <v>979.73599999999999</v>
      </c>
      <c r="T15" s="165">
        <v>1573.748</v>
      </c>
      <c r="U15" s="165">
        <v>745.97900000000004</v>
      </c>
      <c r="V15" s="165">
        <v>-2937.866</v>
      </c>
      <c r="W15" s="165">
        <v>-579.80399999999997</v>
      </c>
      <c r="X15" s="165">
        <v>-738.51300000000003</v>
      </c>
      <c r="Y15" s="165">
        <v>-1354.069</v>
      </c>
      <c r="Z15" s="165">
        <v>199.768</v>
      </c>
      <c r="AA15" s="52"/>
    </row>
    <row r="16" spans="1:27">
      <c r="A16" s="166" t="s">
        <v>154</v>
      </c>
      <c r="B16" s="166">
        <v>2323.346</v>
      </c>
      <c r="C16" s="166">
        <v>3071.3510000000001</v>
      </c>
      <c r="D16" s="166">
        <v>682.51300000000003</v>
      </c>
      <c r="E16" s="166">
        <v>5736.7709999999997</v>
      </c>
      <c r="F16" s="166">
        <v>6397.732</v>
      </c>
      <c r="G16" s="166">
        <v>7641.9210000000003</v>
      </c>
      <c r="H16" s="166">
        <v>8537.0689999999995</v>
      </c>
      <c r="I16" s="166">
        <v>10285.915000000001</v>
      </c>
      <c r="J16" s="166">
        <v>10677.832</v>
      </c>
      <c r="K16" s="166">
        <v>16547.907999999999</v>
      </c>
      <c r="L16" s="166">
        <v>14802.352999999999</v>
      </c>
      <c r="M16" s="166">
        <v>13878.294</v>
      </c>
      <c r="N16" s="166">
        <v>16286.769</v>
      </c>
      <c r="O16" s="166">
        <v>17655.883000000002</v>
      </c>
      <c r="P16" s="166">
        <v>16333.436</v>
      </c>
      <c r="Q16" s="166">
        <v>15326.098</v>
      </c>
      <c r="R16" s="166">
        <v>14715.519</v>
      </c>
      <c r="S16" s="166">
        <v>18261.398000000001</v>
      </c>
      <c r="T16" s="166">
        <v>20142.151000000002</v>
      </c>
      <c r="U16" s="166">
        <v>22781.396000000001</v>
      </c>
      <c r="V16" s="166">
        <v>20898.243999999999</v>
      </c>
      <c r="W16" s="166">
        <v>22775.243999999999</v>
      </c>
      <c r="X16" s="166">
        <v>19110.133000000002</v>
      </c>
      <c r="Y16" s="166">
        <v>18611.240000000002</v>
      </c>
      <c r="Z16" s="166">
        <v>18332.822</v>
      </c>
      <c r="AA16" s="52"/>
    </row>
    <row r="17" spans="1:2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2" t="s">
        <v>155</v>
      </c>
      <c r="B18" s="52">
        <v>-1306.4369999999999</v>
      </c>
      <c r="C18" s="52">
        <v>-1165.6400000000001</v>
      </c>
      <c r="D18" s="52">
        <v>-1289.9639999999999</v>
      </c>
      <c r="E18" s="52">
        <v>-1576.366</v>
      </c>
      <c r="F18" s="52">
        <v>-1873.528</v>
      </c>
      <c r="G18" s="52">
        <v>-2272.2750000000001</v>
      </c>
      <c r="H18" s="52">
        <v>-2670.4690000000001</v>
      </c>
      <c r="I18" s="52">
        <v>-2984.5639999999999</v>
      </c>
      <c r="J18" s="52">
        <v>-2692.038</v>
      </c>
      <c r="K18" s="52">
        <v>-2787.1080000000002</v>
      </c>
      <c r="L18" s="52">
        <v>-2641.1390000000001</v>
      </c>
      <c r="M18" s="52">
        <v>-1724.877</v>
      </c>
      <c r="N18" s="52">
        <v>-2240.3130000000001</v>
      </c>
      <c r="O18" s="52">
        <v>-2670.9949999999999</v>
      </c>
      <c r="P18" s="52">
        <v>-2975.4949999999999</v>
      </c>
      <c r="Q18" s="52">
        <v>-3439.855</v>
      </c>
      <c r="R18" s="52">
        <v>-3917.01</v>
      </c>
      <c r="S18" s="52">
        <v>-3453.9009999999998</v>
      </c>
      <c r="T18" s="52">
        <v>-3928.8229999999999</v>
      </c>
      <c r="U18" s="52">
        <v>-3492.7739999999999</v>
      </c>
      <c r="V18" s="52">
        <v>-3892.3910000000001</v>
      </c>
      <c r="W18" s="52">
        <v>-3943.54</v>
      </c>
      <c r="X18" s="52">
        <v>-3614.212</v>
      </c>
      <c r="Y18" s="52">
        <v>-4126.9660000000003</v>
      </c>
      <c r="Z18" s="52">
        <v>-4060.6849999999999</v>
      </c>
      <c r="AA18" s="52"/>
    </row>
    <row r="19" spans="1:27">
      <c r="A19" s="52" t="s">
        <v>156</v>
      </c>
      <c r="B19" s="52">
        <v>2446.1590000000001</v>
      </c>
      <c r="C19" s="52">
        <v>751.53899999999999</v>
      </c>
      <c r="D19" s="52">
        <v>674.86800000000005</v>
      </c>
      <c r="E19" s="52">
        <v>961.79700000000003</v>
      </c>
      <c r="F19" s="52">
        <v>-982.11900000000003</v>
      </c>
      <c r="G19" s="52">
        <v>2087.643</v>
      </c>
      <c r="H19" s="52">
        <v>7.4379999999999997</v>
      </c>
      <c r="I19" s="52">
        <v>-2025.96</v>
      </c>
      <c r="J19" s="52">
        <v>-2599.0880000000002</v>
      </c>
      <c r="K19" s="52">
        <v>-80.573999999999998</v>
      </c>
      <c r="L19" s="52">
        <v>-520.178</v>
      </c>
      <c r="M19" s="52">
        <v>-503.53500000000003</v>
      </c>
      <c r="N19" s="52">
        <v>-30.391999999999999</v>
      </c>
      <c r="O19" s="52">
        <v>-258.59199999999998</v>
      </c>
      <c r="P19" s="52">
        <v>-9876.9609999999993</v>
      </c>
      <c r="Q19" s="52">
        <v>-2144.5079999999998</v>
      </c>
      <c r="R19" s="52">
        <v>-72.591999999999999</v>
      </c>
      <c r="S19" s="52">
        <v>-261.39800000000002</v>
      </c>
      <c r="T19" s="52">
        <v>-3400.5439999999999</v>
      </c>
      <c r="U19" s="52">
        <v>-4786.2809999999999</v>
      </c>
      <c r="V19" s="52">
        <v>-9.0050000000000008</v>
      </c>
      <c r="W19" s="52">
        <v>-2444.0830000000001</v>
      </c>
      <c r="X19" s="52">
        <v>1.073</v>
      </c>
      <c r="Y19" s="52">
        <v>1.1559999999999999</v>
      </c>
      <c r="Z19" s="52">
        <v>-2747.8180000000002</v>
      </c>
      <c r="AA19" s="52"/>
    </row>
    <row r="20" spans="1:27">
      <c r="A20" s="52" t="s">
        <v>157</v>
      </c>
      <c r="B20" s="52"/>
      <c r="C20" s="52"/>
      <c r="D20" s="52"/>
      <c r="E20" s="52"/>
      <c r="F20" s="52">
        <v>596.59799999999996</v>
      </c>
      <c r="G20" s="52">
        <v>-4084.1190000000001</v>
      </c>
      <c r="H20" s="52">
        <v>-3680.47</v>
      </c>
      <c r="I20" s="52">
        <v>-185.93199999999999</v>
      </c>
      <c r="J20" s="52">
        <v>3426.8670000000002</v>
      </c>
      <c r="K20" s="52">
        <v>-197.06800000000001</v>
      </c>
      <c r="L20" s="52">
        <v>6927.4440000000004</v>
      </c>
      <c r="M20" s="52">
        <v>2123.42</v>
      </c>
      <c r="N20" s="52">
        <v>-2413.98</v>
      </c>
      <c r="O20" s="52">
        <v>1840.367</v>
      </c>
      <c r="P20" s="52">
        <v>552.65000000000998</v>
      </c>
      <c r="Q20" s="52">
        <v>1931.4639999999999</v>
      </c>
      <c r="R20" s="52">
        <v>636.649</v>
      </c>
      <c r="S20" s="52">
        <v>-2197.569</v>
      </c>
      <c r="T20" s="52">
        <v>832.74599999999998</v>
      </c>
      <c r="U20" s="52">
        <v>841.64499999999998</v>
      </c>
      <c r="V20" s="52">
        <v>-1122.242</v>
      </c>
      <c r="W20" s="52">
        <v>394.137</v>
      </c>
      <c r="X20" s="52">
        <v>1209.7470000000001</v>
      </c>
      <c r="Y20" s="52">
        <v>-817.53</v>
      </c>
      <c r="Z20" s="52">
        <v>-337.17</v>
      </c>
      <c r="AA20" s="52"/>
    </row>
    <row r="21" spans="1:27">
      <c r="A21" s="52" t="s">
        <v>158</v>
      </c>
      <c r="B21" s="52"/>
      <c r="C21" s="52"/>
      <c r="D21" s="52"/>
      <c r="E21" s="52">
        <v>-182.71</v>
      </c>
      <c r="F21" s="52">
        <v>-156.12700000000001</v>
      </c>
      <c r="G21" s="52">
        <v>-265.839</v>
      </c>
      <c r="H21" s="52">
        <v>-489.29700000000003</v>
      </c>
      <c r="I21" s="52">
        <v>-829.67899999999997</v>
      </c>
      <c r="J21" s="52">
        <v>-366.53800000000001</v>
      </c>
      <c r="K21" s="52">
        <v>-225.221</v>
      </c>
      <c r="L21" s="52">
        <v>-349.88099999999997</v>
      </c>
      <c r="M21" s="52">
        <v>-263.553</v>
      </c>
      <c r="N21" s="52">
        <v>-255.07400000000001</v>
      </c>
      <c r="O21" s="52">
        <v>-451.13600000000002</v>
      </c>
      <c r="P21" s="52">
        <v>-377.32</v>
      </c>
      <c r="Q21" s="52">
        <v>-645.16099999999994</v>
      </c>
      <c r="R21" s="52">
        <v>-981.95</v>
      </c>
      <c r="S21" s="52">
        <v>-713.27300000000002</v>
      </c>
      <c r="T21" s="52">
        <v>-886.178</v>
      </c>
      <c r="U21" s="52">
        <v>-1415.6320000000001</v>
      </c>
      <c r="V21" s="52">
        <v>-3559.2080000000001</v>
      </c>
      <c r="W21" s="52">
        <v>-929.42499999999995</v>
      </c>
      <c r="X21" s="52">
        <v>-1183.9849999999999</v>
      </c>
      <c r="Y21" s="52">
        <v>-1048.797</v>
      </c>
      <c r="Z21" s="52">
        <v>-1189.94</v>
      </c>
      <c r="AA21" s="52"/>
    </row>
    <row r="22" spans="1:27">
      <c r="A22" s="52" t="s">
        <v>159</v>
      </c>
      <c r="B22" s="165">
        <v>-1633.3440000000001</v>
      </c>
      <c r="C22" s="165">
        <v>-1819.3889999999999</v>
      </c>
      <c r="D22" s="165">
        <v>3074.09</v>
      </c>
      <c r="E22" s="165">
        <v>2033.5360000000001</v>
      </c>
      <c r="F22" s="165">
        <v>654.16399999999999</v>
      </c>
      <c r="G22" s="165">
        <v>178.50299999999999</v>
      </c>
      <c r="H22" s="165">
        <v>675.26400000000001</v>
      </c>
      <c r="I22" s="165">
        <v>949.83299999999997</v>
      </c>
      <c r="J22" s="165">
        <v>720.80100000000004</v>
      </c>
      <c r="K22" s="165">
        <v>301.91199999999998</v>
      </c>
      <c r="L22" s="165">
        <v>231.18899999999999</v>
      </c>
      <c r="M22" s="165">
        <v>-9.6419999999985002</v>
      </c>
      <c r="N22" s="165">
        <v>40.160999999996001</v>
      </c>
      <c r="O22" s="165">
        <v>82.839000000002002</v>
      </c>
      <c r="P22" s="165">
        <v>369.11799999998999</v>
      </c>
      <c r="Q22" s="165">
        <v>1.0039999999999001</v>
      </c>
      <c r="R22" s="165">
        <v>-92.210999999999999</v>
      </c>
      <c r="S22" s="165">
        <v>82.067999999999998</v>
      </c>
      <c r="T22" s="165">
        <v>129.04400000000001</v>
      </c>
      <c r="U22" s="165">
        <v>66.150000000000006</v>
      </c>
      <c r="V22" s="165">
        <v>-1623.1420000000001</v>
      </c>
      <c r="W22" s="165">
        <v>-191.096</v>
      </c>
      <c r="X22" s="165">
        <v>448.69099999999997</v>
      </c>
      <c r="Y22" s="165">
        <v>-6314.7550000000001</v>
      </c>
      <c r="Z22" s="165">
        <v>-6619.3389999999999</v>
      </c>
      <c r="AA22" s="52"/>
    </row>
    <row r="23" spans="1:27">
      <c r="A23" s="166" t="s">
        <v>160</v>
      </c>
      <c r="B23" s="166">
        <v>-493.62200000000001</v>
      </c>
      <c r="C23" s="166">
        <v>-2233.4899999999998</v>
      </c>
      <c r="D23" s="166">
        <v>2458.9940000000001</v>
      </c>
      <c r="E23" s="166">
        <v>1236.2570000000001</v>
      </c>
      <c r="F23" s="166">
        <v>-1761.0119999999999</v>
      </c>
      <c r="G23" s="166">
        <v>-4356.0870000000004</v>
      </c>
      <c r="H23" s="166">
        <v>-6157.5339999999997</v>
      </c>
      <c r="I23" s="166">
        <v>-5076.3019999999997</v>
      </c>
      <c r="J23" s="166">
        <v>-1509.9960000000001</v>
      </c>
      <c r="K23" s="166">
        <v>-2988.0590000000002</v>
      </c>
      <c r="L23" s="166">
        <v>3647.4349999999999</v>
      </c>
      <c r="M23" s="166">
        <v>-378.18700000000001</v>
      </c>
      <c r="N23" s="166">
        <v>-4899.598</v>
      </c>
      <c r="O23" s="166">
        <v>-1457.5170000000001</v>
      </c>
      <c r="P23" s="166">
        <v>-12308.008</v>
      </c>
      <c r="Q23" s="166">
        <v>-4297.0559999999996</v>
      </c>
      <c r="R23" s="166">
        <v>-4427.1139999999996</v>
      </c>
      <c r="S23" s="166">
        <v>-6544.0730000000003</v>
      </c>
      <c r="T23" s="166">
        <v>-7253.7550000000001</v>
      </c>
      <c r="U23" s="166">
        <v>-8786.8919999999998</v>
      </c>
      <c r="V23" s="166">
        <v>-10205.987999999999</v>
      </c>
      <c r="W23" s="166">
        <v>-7114.0069999999996</v>
      </c>
      <c r="X23" s="166">
        <v>-3138.6860000000001</v>
      </c>
      <c r="Y23" s="166">
        <v>-12306.892</v>
      </c>
      <c r="Z23" s="166">
        <v>-14954.951999999999</v>
      </c>
      <c r="AA23" s="52"/>
    </row>
    <row r="24" spans="1:27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161</v>
      </c>
      <c r="B25" s="52"/>
      <c r="C25" s="52"/>
      <c r="D25" s="52">
        <v>-749.93</v>
      </c>
      <c r="E25" s="52">
        <v>291.07</v>
      </c>
      <c r="F25" s="52">
        <v>-923.68100000000004</v>
      </c>
      <c r="G25" s="52">
        <v>-491.84100000000001</v>
      </c>
      <c r="H25" s="52">
        <v>495.08199999999999</v>
      </c>
      <c r="I25" s="52">
        <v>1346.2550000000001</v>
      </c>
      <c r="J25" s="52">
        <v>-206.06800000000001</v>
      </c>
      <c r="K25" s="52">
        <v>-631.97699999999998</v>
      </c>
      <c r="L25" s="52">
        <v>-797.81200000000001</v>
      </c>
      <c r="M25" s="52">
        <v>-619.24099999999999</v>
      </c>
      <c r="N25" s="52">
        <v>-326.71199999999999</v>
      </c>
      <c r="O25" s="52">
        <v>-1332.1389999999999</v>
      </c>
      <c r="P25" s="52">
        <v>-832.56399999999996</v>
      </c>
      <c r="Q25" s="52">
        <v>-169.83199999999999</v>
      </c>
      <c r="R25" s="52">
        <v>-546.4</v>
      </c>
      <c r="S25" s="52">
        <v>-362.71499999999997</v>
      </c>
      <c r="T25" s="52">
        <v>-451.65800000000002</v>
      </c>
      <c r="U25" s="52">
        <v>-963.77</v>
      </c>
      <c r="V25" s="52">
        <v>-2393.0659999999998</v>
      </c>
      <c r="W25" s="52">
        <v>-22146.58</v>
      </c>
      <c r="X25" s="52">
        <v>-1349.2919999999999</v>
      </c>
      <c r="Y25" s="52">
        <v>-1322.8489999999999</v>
      </c>
      <c r="Z25" s="52">
        <v>-1165.961</v>
      </c>
      <c r="AA25" s="52"/>
    </row>
    <row r="26" spans="1:27">
      <c r="A26" s="52" t="s">
        <v>162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2" t="s">
        <v>163</v>
      </c>
      <c r="B27" s="52">
        <v>198.161</v>
      </c>
      <c r="C27" s="52">
        <v>102.01600000000001</v>
      </c>
      <c r="D27" s="52">
        <v>-831.24800000000005</v>
      </c>
      <c r="E27" s="52">
        <v>-4209.4440000000004</v>
      </c>
      <c r="F27" s="52">
        <v>-1827.3</v>
      </c>
      <c r="G27" s="52">
        <v>-90.400999999999996</v>
      </c>
      <c r="H27" s="52">
        <v>-1406.7280000000001</v>
      </c>
      <c r="I27" s="52">
        <v>-1380.46</v>
      </c>
      <c r="J27" s="52">
        <v>-2290.424</v>
      </c>
      <c r="K27" s="52">
        <v>39202.019</v>
      </c>
      <c r="L27" s="52">
        <v>-9043.2450000000008</v>
      </c>
      <c r="M27" s="52">
        <v>-3419.7559999999999</v>
      </c>
      <c r="N27" s="52">
        <v>-2346.6840000000002</v>
      </c>
      <c r="O27" s="52">
        <v>-6803.9849999999997</v>
      </c>
      <c r="P27" s="52">
        <v>5342.9709999999995</v>
      </c>
      <c r="Q27" s="52">
        <v>-2066.1239999999998</v>
      </c>
      <c r="R27" s="52">
        <v>-1387.09</v>
      </c>
      <c r="S27" s="52">
        <v>-3251.2660000000001</v>
      </c>
      <c r="T27" s="52">
        <v>-122.996</v>
      </c>
      <c r="U27" s="52">
        <v>-4480.9690000000001</v>
      </c>
      <c r="V27" s="52">
        <v>741.78300000000002</v>
      </c>
      <c r="W27" s="52">
        <v>18165.038</v>
      </c>
      <c r="X27" s="52">
        <v>-6116.3590000000004</v>
      </c>
      <c r="Y27" s="52">
        <v>6689.4080000000004</v>
      </c>
      <c r="Z27" s="52">
        <v>10275.361999999999</v>
      </c>
      <c r="AA27" s="52"/>
    </row>
    <row r="28" spans="1:27">
      <c r="A28" s="52" t="s">
        <v>164</v>
      </c>
      <c r="B28" s="52">
        <v>-1030.5550000000001</v>
      </c>
      <c r="C28" s="52">
        <v>-1146.9269999999999</v>
      </c>
      <c r="D28" s="52">
        <v>-1246.8720000000001</v>
      </c>
      <c r="E28" s="52">
        <v>-1382.5830000000001</v>
      </c>
      <c r="F28" s="52">
        <v>-1719.145</v>
      </c>
      <c r="G28" s="52">
        <v>-1370.566</v>
      </c>
      <c r="H28" s="52">
        <v>-1865.443</v>
      </c>
      <c r="I28" s="52">
        <v>-2654.797</v>
      </c>
      <c r="J28" s="52">
        <v>-3552.2620000000002</v>
      </c>
      <c r="K28" s="52">
        <v>-4266.576</v>
      </c>
      <c r="L28" s="52">
        <v>-5433.9970000000003</v>
      </c>
      <c r="M28" s="52">
        <v>-6151.7030000000004</v>
      </c>
      <c r="N28" s="52">
        <v>-6390.9690000000001</v>
      </c>
      <c r="O28" s="52">
        <v>-7121.9080000000004</v>
      </c>
      <c r="P28" s="52">
        <v>-6888.1369999999997</v>
      </c>
      <c r="Q28" s="52">
        <v>-6988.2420000000002</v>
      </c>
      <c r="R28" s="52">
        <v>-6906.0230000000001</v>
      </c>
      <c r="S28" s="52">
        <v>-7234.0429999999997</v>
      </c>
      <c r="T28" s="52">
        <v>-7312.2290000000003</v>
      </c>
      <c r="U28" s="52">
        <v>-7580.9080000000004</v>
      </c>
      <c r="V28" s="52">
        <v>-8667.2669999999998</v>
      </c>
      <c r="W28" s="52">
        <v>-8439.7389999999996</v>
      </c>
      <c r="X28" s="52">
        <v>-7992.701</v>
      </c>
      <c r="Y28" s="52">
        <v>-8776.5959999999995</v>
      </c>
      <c r="Z28" s="52">
        <v>-8558.9619999999995</v>
      </c>
      <c r="AA28" s="52"/>
    </row>
    <row r="29" spans="1:27">
      <c r="A29" s="52" t="s">
        <v>165</v>
      </c>
      <c r="B29" s="165">
        <v>-673.39099999999996</v>
      </c>
      <c r="C29" s="165">
        <v>547.50699999999995</v>
      </c>
      <c r="D29" s="165">
        <v>88.962000000000003</v>
      </c>
      <c r="E29" s="165">
        <v>-34.011000000000003</v>
      </c>
      <c r="F29" s="165">
        <v>-2388.1379999999999</v>
      </c>
      <c r="G29" s="165">
        <v>-177.73699999999999</v>
      </c>
      <c r="H29" s="165">
        <v>-293.41300000000001</v>
      </c>
      <c r="I29" s="165">
        <v>-1932.9939999999999</v>
      </c>
      <c r="J29" s="165">
        <v>-2230.797</v>
      </c>
      <c r="K29" s="165">
        <v>-48639.938000000002</v>
      </c>
      <c r="L29" s="165">
        <v>-3750.645</v>
      </c>
      <c r="M29" s="165">
        <v>-1298.479</v>
      </c>
      <c r="N29" s="165">
        <v>-1457.723</v>
      </c>
      <c r="O29" s="165">
        <v>-1163.1030000000001</v>
      </c>
      <c r="P29" s="165">
        <v>-1686.66</v>
      </c>
      <c r="Q29" s="165">
        <v>-1335.5450000000001</v>
      </c>
      <c r="R29" s="165">
        <v>-1039.828</v>
      </c>
      <c r="S29" s="165">
        <v>-413.37400000000002</v>
      </c>
      <c r="T29" s="165">
        <v>-2891.4209999999998</v>
      </c>
      <c r="U29" s="165">
        <v>-1398.33</v>
      </c>
      <c r="V29" s="165">
        <v>-561.68399999999997</v>
      </c>
      <c r="W29" s="165">
        <v>-1811.075</v>
      </c>
      <c r="X29" s="165">
        <v>-2011.5920000000001</v>
      </c>
      <c r="Y29" s="165">
        <v>-1491.674</v>
      </c>
      <c r="Z29" s="165">
        <v>-1959.0920000000001</v>
      </c>
      <c r="AA29" s="52"/>
    </row>
    <row r="30" spans="1:27">
      <c r="A30" s="166" t="s">
        <v>166</v>
      </c>
      <c r="B30" s="166">
        <v>-1505.7850000000001</v>
      </c>
      <c r="C30" s="166">
        <v>-497.404</v>
      </c>
      <c r="D30" s="166">
        <v>-2739.0880000000002</v>
      </c>
      <c r="E30" s="166">
        <v>-5334.9679999999998</v>
      </c>
      <c r="F30" s="166">
        <v>-6858.2640000000001</v>
      </c>
      <c r="G30" s="166">
        <v>-2130.5450000000001</v>
      </c>
      <c r="H30" s="166">
        <v>-3070.502</v>
      </c>
      <c r="I30" s="166">
        <v>-4621.9960000000001</v>
      </c>
      <c r="J30" s="166">
        <v>-8279.5509999999995</v>
      </c>
      <c r="K30" s="166">
        <v>-14336.472</v>
      </c>
      <c r="L30" s="166">
        <v>-19025.699000000001</v>
      </c>
      <c r="M30" s="166">
        <v>-11489.179</v>
      </c>
      <c r="N30" s="166">
        <v>-10522.088</v>
      </c>
      <c r="O30" s="166">
        <v>-16421.134999999998</v>
      </c>
      <c r="P30" s="166">
        <v>-4064.39</v>
      </c>
      <c r="Q30" s="166">
        <v>-10559.743</v>
      </c>
      <c r="R30" s="166">
        <v>-9879.3410000000003</v>
      </c>
      <c r="S30" s="166">
        <v>-11261.397999999999</v>
      </c>
      <c r="T30" s="166">
        <v>-10778.304</v>
      </c>
      <c r="U30" s="166">
        <v>-14423.977000000001</v>
      </c>
      <c r="V30" s="166">
        <v>-10880.234</v>
      </c>
      <c r="W30" s="166">
        <v>-14232.356</v>
      </c>
      <c r="X30" s="166">
        <v>-17469.944</v>
      </c>
      <c r="Y30" s="166">
        <v>-4901.7110000000002</v>
      </c>
      <c r="Z30" s="166">
        <v>-1408.653</v>
      </c>
      <c r="AA30" s="52"/>
    </row>
    <row r="31" spans="1:2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>
      <c r="A32" s="166" t="s">
        <v>167</v>
      </c>
      <c r="B32" s="52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52"/>
    </row>
    <row r="33" spans="1:27">
      <c r="A33" s="52" t="s">
        <v>168</v>
      </c>
      <c r="B33" s="169">
        <f t="shared" ref="B33:Z33" si="0">B16</f>
        <v>2323.346</v>
      </c>
      <c r="C33" s="169">
        <f t="shared" si="0"/>
        <v>3071.3510000000001</v>
      </c>
      <c r="D33" s="169">
        <f t="shared" si="0"/>
        <v>682.51300000000003</v>
      </c>
      <c r="E33" s="169">
        <f t="shared" si="0"/>
        <v>5736.7709999999997</v>
      </c>
      <c r="F33" s="169">
        <f t="shared" si="0"/>
        <v>6397.732</v>
      </c>
      <c r="G33" s="169">
        <f t="shared" si="0"/>
        <v>7641.9210000000003</v>
      </c>
      <c r="H33" s="169">
        <f t="shared" si="0"/>
        <v>8537.0689999999995</v>
      </c>
      <c r="I33" s="169">
        <f t="shared" si="0"/>
        <v>10285.915000000001</v>
      </c>
      <c r="J33" s="169">
        <f t="shared" si="0"/>
        <v>10677.832</v>
      </c>
      <c r="K33" s="169">
        <f t="shared" si="0"/>
        <v>16547.907999999999</v>
      </c>
      <c r="L33" s="169">
        <f t="shared" si="0"/>
        <v>14802.352999999999</v>
      </c>
      <c r="M33" s="169">
        <f t="shared" si="0"/>
        <v>13878.294</v>
      </c>
      <c r="N33" s="169">
        <f t="shared" si="0"/>
        <v>16286.769</v>
      </c>
      <c r="O33" s="169">
        <f t="shared" si="0"/>
        <v>17655.883000000002</v>
      </c>
      <c r="P33" s="169">
        <f t="shared" si="0"/>
        <v>16333.436</v>
      </c>
      <c r="Q33" s="169">
        <f t="shared" si="0"/>
        <v>15326.098</v>
      </c>
      <c r="R33" s="169">
        <f t="shared" si="0"/>
        <v>14715.519</v>
      </c>
      <c r="S33" s="169">
        <f t="shared" si="0"/>
        <v>18261.398000000001</v>
      </c>
      <c r="T33" s="169">
        <f t="shared" si="0"/>
        <v>20142.151000000002</v>
      </c>
      <c r="U33" s="169">
        <f t="shared" si="0"/>
        <v>22781.396000000001</v>
      </c>
      <c r="V33" s="169">
        <f t="shared" si="0"/>
        <v>20898.243999999999</v>
      </c>
      <c r="W33" s="169">
        <f t="shared" si="0"/>
        <v>22775.243999999999</v>
      </c>
      <c r="X33" s="169">
        <f t="shared" si="0"/>
        <v>19110.133000000002</v>
      </c>
      <c r="Y33" s="169">
        <f t="shared" si="0"/>
        <v>18611.240000000002</v>
      </c>
      <c r="Z33" s="169">
        <f t="shared" si="0"/>
        <v>18332.822</v>
      </c>
      <c r="AA33" s="52"/>
    </row>
    <row r="34" spans="1:27">
      <c r="A34" s="52" t="s">
        <v>169</v>
      </c>
      <c r="B34" s="170">
        <f t="shared" ref="B34:Z34" si="1">B18</f>
        <v>-1306.4369999999999</v>
      </c>
      <c r="C34" s="170">
        <f t="shared" si="1"/>
        <v>-1165.6400000000001</v>
      </c>
      <c r="D34" s="170">
        <f t="shared" si="1"/>
        <v>-1289.9639999999999</v>
      </c>
      <c r="E34" s="170">
        <f t="shared" si="1"/>
        <v>-1576.366</v>
      </c>
      <c r="F34" s="170">
        <f t="shared" si="1"/>
        <v>-1873.528</v>
      </c>
      <c r="G34" s="170">
        <f t="shared" si="1"/>
        <v>-2272.2750000000001</v>
      </c>
      <c r="H34" s="170">
        <f t="shared" si="1"/>
        <v>-2670.4690000000001</v>
      </c>
      <c r="I34" s="170">
        <f t="shared" si="1"/>
        <v>-2984.5639999999999</v>
      </c>
      <c r="J34" s="170">
        <f t="shared" si="1"/>
        <v>-2692.038</v>
      </c>
      <c r="K34" s="170">
        <f t="shared" si="1"/>
        <v>-2787.1080000000002</v>
      </c>
      <c r="L34" s="170">
        <f t="shared" si="1"/>
        <v>-2641.1390000000001</v>
      </c>
      <c r="M34" s="170">
        <f t="shared" si="1"/>
        <v>-1724.877</v>
      </c>
      <c r="N34" s="170">
        <f t="shared" si="1"/>
        <v>-2240.3130000000001</v>
      </c>
      <c r="O34" s="170">
        <f t="shared" si="1"/>
        <v>-2670.9949999999999</v>
      </c>
      <c r="P34" s="170">
        <f t="shared" si="1"/>
        <v>-2975.4949999999999</v>
      </c>
      <c r="Q34" s="170">
        <f t="shared" si="1"/>
        <v>-3439.855</v>
      </c>
      <c r="R34" s="170">
        <f t="shared" si="1"/>
        <v>-3917.01</v>
      </c>
      <c r="S34" s="170">
        <f t="shared" si="1"/>
        <v>-3453.9009999999998</v>
      </c>
      <c r="T34" s="170">
        <f t="shared" si="1"/>
        <v>-3928.8229999999999</v>
      </c>
      <c r="U34" s="170">
        <f t="shared" si="1"/>
        <v>-3492.7739999999999</v>
      </c>
      <c r="V34" s="170">
        <f t="shared" si="1"/>
        <v>-3892.3910000000001</v>
      </c>
      <c r="W34" s="170">
        <f t="shared" si="1"/>
        <v>-3943.54</v>
      </c>
      <c r="X34" s="170">
        <f t="shared" si="1"/>
        <v>-3614.212</v>
      </c>
      <c r="Y34" s="170">
        <f t="shared" si="1"/>
        <v>-4126.9660000000003</v>
      </c>
      <c r="Z34" s="170">
        <f t="shared" si="1"/>
        <v>-4060.6849999999999</v>
      </c>
      <c r="AA34" s="52"/>
    </row>
    <row r="35" spans="1:27">
      <c r="A35" s="52" t="s">
        <v>170</v>
      </c>
      <c r="B35" s="52">
        <f t="shared" ref="B35:Z35" si="2">B33+B34</f>
        <v>1016.9090000000001</v>
      </c>
      <c r="C35" s="52">
        <f t="shared" si="2"/>
        <v>1905.711</v>
      </c>
      <c r="D35" s="52">
        <f t="shared" si="2"/>
        <v>-607.45099999999991</v>
      </c>
      <c r="E35" s="52">
        <f t="shared" si="2"/>
        <v>4160.4049999999997</v>
      </c>
      <c r="F35" s="52">
        <f t="shared" si="2"/>
        <v>4524.2039999999997</v>
      </c>
      <c r="G35" s="52">
        <f t="shared" si="2"/>
        <v>5369.6460000000006</v>
      </c>
      <c r="H35" s="52">
        <f t="shared" si="2"/>
        <v>5866.5999999999995</v>
      </c>
      <c r="I35" s="52">
        <f t="shared" si="2"/>
        <v>7301.3510000000006</v>
      </c>
      <c r="J35" s="52">
        <f t="shared" si="2"/>
        <v>7985.7939999999999</v>
      </c>
      <c r="K35" s="52">
        <f t="shared" si="2"/>
        <v>13760.8</v>
      </c>
      <c r="L35" s="52">
        <f t="shared" si="2"/>
        <v>12161.214</v>
      </c>
      <c r="M35" s="52">
        <f t="shared" si="2"/>
        <v>12153.416999999999</v>
      </c>
      <c r="N35" s="52">
        <f t="shared" si="2"/>
        <v>14046.456</v>
      </c>
      <c r="O35" s="52">
        <f t="shared" si="2"/>
        <v>14984.888000000003</v>
      </c>
      <c r="P35" s="52">
        <f t="shared" si="2"/>
        <v>13357.940999999999</v>
      </c>
      <c r="Q35" s="52">
        <f t="shared" si="2"/>
        <v>11886.243</v>
      </c>
      <c r="R35" s="52">
        <f t="shared" si="2"/>
        <v>10798.509</v>
      </c>
      <c r="S35" s="52">
        <f t="shared" si="2"/>
        <v>14807.497000000001</v>
      </c>
      <c r="T35" s="52">
        <f t="shared" si="2"/>
        <v>16213.328000000001</v>
      </c>
      <c r="U35" s="52">
        <f t="shared" si="2"/>
        <v>19288.621999999999</v>
      </c>
      <c r="V35" s="52">
        <f t="shared" si="2"/>
        <v>17005.852999999999</v>
      </c>
      <c r="W35" s="52">
        <f t="shared" si="2"/>
        <v>18831.703999999998</v>
      </c>
      <c r="X35" s="52">
        <f t="shared" si="2"/>
        <v>15495.921000000002</v>
      </c>
      <c r="Y35" s="52">
        <f t="shared" si="2"/>
        <v>14484.274000000001</v>
      </c>
      <c r="Z35" s="52">
        <f t="shared" si="2"/>
        <v>14272.137000000001</v>
      </c>
      <c r="AA35" s="52"/>
    </row>
    <row r="36" spans="1:27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K62"/>
  <sheetViews>
    <sheetView topLeftCell="A6" workbookViewId="0">
      <pane xSplit="1" topLeftCell="BQ1" activePane="topRight" state="frozen"/>
      <selection pane="topRight" activeCell="CK20" sqref="CK20"/>
    </sheetView>
  </sheetViews>
  <sheetFormatPr baseColWidth="10" defaultRowHeight="16"/>
  <cols>
    <col min="1" max="1" width="35.83203125" bestFit="1" customWidth="1"/>
    <col min="27" max="27" width="11.5" customWidth="1"/>
    <col min="37" max="37" width="14.6640625" customWidth="1"/>
    <col min="69" max="69" width="18.33203125" customWidth="1"/>
    <col min="89" max="89" width="116.1640625" bestFit="1" customWidth="1"/>
    <col min="96" max="96" width="116.1640625" bestFit="1" customWidth="1"/>
  </cols>
  <sheetData>
    <row r="1" spans="1:86">
      <c r="A1" s="162" t="s">
        <v>171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</row>
    <row r="2" spans="1:8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</row>
    <row r="3" spans="1:86">
      <c r="A3" s="52"/>
      <c r="B3" s="53" t="s">
        <v>303</v>
      </c>
      <c r="C3" s="53" t="s">
        <v>299</v>
      </c>
      <c r="D3" s="53" t="s">
        <v>249</v>
      </c>
      <c r="E3" s="53" t="s">
        <v>250</v>
      </c>
      <c r="F3" s="53" t="s">
        <v>251</v>
      </c>
      <c r="G3" s="53" t="s">
        <v>252</v>
      </c>
      <c r="H3" s="53" t="s">
        <v>253</v>
      </c>
      <c r="I3" s="53" t="s">
        <v>254</v>
      </c>
      <c r="J3" s="53" t="s">
        <v>255</v>
      </c>
      <c r="K3" s="53" t="s">
        <v>256</v>
      </c>
      <c r="L3" s="53" t="s">
        <v>257</v>
      </c>
      <c r="M3" s="53" t="s">
        <v>258</v>
      </c>
      <c r="N3" s="53" t="s">
        <v>259</v>
      </c>
      <c r="O3" s="53" t="s">
        <v>260</v>
      </c>
      <c r="P3" s="53" t="s">
        <v>261</v>
      </c>
      <c r="Q3" s="53" t="s">
        <v>262</v>
      </c>
      <c r="R3" s="53" t="s">
        <v>263</v>
      </c>
      <c r="S3" s="53" t="s">
        <v>264</v>
      </c>
      <c r="T3" s="53" t="s">
        <v>265</v>
      </c>
      <c r="U3" s="53" t="s">
        <v>266</v>
      </c>
      <c r="V3" s="53" t="s">
        <v>267</v>
      </c>
      <c r="W3" s="53" t="s">
        <v>268</v>
      </c>
      <c r="X3" s="53" t="s">
        <v>269</v>
      </c>
      <c r="Y3" s="53" t="s">
        <v>270</v>
      </c>
      <c r="Z3" s="53" t="s">
        <v>271</v>
      </c>
      <c r="AA3" s="53" t="s">
        <v>272</v>
      </c>
      <c r="AB3" s="53" t="s">
        <v>273</v>
      </c>
      <c r="AC3" s="53" t="s">
        <v>274</v>
      </c>
      <c r="AD3" s="53" t="s">
        <v>275</v>
      </c>
      <c r="AE3" s="53" t="s">
        <v>276</v>
      </c>
      <c r="AF3" s="53" t="s">
        <v>277</v>
      </c>
      <c r="AG3" s="53" t="s">
        <v>278</v>
      </c>
      <c r="AH3" s="53" t="s">
        <v>279</v>
      </c>
      <c r="AI3" s="53" t="s">
        <v>280</v>
      </c>
      <c r="AJ3" s="53" t="s">
        <v>281</v>
      </c>
      <c r="AK3" s="53" t="s">
        <v>282</v>
      </c>
      <c r="AL3" s="53" t="s">
        <v>283</v>
      </c>
      <c r="AM3" s="53" t="s">
        <v>284</v>
      </c>
      <c r="AN3" s="53" t="s">
        <v>285</v>
      </c>
      <c r="AO3" s="53" t="s">
        <v>286</v>
      </c>
      <c r="AP3" s="53" t="s">
        <v>287</v>
      </c>
      <c r="AQ3" s="53" t="s">
        <v>288</v>
      </c>
      <c r="AR3" s="53" t="s">
        <v>289</v>
      </c>
      <c r="AS3" s="53" t="s">
        <v>290</v>
      </c>
      <c r="AT3" s="53" t="s">
        <v>291</v>
      </c>
      <c r="AU3" s="53" t="s">
        <v>292</v>
      </c>
      <c r="AV3" s="53" t="s">
        <v>293</v>
      </c>
      <c r="AW3" s="53" t="s">
        <v>294</v>
      </c>
      <c r="AX3" s="53" t="s">
        <v>295</v>
      </c>
      <c r="AY3" s="53" t="s">
        <v>111</v>
      </c>
      <c r="AZ3" s="53" t="s">
        <v>296</v>
      </c>
      <c r="BA3" s="53" t="s">
        <v>297</v>
      </c>
      <c r="BB3" s="53" t="s">
        <v>298</v>
      </c>
      <c r="BC3" s="53" t="s">
        <v>112</v>
      </c>
      <c r="BD3" s="53" t="s">
        <v>224</v>
      </c>
      <c r="BE3" s="53" t="s">
        <v>225</v>
      </c>
      <c r="BF3" s="53" t="s">
        <v>226</v>
      </c>
      <c r="BG3" s="53" t="s">
        <v>113</v>
      </c>
      <c r="BH3" s="53" t="s">
        <v>227</v>
      </c>
      <c r="BI3" s="53" t="s">
        <v>228</v>
      </c>
      <c r="BJ3" s="53" t="s">
        <v>229</v>
      </c>
      <c r="BK3" s="53" t="s">
        <v>114</v>
      </c>
      <c r="BL3" s="53" t="s">
        <v>230</v>
      </c>
      <c r="BM3" s="53" t="s">
        <v>231</v>
      </c>
      <c r="BN3" s="53" t="s">
        <v>232</v>
      </c>
      <c r="BO3" s="53" t="s">
        <v>115</v>
      </c>
      <c r="BP3" s="53" t="s">
        <v>233</v>
      </c>
      <c r="BQ3" s="53" t="s">
        <v>234</v>
      </c>
      <c r="BR3" s="53" t="s">
        <v>235</v>
      </c>
      <c r="BS3" s="53" t="s">
        <v>116</v>
      </c>
      <c r="BT3" s="53" t="s">
        <v>236</v>
      </c>
      <c r="BU3" s="53" t="s">
        <v>237</v>
      </c>
      <c r="BV3" s="53" t="s">
        <v>238</v>
      </c>
      <c r="BW3" s="53" t="s">
        <v>117</v>
      </c>
      <c r="BX3" s="53" t="s">
        <v>239</v>
      </c>
      <c r="BY3" s="53" t="s">
        <v>240</v>
      </c>
      <c r="BZ3" s="53" t="s">
        <v>241</v>
      </c>
      <c r="CA3" s="53" t="s">
        <v>118</v>
      </c>
      <c r="CB3" s="53" t="s">
        <v>242</v>
      </c>
      <c r="CC3" s="53" t="s">
        <v>243</v>
      </c>
      <c r="CD3" s="53" t="s">
        <v>244</v>
      </c>
      <c r="CE3" s="53" t="s">
        <v>119</v>
      </c>
      <c r="CF3" s="53" t="s">
        <v>245</v>
      </c>
      <c r="CG3" s="53" t="s">
        <v>246</v>
      </c>
      <c r="CH3" s="53"/>
    </row>
    <row r="4" spans="1:86">
      <c r="A4" s="166" t="s">
        <v>172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</row>
    <row r="5" spans="1:86">
      <c r="A5" s="52" t="s">
        <v>173</v>
      </c>
      <c r="B5" s="52"/>
      <c r="C5" s="52"/>
      <c r="D5" s="52"/>
      <c r="E5" s="52"/>
      <c r="F5" s="52"/>
      <c r="G5" s="52"/>
      <c r="H5" s="52">
        <v>2272.1320000000001</v>
      </c>
      <c r="I5" s="52">
        <v>2272.1320000000001</v>
      </c>
      <c r="J5" s="52">
        <v>3239.1019999999999</v>
      </c>
      <c r="K5" s="52">
        <v>3239.1019999999999</v>
      </c>
      <c r="L5" s="52"/>
      <c r="M5" s="52"/>
      <c r="N5" s="52">
        <v>2653.1109999999999</v>
      </c>
      <c r="O5" s="52">
        <v>2653.1109999999999</v>
      </c>
      <c r="P5" s="52">
        <v>3740.47</v>
      </c>
      <c r="Q5" s="52">
        <v>3740.47</v>
      </c>
      <c r="R5" s="52">
        <v>3293.2820000000002</v>
      </c>
      <c r="S5" s="52">
        <v>3293.2820000000002</v>
      </c>
      <c r="T5" s="52">
        <v>3911.87</v>
      </c>
      <c r="U5" s="52">
        <v>3911.87</v>
      </c>
      <c r="V5" s="52">
        <v>4309.8919999999998</v>
      </c>
      <c r="W5" s="52">
        <v>4309.8919999999998</v>
      </c>
      <c r="X5" s="52">
        <v>2893.8850000000002</v>
      </c>
      <c r="Y5" s="52">
        <v>2893.8850000000002</v>
      </c>
      <c r="Z5" s="52">
        <v>2370.6439999999998</v>
      </c>
      <c r="AA5" s="52">
        <v>2370.6439999999998</v>
      </c>
      <c r="AB5" s="52">
        <v>1758.33</v>
      </c>
      <c r="AC5" s="52">
        <v>1758.33</v>
      </c>
      <c r="AD5" s="52">
        <v>1900.0930000000001</v>
      </c>
      <c r="AE5" s="52">
        <v>1900.0930000000001</v>
      </c>
      <c r="AF5" s="52">
        <v>2440.1860000000001</v>
      </c>
      <c r="AG5" s="52">
        <v>2440.1860000000001</v>
      </c>
      <c r="AH5" s="52">
        <v>4128.991</v>
      </c>
      <c r="AI5" s="52">
        <v>4128.991</v>
      </c>
      <c r="AJ5" s="52">
        <v>4287.8029999999999</v>
      </c>
      <c r="AK5" s="52">
        <v>4287.8029999999999</v>
      </c>
      <c r="AL5" s="52">
        <v>4916.9650000000001</v>
      </c>
      <c r="AM5" s="52">
        <v>4916.9650000000001</v>
      </c>
      <c r="AN5" s="52">
        <v>3821.67</v>
      </c>
      <c r="AO5" s="52">
        <v>3821.67</v>
      </c>
      <c r="AP5" s="52">
        <v>4477.7790000000005</v>
      </c>
      <c r="AQ5" s="52">
        <v>4477.7790000000005</v>
      </c>
      <c r="AR5" s="52">
        <v>4641.6620000000003</v>
      </c>
      <c r="AS5" s="52">
        <v>4641.6620000000003</v>
      </c>
      <c r="AT5" s="52">
        <v>3836.768</v>
      </c>
      <c r="AU5" s="52">
        <v>3836.768</v>
      </c>
      <c r="AV5" s="52">
        <v>3483.5320000000002</v>
      </c>
      <c r="AW5" s="52">
        <v>3483.5320000000002</v>
      </c>
      <c r="AX5" s="52">
        <v>3749.3719999999998</v>
      </c>
      <c r="AY5" s="52">
        <v>3749.3719999999998</v>
      </c>
      <c r="AZ5" s="52">
        <v>2905.6219999999998</v>
      </c>
      <c r="BA5" s="52">
        <v>2905.6219999999998</v>
      </c>
      <c r="BB5" s="52">
        <v>4083.7739999999999</v>
      </c>
      <c r="BC5" s="52">
        <v>4083.7739999999999</v>
      </c>
      <c r="BD5" s="52">
        <v>3566.78</v>
      </c>
      <c r="BE5" s="52">
        <v>3566.78</v>
      </c>
      <c r="BF5" s="52">
        <v>4781.1549999999997</v>
      </c>
      <c r="BG5" s="52">
        <v>4781.1549999999997</v>
      </c>
      <c r="BH5" s="52">
        <v>5346.4639999999999</v>
      </c>
      <c r="BI5" s="52">
        <v>5346.4639999999999</v>
      </c>
      <c r="BJ5" s="52">
        <v>6735.5590000000002</v>
      </c>
      <c r="BK5" s="52">
        <v>6735.5590000000002</v>
      </c>
      <c r="BL5" s="52">
        <v>5758.0969999999998</v>
      </c>
      <c r="BM5" s="52">
        <v>5758.0969999999998</v>
      </c>
      <c r="BN5" s="52">
        <v>6182.5770000000002</v>
      </c>
      <c r="BO5" s="52">
        <v>6182.5770000000002</v>
      </c>
      <c r="BP5" s="52">
        <v>3962.998</v>
      </c>
      <c r="BQ5" s="52">
        <v>3962.998</v>
      </c>
      <c r="BR5" s="52">
        <v>6446.4210000000003</v>
      </c>
      <c r="BS5" s="52">
        <v>6446.4210000000003</v>
      </c>
      <c r="BT5" s="52">
        <v>5507.8209999999999</v>
      </c>
      <c r="BU5" s="52">
        <v>5507.8209999999999</v>
      </c>
      <c r="BV5" s="52">
        <v>7437.5680000000002</v>
      </c>
      <c r="BW5" s="52">
        <v>7437.5680000000002</v>
      </c>
      <c r="BX5" s="52">
        <v>4447.5370000000003</v>
      </c>
      <c r="BY5" s="52">
        <v>4447.5370000000003</v>
      </c>
      <c r="BZ5" s="52">
        <v>5357.4489999999996</v>
      </c>
      <c r="CA5" s="52">
        <v>5357.4489999999996</v>
      </c>
      <c r="CB5" s="52">
        <v>4131.4970000000003</v>
      </c>
      <c r="CC5" s="52">
        <v>4131.4970000000003</v>
      </c>
      <c r="CD5" s="52">
        <v>6216.4660000000003</v>
      </c>
      <c r="CE5" s="52">
        <v>6216.4660000000003</v>
      </c>
      <c r="CF5" s="52">
        <v>5397.1809999999996</v>
      </c>
      <c r="CG5" s="52">
        <v>5397.1809999999996</v>
      </c>
      <c r="CH5" s="52"/>
    </row>
    <row r="6" spans="1:86">
      <c r="A6" s="52" t="s">
        <v>174</v>
      </c>
      <c r="B6" s="52"/>
      <c r="C6" s="52"/>
      <c r="D6" s="52"/>
      <c r="E6" s="52"/>
      <c r="F6" s="52"/>
      <c r="G6" s="52"/>
      <c r="H6" s="52">
        <v>9065.8529999999992</v>
      </c>
      <c r="I6" s="52">
        <v>9065.8529999999992</v>
      </c>
      <c r="J6" s="52">
        <v>12761.050999999999</v>
      </c>
      <c r="K6" s="52">
        <v>12761.050999999999</v>
      </c>
      <c r="L6" s="52"/>
      <c r="M6" s="52"/>
      <c r="N6" s="52">
        <v>17456.814999999999</v>
      </c>
      <c r="O6" s="52">
        <v>17456.814999999999</v>
      </c>
      <c r="P6" s="52">
        <v>15124.898999999999</v>
      </c>
      <c r="Q6" s="52">
        <v>15124.898999999999</v>
      </c>
      <c r="R6" s="52">
        <v>17932.819</v>
      </c>
      <c r="S6" s="52">
        <v>17932.819</v>
      </c>
      <c r="T6" s="52">
        <v>11231.317999999999</v>
      </c>
      <c r="U6" s="52">
        <v>11231.317999999999</v>
      </c>
      <c r="V6" s="52">
        <v>13903.893</v>
      </c>
      <c r="W6" s="52">
        <v>13903.893</v>
      </c>
      <c r="X6" s="52">
        <v>14979.183999999999</v>
      </c>
      <c r="Y6" s="52">
        <v>14979.183999999999</v>
      </c>
      <c r="Z6" s="52">
        <v>15636.346</v>
      </c>
      <c r="AA6" s="52">
        <v>15636.346</v>
      </c>
      <c r="AB6" s="52">
        <v>6167.0370000000003</v>
      </c>
      <c r="AC6" s="52">
        <v>6167.0370000000003</v>
      </c>
      <c r="AD6" s="52">
        <v>9350.81</v>
      </c>
      <c r="AE6" s="52">
        <v>9350.81</v>
      </c>
      <c r="AF6" s="52">
        <v>7397.9290000000001</v>
      </c>
      <c r="AG6" s="52">
        <v>7397.9290000000001</v>
      </c>
      <c r="AH6" s="52">
        <v>7963.36</v>
      </c>
      <c r="AI6" s="52">
        <v>7963.36</v>
      </c>
      <c r="AJ6" s="52">
        <v>5340.4340000000002</v>
      </c>
      <c r="AK6" s="52">
        <v>5340.4340000000002</v>
      </c>
      <c r="AL6" s="52">
        <v>10269.184999999999</v>
      </c>
      <c r="AM6" s="52">
        <v>10269.184999999999</v>
      </c>
      <c r="AN6" s="52">
        <v>4495.7669999999998</v>
      </c>
      <c r="AO6" s="52">
        <v>4495.7669999999998</v>
      </c>
      <c r="AP6" s="52">
        <v>8882.7939999999999</v>
      </c>
      <c r="AQ6" s="52">
        <v>8882.7939999999999</v>
      </c>
      <c r="AR6" s="52">
        <v>6832.9979999999996</v>
      </c>
      <c r="AS6" s="52">
        <v>6832.9979999999996</v>
      </c>
      <c r="AT6" s="52">
        <v>8162.6170000000002</v>
      </c>
      <c r="AU6" s="52">
        <v>8162.6170000000002</v>
      </c>
      <c r="AV6" s="52">
        <v>3811.8229999999999</v>
      </c>
      <c r="AW6" s="52">
        <v>3811.8229999999999</v>
      </c>
      <c r="AX6" s="52">
        <v>5466.7870000000003</v>
      </c>
      <c r="AY6" s="52">
        <v>5466.7870000000003</v>
      </c>
      <c r="AZ6" s="52">
        <v>3841.1550000000002</v>
      </c>
      <c r="BA6" s="52">
        <v>3841.1550000000002</v>
      </c>
      <c r="BB6" s="52">
        <v>4849.9120000000003</v>
      </c>
      <c r="BC6" s="52">
        <v>4849.9120000000003</v>
      </c>
      <c r="BD6" s="52">
        <v>3596.7359999999999</v>
      </c>
      <c r="BE6" s="52">
        <v>3596.7359999999999</v>
      </c>
      <c r="BF6" s="52">
        <v>7373.86</v>
      </c>
      <c r="BG6" s="52">
        <v>7373.86</v>
      </c>
      <c r="BH6" s="52">
        <v>3727.2730000000001</v>
      </c>
      <c r="BI6" s="52">
        <v>3727.2730000000001</v>
      </c>
      <c r="BJ6" s="52">
        <v>6489.5649999999996</v>
      </c>
      <c r="BK6" s="52">
        <v>6489.5649999999996</v>
      </c>
      <c r="BL6" s="52">
        <v>5549.5950000000003</v>
      </c>
      <c r="BM6" s="52">
        <v>5549.5950000000003</v>
      </c>
      <c r="BN6" s="52">
        <v>5885.4059999999999</v>
      </c>
      <c r="BO6" s="52">
        <v>5885.4059999999999</v>
      </c>
      <c r="BP6" s="52">
        <v>2609.0610000000001</v>
      </c>
      <c r="BQ6" s="52">
        <v>2609.0610000000001</v>
      </c>
      <c r="BR6" s="52">
        <v>7436.9650000000001</v>
      </c>
      <c r="BS6" s="52">
        <v>7436.9650000000001</v>
      </c>
      <c r="BT6" s="52">
        <v>3323.4189999999999</v>
      </c>
      <c r="BU6" s="52">
        <v>3323.4189999999999</v>
      </c>
      <c r="BV6" s="52">
        <v>6711.183</v>
      </c>
      <c r="BW6" s="52">
        <v>6711.183</v>
      </c>
      <c r="BX6" s="52">
        <v>2569.5729999999999</v>
      </c>
      <c r="BY6" s="52">
        <v>2569.5729999999999</v>
      </c>
      <c r="BZ6" s="52">
        <v>5126.6639999999998</v>
      </c>
      <c r="CA6" s="52">
        <v>5126.6639999999998</v>
      </c>
      <c r="CB6" s="52">
        <v>4208.13</v>
      </c>
      <c r="CC6" s="52">
        <v>4208.13</v>
      </c>
      <c r="CD6" s="52">
        <v>5936.6329999999998</v>
      </c>
      <c r="CE6" s="52">
        <v>5936.6329999999998</v>
      </c>
      <c r="CF6" s="52">
        <v>4464.0860000000002</v>
      </c>
      <c r="CG6" s="52">
        <v>4464.0860000000002</v>
      </c>
      <c r="CH6" s="52"/>
    </row>
    <row r="7" spans="1:86">
      <c r="A7" s="52" t="s">
        <v>175</v>
      </c>
      <c r="B7" s="52"/>
      <c r="C7" s="52"/>
      <c r="D7" s="52"/>
      <c r="E7" s="52"/>
      <c r="F7" s="52"/>
      <c r="G7" s="52"/>
      <c r="H7" s="52">
        <v>8634.9760000000006</v>
      </c>
      <c r="I7" s="52">
        <v>8634.9760000000006</v>
      </c>
      <c r="J7" s="52">
        <v>5897.4949999999999</v>
      </c>
      <c r="K7" s="52">
        <v>5897.4949999999999</v>
      </c>
      <c r="L7" s="52"/>
      <c r="M7" s="52"/>
      <c r="N7" s="52">
        <v>7405.5709999999999</v>
      </c>
      <c r="O7" s="52">
        <v>7405.5709999999999</v>
      </c>
      <c r="P7" s="52">
        <v>7834.55</v>
      </c>
      <c r="Q7" s="52">
        <v>7834.55</v>
      </c>
      <c r="R7" s="52">
        <v>9462.375</v>
      </c>
      <c r="S7" s="52">
        <v>9462.375</v>
      </c>
      <c r="T7" s="52">
        <v>9211.2620000000006</v>
      </c>
      <c r="U7" s="52">
        <v>9211.2620000000006</v>
      </c>
      <c r="V7" s="52">
        <v>9624.6929999999993</v>
      </c>
      <c r="W7" s="52">
        <v>9624.6929999999993</v>
      </c>
      <c r="X7" s="52">
        <v>9719.6779999999999</v>
      </c>
      <c r="Y7" s="52">
        <v>9719.6779999999999</v>
      </c>
      <c r="Z7" s="52">
        <v>11293.078</v>
      </c>
      <c r="AA7" s="52">
        <v>11293.078</v>
      </c>
      <c r="AB7" s="52">
        <v>9253.6650000000009</v>
      </c>
      <c r="AC7" s="52">
        <v>9253.6650000000009</v>
      </c>
      <c r="AD7" s="52">
        <v>10867.995000000001</v>
      </c>
      <c r="AE7" s="52">
        <v>10867.995000000001</v>
      </c>
      <c r="AF7" s="52">
        <v>10547.554</v>
      </c>
      <c r="AG7" s="52">
        <v>10547.554</v>
      </c>
      <c r="AH7" s="52">
        <v>11678.808999999999</v>
      </c>
      <c r="AI7" s="52">
        <v>11678.808999999999</v>
      </c>
      <c r="AJ7" s="52">
        <v>9982.2469999999994</v>
      </c>
      <c r="AK7" s="52">
        <v>9982.2469999999994</v>
      </c>
      <c r="AL7" s="52">
        <v>11437.1</v>
      </c>
      <c r="AM7" s="52">
        <v>11437.1</v>
      </c>
      <c r="AN7" s="52">
        <v>10302.218000000001</v>
      </c>
      <c r="AO7" s="52">
        <v>10302.218000000001</v>
      </c>
      <c r="AP7" s="52">
        <v>11037.725</v>
      </c>
      <c r="AQ7" s="52">
        <v>11037.725</v>
      </c>
      <c r="AR7" s="52">
        <v>9559.0529999999999</v>
      </c>
      <c r="AS7" s="52">
        <v>9559.0529999999999</v>
      </c>
      <c r="AT7" s="52">
        <v>10903.312</v>
      </c>
      <c r="AU7" s="52">
        <v>10903.312</v>
      </c>
      <c r="AV7" s="52">
        <v>8716.8760000000002</v>
      </c>
      <c r="AW7" s="52">
        <v>8716.8760000000002</v>
      </c>
      <c r="AX7" s="52">
        <v>10246.206</v>
      </c>
      <c r="AY7" s="52">
        <v>10246.206</v>
      </c>
      <c r="AZ7" s="52">
        <v>9390.4069999999992</v>
      </c>
      <c r="BA7" s="52">
        <v>9390.4069999999992</v>
      </c>
      <c r="BB7" s="52">
        <v>10260.938</v>
      </c>
      <c r="BC7" s="52">
        <v>10260.938</v>
      </c>
      <c r="BD7" s="52">
        <v>9502.1180000000004</v>
      </c>
      <c r="BE7" s="52">
        <v>9502.1180000000004</v>
      </c>
      <c r="BF7" s="52">
        <v>11177.305</v>
      </c>
      <c r="BG7" s="52">
        <v>11177.305</v>
      </c>
      <c r="BH7" s="52">
        <v>10545.455</v>
      </c>
      <c r="BI7" s="52">
        <v>10545.455</v>
      </c>
      <c r="BJ7" s="52">
        <v>11483.012000000001</v>
      </c>
      <c r="BK7" s="52">
        <v>11483.012000000001</v>
      </c>
      <c r="BL7" s="52">
        <v>11902.834000000001</v>
      </c>
      <c r="BM7" s="52">
        <v>11902.834000000001</v>
      </c>
      <c r="BN7" s="52">
        <v>12393.65</v>
      </c>
      <c r="BO7" s="52">
        <v>12393.65</v>
      </c>
      <c r="BP7" s="52">
        <v>12263.218999999999</v>
      </c>
      <c r="BQ7" s="52">
        <v>12263.218999999999</v>
      </c>
      <c r="BR7" s="52">
        <v>13500.674999999999</v>
      </c>
      <c r="BS7" s="52">
        <v>13500.674999999999</v>
      </c>
      <c r="BT7" s="52">
        <v>12839.833000000001</v>
      </c>
      <c r="BU7" s="52">
        <v>12839.833000000001</v>
      </c>
      <c r="BV7" s="52">
        <v>14730.727000000001</v>
      </c>
      <c r="BW7" s="52">
        <v>14730.727000000001</v>
      </c>
      <c r="BX7" s="52">
        <v>11141.002</v>
      </c>
      <c r="BY7" s="52">
        <v>11141.002</v>
      </c>
      <c r="BZ7" s="52">
        <v>14909.833000000001</v>
      </c>
      <c r="CA7" s="52">
        <v>14909.833000000001</v>
      </c>
      <c r="CB7" s="52">
        <v>12315.637000000001</v>
      </c>
      <c r="CC7" s="52">
        <v>12315.637000000001</v>
      </c>
      <c r="CD7" s="52">
        <v>15104.07</v>
      </c>
      <c r="CE7" s="52">
        <v>15104.07</v>
      </c>
      <c r="CF7" s="52">
        <v>13619.378000000001</v>
      </c>
      <c r="CG7" s="52">
        <v>13619.378000000001</v>
      </c>
      <c r="CH7" s="52"/>
    </row>
    <row r="8" spans="1:86">
      <c r="A8" s="52" t="s">
        <v>176</v>
      </c>
      <c r="B8" s="52"/>
      <c r="C8" s="52"/>
      <c r="D8" s="52"/>
      <c r="E8" s="52"/>
      <c r="F8" s="52"/>
      <c r="G8" s="52"/>
      <c r="H8" s="52">
        <v>4024.422</v>
      </c>
      <c r="I8" s="52">
        <v>4024.422</v>
      </c>
      <c r="J8" s="52">
        <v>3861.9470000000001</v>
      </c>
      <c r="K8" s="52">
        <v>3861.9470000000001</v>
      </c>
      <c r="L8" s="52"/>
      <c r="M8" s="52"/>
      <c r="N8" s="52">
        <v>4621.87</v>
      </c>
      <c r="O8" s="52">
        <v>4621.87</v>
      </c>
      <c r="P8" s="52">
        <v>5086.78</v>
      </c>
      <c r="Q8" s="52">
        <v>5086.78</v>
      </c>
      <c r="R8" s="52">
        <v>5361.34</v>
      </c>
      <c r="S8" s="52">
        <v>5361.34</v>
      </c>
      <c r="T8" s="52">
        <v>5690.8689999999997</v>
      </c>
      <c r="U8" s="52">
        <v>5690.8689999999997</v>
      </c>
      <c r="V8" s="52">
        <v>5112.241</v>
      </c>
      <c r="W8" s="52">
        <v>5112.241</v>
      </c>
      <c r="X8" s="52">
        <v>5483.393</v>
      </c>
      <c r="Y8" s="52">
        <v>5483.393</v>
      </c>
      <c r="Z8" s="52">
        <v>5482.9629999999997</v>
      </c>
      <c r="AA8" s="52">
        <v>5482.9629999999997</v>
      </c>
      <c r="AB8" s="52">
        <v>4971.1239999999998</v>
      </c>
      <c r="AC8" s="52">
        <v>4971.1239999999998</v>
      </c>
      <c r="AD8" s="52">
        <v>5131.5929999999998</v>
      </c>
      <c r="AE8" s="52">
        <v>5131.5929999999998</v>
      </c>
      <c r="AF8" s="52">
        <v>5537.4359999999997</v>
      </c>
      <c r="AG8" s="52">
        <v>5537.4359999999997</v>
      </c>
      <c r="AH8" s="52">
        <v>5421.0410000000002</v>
      </c>
      <c r="AI8" s="52">
        <v>5421.0410000000002</v>
      </c>
      <c r="AJ8" s="52">
        <v>5757.1009999999997</v>
      </c>
      <c r="AK8" s="52">
        <v>5757.1009999999997</v>
      </c>
      <c r="AL8" s="52">
        <v>6015.4129999999996</v>
      </c>
      <c r="AM8" s="52">
        <v>6015.4129999999996</v>
      </c>
      <c r="AN8" s="52">
        <v>6298.36</v>
      </c>
      <c r="AO8" s="52">
        <v>6298.36</v>
      </c>
      <c r="AP8" s="52">
        <v>6611.4409999999998</v>
      </c>
      <c r="AQ8" s="52">
        <v>6611.4409999999998</v>
      </c>
      <c r="AR8" s="52">
        <v>7206.9660000000003</v>
      </c>
      <c r="AS8" s="52">
        <v>7206.9660000000003</v>
      </c>
      <c r="AT8" s="52">
        <v>7939.0959999999995</v>
      </c>
      <c r="AU8" s="52">
        <v>7939.0959999999995</v>
      </c>
      <c r="AV8" s="52">
        <v>7899.3670000000002</v>
      </c>
      <c r="AW8" s="52">
        <v>7899.3670000000002</v>
      </c>
      <c r="AX8" s="52">
        <v>7685.66</v>
      </c>
      <c r="AY8" s="52">
        <v>7685.66</v>
      </c>
      <c r="AZ8" s="52">
        <v>8479.6290000000008</v>
      </c>
      <c r="BA8" s="52">
        <v>8479.6290000000008</v>
      </c>
      <c r="BB8" s="52">
        <v>7777.1239999999998</v>
      </c>
      <c r="BC8" s="52">
        <v>7777.1239999999998</v>
      </c>
      <c r="BD8" s="52">
        <v>7971.2839999999997</v>
      </c>
      <c r="BE8" s="52">
        <v>7971.2839999999997</v>
      </c>
      <c r="BF8" s="52">
        <v>7504.5590000000002</v>
      </c>
      <c r="BG8" s="52">
        <v>7504.5590000000002</v>
      </c>
      <c r="BH8" s="52">
        <v>7391.9189999999999</v>
      </c>
      <c r="BI8" s="52">
        <v>7391.9189999999999</v>
      </c>
      <c r="BJ8" s="52">
        <v>6675.0680000000002</v>
      </c>
      <c r="BK8" s="52">
        <v>6675.0680000000002</v>
      </c>
      <c r="BL8" s="52">
        <v>6653.8459999999995</v>
      </c>
      <c r="BM8" s="52">
        <v>6653.8459999999995</v>
      </c>
      <c r="BN8" s="52">
        <v>6162.223</v>
      </c>
      <c r="BO8" s="52">
        <v>6162.223</v>
      </c>
      <c r="BP8" s="52">
        <v>7134.4480000000003</v>
      </c>
      <c r="BQ8" s="52">
        <v>7134.4480000000003</v>
      </c>
      <c r="BR8" s="52">
        <v>8097.7039999999997</v>
      </c>
      <c r="BS8" s="52">
        <v>8097.7039999999997</v>
      </c>
      <c r="BT8" s="52">
        <v>9163.9130000000005</v>
      </c>
      <c r="BU8" s="52">
        <v>9163.9130000000005</v>
      </c>
      <c r="BV8" s="52">
        <v>8376.7639999999992</v>
      </c>
      <c r="BW8" s="52">
        <v>8376.7639999999992</v>
      </c>
      <c r="BX8" s="52">
        <v>8546.6910000000007</v>
      </c>
      <c r="BY8" s="52">
        <v>8546.6910000000007</v>
      </c>
      <c r="BZ8" s="52">
        <v>9236.7970000000005</v>
      </c>
      <c r="CA8" s="52">
        <v>9236.7970000000005</v>
      </c>
      <c r="CB8" s="52">
        <v>9435.8060000000005</v>
      </c>
      <c r="CC8" s="52">
        <v>9435.8060000000005</v>
      </c>
      <c r="CD8" s="52">
        <v>8960.4529999999995</v>
      </c>
      <c r="CE8" s="52">
        <v>8960.4529999999995</v>
      </c>
      <c r="CF8" s="52">
        <v>8889.0130000000008</v>
      </c>
      <c r="CG8" s="52">
        <v>8889.0130000000008</v>
      </c>
      <c r="CH8" s="52"/>
    </row>
    <row r="9" spans="1:86">
      <c r="A9" s="52" t="s">
        <v>177</v>
      </c>
      <c r="B9" s="165">
        <v>23466.739000000001</v>
      </c>
      <c r="C9" s="165">
        <v>23466.739000000001</v>
      </c>
      <c r="D9" s="165">
        <v>21442.868999999999</v>
      </c>
      <c r="E9" s="165">
        <v>21442.868999999999</v>
      </c>
      <c r="F9" s="165">
        <v>23464.367999999999</v>
      </c>
      <c r="G9" s="165">
        <v>23464.367999999999</v>
      </c>
      <c r="H9" s="165">
        <v>1889.2280000000001</v>
      </c>
      <c r="I9" s="165">
        <v>1889.2280000000001</v>
      </c>
      <c r="J9" s="165">
        <v>1533.748</v>
      </c>
      <c r="K9" s="165">
        <v>1533.748</v>
      </c>
      <c r="L9" s="165"/>
      <c r="M9" s="165"/>
      <c r="N9" s="165">
        <v>1662.9469999999999</v>
      </c>
      <c r="O9" s="165">
        <v>1662.9469999999999</v>
      </c>
      <c r="P9" s="165">
        <v>1508.5160000000001</v>
      </c>
      <c r="Q9" s="165">
        <v>1508.5160000000001</v>
      </c>
      <c r="R9" s="165">
        <v>1517.277</v>
      </c>
      <c r="S9" s="165">
        <v>1517.277</v>
      </c>
      <c r="T9" s="165">
        <v>2942.8209999999999</v>
      </c>
      <c r="U9" s="165">
        <v>2942.8209999999999</v>
      </c>
      <c r="V9" s="165">
        <v>900.56100000000004</v>
      </c>
      <c r="W9" s="165">
        <v>900.56100000000004</v>
      </c>
      <c r="X9" s="165">
        <v>3585.9009999999998</v>
      </c>
      <c r="Y9" s="165">
        <v>3585.9009999999998</v>
      </c>
      <c r="Z9" s="165">
        <v>2571.5949999999998</v>
      </c>
      <c r="AA9" s="165">
        <v>2571.5949999999998</v>
      </c>
      <c r="AB9" s="165">
        <v>2484.2289999999998</v>
      </c>
      <c r="AC9" s="165">
        <v>2484.2289999999998</v>
      </c>
      <c r="AD9" s="165">
        <v>1247.806</v>
      </c>
      <c r="AE9" s="165">
        <v>1247.806</v>
      </c>
      <c r="AF9" s="165">
        <v>3604.3319999999999</v>
      </c>
      <c r="AG9" s="165">
        <v>3604.3319999999999</v>
      </c>
      <c r="AH9" s="165">
        <v>1054.21</v>
      </c>
      <c r="AI9" s="165">
        <v>1054.21</v>
      </c>
      <c r="AJ9" s="165">
        <v>2616.96</v>
      </c>
      <c r="AK9" s="165">
        <v>2616.96</v>
      </c>
      <c r="AL9" s="165">
        <v>1412.135</v>
      </c>
      <c r="AM9" s="165">
        <v>1412.135</v>
      </c>
      <c r="AN9" s="165">
        <v>2596.721</v>
      </c>
      <c r="AO9" s="165">
        <v>2596.721</v>
      </c>
      <c r="AP9" s="165">
        <v>1637.748</v>
      </c>
      <c r="AQ9" s="165">
        <v>1637.748</v>
      </c>
      <c r="AR9" s="165">
        <v>2983.9250000000002</v>
      </c>
      <c r="AS9" s="165">
        <v>2983.9250000000002</v>
      </c>
      <c r="AT9" s="165">
        <v>1060.1859999999999</v>
      </c>
      <c r="AU9" s="165">
        <v>1060.1859999999999</v>
      </c>
      <c r="AV9" s="165">
        <v>3115.5450000000001</v>
      </c>
      <c r="AW9" s="165">
        <v>3115.5450000000001</v>
      </c>
      <c r="AX9" s="165">
        <v>1172.7470000000001</v>
      </c>
      <c r="AY9" s="165">
        <v>1172.7470000000001</v>
      </c>
      <c r="AZ9" s="165">
        <v>2832.3879999999999</v>
      </c>
      <c r="BA9" s="165">
        <v>2832.3879999999999</v>
      </c>
      <c r="BB9" s="165">
        <v>1152.6389999999999</v>
      </c>
      <c r="BC9" s="165">
        <v>1152.6389999999999</v>
      </c>
      <c r="BD9" s="165">
        <v>2913.9549999999999</v>
      </c>
      <c r="BE9" s="165">
        <v>2913.9549999999999</v>
      </c>
      <c r="BF9" s="165">
        <v>1150.963</v>
      </c>
      <c r="BG9" s="165">
        <v>1150.963</v>
      </c>
      <c r="BH9" s="165">
        <v>2883.8380000000002</v>
      </c>
      <c r="BI9" s="165">
        <v>2883.8380000000002</v>
      </c>
      <c r="BJ9" s="165">
        <v>1124.105</v>
      </c>
      <c r="BK9" s="165">
        <v>1124.105</v>
      </c>
      <c r="BL9" s="165">
        <v>2843.1179999999999</v>
      </c>
      <c r="BM9" s="165">
        <v>2843.1179999999999</v>
      </c>
      <c r="BN9" s="165">
        <v>1183.5940000000001</v>
      </c>
      <c r="BO9" s="165">
        <v>1183.5940000000001</v>
      </c>
      <c r="BP9" s="165">
        <v>3151.4769999999999</v>
      </c>
      <c r="BQ9" s="165">
        <v>3151.4769999999999</v>
      </c>
      <c r="BR9" s="165">
        <v>1598.3789999999999</v>
      </c>
      <c r="BS9" s="165">
        <v>1598.3789999999999</v>
      </c>
      <c r="BT9" s="165">
        <v>3599.9119999999998</v>
      </c>
      <c r="BU9" s="165">
        <v>3599.9119999999998</v>
      </c>
      <c r="BV9" s="165">
        <v>1426.711</v>
      </c>
      <c r="BW9" s="165">
        <v>1426.711</v>
      </c>
      <c r="BX9" s="165">
        <v>4547.5159999999996</v>
      </c>
      <c r="BY9" s="165">
        <v>4547.5159999999996</v>
      </c>
      <c r="BZ9" s="165">
        <v>1668.098</v>
      </c>
      <c r="CA9" s="165">
        <v>1668.098</v>
      </c>
      <c r="CB9" s="165">
        <v>4311.4179999999997</v>
      </c>
      <c r="CC9" s="165">
        <v>4311.4179999999997</v>
      </c>
      <c r="CD9" s="165">
        <v>2457.2159999999999</v>
      </c>
      <c r="CE9" s="165">
        <v>2457.2159999999999</v>
      </c>
      <c r="CF9" s="165">
        <v>5255.09</v>
      </c>
      <c r="CG9" s="165">
        <v>5255.09</v>
      </c>
      <c r="CH9" s="165"/>
    </row>
    <row r="10" spans="1:86">
      <c r="A10" s="52" t="s">
        <v>178</v>
      </c>
      <c r="B10" s="52">
        <v>23466.739000000001</v>
      </c>
      <c r="C10" s="52">
        <v>23466.739000000001</v>
      </c>
      <c r="D10" s="52">
        <v>21442.868999999999</v>
      </c>
      <c r="E10" s="52">
        <v>21442.868999999999</v>
      </c>
      <c r="F10" s="52">
        <v>23464.367999999999</v>
      </c>
      <c r="G10" s="52">
        <v>23464.367999999999</v>
      </c>
      <c r="H10" s="52">
        <v>25886.611000000001</v>
      </c>
      <c r="I10" s="52">
        <v>25886.611000000001</v>
      </c>
      <c r="J10" s="52">
        <v>27293.343000000001</v>
      </c>
      <c r="K10" s="52">
        <v>27293.343000000001</v>
      </c>
      <c r="L10" s="52"/>
      <c r="M10" s="52"/>
      <c r="N10" s="52">
        <v>33800.313999999998</v>
      </c>
      <c r="O10" s="52">
        <v>33800.313999999998</v>
      </c>
      <c r="P10" s="52">
        <v>33295.214999999997</v>
      </c>
      <c r="Q10" s="52">
        <v>33295.214999999997</v>
      </c>
      <c r="R10" s="52">
        <v>37567.093000000001</v>
      </c>
      <c r="S10" s="52">
        <v>37567.093000000001</v>
      </c>
      <c r="T10" s="52">
        <v>32988.14</v>
      </c>
      <c r="U10" s="52">
        <v>32988.14</v>
      </c>
      <c r="V10" s="52">
        <v>33851.279999999999</v>
      </c>
      <c r="W10" s="52">
        <v>33851.279999999999</v>
      </c>
      <c r="X10" s="52">
        <v>36662.040999999997</v>
      </c>
      <c r="Y10" s="52">
        <v>36662.040999999997</v>
      </c>
      <c r="Z10" s="52">
        <v>37354.625999999997</v>
      </c>
      <c r="AA10" s="52">
        <v>37354.625999999997</v>
      </c>
      <c r="AB10" s="52">
        <v>24634.384999999998</v>
      </c>
      <c r="AC10" s="52">
        <v>24634.384999999998</v>
      </c>
      <c r="AD10" s="52">
        <v>28498.296999999999</v>
      </c>
      <c r="AE10" s="52">
        <v>28498.296999999999</v>
      </c>
      <c r="AF10" s="52">
        <v>29527.437000000002</v>
      </c>
      <c r="AG10" s="52">
        <v>29527.437000000002</v>
      </c>
      <c r="AH10" s="52">
        <v>30246.411</v>
      </c>
      <c r="AI10" s="52">
        <v>30246.411</v>
      </c>
      <c r="AJ10" s="52">
        <v>27984.544999999998</v>
      </c>
      <c r="AK10" s="52">
        <v>27984.544999999998</v>
      </c>
      <c r="AL10" s="52">
        <v>34050.798000000003</v>
      </c>
      <c r="AM10" s="52">
        <v>34050.798000000003</v>
      </c>
      <c r="AN10" s="52">
        <v>27514.736000000001</v>
      </c>
      <c r="AO10" s="52">
        <v>27514.736000000001</v>
      </c>
      <c r="AP10" s="52">
        <v>32647.487000000001</v>
      </c>
      <c r="AQ10" s="52">
        <v>32647.487000000001</v>
      </c>
      <c r="AR10" s="52">
        <v>31224.603999999999</v>
      </c>
      <c r="AS10" s="52">
        <v>31224.603999999999</v>
      </c>
      <c r="AT10" s="52">
        <v>31901.978999999999</v>
      </c>
      <c r="AU10" s="52">
        <v>31901.978999999999</v>
      </c>
      <c r="AV10" s="52">
        <v>27027.143</v>
      </c>
      <c r="AW10" s="52">
        <v>27027.143</v>
      </c>
      <c r="AX10" s="52">
        <v>28320.772000000001</v>
      </c>
      <c r="AY10" s="52">
        <v>28320.772000000001</v>
      </c>
      <c r="AZ10" s="52">
        <v>27449.201000000001</v>
      </c>
      <c r="BA10" s="52">
        <v>27449.201000000001</v>
      </c>
      <c r="BB10" s="52">
        <v>28124.386999999999</v>
      </c>
      <c r="BC10" s="52">
        <v>28124.386999999999</v>
      </c>
      <c r="BD10" s="52">
        <v>27550.873</v>
      </c>
      <c r="BE10" s="52">
        <v>27550.873</v>
      </c>
      <c r="BF10" s="52">
        <v>31987.842000000001</v>
      </c>
      <c r="BG10" s="52">
        <v>31987.842000000001</v>
      </c>
      <c r="BH10" s="52">
        <v>29894.949000000001</v>
      </c>
      <c r="BI10" s="52">
        <v>29894.949000000001</v>
      </c>
      <c r="BJ10" s="52">
        <v>32507.309000000001</v>
      </c>
      <c r="BK10" s="52">
        <v>32507.309000000001</v>
      </c>
      <c r="BL10" s="52">
        <v>32707.49</v>
      </c>
      <c r="BM10" s="52">
        <v>32707.49</v>
      </c>
      <c r="BN10" s="52">
        <v>31807.45</v>
      </c>
      <c r="BO10" s="52">
        <v>31807.45</v>
      </c>
      <c r="BP10" s="52">
        <v>29121.203000000001</v>
      </c>
      <c r="BQ10" s="52">
        <v>29121.203000000001</v>
      </c>
      <c r="BR10" s="52">
        <v>37080.144</v>
      </c>
      <c r="BS10" s="52">
        <v>37080.144</v>
      </c>
      <c r="BT10" s="52">
        <v>34434.898000000001</v>
      </c>
      <c r="BU10" s="52">
        <v>34434.898000000001</v>
      </c>
      <c r="BV10" s="52">
        <v>38682.953000000001</v>
      </c>
      <c r="BW10" s="52">
        <v>38682.953000000001</v>
      </c>
      <c r="BX10" s="52">
        <v>31252.319</v>
      </c>
      <c r="BY10" s="52">
        <v>31252.319</v>
      </c>
      <c r="BZ10" s="52">
        <v>36298.841</v>
      </c>
      <c r="CA10" s="52">
        <v>36298.841</v>
      </c>
      <c r="CB10" s="52">
        <v>34402.487999999998</v>
      </c>
      <c r="CC10" s="52">
        <v>34402.487999999998</v>
      </c>
      <c r="CD10" s="52">
        <v>38674.838000000003</v>
      </c>
      <c r="CE10" s="52">
        <v>38674.838000000003</v>
      </c>
      <c r="CF10" s="52">
        <v>37624.748</v>
      </c>
      <c r="CG10" s="52">
        <v>37624.748</v>
      </c>
      <c r="CH10" s="52"/>
    </row>
    <row r="11" spans="1:86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</row>
    <row r="12" spans="1:86">
      <c r="A12" s="52" t="s">
        <v>179</v>
      </c>
      <c r="B12" s="52"/>
      <c r="C12" s="52"/>
      <c r="D12" s="52"/>
      <c r="E12" s="52"/>
      <c r="F12" s="52"/>
      <c r="G12" s="52"/>
      <c r="H12" s="52">
        <v>10822.503000000001</v>
      </c>
      <c r="I12" s="52">
        <v>10822.503000000001</v>
      </c>
      <c r="J12" s="52">
        <v>19718.839</v>
      </c>
      <c r="K12" s="52">
        <v>19718.839</v>
      </c>
      <c r="L12" s="52"/>
      <c r="M12" s="52"/>
      <c r="N12" s="52">
        <v>22645.672999999999</v>
      </c>
      <c r="O12" s="52">
        <v>22645.672999999999</v>
      </c>
      <c r="P12" s="52">
        <v>14112.733</v>
      </c>
      <c r="Q12" s="52">
        <v>14112.733</v>
      </c>
      <c r="R12" s="52">
        <v>25788.457999999999</v>
      </c>
      <c r="S12" s="52">
        <v>25788.457999999999</v>
      </c>
      <c r="T12" s="52">
        <v>16931.829000000002</v>
      </c>
      <c r="U12" s="52">
        <v>16931.829000000002</v>
      </c>
      <c r="V12" s="52">
        <v>26428.446</v>
      </c>
      <c r="W12" s="52">
        <v>26428.446</v>
      </c>
      <c r="X12" s="52">
        <v>16300.305</v>
      </c>
      <c r="Y12" s="52">
        <v>16300.305</v>
      </c>
      <c r="Z12" s="52">
        <v>17179.884999999998</v>
      </c>
      <c r="AA12" s="52">
        <v>17179.884999999998</v>
      </c>
      <c r="AB12" s="52">
        <v>15816.082</v>
      </c>
      <c r="AC12" s="52">
        <v>15816.082</v>
      </c>
      <c r="AD12" s="52">
        <v>31982.661</v>
      </c>
      <c r="AE12" s="52">
        <v>31982.661</v>
      </c>
      <c r="AF12" s="52">
        <v>18075.228999999999</v>
      </c>
      <c r="AG12" s="52">
        <v>18075.228999999999</v>
      </c>
      <c r="AH12" s="52">
        <v>33278.337</v>
      </c>
      <c r="AI12" s="52">
        <v>33278.337</v>
      </c>
      <c r="AJ12" s="52">
        <v>16458.855</v>
      </c>
      <c r="AK12" s="52">
        <v>16458.855</v>
      </c>
      <c r="AL12" s="52">
        <v>33920.546999999999</v>
      </c>
      <c r="AM12" s="52">
        <v>33920.546999999999</v>
      </c>
      <c r="AN12" s="52">
        <v>16508.413</v>
      </c>
      <c r="AO12" s="52">
        <v>16508.413</v>
      </c>
      <c r="AP12" s="52">
        <v>35205.417999999998</v>
      </c>
      <c r="AQ12" s="52">
        <v>35205.417999999998</v>
      </c>
      <c r="AR12" s="52">
        <v>17872.293000000001</v>
      </c>
      <c r="AS12" s="52">
        <v>17872.293000000001</v>
      </c>
      <c r="AT12" s="52">
        <v>35206.603000000003</v>
      </c>
      <c r="AU12" s="52">
        <v>35206.603000000003</v>
      </c>
      <c r="AV12" s="52">
        <v>17697.671999999999</v>
      </c>
      <c r="AW12" s="52">
        <v>17697.671999999999</v>
      </c>
      <c r="AX12" s="52">
        <v>36372.224000000002</v>
      </c>
      <c r="AY12" s="52">
        <v>36372.224000000002</v>
      </c>
      <c r="AZ12" s="52">
        <v>19690.562000000002</v>
      </c>
      <c r="BA12" s="52">
        <v>19690.562000000002</v>
      </c>
      <c r="BB12" s="52">
        <v>38402.000999999997</v>
      </c>
      <c r="BC12" s="52">
        <v>38402.000999999997</v>
      </c>
      <c r="BD12" s="52">
        <v>20450.366999999998</v>
      </c>
      <c r="BE12" s="52">
        <v>20450.366999999998</v>
      </c>
      <c r="BF12" s="52">
        <v>40535.968000000001</v>
      </c>
      <c r="BG12" s="52">
        <v>40535.968000000001</v>
      </c>
      <c r="BH12" s="52">
        <v>21444.444</v>
      </c>
      <c r="BI12" s="52">
        <v>21444.444</v>
      </c>
      <c r="BJ12" s="52">
        <v>42163.525000000001</v>
      </c>
      <c r="BK12" s="52">
        <v>42163.525000000001</v>
      </c>
      <c r="BL12" s="52">
        <v>23444.331999999999</v>
      </c>
      <c r="BM12" s="52">
        <v>23444.331999999999</v>
      </c>
      <c r="BN12" s="52">
        <v>45508.853999999999</v>
      </c>
      <c r="BO12" s="52">
        <v>45508.853999999999</v>
      </c>
      <c r="BP12" s="52">
        <v>24437.085999999999</v>
      </c>
      <c r="BQ12" s="52">
        <v>24437.085999999999</v>
      </c>
      <c r="BR12" s="52">
        <v>50762.044000000002</v>
      </c>
      <c r="BS12" s="52">
        <v>50762.044000000002</v>
      </c>
      <c r="BT12" s="52">
        <v>26768.010999999999</v>
      </c>
      <c r="BU12" s="52">
        <v>26768.010999999999</v>
      </c>
      <c r="BV12" s="52">
        <v>51567.860999999997</v>
      </c>
      <c r="BW12" s="52">
        <v>51567.860999999997</v>
      </c>
      <c r="BX12" s="52">
        <v>25071.118999999999</v>
      </c>
      <c r="BY12" s="52">
        <v>25071.118999999999</v>
      </c>
      <c r="BZ12" s="52">
        <v>53035.637999999999</v>
      </c>
      <c r="CA12" s="52">
        <v>53035.637999999999</v>
      </c>
      <c r="CB12" s="52">
        <v>26538.205000000002</v>
      </c>
      <c r="CC12" s="52">
        <v>26538.205000000002</v>
      </c>
      <c r="CD12" s="52">
        <v>53420.444000000003</v>
      </c>
      <c r="CE12" s="52">
        <v>53420.444000000003</v>
      </c>
      <c r="CF12" s="52">
        <v>26697.248</v>
      </c>
      <c r="CG12" s="52">
        <v>26697.248</v>
      </c>
      <c r="CH12" s="52"/>
    </row>
    <row r="13" spans="1:86">
      <c r="A13" s="52" t="s">
        <v>180</v>
      </c>
      <c r="B13" s="165"/>
      <c r="C13" s="165"/>
      <c r="D13" s="165"/>
      <c r="E13" s="165"/>
      <c r="F13" s="165"/>
      <c r="G13" s="165"/>
      <c r="H13" s="165"/>
      <c r="I13" s="165"/>
      <c r="J13" s="165">
        <v>-8152.915</v>
      </c>
      <c r="K13" s="165">
        <v>-8152.915</v>
      </c>
      <c r="L13" s="165"/>
      <c r="M13" s="165"/>
      <c r="N13" s="165">
        <v>-9076.7829999999994</v>
      </c>
      <c r="O13" s="165">
        <v>-9076.7829999999994</v>
      </c>
      <c r="P13" s="165"/>
      <c r="Q13" s="165"/>
      <c r="R13" s="165">
        <v>-10149.097</v>
      </c>
      <c r="S13" s="165">
        <v>-10149.097</v>
      </c>
      <c r="T13" s="165"/>
      <c r="U13" s="165"/>
      <c r="V13" s="165">
        <v>-10477.902</v>
      </c>
      <c r="W13" s="165">
        <v>-10477.902</v>
      </c>
      <c r="X13" s="165"/>
      <c r="Y13" s="165"/>
      <c r="Z13" s="165"/>
      <c r="AA13" s="165"/>
      <c r="AB13" s="165"/>
      <c r="AC13" s="165"/>
      <c r="AD13" s="165">
        <v>-14716.689</v>
      </c>
      <c r="AE13" s="165">
        <v>-14716.689</v>
      </c>
      <c r="AF13" s="165"/>
      <c r="AG13" s="165"/>
      <c r="AH13" s="165">
        <v>-15921.362999999999</v>
      </c>
      <c r="AI13" s="165">
        <v>-15921.362999999999</v>
      </c>
      <c r="AJ13" s="165"/>
      <c r="AK13" s="165"/>
      <c r="AL13" s="165">
        <v>-17202.866000000002</v>
      </c>
      <c r="AM13" s="165">
        <v>-17202.866000000002</v>
      </c>
      <c r="AN13" s="165"/>
      <c r="AO13" s="165"/>
      <c r="AP13" s="165">
        <v>-17562.969000000001</v>
      </c>
      <c r="AQ13" s="165">
        <v>-17562.969000000001</v>
      </c>
      <c r="AR13" s="165"/>
      <c r="AS13" s="165"/>
      <c r="AT13" s="165">
        <v>-17576.13</v>
      </c>
      <c r="AU13" s="165">
        <v>-17576.13</v>
      </c>
      <c r="AV13" s="165"/>
      <c r="AW13" s="165"/>
      <c r="AX13" s="165">
        <v>-17808.259999999998</v>
      </c>
      <c r="AY13" s="165">
        <v>-17808.259999999998</v>
      </c>
      <c r="AZ13" s="165"/>
      <c r="BA13" s="165"/>
      <c r="BB13" s="165">
        <v>-18824.798999999999</v>
      </c>
      <c r="BC13" s="165">
        <v>-18824.798999999999</v>
      </c>
      <c r="BD13" s="165"/>
      <c r="BE13" s="165"/>
      <c r="BF13" s="165">
        <v>-19348.530999999999</v>
      </c>
      <c r="BG13" s="165">
        <v>-19348.530999999999</v>
      </c>
      <c r="BH13" s="165"/>
      <c r="BI13" s="165"/>
      <c r="BJ13" s="165">
        <v>-20167.356</v>
      </c>
      <c r="BK13" s="165">
        <v>-20167.356</v>
      </c>
      <c r="BL13" s="165"/>
      <c r="BM13" s="165"/>
      <c r="BN13" s="165">
        <v>-21777.936000000002</v>
      </c>
      <c r="BO13" s="165">
        <v>-21777.936000000002</v>
      </c>
      <c r="BP13" s="165"/>
      <c r="BQ13" s="165"/>
      <c r="BR13" s="165">
        <v>-24568.887999999999</v>
      </c>
      <c r="BS13" s="165">
        <v>-24568.887999999999</v>
      </c>
      <c r="BT13" s="165"/>
      <c r="BU13" s="165"/>
      <c r="BV13" s="165">
        <v>-25061.888999999999</v>
      </c>
      <c r="BW13" s="165">
        <v>-25061.888999999999</v>
      </c>
      <c r="BX13" s="165"/>
      <c r="BY13" s="165"/>
      <c r="BZ13" s="165">
        <v>-27050.236000000001</v>
      </c>
      <c r="CA13" s="165">
        <v>-27050.236000000001</v>
      </c>
      <c r="CB13" s="165"/>
      <c r="CC13" s="165"/>
      <c r="CD13" s="165">
        <v>-26895.236000000001</v>
      </c>
      <c r="CE13" s="165">
        <v>-26895.236000000001</v>
      </c>
      <c r="CF13" s="165"/>
      <c r="CG13" s="165"/>
      <c r="CH13" s="165"/>
    </row>
    <row r="14" spans="1:86">
      <c r="A14" s="52" t="s">
        <v>181</v>
      </c>
      <c r="B14" s="52"/>
      <c r="C14" s="52"/>
      <c r="D14" s="52"/>
      <c r="E14" s="52"/>
      <c r="F14" s="52"/>
      <c r="G14" s="52"/>
      <c r="H14" s="52">
        <v>10822.503000000001</v>
      </c>
      <c r="I14" s="52">
        <v>10822.503000000001</v>
      </c>
      <c r="J14" s="52">
        <v>11565.924000000001</v>
      </c>
      <c r="K14" s="52">
        <v>11565.924000000001</v>
      </c>
      <c r="L14" s="52"/>
      <c r="M14" s="52"/>
      <c r="N14" s="52">
        <v>13568.89</v>
      </c>
      <c r="O14" s="52">
        <v>13568.89</v>
      </c>
      <c r="P14" s="52">
        <v>14112.733</v>
      </c>
      <c r="Q14" s="52">
        <v>14112.733</v>
      </c>
      <c r="R14" s="52">
        <v>15639.361999999999</v>
      </c>
      <c r="S14" s="52">
        <v>15639.361999999999</v>
      </c>
      <c r="T14" s="52">
        <v>16931.829000000002</v>
      </c>
      <c r="U14" s="52">
        <v>16931.829000000002</v>
      </c>
      <c r="V14" s="52">
        <v>15950.544</v>
      </c>
      <c r="W14" s="52">
        <v>15950.544</v>
      </c>
      <c r="X14" s="52">
        <v>16300.305</v>
      </c>
      <c r="Y14" s="52">
        <v>16300.305</v>
      </c>
      <c r="Z14" s="52">
        <v>17179.884999999998</v>
      </c>
      <c r="AA14" s="52">
        <v>17179.884999999998</v>
      </c>
      <c r="AB14" s="52">
        <v>15816.082</v>
      </c>
      <c r="AC14" s="52">
        <v>15816.082</v>
      </c>
      <c r="AD14" s="52">
        <v>17265.972000000002</v>
      </c>
      <c r="AE14" s="52">
        <v>17265.972000000002</v>
      </c>
      <c r="AF14" s="52">
        <v>18075.228999999999</v>
      </c>
      <c r="AG14" s="52">
        <v>18075.228999999999</v>
      </c>
      <c r="AH14" s="52">
        <v>17356.974999999999</v>
      </c>
      <c r="AI14" s="52">
        <v>17356.974999999999</v>
      </c>
      <c r="AJ14" s="52">
        <v>16458.855</v>
      </c>
      <c r="AK14" s="52">
        <v>16458.855</v>
      </c>
      <c r="AL14" s="52">
        <v>16717.682000000001</v>
      </c>
      <c r="AM14" s="52">
        <v>16717.682000000001</v>
      </c>
      <c r="AN14" s="52">
        <v>16508.413</v>
      </c>
      <c r="AO14" s="52">
        <v>16508.413</v>
      </c>
      <c r="AP14" s="52">
        <v>17642.449000000001</v>
      </c>
      <c r="AQ14" s="52">
        <v>17642.449000000001</v>
      </c>
      <c r="AR14" s="52">
        <v>17872.293000000001</v>
      </c>
      <c r="AS14" s="52">
        <v>17872.293000000001</v>
      </c>
      <c r="AT14" s="52">
        <v>17630.473000000002</v>
      </c>
      <c r="AU14" s="52">
        <v>17630.473000000002</v>
      </c>
      <c r="AV14" s="52">
        <v>17697.671999999999</v>
      </c>
      <c r="AW14" s="52">
        <v>17697.671999999999</v>
      </c>
      <c r="AX14" s="52">
        <v>18563.963</v>
      </c>
      <c r="AY14" s="52">
        <v>18563.963</v>
      </c>
      <c r="AZ14" s="52">
        <v>19690.562000000002</v>
      </c>
      <c r="BA14" s="52">
        <v>19690.562000000002</v>
      </c>
      <c r="BB14" s="52">
        <v>19577.202000000001</v>
      </c>
      <c r="BC14" s="52">
        <v>19577.202000000001</v>
      </c>
      <c r="BD14" s="52">
        <v>20450.366999999998</v>
      </c>
      <c r="BE14" s="52">
        <v>20450.366999999998</v>
      </c>
      <c r="BF14" s="52">
        <v>21187.437000000002</v>
      </c>
      <c r="BG14" s="52">
        <v>21187.437000000002</v>
      </c>
      <c r="BH14" s="52">
        <v>21444.444</v>
      </c>
      <c r="BI14" s="52">
        <v>21444.444</v>
      </c>
      <c r="BJ14" s="52">
        <v>21996.169000000002</v>
      </c>
      <c r="BK14" s="52">
        <v>21996.169000000002</v>
      </c>
      <c r="BL14" s="52">
        <v>23444.331999999999</v>
      </c>
      <c r="BM14" s="52">
        <v>23444.331999999999</v>
      </c>
      <c r="BN14" s="52">
        <v>23730.918000000001</v>
      </c>
      <c r="BO14" s="52">
        <v>23730.918000000001</v>
      </c>
      <c r="BP14" s="52">
        <v>24437.085999999999</v>
      </c>
      <c r="BQ14" s="52">
        <v>24437.085999999999</v>
      </c>
      <c r="BR14" s="52">
        <v>26193.155999999999</v>
      </c>
      <c r="BS14" s="52">
        <v>26193.155999999999</v>
      </c>
      <c r="BT14" s="52">
        <v>26768.010999999999</v>
      </c>
      <c r="BU14" s="52">
        <v>26768.010999999999</v>
      </c>
      <c r="BV14" s="52">
        <v>26505.972000000002</v>
      </c>
      <c r="BW14" s="52">
        <v>26505.972000000002</v>
      </c>
      <c r="BX14" s="52">
        <v>25071.118999999999</v>
      </c>
      <c r="BY14" s="52">
        <v>25071.118999999999</v>
      </c>
      <c r="BZ14" s="52">
        <v>25985.401000000002</v>
      </c>
      <c r="CA14" s="52">
        <v>25985.401000000002</v>
      </c>
      <c r="CB14" s="52">
        <v>26538.205000000002</v>
      </c>
      <c r="CC14" s="52">
        <v>26538.205000000002</v>
      </c>
      <c r="CD14" s="52">
        <v>26525.207999999999</v>
      </c>
      <c r="CE14" s="52">
        <v>26525.207999999999</v>
      </c>
      <c r="CF14" s="52">
        <v>26697.248</v>
      </c>
      <c r="CG14" s="52">
        <v>26697.248</v>
      </c>
      <c r="CH14" s="52"/>
    </row>
    <row r="15" spans="1:86">
      <c r="A15" s="52" t="s">
        <v>182</v>
      </c>
      <c r="B15" s="52"/>
      <c r="C15" s="52"/>
      <c r="D15" s="52"/>
      <c r="E15" s="52"/>
      <c r="F15" s="52"/>
      <c r="G15" s="52"/>
      <c r="H15" s="52">
        <v>4825.12</v>
      </c>
      <c r="I15" s="52">
        <v>4825.12</v>
      </c>
      <c r="J15" s="52"/>
      <c r="K15" s="52"/>
      <c r="L15" s="52"/>
      <c r="M15" s="52"/>
      <c r="N15" s="52"/>
      <c r="O15" s="52"/>
      <c r="P15" s="52"/>
      <c r="Q15" s="52"/>
      <c r="R15" s="52">
        <v>5994.5619999999999</v>
      </c>
      <c r="S15" s="52">
        <v>5994.5619999999999</v>
      </c>
      <c r="T15" s="52"/>
      <c r="U15" s="52"/>
      <c r="V15" s="52">
        <v>7324.6229999999996</v>
      </c>
      <c r="W15" s="52">
        <v>7324.6229999999996</v>
      </c>
      <c r="X15" s="52"/>
      <c r="Y15" s="52"/>
      <c r="Z15" s="52">
        <v>8019.61</v>
      </c>
      <c r="AA15" s="52">
        <v>8019.61</v>
      </c>
      <c r="AB15" s="52">
        <v>7497.1120000000001</v>
      </c>
      <c r="AC15" s="52">
        <v>7497.1120000000001</v>
      </c>
      <c r="AD15" s="52">
        <v>7969.8630000000003</v>
      </c>
      <c r="AE15" s="52">
        <v>7969.8630000000003</v>
      </c>
      <c r="AF15" s="52">
        <v>8471.6110000000008</v>
      </c>
      <c r="AG15" s="52">
        <v>8471.6110000000008</v>
      </c>
      <c r="AH15" s="52">
        <v>8402.6139999999996</v>
      </c>
      <c r="AI15" s="52">
        <v>8402.6139999999996</v>
      </c>
      <c r="AJ15" s="52">
        <v>8121.3450000000003</v>
      </c>
      <c r="AK15" s="52">
        <v>8121.3450000000003</v>
      </c>
      <c r="AL15" s="52">
        <v>8118.9620000000004</v>
      </c>
      <c r="AM15" s="52">
        <v>8118.9620000000004</v>
      </c>
      <c r="AN15" s="52">
        <v>8182.4030000000002</v>
      </c>
      <c r="AO15" s="52">
        <v>8182.4030000000002</v>
      </c>
      <c r="AP15" s="52">
        <v>7998.433</v>
      </c>
      <c r="AQ15" s="52">
        <v>7998.433</v>
      </c>
      <c r="AR15" s="52">
        <v>8102.2550000000001</v>
      </c>
      <c r="AS15" s="52">
        <v>8102.2550000000001</v>
      </c>
      <c r="AT15" s="52">
        <v>10181.483</v>
      </c>
      <c r="AU15" s="52">
        <v>10181.483</v>
      </c>
      <c r="AV15" s="52">
        <v>10915.138000000001</v>
      </c>
      <c r="AW15" s="52">
        <v>10915.138000000001</v>
      </c>
      <c r="AX15" s="52">
        <v>11136.569</v>
      </c>
      <c r="AY15" s="52">
        <v>11136.569</v>
      </c>
      <c r="AZ15" s="52">
        <v>11376.998</v>
      </c>
      <c r="BA15" s="52">
        <v>11376.998</v>
      </c>
      <c r="BB15" s="52">
        <v>11067.294</v>
      </c>
      <c r="BC15" s="52">
        <v>11067.294</v>
      </c>
      <c r="BD15" s="52">
        <v>11122.817999999999</v>
      </c>
      <c r="BE15" s="52">
        <v>11122.817999999999</v>
      </c>
      <c r="BF15" s="52">
        <v>10209.726000000001</v>
      </c>
      <c r="BG15" s="52">
        <v>10209.726000000001</v>
      </c>
      <c r="BH15" s="52">
        <v>11668.687</v>
      </c>
      <c r="BI15" s="52">
        <v>11668.687</v>
      </c>
      <c r="BJ15" s="52">
        <v>9021.0709999999999</v>
      </c>
      <c r="BK15" s="52">
        <v>9021.0709999999999</v>
      </c>
      <c r="BL15" s="52">
        <v>8985.83</v>
      </c>
      <c r="BM15" s="52">
        <v>8985.83</v>
      </c>
      <c r="BN15" s="52">
        <v>10477.305</v>
      </c>
      <c r="BO15" s="52">
        <v>10477.305</v>
      </c>
      <c r="BP15" s="52">
        <v>10626.511</v>
      </c>
      <c r="BQ15" s="52">
        <v>10626.511</v>
      </c>
      <c r="BR15" s="52">
        <v>10410.851000000001</v>
      </c>
      <c r="BS15" s="52">
        <v>10410.851000000001</v>
      </c>
      <c r="BT15" s="52">
        <v>11701.916999999999</v>
      </c>
      <c r="BU15" s="52">
        <v>11701.916999999999</v>
      </c>
      <c r="BV15" s="52">
        <v>11736.156000000001</v>
      </c>
      <c r="BW15" s="52">
        <v>11736.156000000001</v>
      </c>
      <c r="BX15" s="52">
        <v>11502.782999999999</v>
      </c>
      <c r="BY15" s="52">
        <v>11502.782999999999</v>
      </c>
      <c r="BZ15" s="52">
        <v>11614.427</v>
      </c>
      <c r="CA15" s="52">
        <v>11614.427</v>
      </c>
      <c r="CB15" s="52">
        <v>11732.563</v>
      </c>
      <c r="CC15" s="52">
        <v>11732.563</v>
      </c>
      <c r="CD15" s="52">
        <v>10858.002</v>
      </c>
      <c r="CE15" s="52">
        <v>10858.002</v>
      </c>
      <c r="CF15" s="52">
        <v>12301.41</v>
      </c>
      <c r="CG15" s="52">
        <v>12301.41</v>
      </c>
      <c r="CH15" s="52"/>
    </row>
    <row r="16" spans="1:86">
      <c r="A16" s="52" t="s">
        <v>183</v>
      </c>
      <c r="B16" s="52"/>
      <c r="C16" s="52"/>
      <c r="D16" s="52"/>
      <c r="E16" s="52"/>
      <c r="F16" s="52"/>
      <c r="G16" s="52"/>
      <c r="H16" s="52">
        <v>5529.8729999999996</v>
      </c>
      <c r="I16" s="52">
        <v>5529.8729999999996</v>
      </c>
      <c r="J16" s="52">
        <v>9490.5390000000007</v>
      </c>
      <c r="K16" s="52">
        <v>9490.5390000000007</v>
      </c>
      <c r="L16" s="52"/>
      <c r="M16" s="52"/>
      <c r="N16" s="52">
        <v>9408.2160000000003</v>
      </c>
      <c r="O16" s="52">
        <v>9408.2160000000003</v>
      </c>
      <c r="P16" s="52">
        <v>10041.362999999999</v>
      </c>
      <c r="Q16" s="52">
        <v>10041.362999999999</v>
      </c>
      <c r="R16" s="52">
        <v>5565.6909999999998</v>
      </c>
      <c r="S16" s="52">
        <v>5565.6909999999998</v>
      </c>
      <c r="T16" s="52">
        <v>14614.790999999999</v>
      </c>
      <c r="U16" s="52">
        <v>14614.790999999999</v>
      </c>
      <c r="V16" s="52">
        <v>6244.3</v>
      </c>
      <c r="W16" s="52">
        <v>6244.3</v>
      </c>
      <c r="X16" s="52">
        <v>14250.162</v>
      </c>
      <c r="Y16" s="52">
        <v>14250.162</v>
      </c>
      <c r="Z16" s="52">
        <v>5829.5309999999999</v>
      </c>
      <c r="AA16" s="52">
        <v>5829.5309999999999</v>
      </c>
      <c r="AB16" s="52">
        <v>5249.223</v>
      </c>
      <c r="AC16" s="52">
        <v>5249.223</v>
      </c>
      <c r="AD16" s="52">
        <v>5297.76</v>
      </c>
      <c r="AE16" s="52">
        <v>5297.76</v>
      </c>
      <c r="AF16" s="52">
        <v>5471.9669999999996</v>
      </c>
      <c r="AG16" s="52">
        <v>5471.9669999999996</v>
      </c>
      <c r="AH16" s="52">
        <v>5491.7510000000002</v>
      </c>
      <c r="AI16" s="52">
        <v>5491.7510000000002</v>
      </c>
      <c r="AJ16" s="52">
        <v>4825.6059999999998</v>
      </c>
      <c r="AK16" s="52">
        <v>4825.6059999999998</v>
      </c>
      <c r="AL16" s="52">
        <v>4573.9719999999998</v>
      </c>
      <c r="AM16" s="52">
        <v>4573.9719999999998</v>
      </c>
      <c r="AN16" s="52">
        <v>4236.4160000000002</v>
      </c>
      <c r="AO16" s="52">
        <v>4236.4160000000002</v>
      </c>
      <c r="AP16" s="52">
        <v>4415.09</v>
      </c>
      <c r="AQ16" s="52">
        <v>4415.09</v>
      </c>
      <c r="AR16" s="52">
        <v>4396.0709999999999</v>
      </c>
      <c r="AS16" s="52">
        <v>4396.0709999999999</v>
      </c>
      <c r="AT16" s="52">
        <v>13123.141</v>
      </c>
      <c r="AU16" s="52">
        <v>13123.141</v>
      </c>
      <c r="AV16" s="52">
        <v>13999.571</v>
      </c>
      <c r="AW16" s="52">
        <v>13999.571</v>
      </c>
      <c r="AX16" s="52">
        <v>13929.254000000001</v>
      </c>
      <c r="AY16" s="52">
        <v>13929.254000000001</v>
      </c>
      <c r="AZ16" s="52">
        <v>13282.105</v>
      </c>
      <c r="BA16" s="52">
        <v>13282.105</v>
      </c>
      <c r="BB16" s="52">
        <v>11816.754999999999</v>
      </c>
      <c r="BC16" s="52">
        <v>11816.754999999999</v>
      </c>
      <c r="BD16" s="52">
        <v>9732.4660000000003</v>
      </c>
      <c r="BE16" s="52">
        <v>9732.4660000000003</v>
      </c>
      <c r="BF16" s="52">
        <v>8478.2170000000006</v>
      </c>
      <c r="BG16" s="52">
        <v>8478.2170000000006</v>
      </c>
      <c r="BH16" s="52">
        <v>10574.746999999999</v>
      </c>
      <c r="BI16" s="52">
        <v>10574.746999999999</v>
      </c>
      <c r="BJ16" s="52">
        <v>9422.32</v>
      </c>
      <c r="BK16" s="52">
        <v>9422.32</v>
      </c>
      <c r="BL16" s="52">
        <v>9188.259</v>
      </c>
      <c r="BM16" s="52">
        <v>9188.259</v>
      </c>
      <c r="BN16" s="52">
        <v>10941.38</v>
      </c>
      <c r="BO16" s="52">
        <v>10941.38</v>
      </c>
      <c r="BP16" s="52">
        <v>11977.294</v>
      </c>
      <c r="BQ16" s="52">
        <v>11977.294</v>
      </c>
      <c r="BR16" s="52">
        <v>13526.565000000001</v>
      </c>
      <c r="BS16" s="52">
        <v>13526.565000000001</v>
      </c>
      <c r="BT16" s="52">
        <v>13780.567999999999</v>
      </c>
      <c r="BU16" s="52">
        <v>13780.567999999999</v>
      </c>
      <c r="BV16" s="52">
        <v>13156.352000000001</v>
      </c>
      <c r="BW16" s="52">
        <v>13156.352000000001</v>
      </c>
      <c r="BX16" s="52">
        <v>12095.444</v>
      </c>
      <c r="BY16" s="52">
        <v>12095.444</v>
      </c>
      <c r="BZ16" s="52">
        <v>10396.093000000001</v>
      </c>
      <c r="CA16" s="52">
        <v>10396.093000000001</v>
      </c>
      <c r="CB16" s="52">
        <v>10138.826999999999</v>
      </c>
      <c r="CC16" s="52">
        <v>10138.826999999999</v>
      </c>
      <c r="CD16" s="52">
        <v>17146.161</v>
      </c>
      <c r="CE16" s="52">
        <v>17146.161</v>
      </c>
      <c r="CF16" s="52">
        <v>18246.811000000002</v>
      </c>
      <c r="CG16" s="52">
        <v>18246.811000000002</v>
      </c>
      <c r="CH16" s="52"/>
    </row>
    <row r="17" spans="1:89">
      <c r="A17" s="52" t="s">
        <v>184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</row>
    <row r="18" spans="1:89">
      <c r="A18" s="52" t="s">
        <v>185</v>
      </c>
      <c r="B18" s="165">
        <v>21979.355</v>
      </c>
      <c r="C18" s="165">
        <v>21979.355</v>
      </c>
      <c r="D18" s="165">
        <v>23035.168000000001</v>
      </c>
      <c r="E18" s="165">
        <v>23035.168000000001</v>
      </c>
      <c r="F18" s="165">
        <v>23586.173999999999</v>
      </c>
      <c r="G18" s="165">
        <v>23586.173999999999</v>
      </c>
      <c r="H18" s="165">
        <v>3913.6509999999998</v>
      </c>
      <c r="I18" s="165">
        <v>3913.6509999999998</v>
      </c>
      <c r="J18" s="165">
        <v>4660.9960000000001</v>
      </c>
      <c r="K18" s="165">
        <v>4660.9960000000001</v>
      </c>
      <c r="L18" s="165"/>
      <c r="M18" s="165"/>
      <c r="N18" s="165">
        <v>4726.8370000000004</v>
      </c>
      <c r="O18" s="165">
        <v>4726.8370000000004</v>
      </c>
      <c r="P18" s="165">
        <v>4689.375</v>
      </c>
      <c r="Q18" s="165">
        <v>4689.375</v>
      </c>
      <c r="R18" s="165">
        <v>3962.462</v>
      </c>
      <c r="S18" s="165">
        <v>3962.462</v>
      </c>
      <c r="T18" s="165">
        <v>3628.3870000000002</v>
      </c>
      <c r="U18" s="165">
        <v>3628.3870000000002</v>
      </c>
      <c r="V18" s="165">
        <v>3350.5790000000002</v>
      </c>
      <c r="W18" s="165">
        <v>3350.5790000000002</v>
      </c>
      <c r="X18" s="165">
        <v>3686.7429999999999</v>
      </c>
      <c r="Y18" s="165">
        <v>3686.7429999999999</v>
      </c>
      <c r="Z18" s="165">
        <v>4002.5239999999999</v>
      </c>
      <c r="AA18" s="165">
        <v>4002.5239999999999</v>
      </c>
      <c r="AB18" s="165">
        <v>3535.317</v>
      </c>
      <c r="AC18" s="165">
        <v>3535.317</v>
      </c>
      <c r="AD18" s="165">
        <v>3946.7440000000001</v>
      </c>
      <c r="AE18" s="165">
        <v>3946.7440000000001</v>
      </c>
      <c r="AF18" s="165">
        <v>4276.8720000000003</v>
      </c>
      <c r="AG18" s="165">
        <v>4276.8720000000003</v>
      </c>
      <c r="AH18" s="165">
        <v>4476.1080000000002</v>
      </c>
      <c r="AI18" s="165">
        <v>4476.1080000000002</v>
      </c>
      <c r="AJ18" s="165">
        <v>4855.8900000000003</v>
      </c>
      <c r="AK18" s="165">
        <v>4855.8900000000003</v>
      </c>
      <c r="AL18" s="165">
        <v>6882.665</v>
      </c>
      <c r="AM18" s="165">
        <v>6882.665</v>
      </c>
      <c r="AN18" s="165">
        <v>7231.808</v>
      </c>
      <c r="AO18" s="165">
        <v>7231.808</v>
      </c>
      <c r="AP18" s="165">
        <v>6889.0630000000001</v>
      </c>
      <c r="AQ18" s="165">
        <v>6889.0630000000001</v>
      </c>
      <c r="AR18" s="165">
        <v>7580.9319999999998</v>
      </c>
      <c r="AS18" s="165">
        <v>7580.9319999999998</v>
      </c>
      <c r="AT18" s="165">
        <v>4616.0150000000003</v>
      </c>
      <c r="AU18" s="165">
        <v>4616.0150000000003</v>
      </c>
      <c r="AV18" s="165">
        <v>4276.3649999999998</v>
      </c>
      <c r="AW18" s="165">
        <v>4276.3649999999998</v>
      </c>
      <c r="AX18" s="165">
        <v>4185.509</v>
      </c>
      <c r="AY18" s="165">
        <v>4185.509</v>
      </c>
      <c r="AZ18" s="165">
        <v>5059.308</v>
      </c>
      <c r="BA18" s="165">
        <v>5059.308</v>
      </c>
      <c r="BB18" s="165">
        <v>4771.4350000000004</v>
      </c>
      <c r="BC18" s="165">
        <v>4771.4350000000004</v>
      </c>
      <c r="BD18" s="165">
        <v>5358.95</v>
      </c>
      <c r="BE18" s="165">
        <v>5358.95</v>
      </c>
      <c r="BF18" s="165">
        <v>5822.6949999999997</v>
      </c>
      <c r="BG18" s="165">
        <v>5822.6949999999997</v>
      </c>
      <c r="BH18" s="165">
        <v>5381.8190000000004</v>
      </c>
      <c r="BI18" s="165">
        <v>5381.8190000000004</v>
      </c>
      <c r="BJ18" s="165">
        <v>6211.3119999999999</v>
      </c>
      <c r="BK18" s="165">
        <v>6211.3119999999999</v>
      </c>
      <c r="BL18" s="165">
        <v>6842.1049999999996</v>
      </c>
      <c r="BM18" s="165">
        <v>6842.1049999999996</v>
      </c>
      <c r="BN18" s="165">
        <v>7605.3329999999996</v>
      </c>
      <c r="BO18" s="165">
        <v>7605.3329999999996</v>
      </c>
      <c r="BP18" s="165">
        <v>8314.9369999999999</v>
      </c>
      <c r="BQ18" s="165">
        <v>8314.9369999999999</v>
      </c>
      <c r="BR18" s="165">
        <v>9747.8610000000008</v>
      </c>
      <c r="BS18" s="165">
        <v>9747.8610000000008</v>
      </c>
      <c r="BT18" s="165">
        <v>10127.781000000001</v>
      </c>
      <c r="BU18" s="165">
        <v>10127.781000000001</v>
      </c>
      <c r="BV18" s="165">
        <v>10154.18</v>
      </c>
      <c r="BW18" s="165">
        <v>10154.18</v>
      </c>
      <c r="BX18" s="165">
        <v>9478.4590000000007</v>
      </c>
      <c r="BY18" s="165">
        <v>9478.4590000000007</v>
      </c>
      <c r="BZ18" s="165">
        <v>10328.467000000001</v>
      </c>
      <c r="CA18" s="165">
        <v>10328.467000000001</v>
      </c>
      <c r="CB18" s="165">
        <v>10890.716</v>
      </c>
      <c r="CC18" s="165">
        <v>10890.716</v>
      </c>
      <c r="CD18" s="165">
        <v>11407.262000000001</v>
      </c>
      <c r="CE18" s="165">
        <v>11407.262000000001</v>
      </c>
      <c r="CF18" s="165">
        <v>12296.933999999999</v>
      </c>
      <c r="CG18" s="165">
        <v>12296.933999999999</v>
      </c>
      <c r="CH18" s="165"/>
    </row>
    <row r="19" spans="1:89" ht="17" thickBot="1">
      <c r="A19" s="166" t="s">
        <v>186</v>
      </c>
      <c r="B19" s="171">
        <v>45446.093999999997</v>
      </c>
      <c r="C19" s="171">
        <v>45446.093999999997</v>
      </c>
      <c r="D19" s="171">
        <v>44478.036999999997</v>
      </c>
      <c r="E19" s="171">
        <v>44478.036999999997</v>
      </c>
      <c r="F19" s="171">
        <v>47050.542000000001</v>
      </c>
      <c r="G19" s="171">
        <v>47050.542000000001</v>
      </c>
      <c r="H19" s="171">
        <v>50977.758000000002</v>
      </c>
      <c r="I19" s="171">
        <v>50977.758000000002</v>
      </c>
      <c r="J19" s="171">
        <v>53010.802000000003</v>
      </c>
      <c r="K19" s="171">
        <v>53010.802000000003</v>
      </c>
      <c r="L19" s="171"/>
      <c r="M19" s="171"/>
      <c r="N19" s="171">
        <v>61504.256999999998</v>
      </c>
      <c r="O19" s="171">
        <v>61504.256999999998</v>
      </c>
      <c r="P19" s="171">
        <v>62138.686000000002</v>
      </c>
      <c r="Q19" s="171">
        <v>62138.686000000002</v>
      </c>
      <c r="R19" s="171">
        <v>68729.17</v>
      </c>
      <c r="S19" s="171">
        <v>68729.17</v>
      </c>
      <c r="T19" s="171">
        <v>68163.146999999997</v>
      </c>
      <c r="U19" s="171">
        <v>68163.146999999997</v>
      </c>
      <c r="V19" s="171">
        <v>66721.326000000001</v>
      </c>
      <c r="W19" s="171">
        <v>66721.326000000001</v>
      </c>
      <c r="X19" s="171">
        <v>70899.251000000004</v>
      </c>
      <c r="Y19" s="171">
        <v>70899.251000000004</v>
      </c>
      <c r="Z19" s="171">
        <v>72386.176000000007</v>
      </c>
      <c r="AA19" s="171">
        <v>72386.176000000007</v>
      </c>
      <c r="AB19" s="171">
        <v>56732.118999999999</v>
      </c>
      <c r="AC19" s="171">
        <v>56732.118999999999</v>
      </c>
      <c r="AD19" s="171">
        <v>62978.635999999999</v>
      </c>
      <c r="AE19" s="171">
        <v>62978.635999999999</v>
      </c>
      <c r="AF19" s="171">
        <v>65823.115999999995</v>
      </c>
      <c r="AG19" s="171">
        <v>65823.115999999995</v>
      </c>
      <c r="AH19" s="171">
        <v>65973.858999999997</v>
      </c>
      <c r="AI19" s="171">
        <v>65973.858999999997</v>
      </c>
      <c r="AJ19" s="171">
        <v>62246.241000000002</v>
      </c>
      <c r="AK19" s="171">
        <v>62246.241000000002</v>
      </c>
      <c r="AL19" s="171">
        <v>70344.078999999998</v>
      </c>
      <c r="AM19" s="171">
        <v>70344.078999999998</v>
      </c>
      <c r="AN19" s="171">
        <v>63673.775999999998</v>
      </c>
      <c r="AO19" s="171">
        <v>63673.775999999998</v>
      </c>
      <c r="AP19" s="171">
        <v>69592.521999999997</v>
      </c>
      <c r="AQ19" s="171">
        <v>69592.521999999997</v>
      </c>
      <c r="AR19" s="171">
        <v>69176.154999999999</v>
      </c>
      <c r="AS19" s="171">
        <v>69176.154999999999</v>
      </c>
      <c r="AT19" s="171">
        <v>77453.091</v>
      </c>
      <c r="AU19" s="171">
        <v>77453.091</v>
      </c>
      <c r="AV19" s="171">
        <v>73915.888999999996</v>
      </c>
      <c r="AW19" s="171">
        <v>73915.888999999996</v>
      </c>
      <c r="AX19" s="171">
        <v>76136.066999999995</v>
      </c>
      <c r="AY19" s="171">
        <v>76136.066999999995</v>
      </c>
      <c r="AZ19" s="171">
        <v>76858.173999999999</v>
      </c>
      <c r="BA19" s="171">
        <v>76858.173999999999</v>
      </c>
      <c r="BB19" s="171">
        <v>75357.073000000004</v>
      </c>
      <c r="BC19" s="171">
        <v>75357.073000000004</v>
      </c>
      <c r="BD19" s="171">
        <v>74215.474000000002</v>
      </c>
      <c r="BE19" s="171">
        <v>74215.474000000002</v>
      </c>
      <c r="BF19" s="171">
        <v>77685.917000000001</v>
      </c>
      <c r="BG19" s="171">
        <v>77685.917000000001</v>
      </c>
      <c r="BH19" s="171">
        <v>78964.645999999993</v>
      </c>
      <c r="BI19" s="171">
        <v>78964.645999999993</v>
      </c>
      <c r="BJ19" s="171">
        <v>79158.180999999997</v>
      </c>
      <c r="BK19" s="171">
        <v>79158.180999999997</v>
      </c>
      <c r="BL19" s="171">
        <v>81168.016000000003</v>
      </c>
      <c r="BM19" s="171">
        <v>81168.016000000003</v>
      </c>
      <c r="BN19" s="171">
        <v>84562.385999999999</v>
      </c>
      <c r="BO19" s="171">
        <v>84562.385999999999</v>
      </c>
      <c r="BP19" s="171">
        <v>84477.031000000003</v>
      </c>
      <c r="BQ19" s="171">
        <v>84477.031000000003</v>
      </c>
      <c r="BR19" s="171">
        <v>96958.577000000005</v>
      </c>
      <c r="BS19" s="171">
        <v>96958.577000000005</v>
      </c>
      <c r="BT19" s="171">
        <v>96813.175000000003</v>
      </c>
      <c r="BU19" s="171">
        <v>96813.175000000003</v>
      </c>
      <c r="BV19" s="171">
        <v>100235.613</v>
      </c>
      <c r="BW19" s="171">
        <v>100235.613</v>
      </c>
      <c r="BX19" s="171">
        <v>89400.123999999996</v>
      </c>
      <c r="BY19" s="171">
        <v>89400.123999999996</v>
      </c>
      <c r="BZ19" s="171">
        <v>94623.229000000007</v>
      </c>
      <c r="CA19" s="171">
        <v>94623.229000000007</v>
      </c>
      <c r="CB19" s="171">
        <v>93702.798999999999</v>
      </c>
      <c r="CC19" s="171">
        <v>93702.798999999999</v>
      </c>
      <c r="CD19" s="171">
        <v>104611.47100000001</v>
      </c>
      <c r="CE19" s="171">
        <v>104611.47100000001</v>
      </c>
      <c r="CF19" s="171">
        <v>107167.151</v>
      </c>
      <c r="CG19" s="171">
        <v>107167.151</v>
      </c>
      <c r="CH19" s="171"/>
    </row>
    <row r="20" spans="1:89" ht="18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K20" s="173" t="s">
        <v>80</v>
      </c>
    </row>
    <row r="21" spans="1:89">
      <c r="A21" s="166" t="s">
        <v>187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</row>
    <row r="22" spans="1:89">
      <c r="A22" s="52" t="s">
        <v>188</v>
      </c>
      <c r="B22" s="52"/>
      <c r="C22" s="52"/>
      <c r="D22" s="52"/>
      <c r="E22" s="52"/>
      <c r="F22" s="52"/>
      <c r="G22" s="52"/>
      <c r="H22" s="52">
        <v>1608.373</v>
      </c>
      <c r="I22" s="52">
        <v>1608.373</v>
      </c>
      <c r="J22" s="52">
        <v>1817.973</v>
      </c>
      <c r="K22" s="52">
        <v>1817.973</v>
      </c>
      <c r="L22" s="52"/>
      <c r="M22" s="52"/>
      <c r="N22" s="52">
        <v>1829.077</v>
      </c>
      <c r="O22" s="52">
        <v>1829.077</v>
      </c>
      <c r="P22" s="52">
        <v>1725.8720000000001</v>
      </c>
      <c r="Q22" s="52">
        <v>1725.8720000000001</v>
      </c>
      <c r="R22" s="52">
        <v>1041.922</v>
      </c>
      <c r="S22" s="52">
        <v>1041.922</v>
      </c>
      <c r="T22" s="52">
        <v>1883.136</v>
      </c>
      <c r="U22" s="52">
        <v>1883.136</v>
      </c>
      <c r="V22" s="52">
        <v>923.36</v>
      </c>
      <c r="W22" s="52">
        <v>923.36</v>
      </c>
      <c r="X22" s="52">
        <v>1772.597</v>
      </c>
      <c r="Y22" s="52">
        <v>1772.597</v>
      </c>
      <c r="Z22" s="52">
        <v>1261.0429999999999</v>
      </c>
      <c r="AA22" s="52">
        <v>1261.0429999999999</v>
      </c>
      <c r="AB22" s="52">
        <v>1633.0519999999999</v>
      </c>
      <c r="AC22" s="52">
        <v>1633.0519999999999</v>
      </c>
      <c r="AD22" s="52">
        <v>1177.624</v>
      </c>
      <c r="AE22" s="52">
        <v>1177.624</v>
      </c>
      <c r="AF22" s="52">
        <v>1978.336</v>
      </c>
      <c r="AG22" s="52">
        <v>1978.336</v>
      </c>
      <c r="AH22" s="52">
        <v>1299.55</v>
      </c>
      <c r="AI22" s="52">
        <v>1299.55</v>
      </c>
      <c r="AJ22" s="52">
        <v>1694.8620000000001</v>
      </c>
      <c r="AK22" s="52">
        <v>1694.8620000000001</v>
      </c>
      <c r="AL22" s="52">
        <v>1228.6990000000001</v>
      </c>
      <c r="AM22" s="52">
        <v>1228.6990000000001</v>
      </c>
      <c r="AN22" s="52">
        <v>1985.854</v>
      </c>
      <c r="AO22" s="52">
        <v>1985.854</v>
      </c>
      <c r="AP22" s="52">
        <v>1732.9</v>
      </c>
      <c r="AQ22" s="52">
        <v>1732.9</v>
      </c>
      <c r="AR22" s="52">
        <v>2331.9940000000001</v>
      </c>
      <c r="AS22" s="52">
        <v>2331.9940000000001</v>
      </c>
      <c r="AT22" s="52">
        <v>2201.3739999999998</v>
      </c>
      <c r="AU22" s="52">
        <v>2201.3739999999998</v>
      </c>
      <c r="AV22" s="52">
        <v>2457.8910000000001</v>
      </c>
      <c r="AW22" s="52">
        <v>2457.8910000000001</v>
      </c>
      <c r="AX22" s="52">
        <v>2461.0590000000002</v>
      </c>
      <c r="AY22" s="52">
        <v>2461.0590000000002</v>
      </c>
      <c r="AZ22" s="52">
        <v>2573.491</v>
      </c>
      <c r="BA22" s="52">
        <v>2573.491</v>
      </c>
      <c r="BB22" s="52">
        <v>2637.826</v>
      </c>
      <c r="BC22" s="52">
        <v>2637.826</v>
      </c>
      <c r="BD22" s="52">
        <v>2779.672</v>
      </c>
      <c r="BE22" s="52">
        <v>2779.672</v>
      </c>
      <c r="BF22" s="52">
        <v>2822.6950000000002</v>
      </c>
      <c r="BG22" s="52">
        <v>2822.6950000000002</v>
      </c>
      <c r="BH22" s="52">
        <v>2921.212</v>
      </c>
      <c r="BI22" s="52">
        <v>2921.212</v>
      </c>
      <c r="BJ22" s="52">
        <v>2870.2489999999998</v>
      </c>
      <c r="BK22" s="52">
        <v>2870.2489999999998</v>
      </c>
      <c r="BL22" s="52">
        <v>3289.4740000000002</v>
      </c>
      <c r="BM22" s="52">
        <v>3289.4740000000002</v>
      </c>
      <c r="BN22" s="52">
        <v>3232.241</v>
      </c>
      <c r="BO22" s="52">
        <v>3232.241</v>
      </c>
      <c r="BP22" s="52">
        <v>3197.7289999999998</v>
      </c>
      <c r="BQ22" s="52">
        <v>3197.7289999999998</v>
      </c>
      <c r="BR22" s="52">
        <v>3733.6790000000001</v>
      </c>
      <c r="BS22" s="52">
        <v>3733.6790000000001</v>
      </c>
      <c r="BT22" s="52">
        <v>4671.7340000000004</v>
      </c>
      <c r="BU22" s="52">
        <v>4671.7340000000004</v>
      </c>
      <c r="BV22" s="52">
        <v>4173.7240000000002</v>
      </c>
      <c r="BW22" s="52">
        <v>4173.7240000000002</v>
      </c>
      <c r="BX22" s="52">
        <v>4015.6669999999999</v>
      </c>
      <c r="BY22" s="52">
        <v>4015.6669999999999</v>
      </c>
      <c r="BZ22" s="52">
        <v>4144.4830000000002</v>
      </c>
      <c r="CA22" s="52">
        <v>4144.4830000000002</v>
      </c>
      <c r="CB22" s="52">
        <v>4503.5540000000001</v>
      </c>
      <c r="CC22" s="52">
        <v>4503.5540000000001</v>
      </c>
      <c r="CD22" s="52">
        <v>4074.931</v>
      </c>
      <c r="CE22" s="52">
        <v>4074.931</v>
      </c>
      <c r="CF22" s="52">
        <v>4468.5609999999997</v>
      </c>
      <c r="CG22" s="52">
        <v>4468.5609999999997</v>
      </c>
      <c r="CH22" s="52"/>
    </row>
    <row r="23" spans="1:89">
      <c r="A23" s="52" t="s">
        <v>189</v>
      </c>
      <c r="B23" s="52"/>
      <c r="C23" s="52"/>
      <c r="D23" s="52"/>
      <c r="E23" s="52"/>
      <c r="F23" s="52"/>
      <c r="G23" s="52"/>
      <c r="H23" s="52"/>
      <c r="I23" s="52"/>
      <c r="J23" s="52">
        <v>621.31299999999999</v>
      </c>
      <c r="K23" s="52">
        <v>621.31299999999999</v>
      </c>
      <c r="L23" s="52"/>
      <c r="M23" s="52"/>
      <c r="N23" s="52">
        <v>1681.1310000000001</v>
      </c>
      <c r="O23" s="52">
        <v>1681.1310000000001</v>
      </c>
      <c r="P23" s="52">
        <v>1373.885</v>
      </c>
      <c r="Q23" s="52">
        <v>1373.885</v>
      </c>
      <c r="R23" s="52">
        <v>2298.7199999999998</v>
      </c>
      <c r="S23" s="52">
        <v>2298.7199999999998</v>
      </c>
      <c r="T23" s="52">
        <v>1697.04</v>
      </c>
      <c r="U23" s="52">
        <v>1697.04</v>
      </c>
      <c r="V23" s="52">
        <v>2306.2080000000001</v>
      </c>
      <c r="W23" s="52">
        <v>2306.2080000000001</v>
      </c>
      <c r="X23" s="52">
        <v>1920.6220000000001</v>
      </c>
      <c r="Y23" s="52">
        <v>1920.6220000000001</v>
      </c>
      <c r="Z23" s="52">
        <v>2834.6759999999999</v>
      </c>
      <c r="AA23" s="52">
        <v>2834.6759999999999</v>
      </c>
      <c r="AB23" s="52"/>
      <c r="AC23" s="52"/>
      <c r="AD23" s="52">
        <v>2473.94</v>
      </c>
      <c r="AE23" s="52">
        <v>2473.94</v>
      </c>
      <c r="AF23" s="52"/>
      <c r="AG23" s="52"/>
      <c r="AH23" s="52">
        <v>2795.1570000000002</v>
      </c>
      <c r="AI23" s="52">
        <v>2795.1570000000002</v>
      </c>
      <c r="AJ23" s="52">
        <v>2399.7489999999998</v>
      </c>
      <c r="AK23" s="52">
        <v>2399.7489999999998</v>
      </c>
      <c r="AL23" s="52">
        <v>2761.3159999999998</v>
      </c>
      <c r="AM23" s="52">
        <v>2761.3159999999998</v>
      </c>
      <c r="AN23" s="52">
        <v>2395.2420000000002</v>
      </c>
      <c r="AO23" s="52">
        <v>2395.2420000000002</v>
      </c>
      <c r="AP23" s="52">
        <v>2445.9870000000001</v>
      </c>
      <c r="AQ23" s="52">
        <v>2445.9870000000001</v>
      </c>
      <c r="AR23" s="52">
        <v>2657.9589999999998</v>
      </c>
      <c r="AS23" s="52">
        <v>2657.9589999999998</v>
      </c>
      <c r="AT23" s="52">
        <v>3138.5210000000002</v>
      </c>
      <c r="AU23" s="52">
        <v>3138.5210000000002</v>
      </c>
      <c r="AV23" s="52">
        <v>3100.5259999999998</v>
      </c>
      <c r="AW23" s="52">
        <v>3100.5259999999998</v>
      </c>
      <c r="AX23" s="52">
        <v>3201.6880000000001</v>
      </c>
      <c r="AY23" s="52">
        <v>3201.6880000000001</v>
      </c>
      <c r="AZ23" s="52">
        <v>3437.855</v>
      </c>
      <c r="BA23" s="52">
        <v>3437.855</v>
      </c>
      <c r="BB23" s="52">
        <v>3055.7190000000001</v>
      </c>
      <c r="BC23" s="52">
        <v>3055.7190000000001</v>
      </c>
      <c r="BD23" s="52">
        <v>3775.4360000000001</v>
      </c>
      <c r="BE23" s="52">
        <v>3775.4360000000001</v>
      </c>
      <c r="BF23" s="52">
        <v>3876.393</v>
      </c>
      <c r="BG23" s="52">
        <v>3876.393</v>
      </c>
      <c r="BH23" s="52">
        <v>3856.5659999999998</v>
      </c>
      <c r="BI23" s="52">
        <v>3856.5659999999998</v>
      </c>
      <c r="BJ23" s="52">
        <v>4284.7060000000001</v>
      </c>
      <c r="BK23" s="52">
        <v>4284.7060000000001</v>
      </c>
      <c r="BL23" s="52">
        <v>3948.3809999999999</v>
      </c>
      <c r="BM23" s="52">
        <v>3948.3809999999999</v>
      </c>
      <c r="BN23" s="52">
        <v>4341.5429999999997</v>
      </c>
      <c r="BO23" s="52">
        <v>4341.5429999999997</v>
      </c>
      <c r="BP23" s="52">
        <v>4454.9560000000001</v>
      </c>
      <c r="BQ23" s="52">
        <v>4454.9560000000001</v>
      </c>
      <c r="BR23" s="52">
        <v>4681.45</v>
      </c>
      <c r="BS23" s="52">
        <v>4681.45</v>
      </c>
      <c r="BT23" s="52">
        <v>3825.7330000000002</v>
      </c>
      <c r="BU23" s="52">
        <v>3825.7330000000002</v>
      </c>
      <c r="BV23" s="52">
        <v>3823.018</v>
      </c>
      <c r="BW23" s="52">
        <v>3823.018</v>
      </c>
      <c r="BX23" s="52">
        <v>3097.3</v>
      </c>
      <c r="BY23" s="52">
        <v>3097.3</v>
      </c>
      <c r="BZ23" s="52">
        <v>3872.9070000000002</v>
      </c>
      <c r="CA23" s="52">
        <v>3872.9070000000002</v>
      </c>
      <c r="CB23" s="52">
        <v>3971.5680000000002</v>
      </c>
      <c r="CC23" s="52">
        <v>3971.5680000000002</v>
      </c>
      <c r="CD23" s="52">
        <v>3233.1170000000002</v>
      </c>
      <c r="CE23" s="52">
        <v>3233.1170000000002</v>
      </c>
      <c r="CF23" s="52">
        <v>2904.453</v>
      </c>
      <c r="CG23" s="52">
        <v>2904.453</v>
      </c>
      <c r="CH23" s="52"/>
    </row>
    <row r="24" spans="1:89">
      <c r="A24" s="52" t="s">
        <v>190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</row>
    <row r="25" spans="1:89">
      <c r="A25" s="52" t="s">
        <v>191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</row>
    <row r="26" spans="1:89">
      <c r="A26" s="52" t="s">
        <v>192</v>
      </c>
      <c r="B26" s="52"/>
      <c r="C26" s="52"/>
      <c r="D26" s="52"/>
      <c r="E26" s="52"/>
      <c r="F26" s="52"/>
      <c r="G26" s="52"/>
      <c r="H26" s="52">
        <v>1755.778</v>
      </c>
      <c r="I26" s="52">
        <v>1755.778</v>
      </c>
      <c r="J26" s="52">
        <v>257.41199999999998</v>
      </c>
      <c r="K26" s="52">
        <v>257.41199999999998</v>
      </c>
      <c r="L26" s="52"/>
      <c r="M26" s="52"/>
      <c r="N26" s="52">
        <v>1680.3040000000001</v>
      </c>
      <c r="O26" s="52">
        <v>1680.3040000000001</v>
      </c>
      <c r="P26" s="52"/>
      <c r="Q26" s="52"/>
      <c r="R26" s="52">
        <v>2659.183</v>
      </c>
      <c r="S26" s="52">
        <v>2659.183</v>
      </c>
      <c r="T26" s="52"/>
      <c r="U26" s="52"/>
      <c r="V26" s="52">
        <v>979.48099999999999</v>
      </c>
      <c r="W26" s="52">
        <v>979.48099999999999</v>
      </c>
      <c r="X26" s="52">
        <v>12456.286</v>
      </c>
      <c r="Y26" s="52">
        <v>12456.286</v>
      </c>
      <c r="Z26" s="52">
        <v>6089.7</v>
      </c>
      <c r="AA26" s="52">
        <v>6089.7</v>
      </c>
      <c r="AB26" s="52">
        <v>4430.0309999999999</v>
      </c>
      <c r="AC26" s="52">
        <v>4430.0309999999999</v>
      </c>
      <c r="AD26" s="52">
        <v>2271.6480000000001</v>
      </c>
      <c r="AE26" s="52">
        <v>2271.6480000000001</v>
      </c>
      <c r="AF26" s="52">
        <v>4254.2550000000001</v>
      </c>
      <c r="AG26" s="52">
        <v>4254.2550000000001</v>
      </c>
      <c r="AH26" s="52">
        <v>3636.1689999999999</v>
      </c>
      <c r="AI26" s="52">
        <v>3636.1689999999999</v>
      </c>
      <c r="AJ26" s="52">
        <v>5639.098</v>
      </c>
      <c r="AK26" s="52">
        <v>5639.098</v>
      </c>
      <c r="AL26" s="52">
        <v>7304.8950000000004</v>
      </c>
      <c r="AM26" s="52">
        <v>7304.8950000000004</v>
      </c>
      <c r="AN26" s="52">
        <v>3859.1790000000001</v>
      </c>
      <c r="AO26" s="52">
        <v>3859.1790000000001</v>
      </c>
      <c r="AP26" s="52">
        <v>2485.1669999999999</v>
      </c>
      <c r="AQ26" s="52">
        <v>2485.1669999999999</v>
      </c>
      <c r="AR26" s="52">
        <v>4889.4840000000004</v>
      </c>
      <c r="AS26" s="52">
        <v>4889.4840000000004</v>
      </c>
      <c r="AT26" s="52">
        <v>6528.2479999999996</v>
      </c>
      <c r="AU26" s="52">
        <v>6528.2479999999996</v>
      </c>
      <c r="AV26" s="52">
        <v>7329.6859999999997</v>
      </c>
      <c r="AW26" s="52">
        <v>7329.6859999999997</v>
      </c>
      <c r="AX26" s="52">
        <v>6181.2879999999996</v>
      </c>
      <c r="AY26" s="52">
        <v>6181.2879999999996</v>
      </c>
      <c r="AZ26" s="52">
        <v>8663.2279999999992</v>
      </c>
      <c r="BA26" s="52">
        <v>8663.2279999999992</v>
      </c>
      <c r="BB26" s="52">
        <v>5260.9380000000001</v>
      </c>
      <c r="BC26" s="52">
        <v>5260.9380000000001</v>
      </c>
      <c r="BD26" s="52">
        <v>4528.4579999999996</v>
      </c>
      <c r="BE26" s="52">
        <v>4528.4579999999996</v>
      </c>
      <c r="BF26" s="52">
        <v>3162.107</v>
      </c>
      <c r="BG26" s="52">
        <v>3162.107</v>
      </c>
      <c r="BH26" s="52">
        <v>4791.9189999999999</v>
      </c>
      <c r="BI26" s="52">
        <v>4791.9189999999999</v>
      </c>
      <c r="BJ26" s="52">
        <v>2714.991</v>
      </c>
      <c r="BK26" s="52">
        <v>2714.991</v>
      </c>
      <c r="BL26" s="52">
        <v>4223.6840000000002</v>
      </c>
      <c r="BM26" s="52">
        <v>4223.6840000000002</v>
      </c>
      <c r="BN26" s="52">
        <v>1725.0150000000001</v>
      </c>
      <c r="BO26" s="52">
        <v>1725.0150000000001</v>
      </c>
      <c r="BP26" s="52">
        <v>2682.645</v>
      </c>
      <c r="BQ26" s="52">
        <v>2682.645</v>
      </c>
      <c r="BR26" s="52">
        <v>4497.9740000000002</v>
      </c>
      <c r="BS26" s="52">
        <v>4497.9740000000002</v>
      </c>
      <c r="BT26" s="52">
        <v>4104.4279999999999</v>
      </c>
      <c r="BU26" s="52">
        <v>4104.4279999999999</v>
      </c>
      <c r="BV26" s="52">
        <v>16419.11</v>
      </c>
      <c r="BW26" s="52">
        <v>16419.11</v>
      </c>
      <c r="BX26" s="52">
        <v>5546.2790000000005</v>
      </c>
      <c r="BY26" s="52">
        <v>5546.2790000000005</v>
      </c>
      <c r="BZ26" s="52">
        <v>4250.7510000000002</v>
      </c>
      <c r="CA26" s="52">
        <v>4250.7510000000002</v>
      </c>
      <c r="CB26" s="52">
        <v>5598.6229999999996</v>
      </c>
      <c r="CC26" s="52">
        <v>5598.6229999999996</v>
      </c>
      <c r="CD26" s="52">
        <v>5087.8819999999996</v>
      </c>
      <c r="CE26" s="52">
        <v>5087.8819999999996</v>
      </c>
      <c r="CF26" s="52">
        <v>6736.4059999999999</v>
      </c>
      <c r="CG26" s="52">
        <v>6736.4059999999999</v>
      </c>
      <c r="CH26" s="52"/>
    </row>
    <row r="27" spans="1:89">
      <c r="A27" s="52" t="s">
        <v>193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>
        <v>2111.9499999999998</v>
      </c>
      <c r="AC27" s="52">
        <v>2111.9499999999998</v>
      </c>
      <c r="AD27" s="52"/>
      <c r="AE27" s="52"/>
      <c r="AF27" s="52">
        <v>2754.4340000000002</v>
      </c>
      <c r="AG27" s="52">
        <v>2754.4340000000002</v>
      </c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</row>
    <row r="28" spans="1:89">
      <c r="A28" s="52" t="s">
        <v>194</v>
      </c>
      <c r="B28" s="52"/>
      <c r="C28" s="52"/>
      <c r="D28" s="52"/>
      <c r="E28" s="52"/>
      <c r="F28" s="52"/>
      <c r="G28" s="52"/>
      <c r="H28" s="52"/>
      <c r="I28" s="52"/>
      <c r="J28" s="52">
        <v>9.1929999999999996</v>
      </c>
      <c r="K28" s="52">
        <v>9.1929999999999996</v>
      </c>
      <c r="L28" s="52"/>
      <c r="M28" s="52"/>
      <c r="N28" s="52">
        <v>9.0920000000000005</v>
      </c>
      <c r="O28" s="52">
        <v>9.0920000000000005</v>
      </c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>
        <v>346.02100000000002</v>
      </c>
      <c r="BO28" s="52">
        <v>346.02100000000002</v>
      </c>
      <c r="BP28" s="52"/>
      <c r="BQ28" s="52"/>
      <c r="BR28" s="52">
        <v>359.072</v>
      </c>
      <c r="BS28" s="52">
        <v>359.072</v>
      </c>
      <c r="BT28" s="52"/>
      <c r="BU28" s="52"/>
      <c r="BV28" s="52">
        <v>357.22</v>
      </c>
      <c r="BW28" s="52">
        <v>357.22</v>
      </c>
      <c r="BX28" s="52"/>
      <c r="BY28" s="52"/>
      <c r="BZ28" s="52">
        <v>324.173</v>
      </c>
      <c r="CA28" s="52">
        <v>324.173</v>
      </c>
      <c r="CB28" s="52"/>
      <c r="CC28" s="52"/>
      <c r="CD28" s="52">
        <v>336.49400000000003</v>
      </c>
      <c r="CE28" s="52">
        <v>336.49400000000003</v>
      </c>
      <c r="CF28" s="52"/>
      <c r="CG28" s="52"/>
      <c r="CH28" s="52"/>
    </row>
    <row r="29" spans="1:89">
      <c r="A29" s="52" t="s">
        <v>195</v>
      </c>
      <c r="B29" s="165">
        <v>9445.2489999999998</v>
      </c>
      <c r="C29" s="165">
        <v>9445.2489999999998</v>
      </c>
      <c r="D29" s="165">
        <v>10683.903</v>
      </c>
      <c r="E29" s="165">
        <v>10683.903</v>
      </c>
      <c r="F29" s="165">
        <v>9225.6579999999994</v>
      </c>
      <c r="G29" s="165">
        <v>9225.6579999999994</v>
      </c>
      <c r="H29" s="165">
        <v>5474.924</v>
      </c>
      <c r="I29" s="165">
        <v>5474.924</v>
      </c>
      <c r="J29" s="165">
        <v>4566.0010000000002</v>
      </c>
      <c r="K29" s="165">
        <v>4566.0010000000002</v>
      </c>
      <c r="L29" s="165"/>
      <c r="M29" s="165"/>
      <c r="N29" s="165">
        <v>5290.5190000000002</v>
      </c>
      <c r="O29" s="165">
        <v>5290.5190000000002</v>
      </c>
      <c r="P29" s="165">
        <v>6786.6989999999996</v>
      </c>
      <c r="Q29" s="165">
        <v>6786.6989999999996</v>
      </c>
      <c r="R29" s="165">
        <v>6676.8980000000001</v>
      </c>
      <c r="S29" s="165">
        <v>6676.8980000000001</v>
      </c>
      <c r="T29" s="165">
        <v>7547.97</v>
      </c>
      <c r="U29" s="165">
        <v>7547.97</v>
      </c>
      <c r="V29" s="165">
        <v>6404.7709999999997</v>
      </c>
      <c r="W29" s="165">
        <v>6404.7709999999997</v>
      </c>
      <c r="X29" s="165">
        <v>8446.6650000000009</v>
      </c>
      <c r="Y29" s="165">
        <v>8446.6650000000009</v>
      </c>
      <c r="Z29" s="165">
        <v>11236.772999999999</v>
      </c>
      <c r="AA29" s="165">
        <v>11236.772999999999</v>
      </c>
      <c r="AB29" s="165">
        <v>7479.3429999999998</v>
      </c>
      <c r="AC29" s="165">
        <v>7479.3429999999998</v>
      </c>
      <c r="AD29" s="165">
        <v>9535.5560000000005</v>
      </c>
      <c r="AE29" s="165">
        <v>9535.5560000000005</v>
      </c>
      <c r="AF29" s="165">
        <v>9319.1290000000008</v>
      </c>
      <c r="AG29" s="165">
        <v>9319.1290000000008</v>
      </c>
      <c r="AH29" s="165">
        <v>9635.741</v>
      </c>
      <c r="AI29" s="165">
        <v>9635.741</v>
      </c>
      <c r="AJ29" s="165">
        <v>9066.4159999999993</v>
      </c>
      <c r="AK29" s="165">
        <v>9066.4159999999993</v>
      </c>
      <c r="AL29" s="165">
        <v>10640.398999999999</v>
      </c>
      <c r="AM29" s="165">
        <v>10640.398999999999</v>
      </c>
      <c r="AN29" s="165">
        <v>9125.4950000000008</v>
      </c>
      <c r="AO29" s="165">
        <v>9125.4950000000008</v>
      </c>
      <c r="AP29" s="165">
        <v>10978.395</v>
      </c>
      <c r="AQ29" s="165">
        <v>10978.395</v>
      </c>
      <c r="AR29" s="165">
        <v>10090.422</v>
      </c>
      <c r="AS29" s="165">
        <v>10090.422</v>
      </c>
      <c r="AT29" s="165">
        <v>11825.08</v>
      </c>
      <c r="AU29" s="165">
        <v>11825.08</v>
      </c>
      <c r="AV29" s="165">
        <v>10394.807000000001</v>
      </c>
      <c r="AW29" s="165">
        <v>10394.807000000001</v>
      </c>
      <c r="AX29" s="165">
        <v>12041.002</v>
      </c>
      <c r="AY29" s="165">
        <v>12041.002</v>
      </c>
      <c r="AZ29" s="165">
        <v>10550.8</v>
      </c>
      <c r="BA29" s="165">
        <v>10550.8</v>
      </c>
      <c r="BB29" s="165">
        <v>11215.421</v>
      </c>
      <c r="BC29" s="165">
        <v>11215.421</v>
      </c>
      <c r="BD29" s="165">
        <v>10202.458000000001</v>
      </c>
      <c r="BE29" s="165">
        <v>10202.458000000001</v>
      </c>
      <c r="BF29" s="165">
        <v>12590.679</v>
      </c>
      <c r="BG29" s="165">
        <v>12590.679</v>
      </c>
      <c r="BH29" s="165">
        <v>11701.01</v>
      </c>
      <c r="BI29" s="165">
        <v>11701.01</v>
      </c>
      <c r="BJ29" s="165">
        <v>13351.145</v>
      </c>
      <c r="BK29" s="165">
        <v>13351.145</v>
      </c>
      <c r="BL29" s="165">
        <v>12269.23</v>
      </c>
      <c r="BM29" s="165">
        <v>12269.23</v>
      </c>
      <c r="BN29" s="165">
        <v>14901.281999999999</v>
      </c>
      <c r="BO29" s="165">
        <v>14901.281999999999</v>
      </c>
      <c r="BP29" s="165">
        <v>13277.620999999999</v>
      </c>
      <c r="BQ29" s="165">
        <v>13277.620999999999</v>
      </c>
      <c r="BR29" s="165">
        <v>15319.675999999999</v>
      </c>
      <c r="BS29" s="165">
        <v>15319.675999999999</v>
      </c>
      <c r="BT29" s="165">
        <v>15149.812</v>
      </c>
      <c r="BU29" s="165">
        <v>15149.812</v>
      </c>
      <c r="BV29" s="165">
        <v>16938.111000000001</v>
      </c>
      <c r="BW29" s="165">
        <v>16938.111000000001</v>
      </c>
      <c r="BX29" s="165">
        <v>15591.63</v>
      </c>
      <c r="BY29" s="165">
        <v>15591.63</v>
      </c>
      <c r="BZ29" s="165">
        <v>16646.63</v>
      </c>
      <c r="CA29" s="165">
        <v>16646.63</v>
      </c>
      <c r="CB29" s="165">
        <v>15033.319</v>
      </c>
      <c r="CC29" s="165">
        <v>15033.319</v>
      </c>
      <c r="CD29" s="165">
        <v>15972.478999999999</v>
      </c>
      <c r="CE29" s="165">
        <v>15972.478999999999</v>
      </c>
      <c r="CF29" s="165">
        <v>15650.034</v>
      </c>
      <c r="CG29" s="165">
        <v>15650.034</v>
      </c>
      <c r="CH29" s="165"/>
    </row>
    <row r="30" spans="1:89">
      <c r="A30" s="52" t="s">
        <v>196</v>
      </c>
      <c r="B30" s="52">
        <v>9445.2489999999998</v>
      </c>
      <c r="C30" s="52">
        <v>9445.2489999999998</v>
      </c>
      <c r="D30" s="52">
        <v>10683.903</v>
      </c>
      <c r="E30" s="52">
        <v>10683.903</v>
      </c>
      <c r="F30" s="52">
        <v>9225.6579999999994</v>
      </c>
      <c r="G30" s="52">
        <v>9225.6579999999994</v>
      </c>
      <c r="H30" s="52">
        <v>8839.0750000000007</v>
      </c>
      <c r="I30" s="52">
        <v>8839.0750000000007</v>
      </c>
      <c r="J30" s="52">
        <v>7271.8919999999998</v>
      </c>
      <c r="K30" s="52">
        <v>7271.8919999999998</v>
      </c>
      <c r="L30" s="52"/>
      <c r="M30" s="52"/>
      <c r="N30" s="52">
        <v>10490.123</v>
      </c>
      <c r="O30" s="52">
        <v>10490.123</v>
      </c>
      <c r="P30" s="52">
        <v>9886.4560000000001</v>
      </c>
      <c r="Q30" s="52">
        <v>9886.4560000000001</v>
      </c>
      <c r="R30" s="52">
        <v>12676.723</v>
      </c>
      <c r="S30" s="52">
        <v>12676.723</v>
      </c>
      <c r="T30" s="52">
        <v>11128.146000000001</v>
      </c>
      <c r="U30" s="52">
        <v>11128.146000000001</v>
      </c>
      <c r="V30" s="52">
        <v>10613.82</v>
      </c>
      <c r="W30" s="52">
        <v>10613.82</v>
      </c>
      <c r="X30" s="52">
        <v>24596.17</v>
      </c>
      <c r="Y30" s="52">
        <v>24596.17</v>
      </c>
      <c r="Z30" s="52">
        <v>21422.191999999999</v>
      </c>
      <c r="AA30" s="52">
        <v>21422.191999999999</v>
      </c>
      <c r="AB30" s="52">
        <v>15654.376</v>
      </c>
      <c r="AC30" s="52">
        <v>15654.376</v>
      </c>
      <c r="AD30" s="52">
        <v>15458.768</v>
      </c>
      <c r="AE30" s="52">
        <v>15458.768</v>
      </c>
      <c r="AF30" s="52">
        <v>18306.153999999999</v>
      </c>
      <c r="AG30" s="52">
        <v>18306.153999999999</v>
      </c>
      <c r="AH30" s="52">
        <v>17366.616999999998</v>
      </c>
      <c r="AI30" s="52">
        <v>17366.616999999998</v>
      </c>
      <c r="AJ30" s="52">
        <v>18800.125</v>
      </c>
      <c r="AK30" s="52">
        <v>18800.125</v>
      </c>
      <c r="AL30" s="52">
        <v>21935.309000000001</v>
      </c>
      <c r="AM30" s="52">
        <v>21935.309000000001</v>
      </c>
      <c r="AN30" s="52">
        <v>17365.77</v>
      </c>
      <c r="AO30" s="52">
        <v>17365.77</v>
      </c>
      <c r="AP30" s="52">
        <v>17642.449000000001</v>
      </c>
      <c r="AQ30" s="52">
        <v>17642.449000000001</v>
      </c>
      <c r="AR30" s="52">
        <v>19969.859</v>
      </c>
      <c r="AS30" s="52">
        <v>19969.859</v>
      </c>
      <c r="AT30" s="52">
        <v>23693.223000000002</v>
      </c>
      <c r="AU30" s="52">
        <v>23693.223000000002</v>
      </c>
      <c r="AV30" s="52">
        <v>23282.91</v>
      </c>
      <c r="AW30" s="52">
        <v>23282.91</v>
      </c>
      <c r="AX30" s="52">
        <v>23885.037</v>
      </c>
      <c r="AY30" s="52">
        <v>23885.037</v>
      </c>
      <c r="AZ30" s="52">
        <v>25225.374</v>
      </c>
      <c r="BA30" s="52">
        <v>25225.374</v>
      </c>
      <c r="BB30" s="52">
        <v>22169.903999999999</v>
      </c>
      <c r="BC30" s="52">
        <v>22169.903999999999</v>
      </c>
      <c r="BD30" s="52">
        <v>21286.024000000001</v>
      </c>
      <c r="BE30" s="52">
        <v>21286.024000000001</v>
      </c>
      <c r="BF30" s="52">
        <v>22451.874</v>
      </c>
      <c r="BG30" s="52">
        <v>22451.874</v>
      </c>
      <c r="BH30" s="52">
        <v>23270.706999999999</v>
      </c>
      <c r="BI30" s="52">
        <v>23270.706999999999</v>
      </c>
      <c r="BJ30" s="52">
        <v>23221.091</v>
      </c>
      <c r="BK30" s="52">
        <v>23221.091</v>
      </c>
      <c r="BL30" s="52">
        <v>23730.769</v>
      </c>
      <c r="BM30" s="52">
        <v>23730.769</v>
      </c>
      <c r="BN30" s="52">
        <v>24546.101999999999</v>
      </c>
      <c r="BO30" s="52">
        <v>24546.101999999999</v>
      </c>
      <c r="BP30" s="52">
        <v>23612.951000000001</v>
      </c>
      <c r="BQ30" s="52">
        <v>23612.951000000001</v>
      </c>
      <c r="BR30" s="52">
        <v>28591.850999999999</v>
      </c>
      <c r="BS30" s="52">
        <v>28591.850999999999</v>
      </c>
      <c r="BT30" s="52">
        <v>27751.706999999999</v>
      </c>
      <c r="BU30" s="52">
        <v>27751.706999999999</v>
      </c>
      <c r="BV30" s="52">
        <v>41711.182999999997</v>
      </c>
      <c r="BW30" s="52">
        <v>41711.182999999997</v>
      </c>
      <c r="BX30" s="52">
        <v>28250.876</v>
      </c>
      <c r="BY30" s="52">
        <v>28250.876</v>
      </c>
      <c r="BZ30" s="52">
        <v>29238.944</v>
      </c>
      <c r="CA30" s="52">
        <v>29238.944</v>
      </c>
      <c r="CB30" s="52">
        <v>29107.063999999998</v>
      </c>
      <c r="CC30" s="52">
        <v>29107.063999999998</v>
      </c>
      <c r="CD30" s="52">
        <v>28704.902999999998</v>
      </c>
      <c r="CE30" s="52">
        <v>28704.902999999998</v>
      </c>
      <c r="CF30" s="52">
        <v>29759.454000000002</v>
      </c>
      <c r="CG30" s="52">
        <v>29759.454000000002</v>
      </c>
      <c r="CH30" s="52"/>
    </row>
    <row r="31" spans="1:89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</row>
    <row r="32" spans="1:89">
      <c r="A32" s="52" t="s">
        <v>197</v>
      </c>
      <c r="B32" s="52"/>
      <c r="C32" s="52"/>
      <c r="D32" s="52"/>
      <c r="E32" s="52"/>
      <c r="F32" s="52"/>
      <c r="G32" s="52"/>
      <c r="H32" s="52">
        <v>6172.7</v>
      </c>
      <c r="I32" s="52">
        <v>6172.7</v>
      </c>
      <c r="J32" s="52">
        <v>7127.0969999999998</v>
      </c>
      <c r="K32" s="52">
        <v>7127.0969999999998</v>
      </c>
      <c r="L32" s="52"/>
      <c r="M32" s="52"/>
      <c r="N32" s="52">
        <v>5116.9520000000002</v>
      </c>
      <c r="O32" s="52">
        <v>5116.9520000000002</v>
      </c>
      <c r="P32" s="52"/>
      <c r="Q32" s="52"/>
      <c r="R32" s="52">
        <v>3362.5680000000002</v>
      </c>
      <c r="S32" s="52">
        <v>3362.5680000000002</v>
      </c>
      <c r="T32" s="52"/>
      <c r="U32" s="52"/>
      <c r="V32" s="52">
        <v>2606.1030000000001</v>
      </c>
      <c r="W32" s="52">
        <v>2606.1030000000001</v>
      </c>
      <c r="X32" s="52">
        <v>35467.665999999997</v>
      </c>
      <c r="Y32" s="52">
        <v>35467.665999999997</v>
      </c>
      <c r="Z32" s="52">
        <v>35086.885000000002</v>
      </c>
      <c r="AA32" s="52">
        <v>35086.885000000002</v>
      </c>
      <c r="AB32" s="52">
        <v>27946.69</v>
      </c>
      <c r="AC32" s="52">
        <v>27946.69</v>
      </c>
      <c r="AD32" s="52">
        <v>28751.161</v>
      </c>
      <c r="AE32" s="52">
        <v>28751.161</v>
      </c>
      <c r="AF32" s="52">
        <v>26961.076000000001</v>
      </c>
      <c r="AG32" s="52">
        <v>26961.076000000001</v>
      </c>
      <c r="AH32" s="52">
        <v>25132.848000000002</v>
      </c>
      <c r="AI32" s="52">
        <v>25132.848000000002</v>
      </c>
      <c r="AJ32" s="52">
        <v>22089.598999999998</v>
      </c>
      <c r="AK32" s="52">
        <v>22089.598999999998</v>
      </c>
      <c r="AL32" s="52">
        <v>19385.651000000002</v>
      </c>
      <c r="AM32" s="52">
        <v>19385.651000000002</v>
      </c>
      <c r="AN32" s="52">
        <v>19054.763999999999</v>
      </c>
      <c r="AO32" s="52">
        <v>19054.763999999999</v>
      </c>
      <c r="AP32" s="52">
        <v>18384.641</v>
      </c>
      <c r="AQ32" s="52">
        <v>18384.641</v>
      </c>
      <c r="AR32" s="52">
        <v>16392.052</v>
      </c>
      <c r="AS32" s="52">
        <v>16392.052</v>
      </c>
      <c r="AT32" s="52">
        <v>19836.973000000002</v>
      </c>
      <c r="AU32" s="52">
        <v>19836.973000000002</v>
      </c>
      <c r="AV32" s="52">
        <v>18529.128000000001</v>
      </c>
      <c r="AW32" s="52">
        <v>18529.128000000001</v>
      </c>
      <c r="AX32" s="52">
        <v>17184.203000000001</v>
      </c>
      <c r="AY32" s="52">
        <v>17184.203000000001</v>
      </c>
      <c r="AZ32" s="52">
        <v>16931.407999999999</v>
      </c>
      <c r="BA32" s="52">
        <v>16931.407999999999</v>
      </c>
      <c r="BB32" s="52">
        <v>16668.629000000001</v>
      </c>
      <c r="BC32" s="52">
        <v>16668.629000000001</v>
      </c>
      <c r="BD32" s="52">
        <v>17282.306</v>
      </c>
      <c r="BE32" s="52">
        <v>17282.306</v>
      </c>
      <c r="BF32" s="52">
        <v>16047.619000000001</v>
      </c>
      <c r="BG32" s="52">
        <v>16047.619000000001</v>
      </c>
      <c r="BH32" s="52">
        <v>16136.364</v>
      </c>
      <c r="BI32" s="52">
        <v>16136.364</v>
      </c>
      <c r="BJ32" s="52">
        <v>16208.287</v>
      </c>
      <c r="BK32" s="52">
        <v>16208.287</v>
      </c>
      <c r="BL32" s="52">
        <v>15585.02</v>
      </c>
      <c r="BM32" s="52">
        <v>15585.02</v>
      </c>
      <c r="BN32" s="52">
        <v>12892.325999999999</v>
      </c>
      <c r="BO32" s="52">
        <v>12892.325999999999</v>
      </c>
      <c r="BP32" s="52">
        <v>13130.453</v>
      </c>
      <c r="BQ32" s="52">
        <v>13130.453</v>
      </c>
      <c r="BR32" s="52">
        <v>11503.826999999999</v>
      </c>
      <c r="BS32" s="52">
        <v>11503.826999999999</v>
      </c>
      <c r="BT32" s="52">
        <v>12431.152</v>
      </c>
      <c r="BU32" s="52">
        <v>12431.152</v>
      </c>
      <c r="BV32" s="52">
        <v>17454.939999999999</v>
      </c>
      <c r="BW32" s="52">
        <v>17454.939999999999</v>
      </c>
      <c r="BX32" s="52">
        <v>23056.071</v>
      </c>
      <c r="BY32" s="52">
        <v>23056.071</v>
      </c>
      <c r="BZ32" s="52">
        <v>22961.571</v>
      </c>
      <c r="CA32" s="52">
        <v>22961.571</v>
      </c>
      <c r="CB32" s="52">
        <v>22595.512999999999</v>
      </c>
      <c r="CC32" s="52">
        <v>22595.512999999999</v>
      </c>
      <c r="CD32" s="52">
        <v>28687.558000000001</v>
      </c>
      <c r="CE32" s="52">
        <v>28687.558000000001</v>
      </c>
      <c r="CF32" s="52">
        <v>31796.823</v>
      </c>
      <c r="CG32" s="52">
        <v>31796.823</v>
      </c>
      <c r="CH32" s="52"/>
    </row>
    <row r="33" spans="1:86">
      <c r="A33" s="52" t="s">
        <v>198</v>
      </c>
      <c r="B33" s="52"/>
      <c r="C33" s="52"/>
      <c r="D33" s="52"/>
      <c r="E33" s="52"/>
      <c r="F33" s="52"/>
      <c r="G33" s="52"/>
      <c r="H33" s="52"/>
      <c r="I33" s="52"/>
      <c r="J33" s="52">
        <v>14.555999999999999</v>
      </c>
      <c r="K33" s="52">
        <v>14.555999999999999</v>
      </c>
      <c r="L33" s="52"/>
      <c r="M33" s="52"/>
      <c r="N33" s="52">
        <v>6.6120000000000001</v>
      </c>
      <c r="O33" s="52">
        <v>6.6120000000000001</v>
      </c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>
        <v>894.56500000000005</v>
      </c>
      <c r="BO33" s="52">
        <v>894.56500000000005</v>
      </c>
      <c r="BP33" s="52"/>
      <c r="BQ33" s="52"/>
      <c r="BR33" s="52">
        <v>986.04200000000003</v>
      </c>
      <c r="BS33" s="52">
        <v>986.04200000000003</v>
      </c>
      <c r="BT33" s="52"/>
      <c r="BU33" s="52"/>
      <c r="BV33" s="52">
        <v>1112.921</v>
      </c>
      <c r="BW33" s="52">
        <v>1112.921</v>
      </c>
      <c r="BX33" s="52"/>
      <c r="BY33" s="52"/>
      <c r="BZ33" s="52">
        <v>956.41899999999998</v>
      </c>
      <c r="CA33" s="52">
        <v>956.41899999999998</v>
      </c>
      <c r="CB33" s="52"/>
      <c r="CC33" s="52"/>
      <c r="CD33" s="52">
        <v>1482.424</v>
      </c>
      <c r="CE33" s="52">
        <v>1482.424</v>
      </c>
      <c r="CF33" s="52"/>
      <c r="CG33" s="52"/>
      <c r="CH33" s="52"/>
    </row>
    <row r="34" spans="1:86">
      <c r="A34" s="52" t="s">
        <v>199</v>
      </c>
      <c r="B34" s="52"/>
      <c r="C34" s="52"/>
      <c r="D34" s="52"/>
      <c r="E34" s="52"/>
      <c r="F34" s="52"/>
      <c r="G34" s="52"/>
      <c r="H34" s="52"/>
      <c r="I34" s="52"/>
      <c r="J34" s="52">
        <v>3377.0010000000002</v>
      </c>
      <c r="K34" s="52">
        <v>3377.0010000000002</v>
      </c>
      <c r="L34" s="52"/>
      <c r="M34" s="52"/>
      <c r="N34" s="52">
        <v>3488.7179999999998</v>
      </c>
      <c r="O34" s="52">
        <v>3488.7179999999998</v>
      </c>
      <c r="P34" s="52">
        <v>3405.5149999999999</v>
      </c>
      <c r="Q34" s="52">
        <v>3405.5149999999999</v>
      </c>
      <c r="R34" s="52">
        <v>3241.5369999999998</v>
      </c>
      <c r="S34" s="52">
        <v>3241.5369999999998</v>
      </c>
      <c r="T34" s="52">
        <v>3400.8290000000002</v>
      </c>
      <c r="U34" s="52">
        <v>3400.8290000000002</v>
      </c>
      <c r="V34" s="52">
        <v>4094.1770000000001</v>
      </c>
      <c r="W34" s="52">
        <v>4094.1770000000001</v>
      </c>
      <c r="X34" s="52">
        <v>3579.4250000000002</v>
      </c>
      <c r="Y34" s="52">
        <v>3579.4250000000002</v>
      </c>
      <c r="Z34" s="52">
        <v>4587.9040000000005</v>
      </c>
      <c r="AA34" s="52">
        <v>4587.9040000000005</v>
      </c>
      <c r="AB34" s="52">
        <v>4408.7070000000003</v>
      </c>
      <c r="AC34" s="52">
        <v>4408.7070000000003</v>
      </c>
      <c r="AD34" s="52">
        <v>4507.1729999999998</v>
      </c>
      <c r="AE34" s="52">
        <v>4507.1729999999998</v>
      </c>
      <c r="AF34" s="52">
        <v>5226.759</v>
      </c>
      <c r="AG34" s="52">
        <v>5226.759</v>
      </c>
      <c r="AH34" s="52">
        <v>5890.2939999999999</v>
      </c>
      <c r="AI34" s="52">
        <v>5890.2939999999999</v>
      </c>
      <c r="AJ34" s="52">
        <v>6979.95</v>
      </c>
      <c r="AK34" s="52">
        <v>6979.95</v>
      </c>
      <c r="AL34" s="52">
        <v>7848.692</v>
      </c>
      <c r="AM34" s="52">
        <v>7848.692</v>
      </c>
      <c r="AN34" s="52">
        <v>7253.2420000000002</v>
      </c>
      <c r="AO34" s="52">
        <v>7253.2420000000002</v>
      </c>
      <c r="AP34" s="52">
        <v>6786.0739999999996</v>
      </c>
      <c r="AQ34" s="52">
        <v>6786.0739999999996</v>
      </c>
      <c r="AR34" s="52">
        <v>7930.3419999999996</v>
      </c>
      <c r="AS34" s="52">
        <v>7930.3419999999996</v>
      </c>
      <c r="AT34" s="52">
        <v>9221.7780000000002</v>
      </c>
      <c r="AU34" s="52">
        <v>9221.7780000000002</v>
      </c>
      <c r="AV34" s="52">
        <v>8258.7710000000006</v>
      </c>
      <c r="AW34" s="52">
        <v>8258.7710000000006</v>
      </c>
      <c r="AX34" s="52">
        <v>8382.0720000000001</v>
      </c>
      <c r="AY34" s="52">
        <v>8382.0720000000001</v>
      </c>
      <c r="AZ34" s="52">
        <v>10057.762000000001</v>
      </c>
      <c r="BA34" s="52">
        <v>10057.762000000001</v>
      </c>
      <c r="BB34" s="52">
        <v>7531.8810000000003</v>
      </c>
      <c r="BC34" s="52">
        <v>7531.8810000000003</v>
      </c>
      <c r="BD34" s="52">
        <v>7102.5720000000001</v>
      </c>
      <c r="BE34" s="52">
        <v>7102.5720000000001</v>
      </c>
      <c r="BF34" s="52">
        <v>7518.7439999999997</v>
      </c>
      <c r="BG34" s="52">
        <v>7518.7439999999997</v>
      </c>
      <c r="BH34" s="52">
        <v>6735.3540000000003</v>
      </c>
      <c r="BI34" s="52">
        <v>6735.3540000000003</v>
      </c>
      <c r="BJ34" s="52">
        <v>7074.3019999999997</v>
      </c>
      <c r="BK34" s="52">
        <v>7074.3019999999997</v>
      </c>
      <c r="BL34" s="52">
        <v>7790.4859999999999</v>
      </c>
      <c r="BM34" s="52">
        <v>7790.4859999999999</v>
      </c>
      <c r="BN34" s="52">
        <v>7612.4570000000003</v>
      </c>
      <c r="BO34" s="52">
        <v>7612.4570000000003</v>
      </c>
      <c r="BP34" s="52">
        <v>8003.7839999999997</v>
      </c>
      <c r="BQ34" s="52">
        <v>8003.7839999999997</v>
      </c>
      <c r="BR34" s="52">
        <v>8814.723</v>
      </c>
      <c r="BS34" s="52">
        <v>8814.723</v>
      </c>
      <c r="BT34" s="52">
        <v>7468.6049999999996</v>
      </c>
      <c r="BU34" s="52">
        <v>7468.6049999999996</v>
      </c>
      <c r="BV34" s="52">
        <v>6626.4930000000004</v>
      </c>
      <c r="BW34" s="52">
        <v>6626.4930000000004</v>
      </c>
      <c r="BX34" s="52">
        <v>4687.6930000000002</v>
      </c>
      <c r="BY34" s="52">
        <v>4687.6930000000002</v>
      </c>
      <c r="BZ34" s="52">
        <v>4895.8779999999997</v>
      </c>
      <c r="CA34" s="52">
        <v>4895.8779999999997</v>
      </c>
      <c r="CB34" s="52">
        <v>4890.049</v>
      </c>
      <c r="CC34" s="52">
        <v>4890.049</v>
      </c>
      <c r="CD34" s="52">
        <v>5063.5990000000002</v>
      </c>
      <c r="CE34" s="52">
        <v>5063.5990000000002</v>
      </c>
      <c r="CF34" s="52">
        <v>4864.6229999999996</v>
      </c>
      <c r="CG34" s="52">
        <v>4864.6229999999996</v>
      </c>
      <c r="CH34" s="52"/>
    </row>
    <row r="35" spans="1:86">
      <c r="A35" s="52" t="s">
        <v>191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</row>
    <row r="36" spans="1:86">
      <c r="A36" s="52" t="s">
        <v>200</v>
      </c>
      <c r="B36" s="165">
        <v>15557.165999999999</v>
      </c>
      <c r="C36" s="165">
        <v>15557.165999999999</v>
      </c>
      <c r="D36" s="165">
        <v>15881.29</v>
      </c>
      <c r="E36" s="165">
        <v>15881.29</v>
      </c>
      <c r="F36" s="165">
        <v>14757.574000000001</v>
      </c>
      <c r="G36" s="165">
        <v>14757.574000000001</v>
      </c>
      <c r="H36" s="165">
        <v>6935.8919999999998</v>
      </c>
      <c r="I36" s="165">
        <v>6935.8919999999998</v>
      </c>
      <c r="J36" s="165">
        <v>4454.915</v>
      </c>
      <c r="K36" s="165">
        <v>4454.915</v>
      </c>
      <c r="L36" s="165"/>
      <c r="M36" s="165"/>
      <c r="N36" s="165">
        <v>3709.3980000000001</v>
      </c>
      <c r="O36" s="165">
        <v>3709.3980000000001</v>
      </c>
      <c r="P36" s="165">
        <v>7918.0860000000002</v>
      </c>
      <c r="Q36" s="165">
        <v>7918.0860000000002</v>
      </c>
      <c r="R36" s="165">
        <v>2576.741</v>
      </c>
      <c r="S36" s="165">
        <v>2576.741</v>
      </c>
      <c r="T36" s="165">
        <v>6217.3370000000004</v>
      </c>
      <c r="U36" s="165">
        <v>6217.3370000000004</v>
      </c>
      <c r="V36" s="165">
        <v>2211.5050000000001</v>
      </c>
      <c r="W36" s="165">
        <v>2211.5050000000001</v>
      </c>
      <c r="X36" s="165">
        <v>2305.4850000000001</v>
      </c>
      <c r="Y36" s="165">
        <v>2305.4850000000001</v>
      </c>
      <c r="Z36" s="165">
        <v>2150.277</v>
      </c>
      <c r="AA36" s="165">
        <v>2150.277</v>
      </c>
      <c r="AB36" s="165">
        <v>1791.204</v>
      </c>
      <c r="AC36" s="165">
        <v>1791.204</v>
      </c>
      <c r="AD36" s="165">
        <v>2225.2040000000002</v>
      </c>
      <c r="AE36" s="165">
        <v>2225.2040000000002</v>
      </c>
      <c r="AF36" s="165">
        <v>2418.759</v>
      </c>
      <c r="AG36" s="165">
        <v>2418.759</v>
      </c>
      <c r="AH36" s="165">
        <v>2043.067</v>
      </c>
      <c r="AI36" s="165">
        <v>2043.067</v>
      </c>
      <c r="AJ36" s="165">
        <v>1765.873</v>
      </c>
      <c r="AK36" s="165">
        <v>1765.873</v>
      </c>
      <c r="AL36" s="165">
        <v>2993.596</v>
      </c>
      <c r="AM36" s="165">
        <v>2993.596</v>
      </c>
      <c r="AN36" s="165">
        <v>2773.55</v>
      </c>
      <c r="AO36" s="165">
        <v>2773.55</v>
      </c>
      <c r="AP36" s="165">
        <v>3001.232</v>
      </c>
      <c r="AQ36" s="165">
        <v>3001.232</v>
      </c>
      <c r="AR36" s="165">
        <v>3133.5120000000002</v>
      </c>
      <c r="AS36" s="165">
        <v>3133.5120000000002</v>
      </c>
      <c r="AT36" s="165">
        <v>2597.1489999999999</v>
      </c>
      <c r="AU36" s="165">
        <v>2597.1489999999999</v>
      </c>
      <c r="AV36" s="165">
        <v>3227.12</v>
      </c>
      <c r="AW36" s="165">
        <v>3227.12</v>
      </c>
      <c r="AX36" s="165">
        <v>3270.0230000000001</v>
      </c>
      <c r="AY36" s="165">
        <v>3270.0230000000001</v>
      </c>
      <c r="AZ36" s="165">
        <v>2899.4319999999998</v>
      </c>
      <c r="BA36" s="165">
        <v>2899.4319999999998</v>
      </c>
      <c r="BB36" s="165">
        <v>3087.11</v>
      </c>
      <c r="BC36" s="165">
        <v>3087.11</v>
      </c>
      <c r="BD36" s="165">
        <v>2432.6</v>
      </c>
      <c r="BE36" s="165">
        <v>2432.6</v>
      </c>
      <c r="BF36" s="165">
        <v>2278.6219999999998</v>
      </c>
      <c r="BG36" s="165">
        <v>2278.6219999999998</v>
      </c>
      <c r="BH36" s="165">
        <v>2362.6260000000002</v>
      </c>
      <c r="BI36" s="165">
        <v>2362.6260000000002</v>
      </c>
      <c r="BJ36" s="165">
        <v>2040.528</v>
      </c>
      <c r="BK36" s="165">
        <v>2040.528</v>
      </c>
      <c r="BL36" s="165">
        <v>2669.029</v>
      </c>
      <c r="BM36" s="165">
        <v>2669.029</v>
      </c>
      <c r="BN36" s="165">
        <v>2114.7979999999998</v>
      </c>
      <c r="BO36" s="165">
        <v>2114.7979999999998</v>
      </c>
      <c r="BP36" s="165">
        <v>3132.556</v>
      </c>
      <c r="BQ36" s="165">
        <v>3132.556</v>
      </c>
      <c r="BR36" s="165">
        <v>2292.886</v>
      </c>
      <c r="BS36" s="165">
        <v>2292.886</v>
      </c>
      <c r="BT36" s="165">
        <v>3520.6</v>
      </c>
      <c r="BU36" s="165">
        <v>3520.6</v>
      </c>
      <c r="BV36" s="165">
        <v>2553.7460000000001</v>
      </c>
      <c r="BW36" s="165">
        <v>2553.7460000000001</v>
      </c>
      <c r="BX36" s="165">
        <v>3570.3980000000001</v>
      </c>
      <c r="BY36" s="165">
        <v>3570.3980000000001</v>
      </c>
      <c r="BZ36" s="165">
        <v>2204.8090000000002</v>
      </c>
      <c r="CA36" s="165">
        <v>2204.8090000000002</v>
      </c>
      <c r="CB36" s="165">
        <v>3409.5949999999998</v>
      </c>
      <c r="CC36" s="165">
        <v>3409.5949999999998</v>
      </c>
      <c r="CD36" s="165">
        <v>2209.7579999999998</v>
      </c>
      <c r="CE36" s="165">
        <v>2209.7579999999998</v>
      </c>
      <c r="CF36" s="165">
        <v>3963.9740000000002</v>
      </c>
      <c r="CG36" s="165">
        <v>3963.9740000000002</v>
      </c>
      <c r="CH36" s="165"/>
    </row>
    <row r="37" spans="1:86">
      <c r="A37" s="166" t="s">
        <v>201</v>
      </c>
      <c r="B37" s="166">
        <v>25002.415000000001</v>
      </c>
      <c r="C37" s="166">
        <v>25002.415000000001</v>
      </c>
      <c r="D37" s="166">
        <v>26565.192999999999</v>
      </c>
      <c r="E37" s="166">
        <v>26565.192999999999</v>
      </c>
      <c r="F37" s="166">
        <v>23983.232</v>
      </c>
      <c r="G37" s="166">
        <v>23983.232</v>
      </c>
      <c r="H37" s="166">
        <v>21947.667000000001</v>
      </c>
      <c r="I37" s="166">
        <v>21947.667000000001</v>
      </c>
      <c r="J37" s="166">
        <v>22245.460999999999</v>
      </c>
      <c r="K37" s="166">
        <v>22245.460999999999</v>
      </c>
      <c r="L37" s="166"/>
      <c r="M37" s="166"/>
      <c r="N37" s="166">
        <v>22811.803</v>
      </c>
      <c r="O37" s="166">
        <v>22811.803</v>
      </c>
      <c r="P37" s="166">
        <v>21210.057000000001</v>
      </c>
      <c r="Q37" s="166">
        <v>21210.057000000001</v>
      </c>
      <c r="R37" s="166">
        <v>21857.569</v>
      </c>
      <c r="S37" s="166">
        <v>21857.569</v>
      </c>
      <c r="T37" s="166">
        <v>20746.312000000002</v>
      </c>
      <c r="U37" s="166">
        <v>20746.312000000002</v>
      </c>
      <c r="V37" s="166">
        <v>19525.605</v>
      </c>
      <c r="W37" s="166">
        <v>19525.605</v>
      </c>
      <c r="X37" s="166">
        <v>65948.745999999999</v>
      </c>
      <c r="Y37" s="166">
        <v>65948.745999999999</v>
      </c>
      <c r="Z37" s="166">
        <v>63247.258000000002</v>
      </c>
      <c r="AA37" s="166">
        <v>63247.258000000002</v>
      </c>
      <c r="AB37" s="166">
        <v>49800.976999999999</v>
      </c>
      <c r="AC37" s="166">
        <v>49800.976999999999</v>
      </c>
      <c r="AD37" s="166">
        <v>50942.305999999997</v>
      </c>
      <c r="AE37" s="166">
        <v>50942.305999999997</v>
      </c>
      <c r="AF37" s="166">
        <v>52912.748</v>
      </c>
      <c r="AG37" s="166">
        <v>52912.748</v>
      </c>
      <c r="AH37" s="166">
        <v>50432.826000000001</v>
      </c>
      <c r="AI37" s="166">
        <v>50432.826000000001</v>
      </c>
      <c r="AJ37" s="166">
        <v>49635.546999999999</v>
      </c>
      <c r="AK37" s="166">
        <v>49635.546999999999</v>
      </c>
      <c r="AL37" s="166">
        <v>52163.248</v>
      </c>
      <c r="AM37" s="166">
        <v>52163.248</v>
      </c>
      <c r="AN37" s="166">
        <v>46447.326000000001</v>
      </c>
      <c r="AO37" s="166">
        <v>46447.326000000001</v>
      </c>
      <c r="AP37" s="166">
        <v>45814.396000000001</v>
      </c>
      <c r="AQ37" s="166">
        <v>45814.396000000001</v>
      </c>
      <c r="AR37" s="166">
        <v>47425.764999999999</v>
      </c>
      <c r="AS37" s="166">
        <v>47425.764999999999</v>
      </c>
      <c r="AT37" s="166">
        <v>55349.123</v>
      </c>
      <c r="AU37" s="166">
        <v>55349.123</v>
      </c>
      <c r="AV37" s="166">
        <v>53297.928999999996</v>
      </c>
      <c r="AW37" s="166">
        <v>53297.928999999996</v>
      </c>
      <c r="AX37" s="166">
        <v>52721.334999999999</v>
      </c>
      <c r="AY37" s="166">
        <v>52721.334999999999</v>
      </c>
      <c r="AZ37" s="166">
        <v>55113.976000000002</v>
      </c>
      <c r="BA37" s="166">
        <v>55113.976000000002</v>
      </c>
      <c r="BB37" s="166">
        <v>49457.523999999998</v>
      </c>
      <c r="BC37" s="166">
        <v>49457.523999999998</v>
      </c>
      <c r="BD37" s="166">
        <v>48103.502</v>
      </c>
      <c r="BE37" s="166">
        <v>48103.502</v>
      </c>
      <c r="BF37" s="166">
        <v>48296.858999999997</v>
      </c>
      <c r="BG37" s="166">
        <v>48296.858999999997</v>
      </c>
      <c r="BH37" s="166">
        <v>48505.050999999999</v>
      </c>
      <c r="BI37" s="166">
        <v>48505.050999999999</v>
      </c>
      <c r="BJ37" s="166">
        <v>48544.207999999999</v>
      </c>
      <c r="BK37" s="166">
        <v>48544.207999999999</v>
      </c>
      <c r="BL37" s="166">
        <v>49775.303999999996</v>
      </c>
      <c r="BM37" s="166">
        <v>49775.303999999996</v>
      </c>
      <c r="BN37" s="166">
        <v>48060.248</v>
      </c>
      <c r="BO37" s="166">
        <v>48060.248</v>
      </c>
      <c r="BP37" s="166">
        <v>47879.743999999999</v>
      </c>
      <c r="BQ37" s="166">
        <v>47879.743999999999</v>
      </c>
      <c r="BR37" s="166">
        <v>52189.328999999998</v>
      </c>
      <c r="BS37" s="166">
        <v>52189.328999999998</v>
      </c>
      <c r="BT37" s="166">
        <v>51172.063999999998</v>
      </c>
      <c r="BU37" s="166">
        <v>51172.063999999998</v>
      </c>
      <c r="BV37" s="166">
        <v>69459.282999999996</v>
      </c>
      <c r="BW37" s="166">
        <v>69459.282999999996</v>
      </c>
      <c r="BX37" s="166">
        <v>59565.038</v>
      </c>
      <c r="BY37" s="166">
        <v>59565.038</v>
      </c>
      <c r="BZ37" s="166">
        <v>60257.620999999999</v>
      </c>
      <c r="CA37" s="166">
        <v>60257.620999999999</v>
      </c>
      <c r="CB37" s="166">
        <v>60002.220999999998</v>
      </c>
      <c r="CC37" s="166">
        <v>60002.220999999998</v>
      </c>
      <c r="CD37" s="166">
        <v>66148.241999999998</v>
      </c>
      <c r="CE37" s="166">
        <v>66148.241999999998</v>
      </c>
      <c r="CF37" s="166">
        <v>70384.873999999996</v>
      </c>
      <c r="CG37" s="166">
        <v>70384.873999999996</v>
      </c>
      <c r="CH37" s="166"/>
    </row>
    <row r="38" spans="1:86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</row>
    <row r="39" spans="1:86">
      <c r="A39" s="166" t="s">
        <v>202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</row>
    <row r="40" spans="1:86">
      <c r="A40" s="52" t="s">
        <v>203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</row>
    <row r="41" spans="1:86">
      <c r="A41" s="52" t="s">
        <v>204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>
        <v>43768.637000000002</v>
      </c>
      <c r="S41" s="52">
        <v>43768.637000000002</v>
      </c>
      <c r="T41" s="52"/>
      <c r="U41" s="52"/>
      <c r="V41" s="52">
        <v>45669.063000000002</v>
      </c>
      <c r="W41" s="52">
        <v>45669.063000000002</v>
      </c>
      <c r="X41" s="52"/>
      <c r="Y41" s="52"/>
      <c r="Z41" s="52">
        <v>11489.175999999999</v>
      </c>
      <c r="AA41" s="52">
        <v>11489.175999999999</v>
      </c>
      <c r="AB41" s="52"/>
      <c r="AC41" s="52"/>
      <c r="AD41" s="52"/>
      <c r="AE41" s="52"/>
      <c r="AF41" s="52"/>
      <c r="AG41" s="52"/>
      <c r="AH41" s="52">
        <v>18519.391</v>
      </c>
      <c r="AI41" s="52">
        <v>18519.391</v>
      </c>
      <c r="AJ41" s="52">
        <v>15620.300999999999</v>
      </c>
      <c r="AK41" s="52">
        <v>15620.300999999999</v>
      </c>
      <c r="AL41" s="52">
        <v>21752.957999999999</v>
      </c>
      <c r="AM41" s="52">
        <v>21752.957999999999</v>
      </c>
      <c r="AN41" s="52">
        <v>21178.866000000002</v>
      </c>
      <c r="AO41" s="52">
        <v>21178.866000000002</v>
      </c>
      <c r="AP41" s="52">
        <v>28705.921999999999</v>
      </c>
      <c r="AQ41" s="52">
        <v>28705.921999999999</v>
      </c>
      <c r="AR41" s="52">
        <v>26394.284</v>
      </c>
      <c r="AS41" s="52">
        <v>26394.284</v>
      </c>
      <c r="AT41" s="52">
        <v>26814.313999999998</v>
      </c>
      <c r="AU41" s="52">
        <v>26814.313999999998</v>
      </c>
      <c r="AV41" s="52">
        <v>26852.269</v>
      </c>
      <c r="AW41" s="52">
        <v>26852.269</v>
      </c>
      <c r="AX41" s="52">
        <v>28731.786</v>
      </c>
      <c r="AY41" s="52">
        <v>28731.786</v>
      </c>
      <c r="AZ41" s="52">
        <v>26313.563999999998</v>
      </c>
      <c r="BA41" s="52">
        <v>26313.563999999998</v>
      </c>
      <c r="BB41" s="52">
        <v>30500.294000000002</v>
      </c>
      <c r="BC41" s="52">
        <v>30500.294000000002</v>
      </c>
      <c r="BD41" s="52">
        <v>31295.321</v>
      </c>
      <c r="BE41" s="52">
        <v>31295.321</v>
      </c>
      <c r="BF41" s="52">
        <v>33704.154000000002</v>
      </c>
      <c r="BG41" s="52">
        <v>33704.154000000002</v>
      </c>
      <c r="BH41" s="52">
        <v>34535.353999999999</v>
      </c>
      <c r="BI41" s="52">
        <v>34535.353999999999</v>
      </c>
      <c r="BJ41" s="52">
        <v>35220.284</v>
      </c>
      <c r="BK41" s="52">
        <v>35220.284</v>
      </c>
      <c r="BL41" s="52">
        <v>35958.502</v>
      </c>
      <c r="BM41" s="52">
        <v>35958.502</v>
      </c>
      <c r="BN41" s="52">
        <v>41241.603999999999</v>
      </c>
      <c r="BO41" s="52">
        <v>41241.603999999999</v>
      </c>
      <c r="BP41" s="52">
        <v>41854.305</v>
      </c>
      <c r="BQ41" s="52">
        <v>41854.305</v>
      </c>
      <c r="BR41" s="52">
        <v>51295.588000000003</v>
      </c>
      <c r="BS41" s="52">
        <v>51295.588000000003</v>
      </c>
      <c r="BT41" s="52">
        <v>51427.627</v>
      </c>
      <c r="BU41" s="52">
        <v>51427.627</v>
      </c>
      <c r="BV41" s="52">
        <v>37091.205000000002</v>
      </c>
      <c r="BW41" s="52">
        <v>37091.205000000002</v>
      </c>
      <c r="BX41" s="52">
        <v>36837.764999999999</v>
      </c>
      <c r="BY41" s="52">
        <v>36837.764999999999</v>
      </c>
      <c r="BZ41" s="52">
        <v>41795.834999999999</v>
      </c>
      <c r="CA41" s="52">
        <v>41795.834999999999</v>
      </c>
      <c r="CB41" s="52">
        <v>42573.300999999999</v>
      </c>
      <c r="CC41" s="52">
        <v>42573.300999999999</v>
      </c>
      <c r="CD41" s="52">
        <v>48967.391000000003</v>
      </c>
      <c r="CE41" s="52">
        <v>48967.391000000003</v>
      </c>
      <c r="CF41" s="52">
        <v>46084.135000000002</v>
      </c>
      <c r="CG41" s="52">
        <v>46084.135000000002</v>
      </c>
      <c r="CH41" s="52"/>
    </row>
    <row r="42" spans="1:86">
      <c r="A42" s="52" t="s">
        <v>205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</row>
    <row r="43" spans="1:86">
      <c r="A43" s="52" t="s">
        <v>206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>
        <v>140</v>
      </c>
      <c r="S43" s="52">
        <v>140</v>
      </c>
      <c r="T43" s="52"/>
      <c r="U43" s="52"/>
      <c r="V43" s="52">
        <v>140</v>
      </c>
      <c r="W43" s="52">
        <v>140</v>
      </c>
      <c r="X43" s="52"/>
      <c r="Y43" s="52"/>
      <c r="Z43" s="52">
        <v>155</v>
      </c>
      <c r="AA43" s="52">
        <v>155</v>
      </c>
      <c r="AB43" s="52"/>
      <c r="AC43" s="52"/>
      <c r="AD43" s="52"/>
      <c r="AE43" s="52"/>
      <c r="AF43" s="52"/>
      <c r="AG43" s="52"/>
      <c r="AH43" s="52">
        <v>171</v>
      </c>
      <c r="AI43" s="52">
        <v>171</v>
      </c>
      <c r="AJ43" s="52">
        <v>167</v>
      </c>
      <c r="AK43" s="52">
        <v>167</v>
      </c>
      <c r="AL43" s="52">
        <v>174</v>
      </c>
      <c r="AM43" s="52">
        <v>174</v>
      </c>
      <c r="AN43" s="52">
        <v>171</v>
      </c>
      <c r="AO43" s="52">
        <v>171</v>
      </c>
      <c r="AP43" s="52">
        <v>179</v>
      </c>
      <c r="AQ43" s="52">
        <v>179</v>
      </c>
      <c r="AR43" s="52">
        <v>179</v>
      </c>
      <c r="AS43" s="52">
        <v>179</v>
      </c>
      <c r="AT43" s="52">
        <v>164</v>
      </c>
      <c r="AU43" s="52">
        <v>164</v>
      </c>
      <c r="AV43" s="52">
        <v>172</v>
      </c>
      <c r="AW43" s="52">
        <v>172</v>
      </c>
      <c r="AX43" s="52">
        <v>161</v>
      </c>
      <c r="AY43" s="52">
        <v>161</v>
      </c>
      <c r="AZ43" s="52">
        <v>165</v>
      </c>
      <c r="BA43" s="52">
        <v>165</v>
      </c>
      <c r="BB43" s="52">
        <v>157</v>
      </c>
      <c r="BC43" s="52">
        <v>157</v>
      </c>
      <c r="BD43" s="52">
        <v>165</v>
      </c>
      <c r="BE43" s="52">
        <v>165</v>
      </c>
      <c r="BF43" s="52">
        <v>162</v>
      </c>
      <c r="BG43" s="52">
        <v>162</v>
      </c>
      <c r="BH43" s="52">
        <v>162</v>
      </c>
      <c r="BI43" s="52">
        <v>162</v>
      </c>
      <c r="BJ43" s="52">
        <v>161</v>
      </c>
      <c r="BK43" s="52">
        <v>161</v>
      </c>
      <c r="BL43" s="52">
        <v>162</v>
      </c>
      <c r="BM43" s="52">
        <v>162</v>
      </c>
      <c r="BN43" s="52">
        <v>163</v>
      </c>
      <c r="BO43" s="52">
        <v>163</v>
      </c>
      <c r="BP43" s="52">
        <v>168</v>
      </c>
      <c r="BQ43" s="52">
        <v>168</v>
      </c>
      <c r="BR43" s="52">
        <v>180</v>
      </c>
      <c r="BS43" s="52">
        <v>180</v>
      </c>
      <c r="BT43" s="52">
        <v>176</v>
      </c>
      <c r="BU43" s="52">
        <v>176</v>
      </c>
      <c r="BV43" s="52">
        <v>174</v>
      </c>
      <c r="BW43" s="52">
        <v>174</v>
      </c>
      <c r="BX43" s="52">
        <v>110</v>
      </c>
      <c r="BY43" s="52">
        <v>110</v>
      </c>
      <c r="BZ43" s="52">
        <v>115</v>
      </c>
      <c r="CA43" s="52">
        <v>115</v>
      </c>
      <c r="CB43" s="52">
        <v>119</v>
      </c>
      <c r="CC43" s="52">
        <v>119</v>
      </c>
      <c r="CD43" s="52">
        <v>124</v>
      </c>
      <c r="CE43" s="52">
        <v>124</v>
      </c>
      <c r="CF43" s="52">
        <v>120</v>
      </c>
      <c r="CG43" s="52">
        <v>120</v>
      </c>
      <c r="CH43" s="52"/>
    </row>
    <row r="44" spans="1:86">
      <c r="A44" s="52" t="s">
        <v>207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</row>
    <row r="45" spans="1:86">
      <c r="A45" s="52" t="s">
        <v>208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</row>
    <row r="46" spans="1:86">
      <c r="A46" s="52" t="s">
        <v>134</v>
      </c>
      <c r="B46" s="52">
        <v>2954.2440000000001</v>
      </c>
      <c r="C46" s="52">
        <v>2954.2440000000001</v>
      </c>
      <c r="D46" s="52">
        <v>3449.402</v>
      </c>
      <c r="E46" s="52">
        <v>3449.402</v>
      </c>
      <c r="F46" s="52">
        <v>4424.5829999999996</v>
      </c>
      <c r="G46" s="52">
        <v>4424.5829999999996</v>
      </c>
      <c r="H46" s="52">
        <v>4609.6819999999998</v>
      </c>
      <c r="I46" s="52">
        <v>4609.6819999999998</v>
      </c>
      <c r="J46" s="52">
        <v>5227.9170000000004</v>
      </c>
      <c r="K46" s="52">
        <v>5227.9170000000004</v>
      </c>
      <c r="L46" s="52"/>
      <c r="M46" s="52"/>
      <c r="N46" s="52">
        <v>6091.4129999999996</v>
      </c>
      <c r="O46" s="52">
        <v>6091.4129999999996</v>
      </c>
      <c r="P46" s="52">
        <v>6506.0829999999996</v>
      </c>
      <c r="Q46" s="52">
        <v>6506.0829999999996</v>
      </c>
      <c r="R46" s="52">
        <v>6981.2309999999998</v>
      </c>
      <c r="S46" s="52">
        <v>6981.2309999999998</v>
      </c>
      <c r="T46" s="52">
        <v>7288.5929999999998</v>
      </c>
      <c r="U46" s="52">
        <v>7288.5929999999998</v>
      </c>
      <c r="V46" s="52">
        <v>8192.7389999999996</v>
      </c>
      <c r="W46" s="52">
        <v>8192.7389999999996</v>
      </c>
      <c r="X46" s="52">
        <v>1830.8820000000001</v>
      </c>
      <c r="Y46" s="52">
        <v>1830.8820000000001</v>
      </c>
      <c r="Z46" s="52">
        <v>1988.1559999999999</v>
      </c>
      <c r="AA46" s="52">
        <v>1988.1559999999999</v>
      </c>
      <c r="AB46" s="52">
        <v>2008.885</v>
      </c>
      <c r="AC46" s="52">
        <v>2008.885</v>
      </c>
      <c r="AD46" s="52">
        <v>2263.3910000000001</v>
      </c>
      <c r="AE46" s="52">
        <v>2263.3910000000001</v>
      </c>
      <c r="AF46" s="52">
        <v>2399.7139999999999</v>
      </c>
      <c r="AG46" s="52">
        <v>2399.7139999999999</v>
      </c>
      <c r="AH46" s="52">
        <v>2560.5309999999999</v>
      </c>
      <c r="AI46" s="52">
        <v>2560.5309999999999</v>
      </c>
      <c r="AJ46" s="52">
        <v>2568.922</v>
      </c>
      <c r="AK46" s="52">
        <v>2568.922</v>
      </c>
      <c r="AL46" s="52">
        <v>2427.0050000000001</v>
      </c>
      <c r="AM46" s="52">
        <v>2427.0050000000001</v>
      </c>
      <c r="AN46" s="52">
        <v>2270.9250000000002</v>
      </c>
      <c r="AO46" s="52">
        <v>2270.9250000000002</v>
      </c>
      <c r="AP46" s="52">
        <v>2179.5590000000002</v>
      </c>
      <c r="AQ46" s="52">
        <v>2179.5590000000002</v>
      </c>
      <c r="AR46" s="52">
        <v>2307.4349999999999</v>
      </c>
      <c r="AS46" s="52">
        <v>2307.4349999999999</v>
      </c>
      <c r="AT46" s="52">
        <v>2021.942</v>
      </c>
      <c r="AU46" s="52">
        <v>2021.942</v>
      </c>
      <c r="AV46" s="52">
        <v>2265.8510000000001</v>
      </c>
      <c r="AW46" s="52">
        <v>2265.8510000000001</v>
      </c>
      <c r="AX46" s="52">
        <v>2332.4290000000001</v>
      </c>
      <c r="AY46" s="52">
        <v>2332.4290000000001</v>
      </c>
      <c r="AZ46" s="52">
        <v>2705.518</v>
      </c>
      <c r="BA46" s="52">
        <v>2705.518</v>
      </c>
      <c r="BB46" s="52">
        <v>2443.5940000000001</v>
      </c>
      <c r="BC46" s="52">
        <v>2443.5940000000001</v>
      </c>
      <c r="BD46" s="52">
        <v>2544.1590000000001</v>
      </c>
      <c r="BE46" s="52">
        <v>2544.1590000000001</v>
      </c>
      <c r="BF46" s="52">
        <v>2599.797</v>
      </c>
      <c r="BG46" s="52">
        <v>2599.797</v>
      </c>
      <c r="BH46" s="52">
        <v>2834.3429999999998</v>
      </c>
      <c r="BI46" s="52">
        <v>2834.3429999999998</v>
      </c>
      <c r="BJ46" s="52">
        <v>2766.4079999999999</v>
      </c>
      <c r="BK46" s="52">
        <v>2766.4079999999999</v>
      </c>
      <c r="BL46" s="52">
        <v>2992.915</v>
      </c>
      <c r="BM46" s="52">
        <v>2992.915</v>
      </c>
      <c r="BN46" s="52">
        <v>3175.2489999999998</v>
      </c>
      <c r="BO46" s="52">
        <v>3175.2489999999998</v>
      </c>
      <c r="BP46" s="52">
        <v>3475.2440000000001</v>
      </c>
      <c r="BQ46" s="52">
        <v>3475.2440000000001</v>
      </c>
      <c r="BR46" s="52">
        <v>3863.125</v>
      </c>
      <c r="BS46" s="52">
        <v>3863.125</v>
      </c>
      <c r="BT46" s="52">
        <v>3986.5610000000001</v>
      </c>
      <c r="BU46" s="52">
        <v>3986.5610000000001</v>
      </c>
      <c r="BV46" s="52">
        <v>4186.7539999999999</v>
      </c>
      <c r="BW46" s="52">
        <v>4186.7539999999999</v>
      </c>
      <c r="BX46" s="52">
        <v>3872.3969999999999</v>
      </c>
      <c r="BY46" s="52">
        <v>3872.3969999999999</v>
      </c>
      <c r="BZ46" s="52">
        <v>4318.3770000000004</v>
      </c>
      <c r="CA46" s="52">
        <v>4318.3770000000004</v>
      </c>
      <c r="CB46" s="52">
        <v>4252.5540000000001</v>
      </c>
      <c r="CC46" s="52">
        <v>4252.5540000000001</v>
      </c>
      <c r="CD46" s="52">
        <v>4565.2169999999996</v>
      </c>
      <c r="CE46" s="52">
        <v>4565.2169999999996</v>
      </c>
      <c r="CF46" s="52">
        <v>4401.4319999999998</v>
      </c>
      <c r="CG46" s="52">
        <v>4401.4319999999998</v>
      </c>
      <c r="CH46" s="52"/>
    </row>
    <row r="47" spans="1:86">
      <c r="A47" s="52" t="s">
        <v>209</v>
      </c>
      <c r="B47" s="165">
        <v>17489.436000000002</v>
      </c>
      <c r="C47" s="165">
        <v>17489.436000000002</v>
      </c>
      <c r="D47" s="165">
        <v>14463.441999999999</v>
      </c>
      <c r="E47" s="165">
        <v>14463.441999999999</v>
      </c>
      <c r="F47" s="165">
        <v>18642.726999999999</v>
      </c>
      <c r="G47" s="165">
        <v>18642.726999999999</v>
      </c>
      <c r="H47" s="165">
        <v>24420.41</v>
      </c>
      <c r="I47" s="165">
        <v>24420.41</v>
      </c>
      <c r="J47" s="165">
        <v>25537.423999999999</v>
      </c>
      <c r="K47" s="165">
        <v>25537.423999999999</v>
      </c>
      <c r="L47" s="165"/>
      <c r="M47" s="165"/>
      <c r="N47" s="165">
        <v>32601.041000000001</v>
      </c>
      <c r="O47" s="165">
        <v>32601.041000000001</v>
      </c>
      <c r="P47" s="165">
        <v>34422.546000000002</v>
      </c>
      <c r="Q47" s="165">
        <v>34422.546000000002</v>
      </c>
      <c r="R47" s="165">
        <v>-4018.2669999999998</v>
      </c>
      <c r="S47" s="165">
        <v>-4018.2669999999998</v>
      </c>
      <c r="T47" s="165">
        <v>40128.241999999998</v>
      </c>
      <c r="U47" s="165">
        <v>40128.241999999998</v>
      </c>
      <c r="V47" s="165">
        <v>-6806.0810000000001</v>
      </c>
      <c r="W47" s="165">
        <v>-6806.0810000000001</v>
      </c>
      <c r="X47" s="165">
        <v>3119.6219999999998</v>
      </c>
      <c r="Y47" s="165">
        <v>3119.6219999999998</v>
      </c>
      <c r="Z47" s="165">
        <v>-4493.4129999999996</v>
      </c>
      <c r="AA47" s="165">
        <v>-4493.4129999999996</v>
      </c>
      <c r="AB47" s="165">
        <v>4922.2569999999996</v>
      </c>
      <c r="AC47" s="165">
        <v>4922.2569999999996</v>
      </c>
      <c r="AD47" s="165">
        <v>9772.9390000000003</v>
      </c>
      <c r="AE47" s="165">
        <v>9772.9390000000003</v>
      </c>
      <c r="AF47" s="165">
        <v>10510.654</v>
      </c>
      <c r="AG47" s="165">
        <v>10510.654</v>
      </c>
      <c r="AH47" s="165">
        <v>-5709.8890000000001</v>
      </c>
      <c r="AI47" s="165">
        <v>-5709.8890000000001</v>
      </c>
      <c r="AJ47" s="165">
        <v>-5745.53</v>
      </c>
      <c r="AK47" s="165">
        <v>-5745.53</v>
      </c>
      <c r="AL47" s="165">
        <v>-6173.1319999999996</v>
      </c>
      <c r="AM47" s="165">
        <v>-6173.1319999999996</v>
      </c>
      <c r="AN47" s="165">
        <v>-6394.3419999999996</v>
      </c>
      <c r="AO47" s="165">
        <v>-6394.3419999999996</v>
      </c>
      <c r="AP47" s="165">
        <v>-7286.3549999999996</v>
      </c>
      <c r="AQ47" s="165">
        <v>-7286.3549999999996</v>
      </c>
      <c r="AR47" s="165">
        <v>-7130.3280000000004</v>
      </c>
      <c r="AS47" s="165">
        <v>-7130.3280000000004</v>
      </c>
      <c r="AT47" s="165">
        <v>-6896.2879999999996</v>
      </c>
      <c r="AU47" s="165">
        <v>-6896.2879999999996</v>
      </c>
      <c r="AV47" s="165">
        <v>-8672.1610000000001</v>
      </c>
      <c r="AW47" s="165">
        <v>-8672.1610000000001</v>
      </c>
      <c r="AX47" s="165">
        <v>-7810.4830000000002</v>
      </c>
      <c r="AY47" s="165">
        <v>-7810.4830000000002</v>
      </c>
      <c r="AZ47" s="165">
        <v>-7439.884</v>
      </c>
      <c r="BA47" s="165">
        <v>-7439.884</v>
      </c>
      <c r="BB47" s="165">
        <v>-7201.3389999999999</v>
      </c>
      <c r="BC47" s="165">
        <v>-7201.3389999999999</v>
      </c>
      <c r="BD47" s="165">
        <v>-7892.5079999999998</v>
      </c>
      <c r="BE47" s="165">
        <v>-7892.5079999999998</v>
      </c>
      <c r="BF47" s="165">
        <v>-7076.893</v>
      </c>
      <c r="BG47" s="165">
        <v>-7076.893</v>
      </c>
      <c r="BH47" s="165">
        <v>-7072.1009999999997</v>
      </c>
      <c r="BI47" s="165">
        <v>-7072.1009999999997</v>
      </c>
      <c r="BJ47" s="165">
        <v>-7533.7190000000001</v>
      </c>
      <c r="BK47" s="165">
        <v>-7533.7190000000001</v>
      </c>
      <c r="BL47" s="165">
        <v>-7720.7039999999997</v>
      </c>
      <c r="BM47" s="165">
        <v>-7720.7039999999997</v>
      </c>
      <c r="BN47" s="165">
        <v>-8077.7160000000003</v>
      </c>
      <c r="BO47" s="165">
        <v>-8077.7160000000003</v>
      </c>
      <c r="BP47" s="165">
        <v>-8900.2610000000004</v>
      </c>
      <c r="BQ47" s="165">
        <v>-8900.2610000000004</v>
      </c>
      <c r="BR47" s="165">
        <v>-10569.465</v>
      </c>
      <c r="BS47" s="165">
        <v>-10569.465</v>
      </c>
      <c r="BT47" s="165">
        <v>-9949.0779999999995</v>
      </c>
      <c r="BU47" s="165">
        <v>-9949.0779999999995</v>
      </c>
      <c r="BV47" s="165">
        <v>-10675.629000000001</v>
      </c>
      <c r="BW47" s="165">
        <v>-10675.629000000001</v>
      </c>
      <c r="BX47" s="165">
        <v>-10985.075999999999</v>
      </c>
      <c r="BY47" s="165">
        <v>-10985.075999999999</v>
      </c>
      <c r="BZ47" s="165">
        <v>-11863.603999999999</v>
      </c>
      <c r="CA47" s="165">
        <v>-11863.603999999999</v>
      </c>
      <c r="CB47" s="165">
        <v>-13244.277</v>
      </c>
      <c r="CC47" s="165">
        <v>-13244.277</v>
      </c>
      <c r="CD47" s="165">
        <v>-15193.38</v>
      </c>
      <c r="CE47" s="165">
        <v>-15193.38</v>
      </c>
      <c r="CF47" s="165">
        <v>-13823.289000000001</v>
      </c>
      <c r="CG47" s="165">
        <v>-13823.289000000001</v>
      </c>
      <c r="CH47" s="165"/>
    </row>
    <row r="48" spans="1:86">
      <c r="A48" s="166" t="s">
        <v>210</v>
      </c>
      <c r="B48" s="166">
        <v>20443.68</v>
      </c>
      <c r="C48" s="166">
        <v>20443.68</v>
      </c>
      <c r="D48" s="166">
        <v>17912.844000000001</v>
      </c>
      <c r="E48" s="166">
        <v>17912.844000000001</v>
      </c>
      <c r="F48" s="166">
        <v>23067.31</v>
      </c>
      <c r="G48" s="166">
        <v>23067.31</v>
      </c>
      <c r="H48" s="166">
        <v>29030.092000000001</v>
      </c>
      <c r="I48" s="166">
        <v>29030.092000000001</v>
      </c>
      <c r="J48" s="166">
        <v>30765.341</v>
      </c>
      <c r="K48" s="166">
        <v>30765.341</v>
      </c>
      <c r="L48" s="166"/>
      <c r="M48" s="166"/>
      <c r="N48" s="166">
        <v>38692.453999999998</v>
      </c>
      <c r="O48" s="166">
        <v>38692.453999999998</v>
      </c>
      <c r="P48" s="166">
        <v>40928.629000000001</v>
      </c>
      <c r="Q48" s="166">
        <v>40928.629000000001</v>
      </c>
      <c r="R48" s="166">
        <v>46871.601000000002</v>
      </c>
      <c r="S48" s="166">
        <v>46871.601000000002</v>
      </c>
      <c r="T48" s="166">
        <v>47416.834999999999</v>
      </c>
      <c r="U48" s="166">
        <v>47416.834999999999</v>
      </c>
      <c r="V48" s="166">
        <v>47195.720999999998</v>
      </c>
      <c r="W48" s="166">
        <v>47195.720999999998</v>
      </c>
      <c r="X48" s="166">
        <v>4950.5039999999999</v>
      </c>
      <c r="Y48" s="166">
        <v>4950.5039999999999</v>
      </c>
      <c r="Z48" s="166">
        <v>9138.9189999999999</v>
      </c>
      <c r="AA48" s="166">
        <v>9138.9189999999999</v>
      </c>
      <c r="AB48" s="166">
        <v>6931.1419999999998</v>
      </c>
      <c r="AC48" s="166">
        <v>6931.1419999999998</v>
      </c>
      <c r="AD48" s="166">
        <v>12036.33</v>
      </c>
      <c r="AE48" s="166">
        <v>12036.33</v>
      </c>
      <c r="AF48" s="166">
        <v>12910.368</v>
      </c>
      <c r="AG48" s="166">
        <v>12910.368</v>
      </c>
      <c r="AH48" s="166">
        <v>15541.032999999999</v>
      </c>
      <c r="AI48" s="166">
        <v>15541.032999999999</v>
      </c>
      <c r="AJ48" s="166">
        <v>12610.692999999999</v>
      </c>
      <c r="AK48" s="166">
        <v>12610.692999999999</v>
      </c>
      <c r="AL48" s="166">
        <v>18180.830999999998</v>
      </c>
      <c r="AM48" s="166">
        <v>18180.830999999998</v>
      </c>
      <c r="AN48" s="166">
        <v>17226.449000000001</v>
      </c>
      <c r="AO48" s="166">
        <v>17226.449000000001</v>
      </c>
      <c r="AP48" s="166">
        <v>23778.126</v>
      </c>
      <c r="AQ48" s="166">
        <v>23778.126</v>
      </c>
      <c r="AR48" s="166">
        <v>21750.391</v>
      </c>
      <c r="AS48" s="166">
        <v>21750.391</v>
      </c>
      <c r="AT48" s="166">
        <v>22103.968000000001</v>
      </c>
      <c r="AU48" s="166">
        <v>22103.968000000001</v>
      </c>
      <c r="AV48" s="166">
        <v>20617.958999999999</v>
      </c>
      <c r="AW48" s="166">
        <v>20617.958999999999</v>
      </c>
      <c r="AX48" s="166">
        <v>23414.732</v>
      </c>
      <c r="AY48" s="166">
        <v>23414.732</v>
      </c>
      <c r="AZ48" s="166">
        <v>21744.198</v>
      </c>
      <c r="BA48" s="166">
        <v>21744.198</v>
      </c>
      <c r="BB48" s="166">
        <v>25899.548999999999</v>
      </c>
      <c r="BC48" s="166">
        <v>25899.548999999999</v>
      </c>
      <c r="BD48" s="166">
        <v>26111.972000000002</v>
      </c>
      <c r="BE48" s="166">
        <v>26111.972000000002</v>
      </c>
      <c r="BF48" s="166">
        <v>29389.058000000001</v>
      </c>
      <c r="BG48" s="166">
        <v>29389.058000000001</v>
      </c>
      <c r="BH48" s="166">
        <v>30459.596000000001</v>
      </c>
      <c r="BI48" s="166">
        <v>30459.596000000001</v>
      </c>
      <c r="BJ48" s="166">
        <v>30613.973000000002</v>
      </c>
      <c r="BK48" s="166">
        <v>30613.973000000002</v>
      </c>
      <c r="BL48" s="166">
        <v>31392.713</v>
      </c>
      <c r="BM48" s="166">
        <v>31392.713</v>
      </c>
      <c r="BN48" s="166">
        <v>36502.137000000002</v>
      </c>
      <c r="BO48" s="166">
        <v>36502.137000000002</v>
      </c>
      <c r="BP48" s="166">
        <v>36597.288</v>
      </c>
      <c r="BQ48" s="166">
        <v>36597.288</v>
      </c>
      <c r="BR48" s="166">
        <v>44769.248</v>
      </c>
      <c r="BS48" s="166">
        <v>44769.248</v>
      </c>
      <c r="BT48" s="166">
        <v>45641.11</v>
      </c>
      <c r="BU48" s="166">
        <v>45641.11</v>
      </c>
      <c r="BV48" s="166">
        <v>30776.33</v>
      </c>
      <c r="BW48" s="166">
        <v>30776.33</v>
      </c>
      <c r="BX48" s="166">
        <v>29835.085999999999</v>
      </c>
      <c r="BY48" s="166">
        <v>29835.085999999999</v>
      </c>
      <c r="BZ48" s="166">
        <v>34365.608</v>
      </c>
      <c r="CA48" s="166">
        <v>34365.608</v>
      </c>
      <c r="CB48" s="166">
        <v>33700.578000000001</v>
      </c>
      <c r="CC48" s="166">
        <v>33700.578000000001</v>
      </c>
      <c r="CD48" s="166">
        <v>38463.228000000003</v>
      </c>
      <c r="CE48" s="166">
        <v>38463.228000000003</v>
      </c>
      <c r="CF48" s="166">
        <v>36782.277999999998</v>
      </c>
      <c r="CG48" s="166">
        <v>36782.277999999998</v>
      </c>
      <c r="CH48" s="166"/>
    </row>
    <row r="49" spans="1:86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</row>
    <row r="50" spans="1:86" ht="17" thickBot="1">
      <c r="A50" s="166" t="s">
        <v>211</v>
      </c>
      <c r="B50" s="171">
        <v>45446.095000000001</v>
      </c>
      <c r="C50" s="171">
        <v>45446.095000000001</v>
      </c>
      <c r="D50" s="171">
        <v>44478.036999999997</v>
      </c>
      <c r="E50" s="171">
        <v>44478.036999999997</v>
      </c>
      <c r="F50" s="171">
        <v>47050.542000000001</v>
      </c>
      <c r="G50" s="171">
        <v>47050.542000000001</v>
      </c>
      <c r="H50" s="171">
        <v>50977.758999999998</v>
      </c>
      <c r="I50" s="171">
        <v>50977.758999999998</v>
      </c>
      <c r="J50" s="171">
        <v>53010.802000000003</v>
      </c>
      <c r="K50" s="171">
        <v>53010.802000000003</v>
      </c>
      <c r="L50" s="171"/>
      <c r="M50" s="171"/>
      <c r="N50" s="171">
        <v>61504.256999999998</v>
      </c>
      <c r="O50" s="171">
        <v>61504.256999999998</v>
      </c>
      <c r="P50" s="171">
        <v>62138.686000000002</v>
      </c>
      <c r="Q50" s="171">
        <v>62138.686000000002</v>
      </c>
      <c r="R50" s="171">
        <v>68729.17</v>
      </c>
      <c r="S50" s="171">
        <v>68729.17</v>
      </c>
      <c r="T50" s="171">
        <v>68163.146999999997</v>
      </c>
      <c r="U50" s="171">
        <v>68163.146999999997</v>
      </c>
      <c r="V50" s="171">
        <v>66721.326000000001</v>
      </c>
      <c r="W50" s="171">
        <v>66721.326000000001</v>
      </c>
      <c r="X50" s="171">
        <v>70899.25</v>
      </c>
      <c r="Y50" s="171">
        <v>70899.25</v>
      </c>
      <c r="Z50" s="171">
        <v>72386.176999999996</v>
      </c>
      <c r="AA50" s="171">
        <v>72386.176999999996</v>
      </c>
      <c r="AB50" s="171">
        <v>56732.118999999999</v>
      </c>
      <c r="AC50" s="171">
        <v>56732.118999999999</v>
      </c>
      <c r="AD50" s="171">
        <v>62978.635999999999</v>
      </c>
      <c r="AE50" s="171">
        <v>62978.635999999999</v>
      </c>
      <c r="AF50" s="171">
        <v>65823.115999999995</v>
      </c>
      <c r="AG50" s="171">
        <v>65823.115999999995</v>
      </c>
      <c r="AH50" s="171">
        <v>65973.858999999997</v>
      </c>
      <c r="AI50" s="171">
        <v>65973.858999999997</v>
      </c>
      <c r="AJ50" s="171">
        <v>62246.239999999998</v>
      </c>
      <c r="AK50" s="171">
        <v>62246.239999999998</v>
      </c>
      <c r="AL50" s="171">
        <v>70344.078999999998</v>
      </c>
      <c r="AM50" s="171">
        <v>70344.078999999998</v>
      </c>
      <c r="AN50" s="171">
        <v>63673.775000000001</v>
      </c>
      <c r="AO50" s="171">
        <v>63673.775000000001</v>
      </c>
      <c r="AP50" s="171">
        <v>69592.521999999997</v>
      </c>
      <c r="AQ50" s="171">
        <v>69592.521999999997</v>
      </c>
      <c r="AR50" s="171">
        <v>69176.156000000003</v>
      </c>
      <c r="AS50" s="171">
        <v>69176.156000000003</v>
      </c>
      <c r="AT50" s="171">
        <v>77453.091</v>
      </c>
      <c r="AU50" s="171">
        <v>77453.091</v>
      </c>
      <c r="AV50" s="171">
        <v>73915.888000000006</v>
      </c>
      <c r="AW50" s="171">
        <v>73915.888000000006</v>
      </c>
      <c r="AX50" s="171">
        <v>76136.066999999995</v>
      </c>
      <c r="AY50" s="171">
        <v>76136.066999999995</v>
      </c>
      <c r="AZ50" s="171">
        <v>76858.173999999999</v>
      </c>
      <c r="BA50" s="171">
        <v>76858.173999999999</v>
      </c>
      <c r="BB50" s="171">
        <v>75357.073000000004</v>
      </c>
      <c r="BC50" s="171">
        <v>75357.073000000004</v>
      </c>
      <c r="BD50" s="171">
        <v>74215.474000000002</v>
      </c>
      <c r="BE50" s="171">
        <v>74215.474000000002</v>
      </c>
      <c r="BF50" s="171">
        <v>77685.917000000001</v>
      </c>
      <c r="BG50" s="171">
        <v>77685.917000000001</v>
      </c>
      <c r="BH50" s="171">
        <v>78964.646999999997</v>
      </c>
      <c r="BI50" s="171">
        <v>78964.646999999997</v>
      </c>
      <c r="BJ50" s="171">
        <v>79158.180999999997</v>
      </c>
      <c r="BK50" s="171">
        <v>79158.180999999997</v>
      </c>
      <c r="BL50" s="171">
        <v>81168.017000000007</v>
      </c>
      <c r="BM50" s="171">
        <v>81168.017000000007</v>
      </c>
      <c r="BN50" s="171">
        <v>84562.384999999995</v>
      </c>
      <c r="BO50" s="171">
        <v>84562.384999999995</v>
      </c>
      <c r="BP50" s="171">
        <v>84477.032000000007</v>
      </c>
      <c r="BQ50" s="171">
        <v>84477.032000000007</v>
      </c>
      <c r="BR50" s="171">
        <v>96958.577000000005</v>
      </c>
      <c r="BS50" s="171">
        <v>96958.577000000005</v>
      </c>
      <c r="BT50" s="171">
        <v>96813.173999999999</v>
      </c>
      <c r="BU50" s="171">
        <v>96813.173999999999</v>
      </c>
      <c r="BV50" s="171">
        <v>100235.613</v>
      </c>
      <c r="BW50" s="171">
        <v>100235.613</v>
      </c>
      <c r="BX50" s="171">
        <v>89400.123999999996</v>
      </c>
      <c r="BY50" s="171">
        <v>89400.123999999996</v>
      </c>
      <c r="BZ50" s="171">
        <v>94623.229000000007</v>
      </c>
      <c r="CA50" s="171">
        <v>94623.229000000007</v>
      </c>
      <c r="CB50" s="171">
        <v>93702.798999999999</v>
      </c>
      <c r="CC50" s="171">
        <v>93702.798999999999</v>
      </c>
      <c r="CD50" s="171">
        <v>104611.47</v>
      </c>
      <c r="CE50" s="171">
        <v>104611.47</v>
      </c>
      <c r="CF50" s="171">
        <v>107167.152</v>
      </c>
      <c r="CG50" s="171">
        <v>107167.152</v>
      </c>
      <c r="CH50" s="171"/>
    </row>
    <row r="51" spans="1:86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</row>
    <row r="52" spans="1:86">
      <c r="A52" s="166" t="s">
        <v>212</v>
      </c>
      <c r="B52" s="52">
        <v>862.87400000000002</v>
      </c>
      <c r="C52" s="52">
        <v>862.87400000000002</v>
      </c>
      <c r="D52" s="52">
        <v>838.75</v>
      </c>
      <c r="E52" s="52">
        <v>838.75</v>
      </c>
      <c r="F52" s="52">
        <v>850.13900000000001</v>
      </c>
      <c r="G52" s="52">
        <v>850.13900000000001</v>
      </c>
      <c r="H52" s="52">
        <v>850.19299999999998</v>
      </c>
      <c r="I52" s="52">
        <v>850.19299999999998</v>
      </c>
      <c r="J52" s="52">
        <v>860</v>
      </c>
      <c r="K52" s="52">
        <v>860</v>
      </c>
      <c r="L52" s="52">
        <v>860</v>
      </c>
      <c r="M52" s="52">
        <v>860</v>
      </c>
      <c r="N52" s="52">
        <v>862.56299999999999</v>
      </c>
      <c r="O52" s="52">
        <v>862.56299999999999</v>
      </c>
      <c r="P52" s="52">
        <v>862.56299999999999</v>
      </c>
      <c r="Q52" s="52">
        <v>862.56299999999999</v>
      </c>
      <c r="R52" s="52">
        <v>862.56299999999999</v>
      </c>
      <c r="S52" s="52">
        <v>862.56299999999999</v>
      </c>
      <c r="T52" s="52">
        <v>862.56299999999999</v>
      </c>
      <c r="U52" s="52">
        <v>862.56299999999999</v>
      </c>
      <c r="V52" s="52">
        <v>862.56299999999999</v>
      </c>
      <c r="W52" s="52">
        <v>862.56299999999999</v>
      </c>
      <c r="X52" s="52">
        <v>862.56299999999999</v>
      </c>
      <c r="Y52" s="52">
        <v>862.56299999999999</v>
      </c>
      <c r="Z52" s="52">
        <v>862.56299999999999</v>
      </c>
      <c r="AA52" s="52">
        <v>862.56299999999999</v>
      </c>
      <c r="AB52" s="52">
        <v>862.56299999999999</v>
      </c>
      <c r="AC52" s="52">
        <v>862.56299999999999</v>
      </c>
      <c r="AD52" s="52">
        <v>862.56299999999999</v>
      </c>
      <c r="AE52" s="52">
        <v>862.56299999999999</v>
      </c>
      <c r="AF52" s="52">
        <v>862.56299999999999</v>
      </c>
      <c r="AG52" s="52">
        <v>862.56299999999999</v>
      </c>
      <c r="AH52" s="52">
        <v>862.56299999999999</v>
      </c>
      <c r="AI52" s="52">
        <v>862.56299999999999</v>
      </c>
      <c r="AJ52" s="52">
        <v>847.19500000000005</v>
      </c>
      <c r="AK52" s="52">
        <v>847.19500000000005</v>
      </c>
      <c r="AL52" s="52">
        <v>848.46900000000005</v>
      </c>
      <c r="AM52" s="52">
        <v>848.46900000000005</v>
      </c>
      <c r="AN52" s="52">
        <v>847.05399999999997</v>
      </c>
      <c r="AO52" s="52">
        <v>847.05399999999997</v>
      </c>
      <c r="AP52" s="52">
        <v>849.02499999999998</v>
      </c>
      <c r="AQ52" s="52">
        <v>849.02499999999998</v>
      </c>
      <c r="AR52" s="52">
        <v>849.39499999999998</v>
      </c>
      <c r="AS52" s="52">
        <v>849.39499999999998</v>
      </c>
      <c r="AT52" s="52">
        <v>849.74300000000005</v>
      </c>
      <c r="AU52" s="52">
        <v>849.74300000000005</v>
      </c>
      <c r="AV52" s="52">
        <v>851.26599999999996</v>
      </c>
      <c r="AW52" s="52">
        <v>851.26599999999996</v>
      </c>
      <c r="AX52" s="52">
        <v>852.02</v>
      </c>
      <c r="AY52" s="52">
        <v>852.02</v>
      </c>
      <c r="AZ52" s="52">
        <v>852.20699999999999</v>
      </c>
      <c r="BA52" s="52">
        <v>852.20699999999999</v>
      </c>
      <c r="BB52" s="52">
        <v>851.928</v>
      </c>
      <c r="BC52" s="52">
        <v>851.928</v>
      </c>
      <c r="BD52" s="52">
        <v>853.298</v>
      </c>
      <c r="BE52" s="52">
        <v>853.298</v>
      </c>
      <c r="BF52" s="52">
        <v>853.85</v>
      </c>
      <c r="BG52" s="52">
        <v>853.85</v>
      </c>
      <c r="BH52" s="52">
        <v>854.17399999999998</v>
      </c>
      <c r="BI52" s="52">
        <v>854.17399999999998</v>
      </c>
      <c r="BJ52" s="52">
        <v>853.85</v>
      </c>
      <c r="BK52" s="52">
        <v>853.85</v>
      </c>
      <c r="BL52" s="52">
        <v>856.06100000000004</v>
      </c>
      <c r="BM52" s="52">
        <v>856.06100000000004</v>
      </c>
      <c r="BN52" s="52">
        <v>855.75599999999997</v>
      </c>
      <c r="BO52" s="52">
        <v>855.75599999999997</v>
      </c>
      <c r="BP52" s="52">
        <v>854.64200000000005</v>
      </c>
      <c r="BQ52" s="52">
        <v>854.64200000000005</v>
      </c>
      <c r="BR52" s="52">
        <v>853.12599999999998</v>
      </c>
      <c r="BS52" s="52">
        <v>853.12599999999998</v>
      </c>
      <c r="BT52" s="52">
        <v>854.26099999999997</v>
      </c>
      <c r="BU52" s="52">
        <v>854.26099999999997</v>
      </c>
      <c r="BV52" s="52">
        <v>800.40300000000002</v>
      </c>
      <c r="BW52" s="52">
        <v>800.40300000000002</v>
      </c>
      <c r="BX52" s="52">
        <v>800.57899999999995</v>
      </c>
      <c r="BY52" s="52">
        <v>800.57899999999995</v>
      </c>
      <c r="BZ52" s="52">
        <v>799.18100000000004</v>
      </c>
      <c r="CA52" s="52">
        <v>799.18100000000004</v>
      </c>
      <c r="CB52" s="52">
        <v>798.65200000000004</v>
      </c>
      <c r="CC52" s="52">
        <v>798.65200000000004</v>
      </c>
      <c r="CD52" s="52">
        <v>797.24199999999996</v>
      </c>
      <c r="CE52" s="52">
        <v>797.24199999999996</v>
      </c>
      <c r="CF52" s="52">
        <v>796.78899999999999</v>
      </c>
      <c r="CG52" s="52">
        <v>796.78899999999999</v>
      </c>
      <c r="CH52" s="52"/>
    </row>
    <row r="53" spans="1:86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</row>
    <row r="54" spans="1:86">
      <c r="A54" s="166" t="s">
        <v>213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</row>
    <row r="55" spans="1:86">
      <c r="A55" s="52" t="s">
        <v>214</v>
      </c>
      <c r="B55" s="169">
        <f t="shared" ref="B55:BM55" si="0">B48</f>
        <v>20443.68</v>
      </c>
      <c r="C55" s="169">
        <f t="shared" si="0"/>
        <v>20443.68</v>
      </c>
      <c r="D55" s="169">
        <f t="shared" si="0"/>
        <v>17912.844000000001</v>
      </c>
      <c r="E55" s="169">
        <f t="shared" si="0"/>
        <v>17912.844000000001</v>
      </c>
      <c r="F55" s="169">
        <f t="shared" si="0"/>
        <v>23067.31</v>
      </c>
      <c r="G55" s="169">
        <f t="shared" si="0"/>
        <v>23067.31</v>
      </c>
      <c r="H55" s="169">
        <f t="shared" si="0"/>
        <v>29030.092000000001</v>
      </c>
      <c r="I55" s="169">
        <f t="shared" si="0"/>
        <v>29030.092000000001</v>
      </c>
      <c r="J55" s="169">
        <f t="shared" si="0"/>
        <v>30765.341</v>
      </c>
      <c r="K55" s="169">
        <f t="shared" si="0"/>
        <v>30765.341</v>
      </c>
      <c r="L55" s="169">
        <f t="shared" si="0"/>
        <v>0</v>
      </c>
      <c r="M55" s="169">
        <f t="shared" si="0"/>
        <v>0</v>
      </c>
      <c r="N55" s="169">
        <f t="shared" si="0"/>
        <v>38692.453999999998</v>
      </c>
      <c r="O55" s="169">
        <f t="shared" si="0"/>
        <v>38692.453999999998</v>
      </c>
      <c r="P55" s="169">
        <f t="shared" si="0"/>
        <v>40928.629000000001</v>
      </c>
      <c r="Q55" s="169">
        <f t="shared" si="0"/>
        <v>40928.629000000001</v>
      </c>
      <c r="R55" s="169">
        <f t="shared" si="0"/>
        <v>46871.601000000002</v>
      </c>
      <c r="S55" s="169">
        <f t="shared" si="0"/>
        <v>46871.601000000002</v>
      </c>
      <c r="T55" s="169">
        <f t="shared" si="0"/>
        <v>47416.834999999999</v>
      </c>
      <c r="U55" s="169">
        <f t="shared" si="0"/>
        <v>47416.834999999999</v>
      </c>
      <c r="V55" s="169">
        <f t="shared" si="0"/>
        <v>47195.720999999998</v>
      </c>
      <c r="W55" s="169">
        <f t="shared" si="0"/>
        <v>47195.720999999998</v>
      </c>
      <c r="X55" s="169">
        <f t="shared" si="0"/>
        <v>4950.5039999999999</v>
      </c>
      <c r="Y55" s="169">
        <f t="shared" si="0"/>
        <v>4950.5039999999999</v>
      </c>
      <c r="Z55" s="169">
        <f t="shared" si="0"/>
        <v>9138.9189999999999</v>
      </c>
      <c r="AA55" s="169">
        <f t="shared" si="0"/>
        <v>9138.9189999999999</v>
      </c>
      <c r="AB55" s="169">
        <f t="shared" si="0"/>
        <v>6931.1419999999998</v>
      </c>
      <c r="AC55" s="169">
        <f t="shared" si="0"/>
        <v>6931.1419999999998</v>
      </c>
      <c r="AD55" s="169">
        <f t="shared" si="0"/>
        <v>12036.33</v>
      </c>
      <c r="AE55" s="169">
        <f t="shared" si="0"/>
        <v>12036.33</v>
      </c>
      <c r="AF55" s="169">
        <f t="shared" si="0"/>
        <v>12910.368</v>
      </c>
      <c r="AG55" s="169">
        <f t="shared" si="0"/>
        <v>12910.368</v>
      </c>
      <c r="AH55" s="169">
        <f t="shared" si="0"/>
        <v>15541.032999999999</v>
      </c>
      <c r="AI55" s="169">
        <f t="shared" si="0"/>
        <v>15541.032999999999</v>
      </c>
      <c r="AJ55" s="169">
        <f t="shared" si="0"/>
        <v>12610.692999999999</v>
      </c>
      <c r="AK55" s="169">
        <f t="shared" si="0"/>
        <v>12610.692999999999</v>
      </c>
      <c r="AL55" s="169">
        <f t="shared" si="0"/>
        <v>18180.830999999998</v>
      </c>
      <c r="AM55" s="169">
        <f t="shared" si="0"/>
        <v>18180.830999999998</v>
      </c>
      <c r="AN55" s="169">
        <f t="shared" si="0"/>
        <v>17226.449000000001</v>
      </c>
      <c r="AO55" s="169">
        <f t="shared" si="0"/>
        <v>17226.449000000001</v>
      </c>
      <c r="AP55" s="169">
        <f t="shared" si="0"/>
        <v>23778.126</v>
      </c>
      <c r="AQ55" s="169">
        <f t="shared" si="0"/>
        <v>23778.126</v>
      </c>
      <c r="AR55" s="169">
        <f t="shared" si="0"/>
        <v>21750.391</v>
      </c>
      <c r="AS55" s="169">
        <f t="shared" si="0"/>
        <v>21750.391</v>
      </c>
      <c r="AT55" s="169">
        <f t="shared" si="0"/>
        <v>22103.968000000001</v>
      </c>
      <c r="AU55" s="169">
        <f t="shared" si="0"/>
        <v>22103.968000000001</v>
      </c>
      <c r="AV55" s="169">
        <f t="shared" si="0"/>
        <v>20617.958999999999</v>
      </c>
      <c r="AW55" s="169">
        <f t="shared" si="0"/>
        <v>20617.958999999999</v>
      </c>
      <c r="AX55" s="169">
        <f t="shared" si="0"/>
        <v>23414.732</v>
      </c>
      <c r="AY55" s="169">
        <f t="shared" si="0"/>
        <v>23414.732</v>
      </c>
      <c r="AZ55" s="169">
        <f t="shared" si="0"/>
        <v>21744.198</v>
      </c>
      <c r="BA55" s="169">
        <f t="shared" si="0"/>
        <v>21744.198</v>
      </c>
      <c r="BB55" s="169">
        <f t="shared" si="0"/>
        <v>25899.548999999999</v>
      </c>
      <c r="BC55" s="169">
        <f t="shared" si="0"/>
        <v>25899.548999999999</v>
      </c>
      <c r="BD55" s="169">
        <f t="shared" si="0"/>
        <v>26111.972000000002</v>
      </c>
      <c r="BE55" s="169">
        <f t="shared" si="0"/>
        <v>26111.972000000002</v>
      </c>
      <c r="BF55" s="169">
        <f t="shared" si="0"/>
        <v>29389.058000000001</v>
      </c>
      <c r="BG55" s="169">
        <f t="shared" si="0"/>
        <v>29389.058000000001</v>
      </c>
      <c r="BH55" s="169">
        <f t="shared" si="0"/>
        <v>30459.596000000001</v>
      </c>
      <c r="BI55" s="169">
        <f t="shared" si="0"/>
        <v>30459.596000000001</v>
      </c>
      <c r="BJ55" s="169">
        <f t="shared" si="0"/>
        <v>30613.973000000002</v>
      </c>
      <c r="BK55" s="169">
        <f t="shared" si="0"/>
        <v>30613.973000000002</v>
      </c>
      <c r="BL55" s="169">
        <f t="shared" si="0"/>
        <v>31392.713</v>
      </c>
      <c r="BM55" s="169">
        <f t="shared" si="0"/>
        <v>31392.713</v>
      </c>
      <c r="BN55" s="169">
        <f t="shared" ref="BN55:CH55" si="1">BN48</f>
        <v>36502.137000000002</v>
      </c>
      <c r="BO55" s="169">
        <f t="shared" si="1"/>
        <v>36502.137000000002</v>
      </c>
      <c r="BP55" s="169">
        <f t="shared" si="1"/>
        <v>36597.288</v>
      </c>
      <c r="BQ55" s="169">
        <f t="shared" si="1"/>
        <v>36597.288</v>
      </c>
      <c r="BR55" s="169">
        <f t="shared" si="1"/>
        <v>44769.248</v>
      </c>
      <c r="BS55" s="169">
        <f t="shared" si="1"/>
        <v>44769.248</v>
      </c>
      <c r="BT55" s="169">
        <f t="shared" si="1"/>
        <v>45641.11</v>
      </c>
      <c r="BU55" s="169">
        <f t="shared" si="1"/>
        <v>45641.11</v>
      </c>
      <c r="BV55" s="169">
        <f t="shared" si="1"/>
        <v>30776.33</v>
      </c>
      <c r="BW55" s="169">
        <f t="shared" si="1"/>
        <v>30776.33</v>
      </c>
      <c r="BX55" s="169">
        <f t="shared" si="1"/>
        <v>29835.085999999999</v>
      </c>
      <c r="BY55" s="169">
        <f t="shared" si="1"/>
        <v>29835.085999999999</v>
      </c>
      <c r="BZ55" s="169">
        <f t="shared" si="1"/>
        <v>34365.608</v>
      </c>
      <c r="CA55" s="169">
        <f t="shared" si="1"/>
        <v>34365.608</v>
      </c>
      <c r="CB55" s="169">
        <f t="shared" si="1"/>
        <v>33700.578000000001</v>
      </c>
      <c r="CC55" s="169">
        <f t="shared" si="1"/>
        <v>33700.578000000001</v>
      </c>
      <c r="CD55" s="169">
        <f t="shared" si="1"/>
        <v>38463.228000000003</v>
      </c>
      <c r="CE55" s="169">
        <f t="shared" si="1"/>
        <v>38463.228000000003</v>
      </c>
      <c r="CF55" s="169">
        <f t="shared" si="1"/>
        <v>36782.277999999998</v>
      </c>
      <c r="CG55" s="169">
        <f t="shared" si="1"/>
        <v>36782.277999999998</v>
      </c>
      <c r="CH55" s="169">
        <f t="shared" si="1"/>
        <v>0</v>
      </c>
    </row>
    <row r="56" spans="1:86">
      <c r="A56" s="52" t="s">
        <v>215</v>
      </c>
      <c r="B56" s="169">
        <f t="shared" ref="B56:BM56" si="2">B32+B33</f>
        <v>0</v>
      </c>
      <c r="C56" s="169">
        <f t="shared" si="2"/>
        <v>0</v>
      </c>
      <c r="D56" s="169">
        <f t="shared" si="2"/>
        <v>0</v>
      </c>
      <c r="E56" s="169">
        <f t="shared" si="2"/>
        <v>0</v>
      </c>
      <c r="F56" s="169">
        <f t="shared" si="2"/>
        <v>0</v>
      </c>
      <c r="G56" s="169">
        <f t="shared" si="2"/>
        <v>0</v>
      </c>
      <c r="H56" s="169">
        <f t="shared" si="2"/>
        <v>6172.7</v>
      </c>
      <c r="I56" s="169">
        <f t="shared" si="2"/>
        <v>6172.7</v>
      </c>
      <c r="J56" s="169">
        <f t="shared" si="2"/>
        <v>7141.6529999999993</v>
      </c>
      <c r="K56" s="169">
        <f t="shared" si="2"/>
        <v>7141.6529999999993</v>
      </c>
      <c r="L56" s="169">
        <f t="shared" si="2"/>
        <v>0</v>
      </c>
      <c r="M56" s="169">
        <f t="shared" si="2"/>
        <v>0</v>
      </c>
      <c r="N56" s="169">
        <f t="shared" si="2"/>
        <v>5123.5640000000003</v>
      </c>
      <c r="O56" s="169">
        <f t="shared" si="2"/>
        <v>5123.5640000000003</v>
      </c>
      <c r="P56" s="169">
        <f t="shared" si="2"/>
        <v>0</v>
      </c>
      <c r="Q56" s="169">
        <f t="shared" si="2"/>
        <v>0</v>
      </c>
      <c r="R56" s="169">
        <f t="shared" si="2"/>
        <v>3362.5680000000002</v>
      </c>
      <c r="S56" s="169">
        <f t="shared" si="2"/>
        <v>3362.5680000000002</v>
      </c>
      <c r="T56" s="169">
        <f t="shared" si="2"/>
        <v>0</v>
      </c>
      <c r="U56" s="169">
        <f t="shared" si="2"/>
        <v>0</v>
      </c>
      <c r="V56" s="169">
        <f t="shared" si="2"/>
        <v>2606.1030000000001</v>
      </c>
      <c r="W56" s="169">
        <f t="shared" si="2"/>
        <v>2606.1030000000001</v>
      </c>
      <c r="X56" s="169">
        <f t="shared" si="2"/>
        <v>35467.665999999997</v>
      </c>
      <c r="Y56" s="169">
        <f t="shared" si="2"/>
        <v>35467.665999999997</v>
      </c>
      <c r="Z56" s="169">
        <f t="shared" si="2"/>
        <v>35086.885000000002</v>
      </c>
      <c r="AA56" s="169">
        <f t="shared" si="2"/>
        <v>35086.885000000002</v>
      </c>
      <c r="AB56" s="169">
        <f t="shared" si="2"/>
        <v>27946.69</v>
      </c>
      <c r="AC56" s="169">
        <f t="shared" si="2"/>
        <v>27946.69</v>
      </c>
      <c r="AD56" s="169">
        <f t="shared" si="2"/>
        <v>28751.161</v>
      </c>
      <c r="AE56" s="169">
        <f t="shared" si="2"/>
        <v>28751.161</v>
      </c>
      <c r="AF56" s="169">
        <f t="shared" si="2"/>
        <v>26961.076000000001</v>
      </c>
      <c r="AG56" s="169">
        <f t="shared" si="2"/>
        <v>26961.076000000001</v>
      </c>
      <c r="AH56" s="169">
        <f t="shared" si="2"/>
        <v>25132.848000000002</v>
      </c>
      <c r="AI56" s="169">
        <f t="shared" si="2"/>
        <v>25132.848000000002</v>
      </c>
      <c r="AJ56" s="169">
        <f t="shared" si="2"/>
        <v>22089.598999999998</v>
      </c>
      <c r="AK56" s="169">
        <f t="shared" si="2"/>
        <v>22089.598999999998</v>
      </c>
      <c r="AL56" s="169">
        <f t="shared" si="2"/>
        <v>19385.651000000002</v>
      </c>
      <c r="AM56" s="169">
        <f t="shared" si="2"/>
        <v>19385.651000000002</v>
      </c>
      <c r="AN56" s="169">
        <f t="shared" si="2"/>
        <v>19054.763999999999</v>
      </c>
      <c r="AO56" s="169">
        <f t="shared" si="2"/>
        <v>19054.763999999999</v>
      </c>
      <c r="AP56" s="169">
        <f t="shared" si="2"/>
        <v>18384.641</v>
      </c>
      <c r="AQ56" s="169">
        <f t="shared" si="2"/>
        <v>18384.641</v>
      </c>
      <c r="AR56" s="169">
        <f t="shared" si="2"/>
        <v>16392.052</v>
      </c>
      <c r="AS56" s="169">
        <f t="shared" si="2"/>
        <v>16392.052</v>
      </c>
      <c r="AT56" s="169">
        <f t="shared" si="2"/>
        <v>19836.973000000002</v>
      </c>
      <c r="AU56" s="169">
        <f t="shared" si="2"/>
        <v>19836.973000000002</v>
      </c>
      <c r="AV56" s="169">
        <f t="shared" si="2"/>
        <v>18529.128000000001</v>
      </c>
      <c r="AW56" s="169">
        <f t="shared" si="2"/>
        <v>18529.128000000001</v>
      </c>
      <c r="AX56" s="169">
        <f t="shared" si="2"/>
        <v>17184.203000000001</v>
      </c>
      <c r="AY56" s="169">
        <f t="shared" si="2"/>
        <v>17184.203000000001</v>
      </c>
      <c r="AZ56" s="169">
        <f t="shared" si="2"/>
        <v>16931.407999999999</v>
      </c>
      <c r="BA56" s="169">
        <f t="shared" si="2"/>
        <v>16931.407999999999</v>
      </c>
      <c r="BB56" s="169">
        <f t="shared" si="2"/>
        <v>16668.629000000001</v>
      </c>
      <c r="BC56" s="169">
        <f t="shared" si="2"/>
        <v>16668.629000000001</v>
      </c>
      <c r="BD56" s="169">
        <f t="shared" si="2"/>
        <v>17282.306</v>
      </c>
      <c r="BE56" s="169">
        <f t="shared" si="2"/>
        <v>17282.306</v>
      </c>
      <c r="BF56" s="169">
        <f t="shared" si="2"/>
        <v>16047.619000000001</v>
      </c>
      <c r="BG56" s="169">
        <f t="shared" si="2"/>
        <v>16047.619000000001</v>
      </c>
      <c r="BH56" s="169">
        <f t="shared" si="2"/>
        <v>16136.364</v>
      </c>
      <c r="BI56" s="169">
        <f t="shared" si="2"/>
        <v>16136.364</v>
      </c>
      <c r="BJ56" s="169">
        <f t="shared" si="2"/>
        <v>16208.287</v>
      </c>
      <c r="BK56" s="169">
        <f t="shared" si="2"/>
        <v>16208.287</v>
      </c>
      <c r="BL56" s="169">
        <f t="shared" si="2"/>
        <v>15585.02</v>
      </c>
      <c r="BM56" s="169">
        <f t="shared" si="2"/>
        <v>15585.02</v>
      </c>
      <c r="BN56" s="169">
        <f t="shared" ref="BN56:CH56" si="3">BN32+BN33</f>
        <v>13786.891</v>
      </c>
      <c r="BO56" s="169">
        <f t="shared" si="3"/>
        <v>13786.891</v>
      </c>
      <c r="BP56" s="169">
        <f t="shared" si="3"/>
        <v>13130.453</v>
      </c>
      <c r="BQ56" s="169">
        <f t="shared" si="3"/>
        <v>13130.453</v>
      </c>
      <c r="BR56" s="169">
        <f t="shared" si="3"/>
        <v>12489.868999999999</v>
      </c>
      <c r="BS56" s="169">
        <f t="shared" si="3"/>
        <v>12489.868999999999</v>
      </c>
      <c r="BT56" s="169">
        <f t="shared" si="3"/>
        <v>12431.152</v>
      </c>
      <c r="BU56" s="169">
        <f t="shared" si="3"/>
        <v>12431.152</v>
      </c>
      <c r="BV56" s="169">
        <f t="shared" si="3"/>
        <v>18567.860999999997</v>
      </c>
      <c r="BW56" s="169">
        <f t="shared" si="3"/>
        <v>18567.860999999997</v>
      </c>
      <c r="BX56" s="169">
        <f t="shared" si="3"/>
        <v>23056.071</v>
      </c>
      <c r="BY56" s="169">
        <f t="shared" si="3"/>
        <v>23056.071</v>
      </c>
      <c r="BZ56" s="169">
        <f t="shared" si="3"/>
        <v>23917.99</v>
      </c>
      <c r="CA56" s="169">
        <f t="shared" si="3"/>
        <v>23917.99</v>
      </c>
      <c r="CB56" s="169">
        <f t="shared" si="3"/>
        <v>22595.512999999999</v>
      </c>
      <c r="CC56" s="169">
        <f t="shared" si="3"/>
        <v>22595.512999999999</v>
      </c>
      <c r="CD56" s="169">
        <f t="shared" si="3"/>
        <v>30169.982</v>
      </c>
      <c r="CE56" s="169">
        <f t="shared" si="3"/>
        <v>30169.982</v>
      </c>
      <c r="CF56" s="169">
        <f t="shared" si="3"/>
        <v>31796.823</v>
      </c>
      <c r="CG56" s="169">
        <f t="shared" si="3"/>
        <v>31796.823</v>
      </c>
      <c r="CH56" s="169">
        <f t="shared" si="3"/>
        <v>0</v>
      </c>
    </row>
    <row r="57" spans="1:86">
      <c r="A57" s="52" t="s">
        <v>216</v>
      </c>
      <c r="B57" s="169">
        <f t="shared" ref="B57:BM57" si="4">B26</f>
        <v>0</v>
      </c>
      <c r="C57" s="169">
        <f t="shared" si="4"/>
        <v>0</v>
      </c>
      <c r="D57" s="169">
        <f t="shared" si="4"/>
        <v>0</v>
      </c>
      <c r="E57" s="169">
        <f t="shared" si="4"/>
        <v>0</v>
      </c>
      <c r="F57" s="169">
        <f t="shared" si="4"/>
        <v>0</v>
      </c>
      <c r="G57" s="169">
        <f t="shared" si="4"/>
        <v>0</v>
      </c>
      <c r="H57" s="169">
        <f t="shared" si="4"/>
        <v>1755.778</v>
      </c>
      <c r="I57" s="169">
        <f t="shared" si="4"/>
        <v>1755.778</v>
      </c>
      <c r="J57" s="169">
        <f t="shared" si="4"/>
        <v>257.41199999999998</v>
      </c>
      <c r="K57" s="169">
        <f t="shared" si="4"/>
        <v>257.41199999999998</v>
      </c>
      <c r="L57" s="169">
        <f t="shared" si="4"/>
        <v>0</v>
      </c>
      <c r="M57" s="169">
        <f t="shared" si="4"/>
        <v>0</v>
      </c>
      <c r="N57" s="169">
        <f t="shared" si="4"/>
        <v>1680.3040000000001</v>
      </c>
      <c r="O57" s="169">
        <f t="shared" si="4"/>
        <v>1680.3040000000001</v>
      </c>
      <c r="P57" s="169">
        <f t="shared" si="4"/>
        <v>0</v>
      </c>
      <c r="Q57" s="169">
        <f t="shared" si="4"/>
        <v>0</v>
      </c>
      <c r="R57" s="169">
        <f t="shared" si="4"/>
        <v>2659.183</v>
      </c>
      <c r="S57" s="169">
        <f t="shared" si="4"/>
        <v>2659.183</v>
      </c>
      <c r="T57" s="169">
        <f t="shared" si="4"/>
        <v>0</v>
      </c>
      <c r="U57" s="169">
        <f t="shared" si="4"/>
        <v>0</v>
      </c>
      <c r="V57" s="169">
        <f t="shared" si="4"/>
        <v>979.48099999999999</v>
      </c>
      <c r="W57" s="169">
        <f t="shared" si="4"/>
        <v>979.48099999999999</v>
      </c>
      <c r="X57" s="169">
        <f t="shared" si="4"/>
        <v>12456.286</v>
      </c>
      <c r="Y57" s="169">
        <f t="shared" si="4"/>
        <v>12456.286</v>
      </c>
      <c r="Z57" s="169">
        <f t="shared" si="4"/>
        <v>6089.7</v>
      </c>
      <c r="AA57" s="169">
        <f t="shared" si="4"/>
        <v>6089.7</v>
      </c>
      <c r="AB57" s="169">
        <f t="shared" si="4"/>
        <v>4430.0309999999999</v>
      </c>
      <c r="AC57" s="169">
        <f t="shared" si="4"/>
        <v>4430.0309999999999</v>
      </c>
      <c r="AD57" s="169">
        <f t="shared" si="4"/>
        <v>2271.6480000000001</v>
      </c>
      <c r="AE57" s="169">
        <f t="shared" si="4"/>
        <v>2271.6480000000001</v>
      </c>
      <c r="AF57" s="169">
        <f t="shared" si="4"/>
        <v>4254.2550000000001</v>
      </c>
      <c r="AG57" s="169">
        <f t="shared" si="4"/>
        <v>4254.2550000000001</v>
      </c>
      <c r="AH57" s="169">
        <f t="shared" si="4"/>
        <v>3636.1689999999999</v>
      </c>
      <c r="AI57" s="169">
        <f t="shared" si="4"/>
        <v>3636.1689999999999</v>
      </c>
      <c r="AJ57" s="169">
        <f t="shared" si="4"/>
        <v>5639.098</v>
      </c>
      <c r="AK57" s="169">
        <f t="shared" si="4"/>
        <v>5639.098</v>
      </c>
      <c r="AL57" s="169">
        <f t="shared" si="4"/>
        <v>7304.8950000000004</v>
      </c>
      <c r="AM57" s="169">
        <f t="shared" si="4"/>
        <v>7304.8950000000004</v>
      </c>
      <c r="AN57" s="169">
        <f t="shared" si="4"/>
        <v>3859.1790000000001</v>
      </c>
      <c r="AO57" s="169">
        <f t="shared" si="4"/>
        <v>3859.1790000000001</v>
      </c>
      <c r="AP57" s="169">
        <f t="shared" si="4"/>
        <v>2485.1669999999999</v>
      </c>
      <c r="AQ57" s="169">
        <f t="shared" si="4"/>
        <v>2485.1669999999999</v>
      </c>
      <c r="AR57" s="169">
        <f t="shared" si="4"/>
        <v>4889.4840000000004</v>
      </c>
      <c r="AS57" s="169">
        <f t="shared" si="4"/>
        <v>4889.4840000000004</v>
      </c>
      <c r="AT57" s="169">
        <f t="shared" si="4"/>
        <v>6528.2479999999996</v>
      </c>
      <c r="AU57" s="169">
        <f t="shared" si="4"/>
        <v>6528.2479999999996</v>
      </c>
      <c r="AV57" s="169">
        <f t="shared" si="4"/>
        <v>7329.6859999999997</v>
      </c>
      <c r="AW57" s="169">
        <f t="shared" si="4"/>
        <v>7329.6859999999997</v>
      </c>
      <c r="AX57" s="169">
        <f t="shared" si="4"/>
        <v>6181.2879999999996</v>
      </c>
      <c r="AY57" s="169">
        <f t="shared" si="4"/>
        <v>6181.2879999999996</v>
      </c>
      <c r="AZ57" s="169">
        <f t="shared" si="4"/>
        <v>8663.2279999999992</v>
      </c>
      <c r="BA57" s="169">
        <f t="shared" si="4"/>
        <v>8663.2279999999992</v>
      </c>
      <c r="BB57" s="169">
        <f t="shared" si="4"/>
        <v>5260.9380000000001</v>
      </c>
      <c r="BC57" s="169">
        <f t="shared" si="4"/>
        <v>5260.9380000000001</v>
      </c>
      <c r="BD57" s="169">
        <f t="shared" si="4"/>
        <v>4528.4579999999996</v>
      </c>
      <c r="BE57" s="169">
        <f t="shared" si="4"/>
        <v>4528.4579999999996</v>
      </c>
      <c r="BF57" s="169">
        <f t="shared" si="4"/>
        <v>3162.107</v>
      </c>
      <c r="BG57" s="169">
        <f t="shared" si="4"/>
        <v>3162.107</v>
      </c>
      <c r="BH57" s="169">
        <f t="shared" si="4"/>
        <v>4791.9189999999999</v>
      </c>
      <c r="BI57" s="169">
        <f t="shared" si="4"/>
        <v>4791.9189999999999</v>
      </c>
      <c r="BJ57" s="169">
        <f t="shared" si="4"/>
        <v>2714.991</v>
      </c>
      <c r="BK57" s="169">
        <f t="shared" si="4"/>
        <v>2714.991</v>
      </c>
      <c r="BL57" s="169">
        <f t="shared" si="4"/>
        <v>4223.6840000000002</v>
      </c>
      <c r="BM57" s="169">
        <f t="shared" si="4"/>
        <v>4223.6840000000002</v>
      </c>
      <c r="BN57" s="169">
        <f t="shared" ref="BN57:CH57" si="5">BN26</f>
        <v>1725.0150000000001</v>
      </c>
      <c r="BO57" s="169">
        <f t="shared" si="5"/>
        <v>1725.0150000000001</v>
      </c>
      <c r="BP57" s="169">
        <f t="shared" si="5"/>
        <v>2682.645</v>
      </c>
      <c r="BQ57" s="169">
        <f t="shared" si="5"/>
        <v>2682.645</v>
      </c>
      <c r="BR57" s="169">
        <f t="shared" si="5"/>
        <v>4497.9740000000002</v>
      </c>
      <c r="BS57" s="169">
        <f t="shared" si="5"/>
        <v>4497.9740000000002</v>
      </c>
      <c r="BT57" s="169">
        <f t="shared" si="5"/>
        <v>4104.4279999999999</v>
      </c>
      <c r="BU57" s="169">
        <f t="shared" si="5"/>
        <v>4104.4279999999999</v>
      </c>
      <c r="BV57" s="169">
        <f t="shared" si="5"/>
        <v>16419.11</v>
      </c>
      <c r="BW57" s="169">
        <f t="shared" si="5"/>
        <v>16419.11</v>
      </c>
      <c r="BX57" s="169">
        <f t="shared" si="5"/>
        <v>5546.2790000000005</v>
      </c>
      <c r="BY57" s="169">
        <f t="shared" si="5"/>
        <v>5546.2790000000005</v>
      </c>
      <c r="BZ57" s="169">
        <f t="shared" si="5"/>
        <v>4250.7510000000002</v>
      </c>
      <c r="CA57" s="169">
        <f t="shared" si="5"/>
        <v>4250.7510000000002</v>
      </c>
      <c r="CB57" s="169">
        <f t="shared" si="5"/>
        <v>5598.6229999999996</v>
      </c>
      <c r="CC57" s="169">
        <f t="shared" si="5"/>
        <v>5598.6229999999996</v>
      </c>
      <c r="CD57" s="169">
        <f t="shared" si="5"/>
        <v>5087.8819999999996</v>
      </c>
      <c r="CE57" s="169">
        <f t="shared" si="5"/>
        <v>5087.8819999999996</v>
      </c>
      <c r="CF57" s="169">
        <f t="shared" si="5"/>
        <v>6736.4059999999999</v>
      </c>
      <c r="CG57" s="169">
        <f t="shared" si="5"/>
        <v>6736.4059999999999</v>
      </c>
      <c r="CH57" s="169">
        <f t="shared" si="5"/>
        <v>0</v>
      </c>
    </row>
    <row r="58" spans="1:86">
      <c r="A58" s="52" t="s">
        <v>217</v>
      </c>
      <c r="B58" s="169">
        <f t="shared" ref="B58:BM58" si="6">B46</f>
        <v>2954.2440000000001</v>
      </c>
      <c r="C58" s="169">
        <f t="shared" si="6"/>
        <v>2954.2440000000001</v>
      </c>
      <c r="D58" s="169">
        <f t="shared" si="6"/>
        <v>3449.402</v>
      </c>
      <c r="E58" s="169">
        <f t="shared" si="6"/>
        <v>3449.402</v>
      </c>
      <c r="F58" s="169">
        <f t="shared" si="6"/>
        <v>4424.5829999999996</v>
      </c>
      <c r="G58" s="169">
        <f t="shared" si="6"/>
        <v>4424.5829999999996</v>
      </c>
      <c r="H58" s="169">
        <f t="shared" si="6"/>
        <v>4609.6819999999998</v>
      </c>
      <c r="I58" s="169">
        <f t="shared" si="6"/>
        <v>4609.6819999999998</v>
      </c>
      <c r="J58" s="169">
        <f t="shared" si="6"/>
        <v>5227.9170000000004</v>
      </c>
      <c r="K58" s="169">
        <f t="shared" si="6"/>
        <v>5227.9170000000004</v>
      </c>
      <c r="L58" s="169">
        <f t="shared" si="6"/>
        <v>0</v>
      </c>
      <c r="M58" s="169">
        <f t="shared" si="6"/>
        <v>0</v>
      </c>
      <c r="N58" s="169">
        <f t="shared" si="6"/>
        <v>6091.4129999999996</v>
      </c>
      <c r="O58" s="169">
        <f t="shared" si="6"/>
        <v>6091.4129999999996</v>
      </c>
      <c r="P58" s="169">
        <f t="shared" si="6"/>
        <v>6506.0829999999996</v>
      </c>
      <c r="Q58" s="169">
        <f t="shared" si="6"/>
        <v>6506.0829999999996</v>
      </c>
      <c r="R58" s="169">
        <f t="shared" si="6"/>
        <v>6981.2309999999998</v>
      </c>
      <c r="S58" s="169">
        <f t="shared" si="6"/>
        <v>6981.2309999999998</v>
      </c>
      <c r="T58" s="169">
        <f t="shared" si="6"/>
        <v>7288.5929999999998</v>
      </c>
      <c r="U58" s="169">
        <f t="shared" si="6"/>
        <v>7288.5929999999998</v>
      </c>
      <c r="V58" s="169">
        <f t="shared" si="6"/>
        <v>8192.7389999999996</v>
      </c>
      <c r="W58" s="169">
        <f t="shared" si="6"/>
        <v>8192.7389999999996</v>
      </c>
      <c r="X58" s="169">
        <f t="shared" si="6"/>
        <v>1830.8820000000001</v>
      </c>
      <c r="Y58" s="169">
        <f t="shared" si="6"/>
        <v>1830.8820000000001</v>
      </c>
      <c r="Z58" s="169">
        <f t="shared" si="6"/>
        <v>1988.1559999999999</v>
      </c>
      <c r="AA58" s="169">
        <f t="shared" si="6"/>
        <v>1988.1559999999999</v>
      </c>
      <c r="AB58" s="169">
        <f t="shared" si="6"/>
        <v>2008.885</v>
      </c>
      <c r="AC58" s="169">
        <f t="shared" si="6"/>
        <v>2008.885</v>
      </c>
      <c r="AD58" s="169">
        <f t="shared" si="6"/>
        <v>2263.3910000000001</v>
      </c>
      <c r="AE58" s="169">
        <f t="shared" si="6"/>
        <v>2263.3910000000001</v>
      </c>
      <c r="AF58" s="169">
        <f t="shared" si="6"/>
        <v>2399.7139999999999</v>
      </c>
      <c r="AG58" s="169">
        <f t="shared" si="6"/>
        <v>2399.7139999999999</v>
      </c>
      <c r="AH58" s="169">
        <f t="shared" si="6"/>
        <v>2560.5309999999999</v>
      </c>
      <c r="AI58" s="169">
        <f t="shared" si="6"/>
        <v>2560.5309999999999</v>
      </c>
      <c r="AJ58" s="169">
        <f t="shared" si="6"/>
        <v>2568.922</v>
      </c>
      <c r="AK58" s="169">
        <f t="shared" si="6"/>
        <v>2568.922</v>
      </c>
      <c r="AL58" s="169">
        <f t="shared" si="6"/>
        <v>2427.0050000000001</v>
      </c>
      <c r="AM58" s="169">
        <f t="shared" si="6"/>
        <v>2427.0050000000001</v>
      </c>
      <c r="AN58" s="169">
        <f t="shared" si="6"/>
        <v>2270.9250000000002</v>
      </c>
      <c r="AO58" s="169">
        <f t="shared" si="6"/>
        <v>2270.9250000000002</v>
      </c>
      <c r="AP58" s="169">
        <f t="shared" si="6"/>
        <v>2179.5590000000002</v>
      </c>
      <c r="AQ58" s="169">
        <f t="shared" si="6"/>
        <v>2179.5590000000002</v>
      </c>
      <c r="AR58" s="169">
        <f t="shared" si="6"/>
        <v>2307.4349999999999</v>
      </c>
      <c r="AS58" s="169">
        <f t="shared" si="6"/>
        <v>2307.4349999999999</v>
      </c>
      <c r="AT58" s="169">
        <f t="shared" si="6"/>
        <v>2021.942</v>
      </c>
      <c r="AU58" s="169">
        <f t="shared" si="6"/>
        <v>2021.942</v>
      </c>
      <c r="AV58" s="169">
        <f t="shared" si="6"/>
        <v>2265.8510000000001</v>
      </c>
      <c r="AW58" s="169">
        <f t="shared" si="6"/>
        <v>2265.8510000000001</v>
      </c>
      <c r="AX58" s="169">
        <f t="shared" si="6"/>
        <v>2332.4290000000001</v>
      </c>
      <c r="AY58" s="169">
        <f t="shared" si="6"/>
        <v>2332.4290000000001</v>
      </c>
      <c r="AZ58" s="169">
        <f t="shared" si="6"/>
        <v>2705.518</v>
      </c>
      <c r="BA58" s="169">
        <f t="shared" si="6"/>
        <v>2705.518</v>
      </c>
      <c r="BB58" s="169">
        <f t="shared" si="6"/>
        <v>2443.5940000000001</v>
      </c>
      <c r="BC58" s="169">
        <f t="shared" si="6"/>
        <v>2443.5940000000001</v>
      </c>
      <c r="BD58" s="169">
        <f t="shared" si="6"/>
        <v>2544.1590000000001</v>
      </c>
      <c r="BE58" s="169">
        <f t="shared" si="6"/>
        <v>2544.1590000000001</v>
      </c>
      <c r="BF58" s="169">
        <f t="shared" si="6"/>
        <v>2599.797</v>
      </c>
      <c r="BG58" s="169">
        <f t="shared" si="6"/>
        <v>2599.797</v>
      </c>
      <c r="BH58" s="169">
        <f t="shared" si="6"/>
        <v>2834.3429999999998</v>
      </c>
      <c r="BI58" s="169">
        <f t="shared" si="6"/>
        <v>2834.3429999999998</v>
      </c>
      <c r="BJ58" s="169">
        <f t="shared" si="6"/>
        <v>2766.4079999999999</v>
      </c>
      <c r="BK58" s="169">
        <f t="shared" si="6"/>
        <v>2766.4079999999999</v>
      </c>
      <c r="BL58" s="169">
        <f t="shared" si="6"/>
        <v>2992.915</v>
      </c>
      <c r="BM58" s="169">
        <f t="shared" si="6"/>
        <v>2992.915</v>
      </c>
      <c r="BN58" s="169">
        <f t="shared" ref="BN58:CH58" si="7">BN46</f>
        <v>3175.2489999999998</v>
      </c>
      <c r="BO58" s="169">
        <f t="shared" si="7"/>
        <v>3175.2489999999998</v>
      </c>
      <c r="BP58" s="169">
        <f t="shared" si="7"/>
        <v>3475.2440000000001</v>
      </c>
      <c r="BQ58" s="169">
        <f t="shared" si="7"/>
        <v>3475.2440000000001</v>
      </c>
      <c r="BR58" s="169">
        <f t="shared" si="7"/>
        <v>3863.125</v>
      </c>
      <c r="BS58" s="169">
        <f t="shared" si="7"/>
        <v>3863.125</v>
      </c>
      <c r="BT58" s="169">
        <f t="shared" si="7"/>
        <v>3986.5610000000001</v>
      </c>
      <c r="BU58" s="169">
        <f t="shared" si="7"/>
        <v>3986.5610000000001</v>
      </c>
      <c r="BV58" s="169">
        <f t="shared" si="7"/>
        <v>4186.7539999999999</v>
      </c>
      <c r="BW58" s="169">
        <f t="shared" si="7"/>
        <v>4186.7539999999999</v>
      </c>
      <c r="BX58" s="169">
        <f t="shared" si="7"/>
        <v>3872.3969999999999</v>
      </c>
      <c r="BY58" s="169">
        <f t="shared" si="7"/>
        <v>3872.3969999999999</v>
      </c>
      <c r="BZ58" s="169">
        <f t="shared" si="7"/>
        <v>4318.3770000000004</v>
      </c>
      <c r="CA58" s="169">
        <f t="shared" si="7"/>
        <v>4318.3770000000004</v>
      </c>
      <c r="CB58" s="169">
        <f t="shared" si="7"/>
        <v>4252.5540000000001</v>
      </c>
      <c r="CC58" s="169">
        <f t="shared" si="7"/>
        <v>4252.5540000000001</v>
      </c>
      <c r="CD58" s="169">
        <f t="shared" si="7"/>
        <v>4565.2169999999996</v>
      </c>
      <c r="CE58" s="169">
        <f t="shared" si="7"/>
        <v>4565.2169999999996</v>
      </c>
      <c r="CF58" s="169">
        <f t="shared" si="7"/>
        <v>4401.4319999999998</v>
      </c>
      <c r="CG58" s="169">
        <f t="shared" si="7"/>
        <v>4401.4319999999998</v>
      </c>
      <c r="CH58" s="169">
        <f t="shared" si="7"/>
        <v>0</v>
      </c>
    </row>
    <row r="59" spans="1:86">
      <c r="A59" s="52" t="s">
        <v>218</v>
      </c>
      <c r="B59" s="170">
        <f t="shared" ref="B59:BM59" si="8">B5</f>
        <v>0</v>
      </c>
      <c r="C59" s="170">
        <f t="shared" si="8"/>
        <v>0</v>
      </c>
      <c r="D59" s="170">
        <f t="shared" si="8"/>
        <v>0</v>
      </c>
      <c r="E59" s="170">
        <f t="shared" si="8"/>
        <v>0</v>
      </c>
      <c r="F59" s="170">
        <f t="shared" si="8"/>
        <v>0</v>
      </c>
      <c r="G59" s="170">
        <f t="shared" si="8"/>
        <v>0</v>
      </c>
      <c r="H59" s="170">
        <f t="shared" si="8"/>
        <v>2272.1320000000001</v>
      </c>
      <c r="I59" s="170">
        <f t="shared" si="8"/>
        <v>2272.1320000000001</v>
      </c>
      <c r="J59" s="170">
        <f t="shared" si="8"/>
        <v>3239.1019999999999</v>
      </c>
      <c r="K59" s="170">
        <f t="shared" si="8"/>
        <v>3239.1019999999999</v>
      </c>
      <c r="L59" s="170">
        <f t="shared" si="8"/>
        <v>0</v>
      </c>
      <c r="M59" s="170">
        <f t="shared" si="8"/>
        <v>0</v>
      </c>
      <c r="N59" s="170">
        <f t="shared" si="8"/>
        <v>2653.1109999999999</v>
      </c>
      <c r="O59" s="170">
        <f t="shared" si="8"/>
        <v>2653.1109999999999</v>
      </c>
      <c r="P59" s="170">
        <f t="shared" si="8"/>
        <v>3740.47</v>
      </c>
      <c r="Q59" s="170">
        <f t="shared" si="8"/>
        <v>3740.47</v>
      </c>
      <c r="R59" s="170">
        <f t="shared" si="8"/>
        <v>3293.2820000000002</v>
      </c>
      <c r="S59" s="170">
        <f t="shared" si="8"/>
        <v>3293.2820000000002</v>
      </c>
      <c r="T59" s="170">
        <f t="shared" si="8"/>
        <v>3911.87</v>
      </c>
      <c r="U59" s="170">
        <f t="shared" si="8"/>
        <v>3911.87</v>
      </c>
      <c r="V59" s="170">
        <f t="shared" si="8"/>
        <v>4309.8919999999998</v>
      </c>
      <c r="W59" s="170">
        <f t="shared" si="8"/>
        <v>4309.8919999999998</v>
      </c>
      <c r="X59" s="170">
        <f t="shared" si="8"/>
        <v>2893.8850000000002</v>
      </c>
      <c r="Y59" s="170">
        <f t="shared" si="8"/>
        <v>2893.8850000000002</v>
      </c>
      <c r="Z59" s="170">
        <f t="shared" si="8"/>
        <v>2370.6439999999998</v>
      </c>
      <c r="AA59" s="170">
        <f t="shared" si="8"/>
        <v>2370.6439999999998</v>
      </c>
      <c r="AB59" s="170">
        <f t="shared" si="8"/>
        <v>1758.33</v>
      </c>
      <c r="AC59" s="170">
        <f t="shared" si="8"/>
        <v>1758.33</v>
      </c>
      <c r="AD59" s="170">
        <f t="shared" si="8"/>
        <v>1900.0930000000001</v>
      </c>
      <c r="AE59" s="170">
        <f t="shared" si="8"/>
        <v>1900.0930000000001</v>
      </c>
      <c r="AF59" s="170">
        <f t="shared" si="8"/>
        <v>2440.1860000000001</v>
      </c>
      <c r="AG59" s="170">
        <f t="shared" si="8"/>
        <v>2440.1860000000001</v>
      </c>
      <c r="AH59" s="170">
        <f t="shared" si="8"/>
        <v>4128.991</v>
      </c>
      <c r="AI59" s="170">
        <f t="shared" si="8"/>
        <v>4128.991</v>
      </c>
      <c r="AJ59" s="170">
        <f t="shared" si="8"/>
        <v>4287.8029999999999</v>
      </c>
      <c r="AK59" s="170">
        <f t="shared" si="8"/>
        <v>4287.8029999999999</v>
      </c>
      <c r="AL59" s="170">
        <f t="shared" si="8"/>
        <v>4916.9650000000001</v>
      </c>
      <c r="AM59" s="170">
        <f t="shared" si="8"/>
        <v>4916.9650000000001</v>
      </c>
      <c r="AN59" s="170">
        <f t="shared" si="8"/>
        <v>3821.67</v>
      </c>
      <c r="AO59" s="170">
        <f t="shared" si="8"/>
        <v>3821.67</v>
      </c>
      <c r="AP59" s="170">
        <f t="shared" si="8"/>
        <v>4477.7790000000005</v>
      </c>
      <c r="AQ59" s="170">
        <f t="shared" si="8"/>
        <v>4477.7790000000005</v>
      </c>
      <c r="AR59" s="170">
        <f t="shared" si="8"/>
        <v>4641.6620000000003</v>
      </c>
      <c r="AS59" s="170">
        <f t="shared" si="8"/>
        <v>4641.6620000000003</v>
      </c>
      <c r="AT59" s="170">
        <f t="shared" si="8"/>
        <v>3836.768</v>
      </c>
      <c r="AU59" s="170">
        <f t="shared" si="8"/>
        <v>3836.768</v>
      </c>
      <c r="AV59" s="170">
        <f t="shared" si="8"/>
        <v>3483.5320000000002</v>
      </c>
      <c r="AW59" s="170">
        <f t="shared" si="8"/>
        <v>3483.5320000000002</v>
      </c>
      <c r="AX59" s="170">
        <f t="shared" si="8"/>
        <v>3749.3719999999998</v>
      </c>
      <c r="AY59" s="170">
        <f t="shared" si="8"/>
        <v>3749.3719999999998</v>
      </c>
      <c r="AZ59" s="170">
        <f t="shared" si="8"/>
        <v>2905.6219999999998</v>
      </c>
      <c r="BA59" s="170">
        <f t="shared" si="8"/>
        <v>2905.6219999999998</v>
      </c>
      <c r="BB59" s="170">
        <f t="shared" si="8"/>
        <v>4083.7739999999999</v>
      </c>
      <c r="BC59" s="170">
        <f t="shared" si="8"/>
        <v>4083.7739999999999</v>
      </c>
      <c r="BD59" s="170">
        <f t="shared" si="8"/>
        <v>3566.78</v>
      </c>
      <c r="BE59" s="170">
        <f t="shared" si="8"/>
        <v>3566.78</v>
      </c>
      <c r="BF59" s="170">
        <f t="shared" si="8"/>
        <v>4781.1549999999997</v>
      </c>
      <c r="BG59" s="170">
        <f t="shared" si="8"/>
        <v>4781.1549999999997</v>
      </c>
      <c r="BH59" s="170">
        <f t="shared" si="8"/>
        <v>5346.4639999999999</v>
      </c>
      <c r="BI59" s="170">
        <f t="shared" si="8"/>
        <v>5346.4639999999999</v>
      </c>
      <c r="BJ59" s="170">
        <f t="shared" si="8"/>
        <v>6735.5590000000002</v>
      </c>
      <c r="BK59" s="170">
        <f t="shared" si="8"/>
        <v>6735.5590000000002</v>
      </c>
      <c r="BL59" s="170">
        <f t="shared" si="8"/>
        <v>5758.0969999999998</v>
      </c>
      <c r="BM59" s="170">
        <f t="shared" si="8"/>
        <v>5758.0969999999998</v>
      </c>
      <c r="BN59" s="170">
        <f t="shared" ref="BN59:CH59" si="9">BN5</f>
        <v>6182.5770000000002</v>
      </c>
      <c r="BO59" s="170">
        <f t="shared" si="9"/>
        <v>6182.5770000000002</v>
      </c>
      <c r="BP59" s="170">
        <f t="shared" si="9"/>
        <v>3962.998</v>
      </c>
      <c r="BQ59" s="170">
        <f t="shared" si="9"/>
        <v>3962.998</v>
      </c>
      <c r="BR59" s="170">
        <f t="shared" si="9"/>
        <v>6446.4210000000003</v>
      </c>
      <c r="BS59" s="170">
        <f t="shared" si="9"/>
        <v>6446.4210000000003</v>
      </c>
      <c r="BT59" s="170">
        <f t="shared" si="9"/>
        <v>5507.8209999999999</v>
      </c>
      <c r="BU59" s="170">
        <f t="shared" si="9"/>
        <v>5507.8209999999999</v>
      </c>
      <c r="BV59" s="170">
        <f t="shared" si="9"/>
        <v>7437.5680000000002</v>
      </c>
      <c r="BW59" s="170">
        <f t="shared" si="9"/>
        <v>7437.5680000000002</v>
      </c>
      <c r="BX59" s="170">
        <f t="shared" si="9"/>
        <v>4447.5370000000003</v>
      </c>
      <c r="BY59" s="170">
        <f t="shared" si="9"/>
        <v>4447.5370000000003</v>
      </c>
      <c r="BZ59" s="170">
        <f t="shared" si="9"/>
        <v>5357.4489999999996</v>
      </c>
      <c r="CA59" s="170">
        <f t="shared" si="9"/>
        <v>5357.4489999999996</v>
      </c>
      <c r="CB59" s="170">
        <f t="shared" si="9"/>
        <v>4131.4970000000003</v>
      </c>
      <c r="CC59" s="170">
        <f t="shared" si="9"/>
        <v>4131.4970000000003</v>
      </c>
      <c r="CD59" s="170">
        <f t="shared" si="9"/>
        <v>6216.4660000000003</v>
      </c>
      <c r="CE59" s="170">
        <f t="shared" si="9"/>
        <v>6216.4660000000003</v>
      </c>
      <c r="CF59" s="170">
        <f t="shared" si="9"/>
        <v>5397.1809999999996</v>
      </c>
      <c r="CG59" s="170">
        <f t="shared" si="9"/>
        <v>5397.1809999999996</v>
      </c>
      <c r="CH59" s="170">
        <f t="shared" si="9"/>
        <v>0</v>
      </c>
    </row>
    <row r="60" spans="1:86">
      <c r="A60" s="52" t="s">
        <v>219</v>
      </c>
      <c r="B60" s="52">
        <f t="shared" ref="B60:BM60" si="10">SUM(B55:B58)-B59</f>
        <v>23397.923999999999</v>
      </c>
      <c r="C60" s="52">
        <f t="shared" si="10"/>
        <v>23397.923999999999</v>
      </c>
      <c r="D60" s="52">
        <f t="shared" si="10"/>
        <v>21362.245999999999</v>
      </c>
      <c r="E60" s="52">
        <f t="shared" si="10"/>
        <v>21362.245999999999</v>
      </c>
      <c r="F60" s="52">
        <f t="shared" si="10"/>
        <v>27491.893</v>
      </c>
      <c r="G60" s="52">
        <f t="shared" si="10"/>
        <v>27491.893</v>
      </c>
      <c r="H60" s="52">
        <f t="shared" si="10"/>
        <v>39296.120000000003</v>
      </c>
      <c r="I60" s="52">
        <f t="shared" si="10"/>
        <v>39296.120000000003</v>
      </c>
      <c r="J60" s="52">
        <f t="shared" si="10"/>
        <v>40153.220999999998</v>
      </c>
      <c r="K60" s="52">
        <f t="shared" si="10"/>
        <v>40153.220999999998</v>
      </c>
      <c r="L60" s="52">
        <f t="shared" si="10"/>
        <v>0</v>
      </c>
      <c r="M60" s="52">
        <f t="shared" si="10"/>
        <v>0</v>
      </c>
      <c r="N60" s="52">
        <f t="shared" si="10"/>
        <v>48934.624000000003</v>
      </c>
      <c r="O60" s="52">
        <f t="shared" si="10"/>
        <v>48934.624000000003</v>
      </c>
      <c r="P60" s="52">
        <f t="shared" si="10"/>
        <v>43694.241999999998</v>
      </c>
      <c r="Q60" s="52">
        <f t="shared" si="10"/>
        <v>43694.241999999998</v>
      </c>
      <c r="R60" s="52">
        <f t="shared" si="10"/>
        <v>56581.300999999999</v>
      </c>
      <c r="S60" s="52">
        <f t="shared" si="10"/>
        <v>56581.300999999999</v>
      </c>
      <c r="T60" s="52">
        <f t="shared" si="10"/>
        <v>50793.557999999997</v>
      </c>
      <c r="U60" s="52">
        <f t="shared" si="10"/>
        <v>50793.557999999997</v>
      </c>
      <c r="V60" s="52">
        <f t="shared" si="10"/>
        <v>54664.152000000002</v>
      </c>
      <c r="W60" s="52">
        <f t="shared" si="10"/>
        <v>54664.152000000002</v>
      </c>
      <c r="X60" s="52">
        <f t="shared" si="10"/>
        <v>51811.452999999994</v>
      </c>
      <c r="Y60" s="52">
        <f t="shared" si="10"/>
        <v>51811.452999999994</v>
      </c>
      <c r="Z60" s="52">
        <f t="shared" si="10"/>
        <v>49933.016000000003</v>
      </c>
      <c r="AA60" s="52">
        <f t="shared" si="10"/>
        <v>49933.016000000003</v>
      </c>
      <c r="AB60" s="52">
        <f t="shared" si="10"/>
        <v>39558.417999999998</v>
      </c>
      <c r="AC60" s="52">
        <f t="shared" si="10"/>
        <v>39558.417999999998</v>
      </c>
      <c r="AD60" s="52">
        <f t="shared" si="10"/>
        <v>43422.437000000005</v>
      </c>
      <c r="AE60" s="52">
        <f t="shared" si="10"/>
        <v>43422.437000000005</v>
      </c>
      <c r="AF60" s="52">
        <f t="shared" si="10"/>
        <v>44085.226999999999</v>
      </c>
      <c r="AG60" s="52">
        <f t="shared" si="10"/>
        <v>44085.226999999999</v>
      </c>
      <c r="AH60" s="52">
        <f t="shared" si="10"/>
        <v>42741.590000000004</v>
      </c>
      <c r="AI60" s="52">
        <f t="shared" si="10"/>
        <v>42741.590000000004</v>
      </c>
      <c r="AJ60" s="52">
        <f t="shared" si="10"/>
        <v>38620.508999999998</v>
      </c>
      <c r="AK60" s="52">
        <f t="shared" si="10"/>
        <v>38620.508999999998</v>
      </c>
      <c r="AL60" s="52">
        <f t="shared" si="10"/>
        <v>42381.417000000001</v>
      </c>
      <c r="AM60" s="52">
        <f t="shared" si="10"/>
        <v>42381.417000000001</v>
      </c>
      <c r="AN60" s="52">
        <f t="shared" si="10"/>
        <v>38589.647000000012</v>
      </c>
      <c r="AO60" s="52">
        <f t="shared" si="10"/>
        <v>38589.647000000012</v>
      </c>
      <c r="AP60" s="52">
        <f t="shared" si="10"/>
        <v>42349.714</v>
      </c>
      <c r="AQ60" s="52">
        <f t="shared" si="10"/>
        <v>42349.714</v>
      </c>
      <c r="AR60" s="52">
        <f t="shared" si="10"/>
        <v>40697.699999999997</v>
      </c>
      <c r="AS60" s="52">
        <f t="shared" si="10"/>
        <v>40697.699999999997</v>
      </c>
      <c r="AT60" s="52">
        <f t="shared" si="10"/>
        <v>46654.363000000012</v>
      </c>
      <c r="AU60" s="52">
        <f t="shared" si="10"/>
        <v>46654.363000000012</v>
      </c>
      <c r="AV60" s="52">
        <f t="shared" si="10"/>
        <v>45259.092000000004</v>
      </c>
      <c r="AW60" s="52">
        <f t="shared" si="10"/>
        <v>45259.092000000004</v>
      </c>
      <c r="AX60" s="52">
        <f t="shared" si="10"/>
        <v>45363.28</v>
      </c>
      <c r="AY60" s="52">
        <f t="shared" si="10"/>
        <v>45363.28</v>
      </c>
      <c r="AZ60" s="52">
        <f t="shared" si="10"/>
        <v>47138.729999999996</v>
      </c>
      <c r="BA60" s="52">
        <f t="shared" si="10"/>
        <v>47138.729999999996</v>
      </c>
      <c r="BB60" s="52">
        <f t="shared" si="10"/>
        <v>46188.936000000002</v>
      </c>
      <c r="BC60" s="52">
        <f t="shared" si="10"/>
        <v>46188.936000000002</v>
      </c>
      <c r="BD60" s="52">
        <f t="shared" si="10"/>
        <v>46900.115000000005</v>
      </c>
      <c r="BE60" s="52">
        <f t="shared" si="10"/>
        <v>46900.115000000005</v>
      </c>
      <c r="BF60" s="52">
        <f t="shared" si="10"/>
        <v>46417.425999999999</v>
      </c>
      <c r="BG60" s="52">
        <f t="shared" si="10"/>
        <v>46417.425999999999</v>
      </c>
      <c r="BH60" s="52">
        <f t="shared" si="10"/>
        <v>48875.758000000002</v>
      </c>
      <c r="BI60" s="52">
        <f t="shared" si="10"/>
        <v>48875.758000000002</v>
      </c>
      <c r="BJ60" s="52">
        <f t="shared" si="10"/>
        <v>45568.100000000006</v>
      </c>
      <c r="BK60" s="52">
        <f t="shared" si="10"/>
        <v>45568.100000000006</v>
      </c>
      <c r="BL60" s="52">
        <f t="shared" si="10"/>
        <v>48436.235000000001</v>
      </c>
      <c r="BM60" s="52">
        <f t="shared" si="10"/>
        <v>48436.235000000001</v>
      </c>
      <c r="BN60" s="52">
        <f t="shared" ref="BN60:CH60" si="11">SUM(BN55:BN58)-BN59</f>
        <v>49006.715000000004</v>
      </c>
      <c r="BO60" s="52">
        <f t="shared" si="11"/>
        <v>49006.715000000004</v>
      </c>
      <c r="BP60" s="52">
        <f t="shared" si="11"/>
        <v>51922.631999999998</v>
      </c>
      <c r="BQ60" s="52">
        <f t="shared" si="11"/>
        <v>51922.631999999998</v>
      </c>
      <c r="BR60" s="52">
        <f t="shared" si="11"/>
        <v>59173.794999999998</v>
      </c>
      <c r="BS60" s="52">
        <f t="shared" si="11"/>
        <v>59173.794999999998</v>
      </c>
      <c r="BT60" s="52">
        <f t="shared" si="11"/>
        <v>60655.430000000008</v>
      </c>
      <c r="BU60" s="52">
        <f t="shared" si="11"/>
        <v>60655.430000000008</v>
      </c>
      <c r="BV60" s="52">
        <f t="shared" si="11"/>
        <v>62512.487000000008</v>
      </c>
      <c r="BW60" s="52">
        <f t="shared" si="11"/>
        <v>62512.487000000008</v>
      </c>
      <c r="BX60" s="52">
        <f t="shared" si="11"/>
        <v>57862.296000000002</v>
      </c>
      <c r="BY60" s="52">
        <f t="shared" si="11"/>
        <v>57862.296000000002</v>
      </c>
      <c r="BZ60" s="52">
        <f t="shared" si="11"/>
        <v>61495.276999999995</v>
      </c>
      <c r="CA60" s="52">
        <f t="shared" si="11"/>
        <v>61495.276999999995</v>
      </c>
      <c r="CB60" s="52">
        <f t="shared" si="11"/>
        <v>62015.770999999993</v>
      </c>
      <c r="CC60" s="52">
        <f t="shared" si="11"/>
        <v>62015.770999999993</v>
      </c>
      <c r="CD60" s="52">
        <f t="shared" si="11"/>
        <v>72069.843000000008</v>
      </c>
      <c r="CE60" s="52">
        <f t="shared" si="11"/>
        <v>72069.843000000008</v>
      </c>
      <c r="CF60" s="52">
        <f t="shared" si="11"/>
        <v>74319.758000000002</v>
      </c>
      <c r="CG60" s="52">
        <f t="shared" si="11"/>
        <v>74319.758000000002</v>
      </c>
      <c r="CH60" s="52">
        <f t="shared" si="11"/>
        <v>0</v>
      </c>
    </row>
    <row r="61" spans="1:86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</row>
    <row r="62" spans="1:86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64"/>
    </sheetView>
  </sheetViews>
  <sheetFormatPr baseColWidth="10" defaultRowHeight="16"/>
  <cols>
    <col min="4" max="4" width="16" customWidth="1"/>
  </cols>
  <sheetData>
    <row r="2" spans="3:15">
      <c r="C2" s="91" t="s">
        <v>65</v>
      </c>
      <c r="D2" s="91" t="s">
        <v>66</v>
      </c>
    </row>
    <row r="3" spans="3:15">
      <c r="C3" s="92">
        <v>43865</v>
      </c>
      <c r="D3" s="93">
        <v>322.2</v>
      </c>
    </row>
    <row r="4" spans="3:15">
      <c r="C4" s="92">
        <v>43866</v>
      </c>
      <c r="D4" s="93">
        <v>324</v>
      </c>
    </row>
    <row r="5" spans="3:15">
      <c r="C5" s="92">
        <v>43867</v>
      </c>
      <c r="D5" s="93">
        <v>335</v>
      </c>
    </row>
    <row r="6" spans="3:15">
      <c r="C6" s="92">
        <v>43868</v>
      </c>
      <c r="D6" s="93">
        <v>333.2</v>
      </c>
    </row>
    <row r="7" spans="3:15">
      <c r="C7" s="92">
        <v>43871</v>
      </c>
      <c r="D7" s="93">
        <v>333.4</v>
      </c>
    </row>
    <row r="8" spans="3:15">
      <c r="C8" s="92">
        <v>43872</v>
      </c>
      <c r="D8" s="93">
        <v>335.8</v>
      </c>
    </row>
    <row r="9" spans="3:15">
      <c r="C9" s="92">
        <v>43873</v>
      </c>
      <c r="D9" s="93">
        <v>334</v>
      </c>
    </row>
    <row r="10" spans="3:15">
      <c r="C10" s="92">
        <v>43874</v>
      </c>
      <c r="D10" s="93">
        <v>335</v>
      </c>
    </row>
    <row r="11" spans="3:15">
      <c r="C11" s="92">
        <v>43875</v>
      </c>
      <c r="D11" s="93">
        <v>339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43878</v>
      </c>
      <c r="D12" s="93">
        <v>338.6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43879</v>
      </c>
      <c r="D13" s="93">
        <v>336.4</v>
      </c>
    </row>
    <row r="14" spans="3:15">
      <c r="C14" s="92">
        <v>43880</v>
      </c>
      <c r="D14" s="93">
        <v>341</v>
      </c>
    </row>
    <row r="15" spans="3:15">
      <c r="C15" s="92">
        <v>43881</v>
      </c>
      <c r="D15" s="93">
        <v>346</v>
      </c>
    </row>
    <row r="16" spans="3:15">
      <c r="C16" s="92">
        <v>43882</v>
      </c>
      <c r="D16" s="93">
        <v>340</v>
      </c>
    </row>
    <row r="17" spans="3:4">
      <c r="C17" s="92">
        <v>43885</v>
      </c>
      <c r="D17" s="93">
        <v>335</v>
      </c>
    </row>
    <row r="18" spans="3:4">
      <c r="C18" s="92">
        <v>43886</v>
      </c>
      <c r="D18" s="93">
        <v>328</v>
      </c>
    </row>
    <row r="19" spans="3:4">
      <c r="C19" s="92">
        <v>43887</v>
      </c>
      <c r="D19" s="93">
        <v>321.60000000000002</v>
      </c>
    </row>
    <row r="20" spans="3:4">
      <c r="C20" s="92">
        <v>43888</v>
      </c>
      <c r="D20" s="93">
        <v>321.60000000000002</v>
      </c>
    </row>
    <row r="21" spans="3:4">
      <c r="C21" s="92">
        <v>43889</v>
      </c>
      <c r="D21" s="93">
        <v>308</v>
      </c>
    </row>
    <row r="22" spans="3:4">
      <c r="C22" s="92">
        <v>43892</v>
      </c>
      <c r="D22" s="93">
        <v>307.8</v>
      </c>
    </row>
    <row r="23" spans="3:4">
      <c r="C23" s="92">
        <v>43893</v>
      </c>
      <c r="D23" s="93">
        <v>317</v>
      </c>
    </row>
    <row r="24" spans="3:4">
      <c r="C24" s="92">
        <v>43894</v>
      </c>
      <c r="D24" s="93">
        <v>319</v>
      </c>
    </row>
    <row r="25" spans="3:4">
      <c r="C25" s="92">
        <v>43895</v>
      </c>
      <c r="D25" s="93">
        <v>329.6</v>
      </c>
    </row>
    <row r="26" spans="3:4">
      <c r="C26" s="92">
        <v>43896</v>
      </c>
      <c r="D26" s="93">
        <v>317.2</v>
      </c>
    </row>
    <row r="27" spans="3:4">
      <c r="C27" s="92">
        <v>43899</v>
      </c>
      <c r="D27" s="93">
        <v>291.2</v>
      </c>
    </row>
    <row r="28" spans="3:4">
      <c r="C28" s="92">
        <v>43900</v>
      </c>
      <c r="D28" s="93">
        <v>293.39999999999998</v>
      </c>
    </row>
    <row r="29" spans="3:4">
      <c r="C29" s="92">
        <v>43901</v>
      </c>
      <c r="D29" s="93">
        <v>293.8</v>
      </c>
    </row>
    <row r="30" spans="3:4">
      <c r="C30" s="92">
        <v>43902</v>
      </c>
      <c r="D30" s="93">
        <v>278.39999999999998</v>
      </c>
    </row>
    <row r="31" spans="3:4">
      <c r="C31" s="92">
        <v>43903</v>
      </c>
      <c r="D31" s="93">
        <v>278.8</v>
      </c>
    </row>
    <row r="32" spans="3:4">
      <c r="C32" s="92">
        <v>43906</v>
      </c>
      <c r="D32" s="93">
        <v>279.39999999999998</v>
      </c>
    </row>
    <row r="33" spans="3:4">
      <c r="C33" s="92">
        <v>43907</v>
      </c>
      <c r="D33" s="93">
        <v>302.39999999999998</v>
      </c>
    </row>
    <row r="34" spans="3:4">
      <c r="C34" s="92">
        <v>43908</v>
      </c>
      <c r="D34" s="93">
        <v>287.2</v>
      </c>
    </row>
    <row r="35" spans="3:4">
      <c r="C35" s="92">
        <v>43909</v>
      </c>
      <c r="D35" s="93">
        <v>276</v>
      </c>
    </row>
    <row r="36" spans="3:4">
      <c r="C36" s="92">
        <v>43910</v>
      </c>
      <c r="D36" s="93">
        <v>310</v>
      </c>
    </row>
    <row r="37" spans="3:4">
      <c r="C37" s="92">
        <v>43913</v>
      </c>
      <c r="D37" s="93">
        <v>279.8</v>
      </c>
    </row>
    <row r="38" spans="3:4">
      <c r="C38" s="92">
        <v>43914</v>
      </c>
      <c r="D38" s="93">
        <v>283.39999999999998</v>
      </c>
    </row>
    <row r="39" spans="3:4">
      <c r="C39" s="92">
        <v>43915</v>
      </c>
      <c r="D39" s="93">
        <v>289.60000000000002</v>
      </c>
    </row>
    <row r="40" spans="3:4">
      <c r="C40" s="92">
        <v>43916</v>
      </c>
      <c r="D40" s="93">
        <v>288.39999999999998</v>
      </c>
    </row>
    <row r="41" spans="3:4">
      <c r="C41" s="92">
        <v>43917</v>
      </c>
      <c r="D41" s="93">
        <v>293</v>
      </c>
    </row>
    <row r="42" spans="3:4">
      <c r="C42" s="92">
        <v>43920</v>
      </c>
      <c r="D42" s="93">
        <v>298.2</v>
      </c>
    </row>
    <row r="43" spans="3:4">
      <c r="C43" s="92">
        <v>43921</v>
      </c>
      <c r="D43" s="93">
        <v>310</v>
      </c>
    </row>
    <row r="44" spans="3:4">
      <c r="C44" s="92">
        <v>43922</v>
      </c>
      <c r="D44" s="93">
        <v>304.60000000000002</v>
      </c>
    </row>
    <row r="45" spans="3:4">
      <c r="C45" s="92">
        <v>43923</v>
      </c>
      <c r="D45" s="93">
        <v>315</v>
      </c>
    </row>
    <row r="46" spans="3:4">
      <c r="C46" s="92">
        <v>43924</v>
      </c>
      <c r="D46" s="93">
        <v>319.8</v>
      </c>
    </row>
    <row r="47" spans="3:4">
      <c r="C47" s="92">
        <v>43927</v>
      </c>
      <c r="D47" s="93">
        <v>321.60000000000002</v>
      </c>
    </row>
    <row r="48" spans="3:4">
      <c r="C48" s="92">
        <v>43928</v>
      </c>
      <c r="D48" s="93">
        <v>324.2</v>
      </c>
    </row>
    <row r="49" spans="3:4">
      <c r="C49" s="92">
        <v>43929</v>
      </c>
      <c r="D49" s="93">
        <v>311.2</v>
      </c>
    </row>
    <row r="50" spans="3:4">
      <c r="C50" s="92">
        <v>43930</v>
      </c>
      <c r="D50" s="93">
        <v>313</v>
      </c>
    </row>
    <row r="51" spans="3:4">
      <c r="C51" s="92">
        <v>43935</v>
      </c>
      <c r="D51" s="93">
        <v>311.2</v>
      </c>
    </row>
    <row r="52" spans="3:4">
      <c r="C52" s="92">
        <v>43936</v>
      </c>
      <c r="D52" s="93">
        <v>316.39999999999998</v>
      </c>
    </row>
    <row r="53" spans="3:4">
      <c r="C53" s="92">
        <v>43937</v>
      </c>
      <c r="D53" s="93">
        <v>313</v>
      </c>
    </row>
    <row r="54" spans="3:4">
      <c r="C54" s="92">
        <v>43938</v>
      </c>
      <c r="D54" s="93">
        <v>325.60000000000002</v>
      </c>
    </row>
    <row r="55" spans="3:4">
      <c r="C55" s="92">
        <v>43941</v>
      </c>
      <c r="D55" s="93">
        <v>328.6</v>
      </c>
    </row>
    <row r="56" spans="3:4">
      <c r="C56" s="92">
        <v>43942</v>
      </c>
      <c r="D56" s="93">
        <v>333</v>
      </c>
    </row>
    <row r="57" spans="3:4">
      <c r="C57" s="92">
        <v>43943</v>
      </c>
      <c r="D57" s="93">
        <v>335</v>
      </c>
    </row>
    <row r="58" spans="3:4">
      <c r="C58" s="92">
        <v>43944</v>
      </c>
      <c r="D58" s="93">
        <v>340.4</v>
      </c>
    </row>
    <row r="59" spans="3:4">
      <c r="C59" s="92">
        <v>43945</v>
      </c>
      <c r="D59" s="93">
        <v>343</v>
      </c>
    </row>
    <row r="60" spans="3:4">
      <c r="C60" s="92">
        <v>43948</v>
      </c>
      <c r="D60" s="93">
        <v>348</v>
      </c>
    </row>
    <row r="61" spans="3:4">
      <c r="C61" s="92">
        <v>43949</v>
      </c>
      <c r="D61" s="93">
        <v>348.4</v>
      </c>
    </row>
    <row r="62" spans="3:4">
      <c r="C62" s="92">
        <v>43950</v>
      </c>
      <c r="D62" s="93">
        <v>348</v>
      </c>
    </row>
    <row r="63" spans="3:4">
      <c r="C63" s="92">
        <v>43951</v>
      </c>
      <c r="D63" s="93">
        <v>341</v>
      </c>
    </row>
    <row r="64" spans="3:4">
      <c r="C64" s="92">
        <v>43955</v>
      </c>
      <c r="D64" s="93">
        <v>337</v>
      </c>
    </row>
    <row r="65" spans="3:4">
      <c r="C65" s="92">
        <v>43956</v>
      </c>
      <c r="D65" s="93">
        <v>343.6</v>
      </c>
    </row>
    <row r="66" spans="3:4">
      <c r="C66" s="92">
        <v>43957</v>
      </c>
      <c r="D66" s="93">
        <v>342.6</v>
      </c>
    </row>
    <row r="67" spans="3:4">
      <c r="C67" s="92">
        <v>43958</v>
      </c>
      <c r="D67" s="93">
        <v>348.2</v>
      </c>
    </row>
    <row r="68" spans="3:4">
      <c r="C68" s="92">
        <v>43959</v>
      </c>
      <c r="D68" s="93">
        <v>344</v>
      </c>
    </row>
    <row r="69" spans="3:4">
      <c r="C69" s="92">
        <v>43962</v>
      </c>
      <c r="D69" s="93">
        <v>342.4</v>
      </c>
    </row>
    <row r="70" spans="3:4">
      <c r="C70" s="92">
        <v>43963</v>
      </c>
      <c r="D70" s="93">
        <v>346.2</v>
      </c>
    </row>
    <row r="71" spans="3:4">
      <c r="C71" s="92">
        <v>43964</v>
      </c>
      <c r="D71" s="93">
        <v>347</v>
      </c>
    </row>
    <row r="72" spans="3:4">
      <c r="C72" s="92">
        <v>43965</v>
      </c>
      <c r="D72" s="93">
        <v>348.6</v>
      </c>
    </row>
    <row r="73" spans="3:4">
      <c r="C73" s="92">
        <v>43966</v>
      </c>
      <c r="D73" s="93">
        <v>349.4</v>
      </c>
    </row>
    <row r="74" spans="3:4">
      <c r="C74" s="92">
        <v>43969</v>
      </c>
      <c r="D74" s="93">
        <v>354.2</v>
      </c>
    </row>
    <row r="75" spans="3:4">
      <c r="C75" s="92">
        <v>43970</v>
      </c>
      <c r="D75" s="93">
        <v>350</v>
      </c>
    </row>
    <row r="76" spans="3:4">
      <c r="C76" s="92">
        <v>43971</v>
      </c>
      <c r="D76" s="93">
        <v>346</v>
      </c>
    </row>
    <row r="77" spans="3:4">
      <c r="C77" s="92">
        <v>43973</v>
      </c>
      <c r="D77" s="93">
        <v>344.2</v>
      </c>
    </row>
    <row r="78" spans="3:4">
      <c r="C78" s="92">
        <v>43976</v>
      </c>
      <c r="D78" s="93">
        <v>347</v>
      </c>
    </row>
    <row r="79" spans="3:4">
      <c r="C79" s="92">
        <v>43977</v>
      </c>
      <c r="D79" s="93">
        <v>350.2</v>
      </c>
    </row>
    <row r="80" spans="3:4">
      <c r="C80" s="92">
        <v>43978</v>
      </c>
      <c r="D80" s="93">
        <v>341.4</v>
      </c>
    </row>
    <row r="81" spans="3:4">
      <c r="C81" s="92">
        <v>43979</v>
      </c>
      <c r="D81" s="93">
        <v>335.4</v>
      </c>
    </row>
    <row r="82" spans="3:4">
      <c r="C82" s="92">
        <v>43980</v>
      </c>
      <c r="D82" s="93">
        <v>339.2</v>
      </c>
    </row>
    <row r="83" spans="3:4">
      <c r="C83" s="92">
        <v>43984</v>
      </c>
      <c r="D83" s="93">
        <v>337.4</v>
      </c>
    </row>
    <row r="84" spans="3:4">
      <c r="C84" s="92">
        <v>43985</v>
      </c>
      <c r="D84" s="93">
        <v>338</v>
      </c>
    </row>
    <row r="85" spans="3:4">
      <c r="C85" s="92">
        <v>43986</v>
      </c>
      <c r="D85" s="93">
        <v>338</v>
      </c>
    </row>
    <row r="86" spans="3:4">
      <c r="C86" s="92">
        <v>43987</v>
      </c>
      <c r="D86" s="93">
        <v>331.4</v>
      </c>
    </row>
    <row r="87" spans="3:4">
      <c r="C87" s="92">
        <v>43990</v>
      </c>
      <c r="D87" s="93">
        <v>330</v>
      </c>
    </row>
    <row r="88" spans="3:4">
      <c r="C88" s="92">
        <v>43991</v>
      </c>
      <c r="D88" s="93">
        <v>328</v>
      </c>
    </row>
    <row r="89" spans="3:4">
      <c r="C89" s="92">
        <v>43992</v>
      </c>
      <c r="D89" s="93">
        <v>330</v>
      </c>
    </row>
    <row r="90" spans="3:4">
      <c r="C90" s="92">
        <v>43993</v>
      </c>
      <c r="D90" s="93">
        <v>327.8</v>
      </c>
    </row>
    <row r="91" spans="3:4">
      <c r="C91" s="92">
        <v>43994</v>
      </c>
      <c r="D91" s="93">
        <v>322.2</v>
      </c>
    </row>
    <row r="92" spans="3:4">
      <c r="C92" s="92">
        <v>43997</v>
      </c>
      <c r="D92" s="93">
        <v>323.39999999999998</v>
      </c>
    </row>
    <row r="93" spans="3:4">
      <c r="C93" s="92">
        <v>43998</v>
      </c>
      <c r="D93" s="93">
        <v>329.2</v>
      </c>
    </row>
    <row r="94" spans="3:4">
      <c r="C94" s="92">
        <v>43999</v>
      </c>
      <c r="D94" s="93">
        <v>331</v>
      </c>
    </row>
    <row r="95" spans="3:4">
      <c r="C95" s="92">
        <v>44000</v>
      </c>
      <c r="D95" s="93">
        <v>338.6</v>
      </c>
    </row>
    <row r="96" spans="3:4">
      <c r="C96" s="92">
        <v>44001</v>
      </c>
      <c r="D96" s="93">
        <v>339</v>
      </c>
    </row>
    <row r="97" spans="3:4">
      <c r="C97" s="92">
        <v>44004</v>
      </c>
      <c r="D97" s="93">
        <v>341.2</v>
      </c>
    </row>
    <row r="98" spans="3:4">
      <c r="C98" s="92">
        <v>44005</v>
      </c>
      <c r="D98" s="93">
        <v>339.2</v>
      </c>
    </row>
    <row r="99" spans="3:4">
      <c r="C99" s="92">
        <v>44006</v>
      </c>
      <c r="D99" s="93">
        <v>337</v>
      </c>
    </row>
    <row r="100" spans="3:4">
      <c r="C100" s="92">
        <v>44007</v>
      </c>
      <c r="D100" s="93">
        <v>328.2</v>
      </c>
    </row>
    <row r="101" spans="3:4">
      <c r="C101" s="92">
        <v>44008</v>
      </c>
      <c r="D101" s="93">
        <v>334.4</v>
      </c>
    </row>
    <row r="102" spans="3:4">
      <c r="C102" s="92">
        <v>44011</v>
      </c>
      <c r="D102" s="93">
        <v>328.4</v>
      </c>
    </row>
    <row r="103" spans="3:4">
      <c r="C103" s="92">
        <v>44012</v>
      </c>
      <c r="D103" s="93">
        <v>331</v>
      </c>
    </row>
    <row r="104" spans="3:4">
      <c r="C104" s="92">
        <v>44013</v>
      </c>
      <c r="D104" s="93">
        <v>326</v>
      </c>
    </row>
    <row r="105" spans="3:4">
      <c r="C105" s="92">
        <v>44014</v>
      </c>
      <c r="D105" s="93">
        <v>331.8</v>
      </c>
    </row>
    <row r="106" spans="3:4">
      <c r="C106" s="92">
        <v>44015</v>
      </c>
      <c r="D106" s="93">
        <v>330</v>
      </c>
    </row>
    <row r="107" spans="3:4">
      <c r="C107" s="92">
        <v>44018</v>
      </c>
      <c r="D107" s="93">
        <v>328.6</v>
      </c>
    </row>
    <row r="108" spans="3:4">
      <c r="C108" s="92">
        <v>44019</v>
      </c>
      <c r="D108" s="93">
        <v>327.8</v>
      </c>
    </row>
    <row r="109" spans="3:4">
      <c r="C109" s="92">
        <v>44020</v>
      </c>
      <c r="D109" s="93">
        <v>327</v>
      </c>
    </row>
    <row r="110" spans="3:4">
      <c r="C110" s="92">
        <v>44021</v>
      </c>
      <c r="D110" s="93">
        <v>329.6</v>
      </c>
    </row>
    <row r="111" spans="3:4">
      <c r="C111" s="92">
        <v>44022</v>
      </c>
      <c r="D111" s="93">
        <v>329.6</v>
      </c>
    </row>
    <row r="112" spans="3:4">
      <c r="C112" s="92">
        <v>44025</v>
      </c>
      <c r="D112" s="93">
        <v>329.2</v>
      </c>
    </row>
    <row r="113" spans="3:4">
      <c r="C113" s="92">
        <v>44026</v>
      </c>
      <c r="D113" s="93">
        <v>333</v>
      </c>
    </row>
    <row r="114" spans="3:4">
      <c r="C114" s="92">
        <v>44027</v>
      </c>
      <c r="D114" s="93">
        <v>331.2</v>
      </c>
    </row>
    <row r="115" spans="3:4">
      <c r="C115" s="92">
        <v>44028</v>
      </c>
      <c r="D115" s="93">
        <v>335.8</v>
      </c>
    </row>
    <row r="116" spans="3:4">
      <c r="C116" s="92">
        <v>44029</v>
      </c>
      <c r="D116" s="93">
        <v>336</v>
      </c>
    </row>
    <row r="117" spans="3:4">
      <c r="C117" s="92">
        <v>44032</v>
      </c>
      <c r="D117" s="93">
        <v>339.4</v>
      </c>
    </row>
    <row r="118" spans="3:4">
      <c r="C118" s="92">
        <v>44033</v>
      </c>
      <c r="D118" s="93">
        <v>339.8</v>
      </c>
    </row>
    <row r="119" spans="3:4">
      <c r="C119" s="92">
        <v>44034</v>
      </c>
      <c r="D119" s="93">
        <v>336.4</v>
      </c>
    </row>
    <row r="120" spans="3:4">
      <c r="C120" s="92">
        <v>44035</v>
      </c>
      <c r="D120" s="93">
        <v>334</v>
      </c>
    </row>
    <row r="121" spans="3:4">
      <c r="C121" s="92">
        <v>44036</v>
      </c>
      <c r="D121" s="93">
        <v>323</v>
      </c>
    </row>
    <row r="122" spans="3:4">
      <c r="C122" s="92">
        <v>44039</v>
      </c>
      <c r="D122" s="93">
        <v>317</v>
      </c>
    </row>
    <row r="123" spans="3:4">
      <c r="C123" s="92">
        <v>44040</v>
      </c>
      <c r="D123" s="93">
        <v>322</v>
      </c>
    </row>
    <row r="124" spans="3:4">
      <c r="C124" s="92">
        <v>44041</v>
      </c>
      <c r="D124" s="93">
        <v>324.60000000000002</v>
      </c>
    </row>
    <row r="125" spans="3:4">
      <c r="C125" s="92">
        <v>44042</v>
      </c>
      <c r="D125" s="93">
        <v>326</v>
      </c>
    </row>
    <row r="126" spans="3:4">
      <c r="C126" s="92">
        <v>44043</v>
      </c>
      <c r="D126" s="93">
        <v>318</v>
      </c>
    </row>
    <row r="127" spans="3:4">
      <c r="C127" s="92">
        <v>44046</v>
      </c>
      <c r="D127" s="93">
        <v>314.60000000000002</v>
      </c>
    </row>
    <row r="128" spans="3:4">
      <c r="C128" s="92">
        <v>44047</v>
      </c>
      <c r="D128" s="93">
        <v>322.8</v>
      </c>
    </row>
    <row r="129" spans="3:4">
      <c r="C129" s="92">
        <v>44048</v>
      </c>
      <c r="D129" s="93">
        <v>322.2</v>
      </c>
    </row>
    <row r="130" spans="3:4">
      <c r="C130" s="92">
        <v>44049</v>
      </c>
      <c r="D130" s="93">
        <v>317.2</v>
      </c>
    </row>
    <row r="131" spans="3:4">
      <c r="C131" s="92">
        <v>44050</v>
      </c>
      <c r="D131" s="93">
        <v>315.39999999999998</v>
      </c>
    </row>
    <row r="132" spans="3:4">
      <c r="C132" s="92">
        <v>44053</v>
      </c>
      <c r="D132" s="93">
        <v>315</v>
      </c>
    </row>
    <row r="133" spans="3:4">
      <c r="C133" s="92">
        <v>44054</v>
      </c>
      <c r="D133" s="93">
        <v>316</v>
      </c>
    </row>
    <row r="134" spans="3:4">
      <c r="C134" s="92">
        <v>44055</v>
      </c>
      <c r="D134" s="93">
        <v>314.2</v>
      </c>
    </row>
    <row r="135" spans="3:4">
      <c r="C135" s="92">
        <v>44056</v>
      </c>
      <c r="D135" s="93">
        <v>318.2</v>
      </c>
    </row>
    <row r="136" spans="3:4">
      <c r="C136" s="92">
        <v>44057</v>
      </c>
      <c r="D136" s="93">
        <v>316.60000000000002</v>
      </c>
    </row>
    <row r="137" spans="3:4">
      <c r="C137" s="92">
        <v>44060</v>
      </c>
      <c r="D137" s="93">
        <v>312.60000000000002</v>
      </c>
    </row>
    <row r="138" spans="3:4">
      <c r="C138" s="92">
        <v>44061</v>
      </c>
      <c r="D138" s="93">
        <v>316.2</v>
      </c>
    </row>
    <row r="139" spans="3:4">
      <c r="C139" s="92">
        <v>44062</v>
      </c>
      <c r="D139" s="93">
        <v>316</v>
      </c>
    </row>
    <row r="140" spans="3:4">
      <c r="C140" s="92">
        <v>44063</v>
      </c>
      <c r="D140" s="93">
        <v>322.8</v>
      </c>
    </row>
    <row r="141" spans="3:4">
      <c r="C141" s="92">
        <v>44064</v>
      </c>
      <c r="D141" s="93">
        <v>323.8</v>
      </c>
    </row>
    <row r="142" spans="3:4">
      <c r="C142" s="92">
        <v>44067</v>
      </c>
      <c r="D142" s="93">
        <v>321.60000000000002</v>
      </c>
    </row>
    <row r="143" spans="3:4">
      <c r="C143" s="92">
        <v>44068</v>
      </c>
      <c r="D143" s="93">
        <v>321</v>
      </c>
    </row>
    <row r="144" spans="3:4">
      <c r="C144" s="92">
        <v>44069</v>
      </c>
      <c r="D144" s="93">
        <v>318.8</v>
      </c>
    </row>
    <row r="145" spans="3:4">
      <c r="C145" s="92">
        <v>44070</v>
      </c>
      <c r="D145" s="93">
        <v>323</v>
      </c>
    </row>
    <row r="146" spans="3:4">
      <c r="C146" s="92">
        <v>44071</v>
      </c>
      <c r="D146" s="93">
        <v>318.39999999999998</v>
      </c>
    </row>
    <row r="147" spans="3:4">
      <c r="C147" s="92">
        <v>44074</v>
      </c>
      <c r="D147" s="93">
        <v>315</v>
      </c>
    </row>
    <row r="148" spans="3:4">
      <c r="C148" s="92">
        <v>44075</v>
      </c>
      <c r="D148" s="93">
        <v>321.39999999999998</v>
      </c>
    </row>
    <row r="149" spans="3:4">
      <c r="C149" s="92">
        <v>44076</v>
      </c>
      <c r="D149" s="93">
        <v>325</v>
      </c>
    </row>
    <row r="150" spans="3:4">
      <c r="C150" s="92">
        <v>44077</v>
      </c>
      <c r="D150" s="93">
        <v>331</v>
      </c>
    </row>
    <row r="151" spans="3:4">
      <c r="C151" s="92">
        <v>44078</v>
      </c>
      <c r="D151" s="93">
        <v>319</v>
      </c>
    </row>
    <row r="152" spans="3:4">
      <c r="C152" s="92">
        <v>44081</v>
      </c>
      <c r="D152" s="93">
        <v>321</v>
      </c>
    </row>
    <row r="153" spans="3:4">
      <c r="C153" s="92">
        <v>44082</v>
      </c>
      <c r="D153" s="93">
        <v>325</v>
      </c>
    </row>
    <row r="154" spans="3:4">
      <c r="C154" s="92">
        <v>44083</v>
      </c>
      <c r="D154" s="93">
        <v>323.2</v>
      </c>
    </row>
    <row r="155" spans="3:4">
      <c r="C155" s="92">
        <v>44084</v>
      </c>
      <c r="D155" s="93">
        <v>328.2</v>
      </c>
    </row>
    <row r="156" spans="3:4">
      <c r="C156" s="92">
        <v>44085</v>
      </c>
      <c r="D156" s="93">
        <v>328.4</v>
      </c>
    </row>
    <row r="157" spans="3:4">
      <c r="C157" s="92">
        <v>44088</v>
      </c>
      <c r="D157" s="93">
        <v>331.4</v>
      </c>
    </row>
    <row r="158" spans="3:4">
      <c r="C158" s="92">
        <v>44089</v>
      </c>
      <c r="D158" s="93">
        <v>330</v>
      </c>
    </row>
    <row r="159" spans="3:4">
      <c r="C159" s="92">
        <v>44090</v>
      </c>
      <c r="D159" s="93">
        <v>334.2</v>
      </c>
    </row>
    <row r="160" spans="3:4">
      <c r="C160" s="92">
        <v>44091</v>
      </c>
      <c r="D160" s="93">
        <v>332.4</v>
      </c>
    </row>
    <row r="161" spans="3:4">
      <c r="C161" s="92">
        <v>44092</v>
      </c>
      <c r="D161" s="93">
        <v>337.2</v>
      </c>
    </row>
    <row r="162" spans="3:4">
      <c r="C162" s="92">
        <v>44095</v>
      </c>
      <c r="D162" s="93">
        <v>340.8</v>
      </c>
    </row>
    <row r="163" spans="3:4">
      <c r="C163" s="92">
        <v>44096</v>
      </c>
      <c r="D163" s="93">
        <v>337</v>
      </c>
    </row>
    <row r="164" spans="3:4">
      <c r="C164" s="92">
        <v>44097</v>
      </c>
      <c r="D164" s="93">
        <v>338</v>
      </c>
    </row>
    <row r="165" spans="3:4">
      <c r="C165" s="92">
        <v>44098</v>
      </c>
      <c r="D165" s="93">
        <v>331.4</v>
      </c>
    </row>
    <row r="166" spans="3:4">
      <c r="C166" s="92">
        <v>44099</v>
      </c>
      <c r="D166" s="93">
        <v>330.2</v>
      </c>
    </row>
    <row r="167" spans="3:4">
      <c r="C167" s="92">
        <v>44102</v>
      </c>
      <c r="D167" s="93">
        <v>334.8</v>
      </c>
    </row>
    <row r="168" spans="3:4">
      <c r="C168" s="92">
        <v>44103</v>
      </c>
      <c r="D168" s="93">
        <v>327</v>
      </c>
    </row>
    <row r="169" spans="3:4">
      <c r="C169" s="92">
        <v>44104</v>
      </c>
      <c r="D169" s="93">
        <v>320</v>
      </c>
    </row>
    <row r="170" spans="3:4">
      <c r="C170" s="92">
        <v>44105</v>
      </c>
      <c r="D170" s="93">
        <v>319.60000000000002</v>
      </c>
    </row>
    <row r="171" spans="3:4">
      <c r="C171" s="92">
        <v>44106</v>
      </c>
      <c r="D171" s="93">
        <v>317.2</v>
      </c>
    </row>
    <row r="172" spans="3:4">
      <c r="C172" s="92">
        <v>44109</v>
      </c>
      <c r="D172" s="93">
        <v>321</v>
      </c>
    </row>
    <row r="173" spans="3:4">
      <c r="C173" s="92">
        <v>44110</v>
      </c>
      <c r="D173" s="93">
        <v>320.60000000000002</v>
      </c>
    </row>
    <row r="174" spans="3:4">
      <c r="C174" s="92">
        <v>44111</v>
      </c>
      <c r="D174" s="93">
        <v>317</v>
      </c>
    </row>
    <row r="175" spans="3:4">
      <c r="C175" s="92">
        <v>44112</v>
      </c>
      <c r="D175" s="93">
        <v>317</v>
      </c>
    </row>
    <row r="176" spans="3:4">
      <c r="C176" s="92">
        <v>44113</v>
      </c>
      <c r="D176" s="93">
        <v>317</v>
      </c>
    </row>
    <row r="177" spans="3:4">
      <c r="C177" s="92">
        <v>44116</v>
      </c>
      <c r="D177" s="93">
        <v>322.8</v>
      </c>
    </row>
    <row r="178" spans="3:4">
      <c r="C178" s="92">
        <v>44117</v>
      </c>
      <c r="D178" s="93">
        <v>322.2</v>
      </c>
    </row>
    <row r="179" spans="3:4">
      <c r="C179" s="92">
        <v>44118</v>
      </c>
      <c r="D179" s="93">
        <v>322</v>
      </c>
    </row>
    <row r="180" spans="3:4">
      <c r="C180" s="92">
        <v>44119</v>
      </c>
      <c r="D180" s="93">
        <v>318</v>
      </c>
    </row>
    <row r="181" spans="3:4">
      <c r="C181" s="92">
        <v>44120</v>
      </c>
      <c r="D181" s="93">
        <v>313.2</v>
      </c>
    </row>
    <row r="182" spans="3:4">
      <c r="C182" s="92">
        <v>44123</v>
      </c>
      <c r="D182" s="93">
        <v>312.60000000000002</v>
      </c>
    </row>
    <row r="183" spans="3:4">
      <c r="C183" s="92">
        <v>44124</v>
      </c>
      <c r="D183" s="93">
        <v>310</v>
      </c>
    </row>
    <row r="184" spans="3:4">
      <c r="C184" s="92">
        <v>44125</v>
      </c>
      <c r="D184" s="93">
        <v>306</v>
      </c>
    </row>
    <row r="185" spans="3:4">
      <c r="C185" s="92">
        <v>44126</v>
      </c>
      <c r="D185" s="93">
        <v>300.2</v>
      </c>
    </row>
    <row r="186" spans="3:4">
      <c r="C186" s="92">
        <v>44127</v>
      </c>
      <c r="D186" s="93">
        <v>299</v>
      </c>
    </row>
    <row r="187" spans="3:4">
      <c r="C187" s="92">
        <v>44130</v>
      </c>
      <c r="D187" s="93">
        <v>298.39999999999998</v>
      </c>
    </row>
    <row r="188" spans="3:4">
      <c r="C188" s="92">
        <v>44131</v>
      </c>
      <c r="D188" s="93">
        <v>301.8</v>
      </c>
    </row>
    <row r="189" spans="3:4">
      <c r="C189" s="92">
        <v>44132</v>
      </c>
      <c r="D189" s="93">
        <v>300</v>
      </c>
    </row>
    <row r="190" spans="3:4">
      <c r="C190" s="92">
        <v>44133</v>
      </c>
      <c r="D190" s="93">
        <v>295.39999999999998</v>
      </c>
    </row>
    <row r="191" spans="3:4">
      <c r="C191" s="92">
        <v>44134</v>
      </c>
      <c r="D191" s="93">
        <v>294.60000000000002</v>
      </c>
    </row>
    <row r="192" spans="3:4">
      <c r="C192" s="92">
        <v>44137</v>
      </c>
      <c r="D192" s="93">
        <v>297</v>
      </c>
    </row>
    <row r="193" spans="3:4">
      <c r="C193" s="92">
        <v>44138</v>
      </c>
      <c r="D193" s="93">
        <v>307</v>
      </c>
    </row>
    <row r="194" spans="3:4">
      <c r="C194" s="92">
        <v>44139</v>
      </c>
      <c r="D194" s="93">
        <v>313</v>
      </c>
    </row>
    <row r="195" spans="3:4">
      <c r="C195" s="92">
        <v>44140</v>
      </c>
      <c r="D195" s="93">
        <v>325</v>
      </c>
    </row>
    <row r="196" spans="3:4">
      <c r="C196" s="92">
        <v>44141</v>
      </c>
      <c r="D196" s="93">
        <v>320</v>
      </c>
    </row>
    <row r="197" spans="3:4">
      <c r="C197" s="92">
        <v>44144</v>
      </c>
      <c r="D197" s="93">
        <v>324.2</v>
      </c>
    </row>
    <row r="198" spans="3:4">
      <c r="C198" s="92">
        <v>44145</v>
      </c>
      <c r="D198" s="93">
        <v>311</v>
      </c>
    </row>
    <row r="199" spans="3:4">
      <c r="C199" s="92">
        <v>44146</v>
      </c>
      <c r="D199" s="93">
        <v>307</v>
      </c>
    </row>
    <row r="200" spans="3:4">
      <c r="C200" s="92">
        <v>44147</v>
      </c>
      <c r="D200" s="93">
        <v>313.60000000000002</v>
      </c>
    </row>
    <row r="201" spans="3:4">
      <c r="C201" s="92">
        <v>44148</v>
      </c>
      <c r="D201" s="93">
        <v>315.8</v>
      </c>
    </row>
    <row r="202" spans="3:4">
      <c r="C202" s="92">
        <v>44151</v>
      </c>
      <c r="D202" s="93">
        <v>315.60000000000002</v>
      </c>
    </row>
    <row r="203" spans="3:4">
      <c r="C203" s="92">
        <v>44152</v>
      </c>
      <c r="D203" s="93">
        <v>312</v>
      </c>
    </row>
    <row r="204" spans="3:4">
      <c r="C204" s="92">
        <v>44153</v>
      </c>
      <c r="D204" s="93">
        <v>308.60000000000002</v>
      </c>
    </row>
    <row r="205" spans="3:4">
      <c r="C205" s="92">
        <v>44154</v>
      </c>
      <c r="D205" s="93">
        <v>306.8</v>
      </c>
    </row>
    <row r="206" spans="3:4">
      <c r="C206" s="92">
        <v>44155</v>
      </c>
      <c r="D206" s="93">
        <v>306.39999999999998</v>
      </c>
    </row>
    <row r="207" spans="3:4">
      <c r="C207" s="92">
        <v>44158</v>
      </c>
      <c r="D207" s="93">
        <v>307.8</v>
      </c>
    </row>
    <row r="208" spans="3:4">
      <c r="C208" s="92">
        <v>44159</v>
      </c>
      <c r="D208" s="93">
        <v>303.2</v>
      </c>
    </row>
    <row r="209" spans="3:4">
      <c r="C209" s="92">
        <v>44160</v>
      </c>
      <c r="D209" s="93">
        <v>302</v>
      </c>
    </row>
    <row r="210" spans="3:4">
      <c r="C210" s="92">
        <v>44161</v>
      </c>
      <c r="D210" s="93">
        <v>302.8</v>
      </c>
    </row>
    <row r="211" spans="3:4">
      <c r="C211" s="92">
        <v>44162</v>
      </c>
      <c r="D211" s="93">
        <v>305</v>
      </c>
    </row>
    <row r="212" spans="3:4">
      <c r="C212" s="92">
        <v>44165</v>
      </c>
      <c r="D212" s="93">
        <v>302.39999999999998</v>
      </c>
    </row>
    <row r="213" spans="3:4">
      <c r="C213" s="92">
        <v>44166</v>
      </c>
      <c r="D213" s="93">
        <v>302</v>
      </c>
    </row>
    <row r="214" spans="3:4">
      <c r="C214" s="92">
        <v>44167</v>
      </c>
      <c r="D214" s="93">
        <v>303.8</v>
      </c>
    </row>
    <row r="215" spans="3:4">
      <c r="C215" s="92">
        <v>44168</v>
      </c>
      <c r="D215" s="93">
        <v>305</v>
      </c>
    </row>
    <row r="216" spans="3:4">
      <c r="C216" s="92">
        <v>44169</v>
      </c>
      <c r="D216" s="93">
        <v>301.2</v>
      </c>
    </row>
    <row r="217" spans="3:4">
      <c r="C217" s="92">
        <v>44172</v>
      </c>
      <c r="D217" s="93">
        <v>305</v>
      </c>
    </row>
    <row r="218" spans="3:4">
      <c r="C218" s="92">
        <v>44173</v>
      </c>
      <c r="D218" s="93">
        <v>304.8</v>
      </c>
    </row>
    <row r="219" spans="3:4">
      <c r="C219" s="92">
        <v>44174</v>
      </c>
      <c r="D219" s="93">
        <v>307</v>
      </c>
    </row>
    <row r="220" spans="3:4">
      <c r="C220" s="92">
        <v>44175</v>
      </c>
      <c r="D220" s="93">
        <v>308.60000000000002</v>
      </c>
    </row>
    <row r="221" spans="3:4">
      <c r="C221" s="92">
        <v>44176</v>
      </c>
      <c r="D221" s="93">
        <v>307.39999999999998</v>
      </c>
    </row>
    <row r="222" spans="3:4">
      <c r="C222" s="92">
        <v>44179</v>
      </c>
      <c r="D222" s="93">
        <v>307.2</v>
      </c>
    </row>
    <row r="223" spans="3:4">
      <c r="C223" s="92">
        <v>44180</v>
      </c>
      <c r="D223" s="93">
        <v>306.39999999999998</v>
      </c>
    </row>
    <row r="224" spans="3:4">
      <c r="C224" s="92">
        <v>44181</v>
      </c>
      <c r="D224" s="93">
        <v>305.39999999999998</v>
      </c>
    </row>
    <row r="225" spans="3:4">
      <c r="C225" s="92">
        <v>44182</v>
      </c>
      <c r="D225" s="93">
        <v>308.8</v>
      </c>
    </row>
    <row r="226" spans="3:4">
      <c r="C226" s="92">
        <v>44183</v>
      </c>
      <c r="D226" s="93">
        <v>310.2</v>
      </c>
    </row>
    <row r="227" spans="3:4">
      <c r="C227" s="92">
        <v>44186</v>
      </c>
      <c r="D227" s="93">
        <v>309.8</v>
      </c>
    </row>
    <row r="228" spans="3:4">
      <c r="C228" s="92">
        <v>44187</v>
      </c>
      <c r="D228" s="93">
        <v>305.2</v>
      </c>
    </row>
    <row r="229" spans="3:4">
      <c r="C229" s="92">
        <v>44188</v>
      </c>
      <c r="D229" s="93">
        <v>305</v>
      </c>
    </row>
    <row r="230" spans="3:4">
      <c r="C230" s="92">
        <v>44193</v>
      </c>
      <c r="D230" s="93">
        <v>306.2</v>
      </c>
    </row>
    <row r="231" spans="3:4">
      <c r="C231" s="92">
        <v>44194</v>
      </c>
      <c r="D231" s="93">
        <v>306.60000000000002</v>
      </c>
    </row>
    <row r="232" spans="3:4">
      <c r="C232" s="92">
        <v>44195</v>
      </c>
      <c r="D232" s="93">
        <v>309</v>
      </c>
    </row>
    <row r="233" spans="3:4">
      <c r="C233" s="92">
        <v>44200</v>
      </c>
      <c r="D233" s="93">
        <v>312</v>
      </c>
    </row>
    <row r="234" spans="3:4">
      <c r="C234" s="92">
        <v>44201</v>
      </c>
      <c r="D234" s="93">
        <v>311.60000000000002</v>
      </c>
    </row>
    <row r="235" spans="3:4">
      <c r="C235" s="92">
        <v>44202</v>
      </c>
      <c r="D235" s="93">
        <v>307</v>
      </c>
    </row>
    <row r="236" spans="3:4">
      <c r="C236" s="92">
        <v>44203</v>
      </c>
      <c r="D236" s="93">
        <v>305.2</v>
      </c>
    </row>
    <row r="237" spans="3:4">
      <c r="C237" s="92">
        <v>44204</v>
      </c>
      <c r="D237" s="93">
        <v>303</v>
      </c>
    </row>
    <row r="238" spans="3:4">
      <c r="C238" s="92">
        <v>44207</v>
      </c>
      <c r="D238" s="93">
        <v>308.60000000000002</v>
      </c>
    </row>
    <row r="239" spans="3:4">
      <c r="C239" s="92">
        <v>44208</v>
      </c>
      <c r="D239" s="93">
        <v>317</v>
      </c>
    </row>
    <row r="240" spans="3:4">
      <c r="C240" s="92">
        <v>44209</v>
      </c>
      <c r="D240" s="93">
        <v>317</v>
      </c>
    </row>
    <row r="241" spans="3:4">
      <c r="C241" s="92">
        <v>44210</v>
      </c>
      <c r="D241" s="93">
        <v>317.60000000000002</v>
      </c>
    </row>
    <row r="242" spans="3:4">
      <c r="C242" s="92">
        <v>44211</v>
      </c>
      <c r="D242" s="93">
        <v>317.8</v>
      </c>
    </row>
    <row r="243" spans="3:4">
      <c r="C243" s="92">
        <v>44214</v>
      </c>
      <c r="D243" s="93">
        <v>322.39999999999998</v>
      </c>
    </row>
    <row r="244" spans="3:4">
      <c r="C244" s="92">
        <v>44215</v>
      </c>
      <c r="D244" s="93">
        <v>321.8</v>
      </c>
    </row>
    <row r="245" spans="3:4">
      <c r="C245" s="92">
        <v>44216</v>
      </c>
      <c r="D245" s="93">
        <v>324</v>
      </c>
    </row>
    <row r="246" spans="3:4">
      <c r="C246" s="92">
        <v>44217</v>
      </c>
      <c r="D246" s="93">
        <v>326.8</v>
      </c>
    </row>
    <row r="247" spans="3:4">
      <c r="C247" s="92">
        <v>44218</v>
      </c>
      <c r="D247" s="93">
        <v>322.39999999999998</v>
      </c>
    </row>
    <row r="248" spans="3:4">
      <c r="C248" s="92">
        <v>44221</v>
      </c>
      <c r="D248" s="93">
        <v>322.2</v>
      </c>
    </row>
    <row r="249" spans="3:4">
      <c r="C249" s="92">
        <v>44222</v>
      </c>
      <c r="D249" s="93">
        <v>330</v>
      </c>
    </row>
    <row r="250" spans="3:4">
      <c r="C250" s="92">
        <v>44223</v>
      </c>
      <c r="D250" s="93">
        <v>329</v>
      </c>
    </row>
    <row r="251" spans="3:4">
      <c r="C251" s="92">
        <v>44224</v>
      </c>
      <c r="D251" s="93">
        <v>321.8</v>
      </c>
    </row>
    <row r="252" spans="3:4">
      <c r="C252" s="92">
        <v>44225</v>
      </c>
      <c r="D252" s="93">
        <v>318</v>
      </c>
    </row>
    <row r="253" spans="3:4">
      <c r="C253" s="92">
        <v>44228</v>
      </c>
      <c r="D253" s="93">
        <v>317</v>
      </c>
    </row>
    <row r="254" spans="3:4">
      <c r="C254" s="92">
        <v>44229</v>
      </c>
      <c r="D254" s="93">
        <v>317.39999999999998</v>
      </c>
    </row>
    <row r="255" spans="3:4">
      <c r="C255" s="92">
        <v>44230</v>
      </c>
      <c r="D255" s="93">
        <v>319</v>
      </c>
    </row>
    <row r="256" spans="3:4">
      <c r="C256" s="92">
        <v>44231</v>
      </c>
      <c r="D256" s="93">
        <v>311.60000000000002</v>
      </c>
    </row>
    <row r="257" spans="3:4">
      <c r="C257" s="92">
        <v>44232</v>
      </c>
      <c r="D257" s="93">
        <v>323.39999999999998</v>
      </c>
    </row>
    <row r="258" spans="3:4">
      <c r="C258" s="92">
        <v>44235</v>
      </c>
      <c r="D258" s="93">
        <v>317.8</v>
      </c>
    </row>
    <row r="259" spans="3:4">
      <c r="C259" s="92">
        <v>44236</v>
      </c>
      <c r="D259" s="93">
        <v>316.2</v>
      </c>
    </row>
    <row r="260" spans="3:4">
      <c r="C260" s="92">
        <v>44237</v>
      </c>
      <c r="D260" s="93">
        <v>320.60000000000002</v>
      </c>
    </row>
    <row r="261" spans="3:4">
      <c r="C261" s="92">
        <v>44238</v>
      </c>
      <c r="D261" s="93">
        <v>321.60000000000002</v>
      </c>
    </row>
    <row r="262" spans="3:4">
      <c r="C262" s="92">
        <v>44239</v>
      </c>
      <c r="D262" s="93">
        <v>322.39999999999998</v>
      </c>
    </row>
    <row r="263" spans="3:4">
      <c r="C263" s="92">
        <v>44242</v>
      </c>
      <c r="D263" s="93">
        <v>324.2</v>
      </c>
    </row>
    <row r="264" spans="3:4">
      <c r="C264" s="92">
        <v>44243</v>
      </c>
      <c r="D264" s="93">
        <v>322</v>
      </c>
    </row>
    <row r="265" spans="3:4">
      <c r="C265" s="92">
        <v>44244</v>
      </c>
      <c r="D265" s="93">
        <v>317.8</v>
      </c>
    </row>
    <row r="266" spans="3:4">
      <c r="C266" s="92">
        <v>44245</v>
      </c>
      <c r="D266" s="93">
        <v>316.8</v>
      </c>
    </row>
    <row r="267" spans="3:4">
      <c r="C267" s="92">
        <v>44246</v>
      </c>
      <c r="D267" s="93">
        <v>313.60000000000002</v>
      </c>
    </row>
    <row r="268" spans="3:4">
      <c r="C268" s="92">
        <v>44249</v>
      </c>
      <c r="D268" s="93">
        <v>310</v>
      </c>
    </row>
    <row r="269" spans="3:4">
      <c r="C269" s="92">
        <v>44250</v>
      </c>
      <c r="D269" s="93">
        <v>310.2</v>
      </c>
    </row>
    <row r="270" spans="3:4">
      <c r="C270" s="92">
        <v>44251</v>
      </c>
      <c r="D270" s="93">
        <v>309.39999999999998</v>
      </c>
    </row>
    <row r="271" spans="3:4">
      <c r="C271" s="92">
        <v>44252</v>
      </c>
      <c r="D271" s="93">
        <v>313</v>
      </c>
    </row>
    <row r="272" spans="3:4">
      <c r="C272" s="92">
        <v>44253</v>
      </c>
      <c r="D272" s="93">
        <v>305.8</v>
      </c>
    </row>
    <row r="273" spans="3:4">
      <c r="C273" s="92">
        <v>44256</v>
      </c>
      <c r="D273" s="93">
        <v>307.39999999999998</v>
      </c>
    </row>
    <row r="274" spans="3:4">
      <c r="C274" s="92">
        <v>44257</v>
      </c>
      <c r="D274" s="93">
        <v>309</v>
      </c>
    </row>
    <row r="275" spans="3:4">
      <c r="C275" s="92">
        <v>44258</v>
      </c>
      <c r="D275" s="93">
        <v>310.39999999999998</v>
      </c>
    </row>
    <row r="276" spans="3:4">
      <c r="C276" s="92">
        <v>44259</v>
      </c>
      <c r="D276" s="93">
        <v>309.39999999999998</v>
      </c>
    </row>
    <row r="277" spans="3:4">
      <c r="C277" s="92">
        <v>44260</v>
      </c>
      <c r="D277" s="93">
        <v>308.8</v>
      </c>
    </row>
    <row r="278" spans="3:4">
      <c r="C278" s="92">
        <v>44263</v>
      </c>
      <c r="D278" s="93">
        <v>307.8</v>
      </c>
    </row>
    <row r="279" spans="3:4">
      <c r="C279" s="92">
        <v>44264</v>
      </c>
      <c r="D279" s="93">
        <v>312.39999999999998</v>
      </c>
    </row>
    <row r="280" spans="3:4">
      <c r="C280" s="92">
        <v>44265</v>
      </c>
      <c r="D280" s="93">
        <v>318</v>
      </c>
    </row>
    <row r="281" spans="3:4">
      <c r="C281" s="92">
        <v>44266</v>
      </c>
      <c r="D281" s="93">
        <v>325</v>
      </c>
    </row>
    <row r="282" spans="3:4">
      <c r="C282" s="92">
        <v>44267</v>
      </c>
      <c r="D282" s="93">
        <v>320.60000000000002</v>
      </c>
    </row>
    <row r="283" spans="3:4">
      <c r="C283" s="92">
        <v>44270</v>
      </c>
      <c r="D283" s="93">
        <v>319</v>
      </c>
    </row>
    <row r="284" spans="3:4">
      <c r="C284" s="92">
        <v>44271</v>
      </c>
      <c r="D284" s="93">
        <v>325</v>
      </c>
    </row>
    <row r="285" spans="3:4">
      <c r="C285" s="92">
        <v>44272</v>
      </c>
      <c r="D285" s="93">
        <v>322.2</v>
      </c>
    </row>
    <row r="286" spans="3:4">
      <c r="C286" s="92">
        <v>44273</v>
      </c>
      <c r="D286" s="93">
        <v>314</v>
      </c>
    </row>
    <row r="287" spans="3:4">
      <c r="C287" s="92">
        <v>44274</v>
      </c>
      <c r="D287" s="93">
        <v>312.39999999999998</v>
      </c>
    </row>
    <row r="288" spans="3:4">
      <c r="C288" s="92">
        <v>44277</v>
      </c>
      <c r="D288" s="93">
        <v>317</v>
      </c>
    </row>
    <row r="289" spans="3:4">
      <c r="C289" s="92">
        <v>44278</v>
      </c>
      <c r="D289" s="93">
        <v>323.60000000000002</v>
      </c>
    </row>
    <row r="290" spans="3:4">
      <c r="C290" s="92">
        <v>44279</v>
      </c>
      <c r="D290" s="93">
        <v>318.60000000000002</v>
      </c>
    </row>
    <row r="291" spans="3:4">
      <c r="C291" s="92">
        <v>44280</v>
      </c>
      <c r="D291" s="93">
        <v>314.60000000000002</v>
      </c>
    </row>
    <row r="292" spans="3:4">
      <c r="C292" s="92">
        <v>44281</v>
      </c>
      <c r="D292" s="93">
        <v>315.2</v>
      </c>
    </row>
    <row r="293" spans="3:4">
      <c r="C293" s="92">
        <v>44284</v>
      </c>
      <c r="D293" s="93">
        <v>318</v>
      </c>
    </row>
    <row r="294" spans="3:4">
      <c r="C294" s="92">
        <v>44285</v>
      </c>
      <c r="D294" s="93">
        <v>318.8</v>
      </c>
    </row>
    <row r="295" spans="3:4">
      <c r="C295" s="92">
        <v>44286</v>
      </c>
      <c r="D295" s="93">
        <v>319</v>
      </c>
    </row>
    <row r="296" spans="3:4">
      <c r="C296" s="92">
        <v>44287</v>
      </c>
      <c r="D296" s="93">
        <v>324.2</v>
      </c>
    </row>
    <row r="297" spans="3:4">
      <c r="C297" s="92">
        <v>44292</v>
      </c>
      <c r="D297" s="93">
        <v>323.8</v>
      </c>
    </row>
    <row r="298" spans="3:4">
      <c r="C298" s="92">
        <v>44293</v>
      </c>
      <c r="D298" s="93">
        <v>322</v>
      </c>
    </row>
    <row r="299" spans="3:4">
      <c r="C299" s="92">
        <v>44294</v>
      </c>
      <c r="D299" s="93">
        <v>318</v>
      </c>
    </row>
    <row r="300" spans="3:4">
      <c r="C300" s="92">
        <v>44295</v>
      </c>
      <c r="D300" s="93">
        <v>323.60000000000002</v>
      </c>
    </row>
    <row r="301" spans="3:4">
      <c r="C301" s="92">
        <v>44298</v>
      </c>
      <c r="D301" s="93">
        <v>325.8</v>
      </c>
    </row>
    <row r="302" spans="3:4">
      <c r="C302" s="92">
        <v>44299</v>
      </c>
      <c r="D302" s="93">
        <v>322.2</v>
      </c>
    </row>
    <row r="303" spans="3:4">
      <c r="C303" s="92">
        <v>44300</v>
      </c>
      <c r="D303" s="93">
        <v>322.8</v>
      </c>
    </row>
    <row r="304" spans="3:4">
      <c r="C304" s="92">
        <v>44301</v>
      </c>
      <c r="D304" s="93">
        <v>323.39999999999998</v>
      </c>
    </row>
    <row r="305" spans="3:4">
      <c r="C305" s="92">
        <v>44302</v>
      </c>
      <c r="D305" s="93">
        <v>325.8</v>
      </c>
    </row>
    <row r="306" spans="3:4">
      <c r="C306" s="92">
        <v>44305</v>
      </c>
      <c r="D306" s="93">
        <v>324.8</v>
      </c>
    </row>
    <row r="307" spans="3:4">
      <c r="C307" s="92">
        <v>44306</v>
      </c>
      <c r="D307" s="93">
        <v>326</v>
      </c>
    </row>
    <row r="308" spans="3:4">
      <c r="C308" s="92">
        <v>44307</v>
      </c>
      <c r="D308" s="93">
        <v>326</v>
      </c>
    </row>
    <row r="309" spans="3:4">
      <c r="C309" s="92">
        <v>44308</v>
      </c>
      <c r="D309" s="93">
        <v>334.8</v>
      </c>
    </row>
    <row r="310" spans="3:4">
      <c r="C310" s="92">
        <v>44309</v>
      </c>
      <c r="D310" s="93">
        <v>332.8</v>
      </c>
    </row>
    <row r="311" spans="3:4">
      <c r="C311" s="92">
        <v>44312</v>
      </c>
      <c r="D311" s="93">
        <v>329</v>
      </c>
    </row>
    <row r="312" spans="3:4">
      <c r="C312" s="92">
        <v>44313</v>
      </c>
      <c r="D312" s="93">
        <v>326</v>
      </c>
    </row>
    <row r="313" spans="3:4">
      <c r="C313" s="92">
        <v>44314</v>
      </c>
      <c r="D313" s="93">
        <v>322.8</v>
      </c>
    </row>
    <row r="314" spans="3:4">
      <c r="C314" s="92">
        <v>44315</v>
      </c>
      <c r="D314" s="93">
        <v>320</v>
      </c>
    </row>
    <row r="315" spans="3:4">
      <c r="C315" s="92">
        <v>44316</v>
      </c>
      <c r="D315" s="93">
        <v>318.60000000000002</v>
      </c>
    </row>
    <row r="316" spans="3:4">
      <c r="C316" s="92">
        <v>44319</v>
      </c>
      <c r="D316" s="93">
        <v>318.60000000000002</v>
      </c>
    </row>
    <row r="317" spans="3:4">
      <c r="C317" s="92">
        <v>44320</v>
      </c>
      <c r="D317" s="93">
        <v>321.2</v>
      </c>
    </row>
    <row r="318" spans="3:4">
      <c r="C318" s="92">
        <v>44321</v>
      </c>
      <c r="D318" s="93">
        <v>318.39999999999998</v>
      </c>
    </row>
    <row r="319" spans="3:4">
      <c r="C319" s="92">
        <v>44322</v>
      </c>
      <c r="D319" s="93">
        <v>321.39999999999998</v>
      </c>
    </row>
    <row r="320" spans="3:4">
      <c r="C320" s="92">
        <v>44323</v>
      </c>
      <c r="D320" s="93">
        <v>320.2</v>
      </c>
    </row>
    <row r="321" spans="3:4">
      <c r="C321" s="92">
        <v>44326</v>
      </c>
      <c r="D321" s="93">
        <v>321.60000000000002</v>
      </c>
    </row>
    <row r="322" spans="3:4">
      <c r="C322" s="92">
        <v>44327</v>
      </c>
      <c r="D322" s="93">
        <v>318</v>
      </c>
    </row>
    <row r="323" spans="3:4">
      <c r="C323" s="92">
        <v>44328</v>
      </c>
      <c r="D323" s="93">
        <v>319.2</v>
      </c>
    </row>
    <row r="324" spans="3:4">
      <c r="C324" s="92">
        <v>44330</v>
      </c>
      <c r="D324" s="93">
        <v>322.2</v>
      </c>
    </row>
    <row r="325" spans="3:4">
      <c r="C325" s="92">
        <v>44333</v>
      </c>
      <c r="D325" s="93">
        <v>328</v>
      </c>
    </row>
    <row r="326" spans="3:4">
      <c r="C326" s="92">
        <v>44334</v>
      </c>
      <c r="D326" s="93">
        <v>331.4</v>
      </c>
    </row>
    <row r="327" spans="3:4">
      <c r="C327" s="92">
        <v>44335</v>
      </c>
      <c r="D327" s="93">
        <v>329</v>
      </c>
    </row>
    <row r="328" spans="3:4">
      <c r="C328" s="92">
        <v>44336</v>
      </c>
      <c r="D328" s="93">
        <v>332</v>
      </c>
    </row>
    <row r="329" spans="3:4">
      <c r="C329" s="92">
        <v>44337</v>
      </c>
      <c r="D329" s="93">
        <v>335</v>
      </c>
    </row>
    <row r="330" spans="3:4">
      <c r="C330" s="92">
        <v>44341</v>
      </c>
      <c r="D330" s="93">
        <v>337</v>
      </c>
    </row>
    <row r="331" spans="3:4">
      <c r="C331" s="92">
        <v>44342</v>
      </c>
      <c r="D331" s="93">
        <v>337.8</v>
      </c>
    </row>
    <row r="332" spans="3:4">
      <c r="C332" s="92">
        <v>44343</v>
      </c>
      <c r="D332" s="93">
        <v>339.2</v>
      </c>
    </row>
    <row r="333" spans="3:4">
      <c r="C333" s="92">
        <v>44344</v>
      </c>
      <c r="D333" s="93">
        <v>338.4</v>
      </c>
    </row>
    <row r="334" spans="3:4">
      <c r="C334" s="92">
        <v>44347</v>
      </c>
      <c r="D334" s="93">
        <v>338</v>
      </c>
    </row>
    <row r="335" spans="3:4">
      <c r="C335" s="92">
        <v>44348</v>
      </c>
      <c r="D335" s="93">
        <v>337.8</v>
      </c>
    </row>
    <row r="336" spans="3:4">
      <c r="C336" s="92">
        <v>44349</v>
      </c>
      <c r="D336" s="93">
        <v>336.4</v>
      </c>
    </row>
    <row r="337" spans="3:4">
      <c r="C337" s="92">
        <v>44350</v>
      </c>
      <c r="D337" s="93">
        <v>332.6</v>
      </c>
    </row>
    <row r="338" spans="3:4">
      <c r="C338" s="92">
        <v>44351</v>
      </c>
      <c r="D338" s="93">
        <v>338.6</v>
      </c>
    </row>
    <row r="339" spans="3:4">
      <c r="C339" s="92">
        <v>44354</v>
      </c>
      <c r="D339" s="93">
        <v>340.6</v>
      </c>
    </row>
    <row r="340" spans="3:4">
      <c r="C340" s="92">
        <v>44355</v>
      </c>
      <c r="D340" s="93">
        <v>347.6</v>
      </c>
    </row>
    <row r="341" spans="3:4">
      <c r="C341" s="92">
        <v>44356</v>
      </c>
      <c r="D341" s="93">
        <v>348.8</v>
      </c>
    </row>
    <row r="342" spans="3:4">
      <c r="C342" s="92">
        <v>44357</v>
      </c>
      <c r="D342" s="93">
        <v>361.8</v>
      </c>
    </row>
    <row r="343" spans="3:4">
      <c r="C343" s="92">
        <v>44358</v>
      </c>
      <c r="D343" s="93">
        <v>362.4</v>
      </c>
    </row>
    <row r="344" spans="3:4">
      <c r="C344" s="92">
        <v>44361</v>
      </c>
      <c r="D344" s="93">
        <v>365</v>
      </c>
    </row>
    <row r="345" spans="3:4">
      <c r="C345" s="92">
        <v>44362</v>
      </c>
      <c r="D345" s="93">
        <v>366.6</v>
      </c>
    </row>
    <row r="346" spans="3:4">
      <c r="C346" s="92">
        <v>44363</v>
      </c>
      <c r="D346" s="93">
        <v>367.8</v>
      </c>
    </row>
    <row r="347" spans="3:4">
      <c r="C347" s="92">
        <v>44364</v>
      </c>
      <c r="D347" s="93">
        <v>369.4</v>
      </c>
    </row>
    <row r="348" spans="3:4">
      <c r="C348" s="92">
        <v>44365</v>
      </c>
      <c r="D348" s="93">
        <v>372.4</v>
      </c>
    </row>
    <row r="349" spans="3:4">
      <c r="C349" s="92">
        <v>44368</v>
      </c>
      <c r="D349" s="93">
        <v>366.8</v>
      </c>
    </row>
    <row r="350" spans="3:4">
      <c r="C350" s="92">
        <v>44369</v>
      </c>
      <c r="D350" s="93">
        <v>372.2</v>
      </c>
    </row>
    <row r="351" spans="3:4">
      <c r="C351" s="92">
        <v>44370</v>
      </c>
      <c r="D351" s="93">
        <v>372.8</v>
      </c>
    </row>
    <row r="352" spans="3:4">
      <c r="C352" s="92">
        <v>44371</v>
      </c>
      <c r="D352" s="93">
        <v>368</v>
      </c>
    </row>
    <row r="353" spans="3:4">
      <c r="C353" s="92">
        <v>44372</v>
      </c>
      <c r="D353" s="93">
        <v>372</v>
      </c>
    </row>
    <row r="354" spans="3:4">
      <c r="C354" s="92">
        <v>44375</v>
      </c>
      <c r="D354" s="93">
        <v>372.8</v>
      </c>
    </row>
    <row r="355" spans="3:4">
      <c r="C355" s="92">
        <v>44376</v>
      </c>
      <c r="D355" s="93">
        <v>375</v>
      </c>
    </row>
    <row r="356" spans="3:4">
      <c r="C356" s="92">
        <v>44377</v>
      </c>
      <c r="D356" s="93">
        <v>377.8</v>
      </c>
    </row>
    <row r="357" spans="3:4">
      <c r="C357" s="92">
        <v>44378</v>
      </c>
      <c r="D357" s="93">
        <v>375.4</v>
      </c>
    </row>
    <row r="358" spans="3:4">
      <c r="C358" s="92">
        <v>44379</v>
      </c>
      <c r="D358" s="93">
        <v>378.8</v>
      </c>
    </row>
    <row r="359" spans="3:4">
      <c r="C359" s="92">
        <v>44382</v>
      </c>
      <c r="D359" s="93">
        <v>378</v>
      </c>
    </row>
    <row r="360" spans="3:4">
      <c r="C360" s="92">
        <v>44383</v>
      </c>
      <c r="D360" s="93">
        <v>377.8</v>
      </c>
    </row>
    <row r="361" spans="3:4">
      <c r="C361" s="92">
        <v>44384</v>
      </c>
      <c r="D361" s="93">
        <v>381.2</v>
      </c>
    </row>
    <row r="362" spans="3:4">
      <c r="C362" s="92">
        <v>44385</v>
      </c>
      <c r="D362" s="93">
        <v>384.2</v>
      </c>
    </row>
    <row r="363" spans="3:4">
      <c r="C363" s="92">
        <v>44386</v>
      </c>
      <c r="D363" s="93">
        <v>383.6</v>
      </c>
    </row>
    <row r="364" spans="3:4">
      <c r="C364" s="92">
        <v>44389</v>
      </c>
      <c r="D364" s="93">
        <v>379</v>
      </c>
    </row>
    <row r="365" spans="3:4">
      <c r="C365" s="92">
        <v>44390</v>
      </c>
      <c r="D365" s="93">
        <v>384.8</v>
      </c>
    </row>
    <row r="366" spans="3:4">
      <c r="C366" s="92">
        <v>44391</v>
      </c>
      <c r="D366" s="93">
        <v>384.6</v>
      </c>
    </row>
    <row r="367" spans="3:4">
      <c r="C367" s="92">
        <v>44392</v>
      </c>
      <c r="D367" s="93">
        <v>385.2</v>
      </c>
    </row>
    <row r="368" spans="3:4">
      <c r="C368" s="92">
        <v>44393</v>
      </c>
      <c r="D368" s="93">
        <v>386</v>
      </c>
    </row>
    <row r="369" spans="3:4">
      <c r="C369" s="92">
        <v>44396</v>
      </c>
      <c r="D369" s="93">
        <v>390.4</v>
      </c>
    </row>
    <row r="370" spans="3:4">
      <c r="C370" s="92">
        <v>44397</v>
      </c>
      <c r="D370" s="93">
        <v>389</v>
      </c>
    </row>
    <row r="371" spans="3:4">
      <c r="C371" s="92">
        <v>44398</v>
      </c>
      <c r="D371" s="93">
        <v>390.8</v>
      </c>
    </row>
    <row r="372" spans="3:4">
      <c r="C372" s="92">
        <v>44399</v>
      </c>
      <c r="D372" s="93">
        <v>390</v>
      </c>
    </row>
    <row r="373" spans="3:4">
      <c r="C373" s="92">
        <v>44400</v>
      </c>
      <c r="D373" s="93">
        <v>380.2</v>
      </c>
    </row>
    <row r="374" spans="3:4">
      <c r="C374" s="92">
        <v>44403</v>
      </c>
      <c r="D374" s="93">
        <v>387.8</v>
      </c>
    </row>
    <row r="375" spans="3:4">
      <c r="C375" s="92">
        <v>44404</v>
      </c>
      <c r="D375" s="93">
        <v>381</v>
      </c>
    </row>
    <row r="376" spans="3:4">
      <c r="C376" s="92">
        <v>44405</v>
      </c>
      <c r="D376" s="93">
        <v>386.6</v>
      </c>
    </row>
    <row r="377" spans="3:4">
      <c r="C377" s="92">
        <v>44406</v>
      </c>
      <c r="D377" s="93">
        <v>390</v>
      </c>
    </row>
    <row r="378" spans="3:4">
      <c r="C378" s="92">
        <v>44407</v>
      </c>
      <c r="D378" s="93">
        <v>385.2</v>
      </c>
    </row>
    <row r="379" spans="3:4">
      <c r="C379" s="92">
        <v>44410</v>
      </c>
      <c r="D379" s="93">
        <v>389</v>
      </c>
    </row>
    <row r="380" spans="3:4">
      <c r="C380" s="92">
        <v>44411</v>
      </c>
      <c r="D380" s="93">
        <v>391</v>
      </c>
    </row>
    <row r="381" spans="3:4">
      <c r="C381" s="92">
        <v>44412</v>
      </c>
      <c r="D381" s="93">
        <v>396</v>
      </c>
    </row>
    <row r="382" spans="3:4">
      <c r="C382" s="92">
        <v>44413</v>
      </c>
      <c r="D382" s="93">
        <v>391.8</v>
      </c>
    </row>
    <row r="383" spans="3:4">
      <c r="C383" s="92">
        <v>44414</v>
      </c>
      <c r="D383" s="93">
        <v>397.6</v>
      </c>
    </row>
    <row r="384" spans="3:4">
      <c r="C384" s="92">
        <v>44417</v>
      </c>
      <c r="D384" s="93">
        <v>389.8</v>
      </c>
    </row>
    <row r="385" spans="3:4">
      <c r="C385" s="92">
        <v>44418</v>
      </c>
      <c r="D385" s="93">
        <v>399</v>
      </c>
    </row>
    <row r="386" spans="3:4">
      <c r="C386" s="92">
        <v>44419</v>
      </c>
      <c r="D386" s="93">
        <v>402.2</v>
      </c>
    </row>
    <row r="387" spans="3:4">
      <c r="C387" s="92">
        <v>44420</v>
      </c>
      <c r="D387" s="93">
        <v>402</v>
      </c>
    </row>
    <row r="388" spans="3:4">
      <c r="C388" s="92">
        <v>44421</v>
      </c>
      <c r="D388" s="93">
        <v>407</v>
      </c>
    </row>
    <row r="389" spans="3:4">
      <c r="C389" s="92">
        <v>44424</v>
      </c>
      <c r="D389" s="93">
        <v>405.6</v>
      </c>
    </row>
    <row r="390" spans="3:4">
      <c r="C390" s="92">
        <v>44425</v>
      </c>
      <c r="D390" s="93">
        <v>409.8</v>
      </c>
    </row>
    <row r="391" spans="3:4">
      <c r="C391" s="92">
        <v>44426</v>
      </c>
      <c r="D391" s="93">
        <v>411</v>
      </c>
    </row>
    <row r="392" spans="3:4">
      <c r="C392" s="92">
        <v>44427</v>
      </c>
      <c r="D392" s="93">
        <v>409</v>
      </c>
    </row>
    <row r="393" spans="3:4">
      <c r="C393" s="92">
        <v>44428</v>
      </c>
      <c r="D393" s="93">
        <v>409.6</v>
      </c>
    </row>
    <row r="394" spans="3:4">
      <c r="C394" s="92">
        <v>44431</v>
      </c>
      <c r="D394" s="93">
        <v>407.4</v>
      </c>
    </row>
    <row r="395" spans="3:4">
      <c r="C395" s="92">
        <v>44432</v>
      </c>
      <c r="D395" s="93">
        <v>408</v>
      </c>
    </row>
    <row r="396" spans="3:4">
      <c r="C396" s="92">
        <v>44433</v>
      </c>
      <c r="D396" s="93">
        <v>403.8</v>
      </c>
    </row>
    <row r="397" spans="3:4">
      <c r="C397" s="92">
        <v>44434</v>
      </c>
      <c r="D397" s="93">
        <v>401.4</v>
      </c>
    </row>
    <row r="398" spans="3:4">
      <c r="C398" s="92">
        <v>44435</v>
      </c>
      <c r="D398" s="93">
        <v>406</v>
      </c>
    </row>
    <row r="399" spans="3:4">
      <c r="C399" s="92">
        <v>44438</v>
      </c>
      <c r="D399" s="93">
        <v>408.6</v>
      </c>
    </row>
    <row r="400" spans="3:4">
      <c r="C400" s="92">
        <v>44439</v>
      </c>
      <c r="D400" s="93">
        <v>409.8</v>
      </c>
    </row>
    <row r="401" spans="3:4">
      <c r="C401" s="92">
        <v>44440</v>
      </c>
      <c r="D401" s="93">
        <v>410.2</v>
      </c>
    </row>
    <row r="402" spans="3:4">
      <c r="C402" s="92">
        <v>44441</v>
      </c>
      <c r="D402" s="93">
        <v>410.2</v>
      </c>
    </row>
    <row r="403" spans="3:4">
      <c r="C403" s="92">
        <v>44442</v>
      </c>
      <c r="D403" s="93">
        <v>409.2</v>
      </c>
    </row>
    <row r="404" spans="3:4">
      <c r="C404" s="92">
        <v>44445</v>
      </c>
      <c r="D404" s="93">
        <v>408</v>
      </c>
    </row>
    <row r="405" spans="3:4">
      <c r="C405" s="92">
        <v>44446</v>
      </c>
      <c r="D405" s="93">
        <v>408.4</v>
      </c>
    </row>
    <row r="406" spans="3:4">
      <c r="C406" s="92">
        <v>44447</v>
      </c>
      <c r="D406" s="93">
        <v>403.8</v>
      </c>
    </row>
    <row r="407" spans="3:4">
      <c r="C407" s="92">
        <v>44448</v>
      </c>
      <c r="D407" s="93">
        <v>403.8</v>
      </c>
    </row>
    <row r="408" spans="3:4">
      <c r="C408" s="92">
        <v>44449</v>
      </c>
      <c r="D408" s="93">
        <v>393</v>
      </c>
    </row>
    <row r="409" spans="3:4">
      <c r="C409" s="92">
        <v>44452</v>
      </c>
      <c r="D409" s="93">
        <v>391.8</v>
      </c>
    </row>
    <row r="410" spans="3:4">
      <c r="C410" s="92">
        <v>44453</v>
      </c>
      <c r="D410" s="93">
        <v>387.8</v>
      </c>
    </row>
    <row r="411" spans="3:4">
      <c r="C411" s="92">
        <v>44454</v>
      </c>
      <c r="D411" s="93">
        <v>392.4</v>
      </c>
    </row>
    <row r="412" spans="3:4">
      <c r="C412" s="92">
        <v>44455</v>
      </c>
      <c r="D412" s="93">
        <v>392.2</v>
      </c>
    </row>
    <row r="413" spans="3:4">
      <c r="C413" s="92">
        <v>44456</v>
      </c>
      <c r="D413" s="93">
        <v>396.8</v>
      </c>
    </row>
    <row r="414" spans="3:4">
      <c r="C414" s="92">
        <v>44459</v>
      </c>
      <c r="D414" s="93">
        <v>380.4</v>
      </c>
    </row>
    <row r="415" spans="3:4">
      <c r="C415" s="92">
        <v>44460</v>
      </c>
      <c r="D415" s="93">
        <v>384.8</v>
      </c>
    </row>
    <row r="416" spans="3:4">
      <c r="C416" s="92">
        <v>44461</v>
      </c>
      <c r="D416" s="93">
        <v>387</v>
      </c>
    </row>
    <row r="417" spans="3:4">
      <c r="C417" s="92">
        <v>44462</v>
      </c>
      <c r="D417" s="93">
        <v>386.8</v>
      </c>
    </row>
    <row r="418" spans="3:4">
      <c r="C418" s="92">
        <v>44463</v>
      </c>
      <c r="D418" s="93">
        <v>387.2</v>
      </c>
    </row>
    <row r="419" spans="3:4">
      <c r="C419" s="92">
        <v>44466</v>
      </c>
      <c r="D419" s="93">
        <v>385.2</v>
      </c>
    </row>
    <row r="420" spans="3:4">
      <c r="C420" s="92">
        <v>44467</v>
      </c>
      <c r="D420" s="93">
        <v>381</v>
      </c>
    </row>
    <row r="421" spans="3:4">
      <c r="C421" s="92">
        <v>44468</v>
      </c>
      <c r="D421" s="93">
        <v>377.4</v>
      </c>
    </row>
    <row r="422" spans="3:4">
      <c r="C422" s="92">
        <v>44469</v>
      </c>
      <c r="D422" s="93">
        <v>384</v>
      </c>
    </row>
    <row r="423" spans="3:4">
      <c r="C423" s="92">
        <v>44470</v>
      </c>
      <c r="D423" s="93">
        <v>380</v>
      </c>
    </row>
    <row r="424" spans="3:4">
      <c r="C424" s="92">
        <v>44473</v>
      </c>
      <c r="D424" s="93">
        <v>387</v>
      </c>
    </row>
    <row r="425" spans="3:4">
      <c r="C425" s="92">
        <v>44474</v>
      </c>
      <c r="D425" s="93">
        <v>390</v>
      </c>
    </row>
    <row r="426" spans="3:4">
      <c r="C426" s="92">
        <v>44475</v>
      </c>
      <c r="D426" s="93">
        <v>381.4</v>
      </c>
    </row>
    <row r="427" spans="3:4">
      <c r="C427" s="92">
        <v>44476</v>
      </c>
      <c r="D427" s="93">
        <v>387.8</v>
      </c>
    </row>
    <row r="428" spans="3:4">
      <c r="C428" s="92">
        <v>44477</v>
      </c>
      <c r="D428" s="93">
        <v>390</v>
      </c>
    </row>
    <row r="429" spans="3:4">
      <c r="C429" s="92">
        <v>44480</v>
      </c>
      <c r="D429" s="93">
        <v>395</v>
      </c>
    </row>
    <row r="430" spans="3:4">
      <c r="C430" s="92">
        <v>44481</v>
      </c>
      <c r="D430" s="93">
        <v>392.8</v>
      </c>
    </row>
    <row r="431" spans="3:4">
      <c r="C431" s="92">
        <v>44482</v>
      </c>
      <c r="D431" s="93">
        <v>393</v>
      </c>
    </row>
    <row r="432" spans="3:4">
      <c r="C432" s="92">
        <v>44483</v>
      </c>
      <c r="D432" s="93">
        <v>392.8</v>
      </c>
    </row>
    <row r="433" spans="3:4">
      <c r="C433" s="92">
        <v>44484</v>
      </c>
      <c r="D433" s="93">
        <v>392.4</v>
      </c>
    </row>
    <row r="434" spans="3:4">
      <c r="C434" s="92">
        <v>44487</v>
      </c>
      <c r="D434" s="93">
        <v>394.8</v>
      </c>
    </row>
    <row r="435" spans="3:4">
      <c r="C435" s="92">
        <v>44488</v>
      </c>
      <c r="D435" s="93">
        <v>397.4</v>
      </c>
    </row>
    <row r="436" spans="3:4">
      <c r="C436" s="92">
        <v>44489</v>
      </c>
      <c r="D436" s="93">
        <v>390.6</v>
      </c>
    </row>
    <row r="437" spans="3:4">
      <c r="C437" s="92">
        <v>44490</v>
      </c>
      <c r="D437" s="93">
        <v>388.4</v>
      </c>
    </row>
    <row r="438" spans="3:4">
      <c r="C438" s="92">
        <v>44491</v>
      </c>
      <c r="D438" s="93">
        <v>394</v>
      </c>
    </row>
    <row r="439" spans="3:4">
      <c r="C439" s="92">
        <v>44494</v>
      </c>
      <c r="D439" s="93">
        <v>394.2</v>
      </c>
    </row>
    <row r="440" spans="3:4">
      <c r="C440" s="92">
        <v>44495</v>
      </c>
      <c r="D440" s="93">
        <v>393.8</v>
      </c>
    </row>
    <row r="441" spans="3:4">
      <c r="C441" s="92">
        <v>44496</v>
      </c>
      <c r="D441" s="93">
        <v>393.2</v>
      </c>
    </row>
    <row r="442" spans="3:4">
      <c r="C442" s="92">
        <v>44497</v>
      </c>
      <c r="D442" s="93">
        <v>389.2</v>
      </c>
    </row>
    <row r="443" spans="3:4">
      <c r="C443" s="92">
        <v>44498</v>
      </c>
      <c r="D443" s="93">
        <v>392.8</v>
      </c>
    </row>
    <row r="444" spans="3:4">
      <c r="C444" s="92">
        <v>44501</v>
      </c>
      <c r="D444" s="93">
        <v>391</v>
      </c>
    </row>
    <row r="445" spans="3:4">
      <c r="C445" s="92">
        <v>44502</v>
      </c>
      <c r="D445" s="93">
        <v>395.4</v>
      </c>
    </row>
    <row r="446" spans="3:4">
      <c r="C446" s="92">
        <v>44503</v>
      </c>
      <c r="D446" s="93">
        <v>406.8</v>
      </c>
    </row>
    <row r="447" spans="3:4">
      <c r="C447" s="92">
        <v>44504</v>
      </c>
      <c r="D447" s="93">
        <v>420.2</v>
      </c>
    </row>
    <row r="448" spans="3:4">
      <c r="C448" s="92">
        <v>44505</v>
      </c>
      <c r="D448" s="93">
        <v>421.6</v>
      </c>
    </row>
    <row r="449" spans="3:4">
      <c r="C449" s="92">
        <v>44508</v>
      </c>
      <c r="D449" s="93">
        <v>409.4</v>
      </c>
    </row>
    <row r="450" spans="3:4">
      <c r="C450" s="92">
        <v>44509</v>
      </c>
      <c r="D450" s="93">
        <v>412.8</v>
      </c>
    </row>
    <row r="451" spans="3:4">
      <c r="C451" s="92">
        <v>44510</v>
      </c>
      <c r="D451" s="93">
        <v>404</v>
      </c>
    </row>
    <row r="452" spans="3:4">
      <c r="C452" s="92">
        <v>44511</v>
      </c>
      <c r="D452" s="93">
        <v>407</v>
      </c>
    </row>
    <row r="453" spans="3:4">
      <c r="C453" s="92">
        <v>44512</v>
      </c>
      <c r="D453" s="93">
        <v>401.2</v>
      </c>
    </row>
    <row r="454" spans="3:4">
      <c r="C454" s="92">
        <v>44515</v>
      </c>
      <c r="D454" s="93">
        <v>401.8</v>
      </c>
    </row>
    <row r="455" spans="3:4">
      <c r="C455" s="92">
        <v>44516</v>
      </c>
      <c r="D455" s="93">
        <v>400</v>
      </c>
    </row>
    <row r="456" spans="3:4">
      <c r="C456" s="92">
        <v>44517</v>
      </c>
      <c r="D456" s="93">
        <v>398</v>
      </c>
    </row>
    <row r="457" spans="3:4">
      <c r="C457" s="92">
        <v>44518</v>
      </c>
      <c r="D457" s="93">
        <v>400</v>
      </c>
    </row>
    <row r="458" spans="3:4">
      <c r="C458" s="92">
        <v>44519</v>
      </c>
      <c r="D458" s="93">
        <v>395.4</v>
      </c>
    </row>
    <row r="459" spans="3:4">
      <c r="C459" s="92">
        <v>44522</v>
      </c>
      <c r="D459" s="93">
        <v>397.8</v>
      </c>
    </row>
    <row r="460" spans="3:4">
      <c r="C460" s="92">
        <v>44523</v>
      </c>
      <c r="D460" s="93">
        <v>389.8</v>
      </c>
    </row>
    <row r="461" spans="3:4">
      <c r="C461" s="92">
        <v>44524</v>
      </c>
      <c r="D461" s="93">
        <v>386</v>
      </c>
    </row>
    <row r="462" spans="3:4">
      <c r="C462" s="92">
        <v>44525</v>
      </c>
      <c r="D462" s="93">
        <v>389</v>
      </c>
    </row>
    <row r="463" spans="3:4">
      <c r="C463" s="92">
        <v>44526</v>
      </c>
      <c r="D463" s="93">
        <v>383</v>
      </c>
    </row>
    <row r="464" spans="3:4">
      <c r="C464" s="92">
        <v>44529</v>
      </c>
      <c r="D464" s="93">
        <v>383</v>
      </c>
    </row>
    <row r="465" spans="3:4">
      <c r="C465" s="92">
        <v>44530</v>
      </c>
      <c r="D465" s="93">
        <v>380</v>
      </c>
    </row>
    <row r="466" spans="3:4">
      <c r="C466" s="92">
        <v>44531</v>
      </c>
      <c r="D466" s="93">
        <v>386</v>
      </c>
    </row>
    <row r="467" spans="3:4">
      <c r="C467" s="92">
        <v>44532</v>
      </c>
      <c r="D467" s="93">
        <v>385</v>
      </c>
    </row>
    <row r="468" spans="3:4">
      <c r="C468" s="92">
        <v>44533</v>
      </c>
      <c r="D468" s="93">
        <v>386.2</v>
      </c>
    </row>
    <row r="469" spans="3:4">
      <c r="C469" s="92">
        <v>44536</v>
      </c>
      <c r="D469" s="93">
        <v>390.2</v>
      </c>
    </row>
    <row r="470" spans="3:4">
      <c r="C470" s="92">
        <v>44537</v>
      </c>
      <c r="D470" s="93">
        <v>393</v>
      </c>
    </row>
    <row r="471" spans="3:4">
      <c r="C471" s="92">
        <v>44538</v>
      </c>
      <c r="D471" s="93">
        <v>402.6</v>
      </c>
    </row>
    <row r="472" spans="3:4">
      <c r="C472" s="92">
        <v>44539</v>
      </c>
      <c r="D472" s="93">
        <v>407.6</v>
      </c>
    </row>
    <row r="473" spans="3:4">
      <c r="C473" s="92">
        <v>44540</v>
      </c>
      <c r="D473" s="93">
        <v>402</v>
      </c>
    </row>
    <row r="474" spans="3:4">
      <c r="C474" s="92">
        <v>44543</v>
      </c>
      <c r="D474" s="93">
        <v>404</v>
      </c>
    </row>
    <row r="475" spans="3:4">
      <c r="C475" s="92">
        <v>44544</v>
      </c>
      <c r="D475" s="93">
        <v>406</v>
      </c>
    </row>
    <row r="476" spans="3:4">
      <c r="C476" s="92">
        <v>44545</v>
      </c>
      <c r="D476" s="93">
        <v>397.4</v>
      </c>
    </row>
    <row r="477" spans="3:4">
      <c r="C477" s="92">
        <v>44546</v>
      </c>
      <c r="D477" s="93">
        <v>400.2</v>
      </c>
    </row>
    <row r="478" spans="3:4">
      <c r="C478" s="92">
        <v>44547</v>
      </c>
      <c r="D478" s="93">
        <v>406</v>
      </c>
    </row>
    <row r="479" spans="3:4">
      <c r="C479" s="92">
        <v>44550</v>
      </c>
      <c r="D479" s="93">
        <v>398</v>
      </c>
    </row>
    <row r="480" spans="3:4">
      <c r="C480" s="92">
        <v>44551</v>
      </c>
      <c r="D480" s="93">
        <v>403.8</v>
      </c>
    </row>
    <row r="481" spans="3:4">
      <c r="C481" s="92">
        <v>44552</v>
      </c>
      <c r="D481" s="93">
        <v>406</v>
      </c>
    </row>
    <row r="482" spans="3:4">
      <c r="C482" s="92">
        <v>44553</v>
      </c>
      <c r="D482" s="93">
        <v>404.4</v>
      </c>
    </row>
    <row r="483" spans="3:4">
      <c r="C483" s="92">
        <v>44557</v>
      </c>
      <c r="D483" s="93">
        <v>403.8</v>
      </c>
    </row>
    <row r="484" spans="3:4">
      <c r="C484" s="92">
        <v>44558</v>
      </c>
      <c r="D484" s="93">
        <v>413</v>
      </c>
    </row>
    <row r="485" spans="3:4">
      <c r="C485" s="92">
        <v>44559</v>
      </c>
      <c r="D485" s="93">
        <v>415</v>
      </c>
    </row>
    <row r="486" spans="3:4">
      <c r="C486" s="92">
        <v>44560</v>
      </c>
      <c r="D486" s="93">
        <v>409</v>
      </c>
    </row>
    <row r="487" spans="3:4">
      <c r="C487" s="92">
        <v>44564</v>
      </c>
      <c r="D487" s="93">
        <v>410</v>
      </c>
    </row>
    <row r="488" spans="3:4">
      <c r="C488" s="92">
        <v>44565</v>
      </c>
      <c r="D488" s="93">
        <v>409</v>
      </c>
    </row>
    <row r="489" spans="3:4">
      <c r="C489" s="92">
        <v>44566</v>
      </c>
      <c r="D489" s="93">
        <v>398.4</v>
      </c>
    </row>
    <row r="490" spans="3:4">
      <c r="C490" s="92">
        <v>44567</v>
      </c>
      <c r="D490" s="93">
        <v>401</v>
      </c>
    </row>
    <row r="491" spans="3:4">
      <c r="C491" s="92">
        <v>44568</v>
      </c>
      <c r="D491" s="93">
        <v>401</v>
      </c>
    </row>
    <row r="492" spans="3:4">
      <c r="C492" s="92">
        <v>44571</v>
      </c>
      <c r="D492" s="93">
        <v>406</v>
      </c>
    </row>
    <row r="493" spans="3:4">
      <c r="C493" s="92">
        <v>44572</v>
      </c>
      <c r="D493" s="93">
        <v>404.8</v>
      </c>
    </row>
    <row r="494" spans="3:4">
      <c r="C494" s="92">
        <v>44573</v>
      </c>
      <c r="D494" s="93">
        <v>404.4</v>
      </c>
    </row>
    <row r="495" spans="3:4">
      <c r="C495" s="92">
        <v>44574</v>
      </c>
      <c r="D495" s="93">
        <v>397</v>
      </c>
    </row>
    <row r="496" spans="3:4">
      <c r="C496" s="92">
        <v>44575</v>
      </c>
      <c r="D496" s="93">
        <v>391</v>
      </c>
    </row>
    <row r="497" spans="3:4">
      <c r="C497" s="92">
        <v>44578</v>
      </c>
      <c r="D497" s="93">
        <v>396.2</v>
      </c>
    </row>
    <row r="498" spans="3:4">
      <c r="C498" s="92">
        <v>44579</v>
      </c>
      <c r="D498" s="93">
        <v>397</v>
      </c>
    </row>
    <row r="499" spans="3:4">
      <c r="C499" s="92">
        <v>44580</v>
      </c>
      <c r="D499" s="93">
        <v>392.8</v>
      </c>
    </row>
    <row r="500" spans="3:4">
      <c r="C500" s="92">
        <v>44581</v>
      </c>
      <c r="D500" s="93">
        <v>392.6</v>
      </c>
    </row>
    <row r="501" spans="3:4">
      <c r="C501" s="92">
        <v>44582</v>
      </c>
      <c r="D501" s="93">
        <v>385</v>
      </c>
    </row>
    <row r="502" spans="3:4">
      <c r="C502" s="92">
        <v>44585</v>
      </c>
      <c r="D502" s="93">
        <v>385</v>
      </c>
    </row>
    <row r="503" spans="3:4">
      <c r="C503" s="92">
        <v>44586</v>
      </c>
      <c r="D503" s="93">
        <v>369</v>
      </c>
    </row>
    <row r="504" spans="3:4">
      <c r="C504" s="92">
        <v>44587</v>
      </c>
      <c r="D504" s="93">
        <v>377.6</v>
      </c>
    </row>
    <row r="505" spans="3:4">
      <c r="C505" s="92">
        <v>44588</v>
      </c>
      <c r="D505" s="93">
        <v>372</v>
      </c>
    </row>
    <row r="506" spans="3:4">
      <c r="C506" s="92">
        <v>44589</v>
      </c>
      <c r="D506" s="93">
        <v>380</v>
      </c>
    </row>
    <row r="507" spans="3:4">
      <c r="C507" s="92">
        <v>44592</v>
      </c>
      <c r="D507" s="93">
        <v>379.8</v>
      </c>
    </row>
    <row r="508" spans="3:4">
      <c r="C508" s="92">
        <v>44593</v>
      </c>
      <c r="D508" s="93">
        <v>384.4</v>
      </c>
    </row>
    <row r="509" spans="3:4">
      <c r="C509" s="92">
        <v>44594</v>
      </c>
      <c r="D509" s="93">
        <v>386</v>
      </c>
    </row>
    <row r="510" spans="3:4">
      <c r="C510" s="92">
        <v>44595</v>
      </c>
      <c r="D510" s="93">
        <v>376.8</v>
      </c>
    </row>
    <row r="511" spans="3:4">
      <c r="C511" s="92">
        <v>44596</v>
      </c>
      <c r="D511" s="93">
        <v>372.6</v>
      </c>
    </row>
    <row r="512" spans="3:4">
      <c r="C512" s="92">
        <v>44599</v>
      </c>
      <c r="D512" s="93">
        <v>368.6</v>
      </c>
    </row>
    <row r="513" spans="3:4">
      <c r="C513" s="92">
        <v>44600</v>
      </c>
      <c r="D513" s="93">
        <v>364.8</v>
      </c>
    </row>
    <row r="514" spans="3:4">
      <c r="C514" s="92">
        <v>44601</v>
      </c>
      <c r="D514" s="93">
        <v>371</v>
      </c>
    </row>
    <row r="515" spans="3:4">
      <c r="C515" s="92">
        <v>44602</v>
      </c>
      <c r="D515" s="93">
        <v>378</v>
      </c>
    </row>
    <row r="516" spans="3:4">
      <c r="C516" s="92">
        <v>44603</v>
      </c>
      <c r="D516" s="93">
        <v>381</v>
      </c>
    </row>
    <row r="517" spans="3:4">
      <c r="C517" s="92">
        <v>44606</v>
      </c>
      <c r="D517" s="93">
        <v>372.4</v>
      </c>
    </row>
    <row r="518" spans="3:4">
      <c r="C518" s="92">
        <v>44607</v>
      </c>
      <c r="D518" s="93">
        <v>371.2</v>
      </c>
    </row>
    <row r="519" spans="3:4">
      <c r="C519" s="92">
        <v>44608</v>
      </c>
      <c r="D519" s="93">
        <v>377.4</v>
      </c>
    </row>
    <row r="520" spans="3:4">
      <c r="C520" s="92">
        <v>44609</v>
      </c>
      <c r="D520" s="93">
        <v>381.6</v>
      </c>
    </row>
    <row r="521" spans="3:4">
      <c r="C521" s="92">
        <v>44610</v>
      </c>
      <c r="D521" s="93">
        <v>372.6</v>
      </c>
    </row>
    <row r="522" spans="3:4">
      <c r="C522" s="92">
        <v>44613</v>
      </c>
      <c r="D522" s="93">
        <v>374.4</v>
      </c>
    </row>
    <row r="523" spans="3:4">
      <c r="C523" s="92">
        <v>44614</v>
      </c>
      <c r="D523" s="93">
        <v>372.2</v>
      </c>
    </row>
    <row r="524" spans="3:4">
      <c r="C524" s="92">
        <v>44615</v>
      </c>
      <c r="D524" s="93">
        <v>378</v>
      </c>
    </row>
    <row r="525" spans="3:4">
      <c r="C525" s="92">
        <v>44616</v>
      </c>
      <c r="D525" s="93">
        <v>370</v>
      </c>
    </row>
    <row r="526" spans="3:4">
      <c r="C526" s="92">
        <v>44617</v>
      </c>
      <c r="D526" s="93">
        <v>374.2</v>
      </c>
    </row>
    <row r="527" spans="3:4">
      <c r="C527" s="92">
        <v>44620</v>
      </c>
      <c r="D527" s="93">
        <v>384</v>
      </c>
    </row>
    <row r="528" spans="3:4">
      <c r="C528" s="92">
        <v>44621</v>
      </c>
      <c r="D528" s="93">
        <v>385</v>
      </c>
    </row>
    <row r="529" spans="3:4">
      <c r="C529" s="92">
        <v>44622</v>
      </c>
      <c r="D529" s="93">
        <v>380.4</v>
      </c>
    </row>
    <row r="530" spans="3:4">
      <c r="C530" s="92">
        <v>44623</v>
      </c>
      <c r="D530" s="93">
        <v>375.8</v>
      </c>
    </row>
    <row r="531" spans="3:4">
      <c r="C531" s="92">
        <v>44624</v>
      </c>
      <c r="D531" s="93">
        <v>365</v>
      </c>
    </row>
    <row r="532" spans="3:4">
      <c r="C532" s="92">
        <v>44627</v>
      </c>
      <c r="D532" s="93">
        <v>359</v>
      </c>
    </row>
    <row r="533" spans="3:4">
      <c r="C533" s="92">
        <v>44628</v>
      </c>
      <c r="D533" s="93">
        <v>366</v>
      </c>
    </row>
    <row r="534" spans="3:4">
      <c r="C534" s="92">
        <v>44629</v>
      </c>
      <c r="D534" s="93">
        <v>371.8</v>
      </c>
    </row>
    <row r="535" spans="3:4">
      <c r="C535" s="92">
        <v>44630</v>
      </c>
      <c r="D535" s="93">
        <v>382.8</v>
      </c>
    </row>
    <row r="536" spans="3:4">
      <c r="C536" s="92">
        <v>44631</v>
      </c>
      <c r="D536" s="93">
        <v>379.4</v>
      </c>
    </row>
    <row r="537" spans="3:4">
      <c r="C537" s="92">
        <v>44634</v>
      </c>
      <c r="D537" s="93">
        <v>383.8</v>
      </c>
    </row>
    <row r="538" spans="3:4">
      <c r="C538" s="92">
        <v>44635</v>
      </c>
      <c r="D538" s="93">
        <v>388.6</v>
      </c>
    </row>
    <row r="539" spans="3:4">
      <c r="C539" s="92">
        <v>44636</v>
      </c>
      <c r="D539" s="93">
        <v>395</v>
      </c>
    </row>
    <row r="540" spans="3:4">
      <c r="C540" s="92">
        <v>44637</v>
      </c>
      <c r="D540" s="93">
        <v>387.8</v>
      </c>
    </row>
    <row r="541" spans="3:4">
      <c r="C541" s="92">
        <v>44638</v>
      </c>
      <c r="D541" s="93">
        <v>393</v>
      </c>
    </row>
    <row r="542" spans="3:4">
      <c r="C542" s="92">
        <v>44641</v>
      </c>
      <c r="D542" s="93">
        <v>396</v>
      </c>
    </row>
    <row r="543" spans="3:4">
      <c r="C543" s="92">
        <v>44642</v>
      </c>
      <c r="D543" s="93">
        <v>393</v>
      </c>
    </row>
    <row r="544" spans="3:4">
      <c r="C544" s="92">
        <v>44643</v>
      </c>
      <c r="D544" s="93">
        <v>395.8</v>
      </c>
    </row>
    <row r="545" spans="3:4">
      <c r="C545" s="92">
        <v>44644</v>
      </c>
      <c r="D545" s="93">
        <v>395</v>
      </c>
    </row>
    <row r="546" spans="3:4">
      <c r="C546" s="92">
        <v>44645</v>
      </c>
      <c r="D546" s="93">
        <v>405.6</v>
      </c>
    </row>
    <row r="547" spans="3:4">
      <c r="C547" s="92">
        <v>44648</v>
      </c>
      <c r="D547" s="93">
        <v>404.4</v>
      </c>
    </row>
    <row r="548" spans="3:4">
      <c r="C548" s="92">
        <v>44649</v>
      </c>
      <c r="D548" s="93">
        <v>406</v>
      </c>
    </row>
    <row r="549" spans="3:4">
      <c r="C549" s="92">
        <v>44650</v>
      </c>
      <c r="D549" s="93">
        <v>409</v>
      </c>
    </row>
    <row r="550" spans="3:4">
      <c r="C550" s="92">
        <v>44651</v>
      </c>
      <c r="D550" s="93">
        <v>411.2</v>
      </c>
    </row>
    <row r="551" spans="3:4">
      <c r="C551" s="92">
        <v>44652</v>
      </c>
      <c r="D551" s="93">
        <v>403.2</v>
      </c>
    </row>
    <row r="552" spans="3:4">
      <c r="C552" s="92">
        <v>44655</v>
      </c>
      <c r="D552" s="93">
        <v>415</v>
      </c>
    </row>
    <row r="553" spans="3:4">
      <c r="C553" s="92">
        <v>44656</v>
      </c>
      <c r="D553" s="93">
        <v>425</v>
      </c>
    </row>
    <row r="554" spans="3:4">
      <c r="C554" s="92">
        <v>44657</v>
      </c>
      <c r="D554" s="93">
        <v>423</v>
      </c>
    </row>
    <row r="555" spans="3:4">
      <c r="C555" s="92">
        <v>44658</v>
      </c>
      <c r="D555" s="93">
        <v>430</v>
      </c>
    </row>
    <row r="556" spans="3:4">
      <c r="C556" s="92">
        <v>44659</v>
      </c>
      <c r="D556" s="93">
        <v>433.6</v>
      </c>
    </row>
    <row r="557" spans="3:4">
      <c r="C557" s="92">
        <v>44662</v>
      </c>
      <c r="D557" s="93">
        <v>432</v>
      </c>
    </row>
    <row r="558" spans="3:4">
      <c r="C558" s="92">
        <v>44663</v>
      </c>
      <c r="D558" s="93">
        <v>429.8</v>
      </c>
    </row>
    <row r="559" spans="3:4">
      <c r="C559" s="92">
        <v>44664</v>
      </c>
      <c r="D559" s="93">
        <v>421</v>
      </c>
    </row>
    <row r="560" spans="3:4">
      <c r="C560" s="92">
        <v>44665</v>
      </c>
      <c r="D560" s="93">
        <v>423.6</v>
      </c>
    </row>
    <row r="561" spans="3:4">
      <c r="C561" s="92">
        <v>44670</v>
      </c>
      <c r="D561" s="93">
        <v>418.2</v>
      </c>
    </row>
    <row r="562" spans="3:4">
      <c r="C562" s="92">
        <v>44671</v>
      </c>
      <c r="D562" s="93">
        <v>409.6</v>
      </c>
    </row>
    <row r="563" spans="3:4">
      <c r="C563" s="92">
        <v>44672</v>
      </c>
      <c r="D563" s="93">
        <v>405</v>
      </c>
    </row>
    <row r="564" spans="3:4">
      <c r="C564" s="92">
        <v>44673</v>
      </c>
      <c r="D564" s="93">
        <v>391</v>
      </c>
    </row>
    <row r="565" spans="3:4">
      <c r="C565" s="92">
        <v>44676</v>
      </c>
      <c r="D565" s="93">
        <v>390</v>
      </c>
    </row>
    <row r="566" spans="3:4">
      <c r="C566" s="92">
        <v>44677</v>
      </c>
      <c r="D566" s="93">
        <v>393.4</v>
      </c>
    </row>
    <row r="567" spans="3:4">
      <c r="C567" s="92">
        <v>44678</v>
      </c>
      <c r="D567" s="93">
        <v>385</v>
      </c>
    </row>
    <row r="568" spans="3:4">
      <c r="C568" s="92">
        <v>44679</v>
      </c>
      <c r="D568" s="93">
        <v>394.4</v>
      </c>
    </row>
    <row r="569" spans="3:4">
      <c r="C569" s="92">
        <v>44680</v>
      </c>
      <c r="D569" s="93">
        <v>392.4</v>
      </c>
    </row>
    <row r="570" spans="3:4">
      <c r="C570" s="92">
        <v>44683</v>
      </c>
      <c r="D570" s="93">
        <v>391.8</v>
      </c>
    </row>
    <row r="571" spans="3:4">
      <c r="C571" s="92">
        <v>44684</v>
      </c>
      <c r="D571" s="93">
        <v>391</v>
      </c>
    </row>
    <row r="572" spans="3:4">
      <c r="C572" s="92">
        <v>44685</v>
      </c>
      <c r="D572" s="93">
        <v>389.2</v>
      </c>
    </row>
    <row r="573" spans="3:4">
      <c r="C573" s="92">
        <v>44686</v>
      </c>
      <c r="D573" s="93">
        <v>384.4</v>
      </c>
    </row>
    <row r="574" spans="3:4">
      <c r="C574" s="92">
        <v>44687</v>
      </c>
      <c r="D574" s="93">
        <v>378</v>
      </c>
    </row>
    <row r="575" spans="3:4">
      <c r="C575" s="92">
        <v>44690</v>
      </c>
      <c r="D575" s="93">
        <v>376.4</v>
      </c>
    </row>
    <row r="576" spans="3:4">
      <c r="C576" s="92">
        <v>44691</v>
      </c>
      <c r="D576" s="93">
        <v>374.4</v>
      </c>
    </row>
    <row r="577" spans="3:4">
      <c r="C577" s="92">
        <v>44692</v>
      </c>
      <c r="D577" s="93">
        <v>370</v>
      </c>
    </row>
    <row r="578" spans="3:4">
      <c r="C578" s="92">
        <v>44693</v>
      </c>
      <c r="D578" s="93">
        <v>356.2</v>
      </c>
    </row>
    <row r="579" spans="3:4">
      <c r="C579" s="92">
        <v>44694</v>
      </c>
      <c r="D579" s="93">
        <v>353.8</v>
      </c>
    </row>
    <row r="580" spans="3:4">
      <c r="C580" s="92">
        <v>44697</v>
      </c>
      <c r="D580" s="93">
        <v>351</v>
      </c>
    </row>
    <row r="581" spans="3:4">
      <c r="C581" s="92">
        <v>44698</v>
      </c>
      <c r="D581" s="93">
        <v>360</v>
      </c>
    </row>
    <row r="582" spans="3:4">
      <c r="C582" s="92">
        <v>44699</v>
      </c>
      <c r="D582" s="93">
        <v>360.8</v>
      </c>
    </row>
    <row r="583" spans="3:4">
      <c r="C583" s="92">
        <v>44700</v>
      </c>
      <c r="D583" s="93">
        <v>358</v>
      </c>
    </row>
    <row r="584" spans="3:4">
      <c r="C584" s="92">
        <v>44701</v>
      </c>
      <c r="D584" s="93">
        <v>355.4</v>
      </c>
    </row>
    <row r="585" spans="3:4">
      <c r="C585" s="92">
        <v>44704</v>
      </c>
      <c r="D585" s="93">
        <v>366.8</v>
      </c>
    </row>
    <row r="586" spans="3:4">
      <c r="C586" s="92">
        <v>44705</v>
      </c>
      <c r="D586" s="93">
        <v>359.6</v>
      </c>
    </row>
    <row r="587" spans="3:4">
      <c r="C587" s="92">
        <v>44706</v>
      </c>
      <c r="D587" s="93">
        <v>375.8</v>
      </c>
    </row>
    <row r="588" spans="3:4">
      <c r="C588" s="92">
        <v>44708</v>
      </c>
      <c r="D588" s="93">
        <v>374.8</v>
      </c>
    </row>
    <row r="589" spans="3:4">
      <c r="C589" s="92">
        <v>44711</v>
      </c>
      <c r="D589" s="93">
        <v>376.8</v>
      </c>
    </row>
    <row r="590" spans="3:4">
      <c r="C590" s="92">
        <v>44712</v>
      </c>
      <c r="D590" s="93">
        <v>377.6</v>
      </c>
    </row>
    <row r="591" spans="3:4">
      <c r="C591" s="92">
        <v>44713</v>
      </c>
      <c r="D591" s="93">
        <v>377.8</v>
      </c>
    </row>
    <row r="592" spans="3:4">
      <c r="C592" s="92">
        <v>44714</v>
      </c>
      <c r="D592" s="93">
        <v>370.8</v>
      </c>
    </row>
    <row r="593" spans="3:4">
      <c r="C593" s="92">
        <v>44715</v>
      </c>
      <c r="D593" s="93">
        <v>374.2</v>
      </c>
    </row>
    <row r="594" spans="3:4">
      <c r="C594" s="92">
        <v>44719</v>
      </c>
      <c r="D594" s="93">
        <v>368</v>
      </c>
    </row>
    <row r="595" spans="3:4">
      <c r="C595" s="92">
        <v>44720</v>
      </c>
      <c r="D595" s="93">
        <v>366.8</v>
      </c>
    </row>
    <row r="596" spans="3:4">
      <c r="C596" s="92">
        <v>44721</v>
      </c>
      <c r="D596" s="93">
        <v>366.2</v>
      </c>
    </row>
    <row r="597" spans="3:4">
      <c r="C597" s="92">
        <v>44722</v>
      </c>
      <c r="D597" s="93">
        <v>362.4</v>
      </c>
    </row>
    <row r="598" spans="3:4">
      <c r="C598" s="92">
        <v>44725</v>
      </c>
      <c r="D598" s="93">
        <v>357.2</v>
      </c>
    </row>
    <row r="599" spans="3:4">
      <c r="C599" s="92">
        <v>44726</v>
      </c>
      <c r="D599" s="93">
        <v>354</v>
      </c>
    </row>
    <row r="600" spans="3:4">
      <c r="C600" s="92">
        <v>44727</v>
      </c>
      <c r="D600" s="93">
        <v>348.6</v>
      </c>
    </row>
    <row r="601" spans="3:4">
      <c r="C601" s="92">
        <v>44728</v>
      </c>
      <c r="D601" s="93">
        <v>344.8</v>
      </c>
    </row>
    <row r="602" spans="3:4">
      <c r="C602" s="92">
        <v>44729</v>
      </c>
      <c r="D602" s="93">
        <v>346.4</v>
      </c>
    </row>
    <row r="603" spans="3:4">
      <c r="C603" s="92">
        <v>44732</v>
      </c>
      <c r="D603" s="93">
        <v>347</v>
      </c>
    </row>
    <row r="604" spans="3:4">
      <c r="C604" s="92">
        <v>44733</v>
      </c>
      <c r="D604" s="93">
        <v>346.2</v>
      </c>
    </row>
    <row r="605" spans="3:4">
      <c r="C605" s="92">
        <v>44734</v>
      </c>
      <c r="D605" s="93">
        <v>343</v>
      </c>
    </row>
    <row r="606" spans="3:4">
      <c r="C606" s="92">
        <v>44735</v>
      </c>
      <c r="D606" s="93">
        <v>345.6</v>
      </c>
    </row>
    <row r="607" spans="3:4">
      <c r="C607" s="92">
        <v>44736</v>
      </c>
      <c r="D607" s="93">
        <v>348.2</v>
      </c>
    </row>
    <row r="608" spans="3:4">
      <c r="C608" s="92">
        <v>44739</v>
      </c>
      <c r="D608" s="93">
        <v>364.2</v>
      </c>
    </row>
    <row r="609" spans="3:4">
      <c r="C609" s="92">
        <v>44740</v>
      </c>
      <c r="D609" s="93">
        <v>370</v>
      </c>
    </row>
    <row r="610" spans="3:4">
      <c r="C610" s="92">
        <v>44741</v>
      </c>
      <c r="D610" s="93">
        <v>363</v>
      </c>
    </row>
    <row r="611" spans="3:4">
      <c r="C611" s="92">
        <v>44742</v>
      </c>
      <c r="D611" s="93">
        <v>365.6</v>
      </c>
    </row>
    <row r="612" spans="3:4">
      <c r="C612" s="92">
        <v>44743</v>
      </c>
      <c r="D612" s="93">
        <v>368.4</v>
      </c>
    </row>
    <row r="613" spans="3:4">
      <c r="C613" s="92">
        <v>44746</v>
      </c>
      <c r="D613" s="93">
        <v>372.4</v>
      </c>
    </row>
    <row r="614" spans="3:4">
      <c r="C614" s="92">
        <v>44747</v>
      </c>
      <c r="D614" s="93">
        <v>376.2</v>
      </c>
    </row>
    <row r="615" spans="3:4">
      <c r="C615" s="92">
        <v>44748</v>
      </c>
      <c r="D615" s="93">
        <v>373.8</v>
      </c>
    </row>
    <row r="616" spans="3:4">
      <c r="C616" s="92">
        <v>44749</v>
      </c>
      <c r="D616" s="93">
        <v>376.8</v>
      </c>
    </row>
    <row r="617" spans="3:4">
      <c r="C617" s="92">
        <v>44750</v>
      </c>
      <c r="D617" s="93">
        <v>383.6</v>
      </c>
    </row>
    <row r="618" spans="3:4">
      <c r="C618" s="92">
        <v>44753</v>
      </c>
      <c r="D618" s="93">
        <v>379.4</v>
      </c>
    </row>
    <row r="619" spans="3:4">
      <c r="C619" s="92">
        <v>44754</v>
      </c>
      <c r="D619" s="93">
        <v>380.8</v>
      </c>
    </row>
    <row r="620" spans="3:4">
      <c r="C620" s="92">
        <v>44755</v>
      </c>
      <c r="D620" s="93">
        <v>382</v>
      </c>
    </row>
    <row r="621" spans="3:4">
      <c r="C621" s="92">
        <v>44756</v>
      </c>
      <c r="D621" s="93">
        <v>381.2</v>
      </c>
    </row>
    <row r="622" spans="3:4">
      <c r="C622" s="92">
        <v>44757</v>
      </c>
      <c r="D622" s="93">
        <v>388.8</v>
      </c>
    </row>
    <row r="623" spans="3:4">
      <c r="C623" s="92">
        <v>44760</v>
      </c>
      <c r="D623" s="93">
        <v>392</v>
      </c>
    </row>
    <row r="624" spans="3:4">
      <c r="C624" s="92">
        <v>44761</v>
      </c>
      <c r="D624" s="93">
        <v>392.4</v>
      </c>
    </row>
    <row r="625" spans="3:4">
      <c r="C625" s="92">
        <v>44762</v>
      </c>
      <c r="D625" s="93">
        <v>396</v>
      </c>
    </row>
    <row r="626" spans="3:4">
      <c r="C626" s="92">
        <v>44763</v>
      </c>
      <c r="D626" s="93">
        <v>396</v>
      </c>
    </row>
    <row r="627" spans="3:4">
      <c r="C627" s="92">
        <v>44764</v>
      </c>
      <c r="D627" s="93">
        <v>394.4</v>
      </c>
    </row>
    <row r="628" spans="3:4">
      <c r="C628" s="92">
        <v>44767</v>
      </c>
      <c r="D628" s="93">
        <v>391.8</v>
      </c>
    </row>
    <row r="629" spans="3:4">
      <c r="C629" s="92">
        <v>44768</v>
      </c>
      <c r="D629" s="93">
        <v>396</v>
      </c>
    </row>
    <row r="630" spans="3:4">
      <c r="C630" s="92">
        <v>44769</v>
      </c>
      <c r="D630" s="93">
        <v>401.2</v>
      </c>
    </row>
    <row r="631" spans="3:4">
      <c r="C631" s="92">
        <v>44770</v>
      </c>
      <c r="D631" s="93">
        <v>395.2</v>
      </c>
    </row>
    <row r="632" spans="3:4">
      <c r="C632" s="92">
        <v>44771</v>
      </c>
      <c r="D632" s="93">
        <v>395.4</v>
      </c>
    </row>
    <row r="633" spans="3:4">
      <c r="C633" s="92">
        <v>44775</v>
      </c>
      <c r="D633" s="93">
        <v>387.2</v>
      </c>
    </row>
    <row r="634" spans="3:4">
      <c r="C634" s="92">
        <v>44776</v>
      </c>
      <c r="D634" s="93">
        <v>387.2</v>
      </c>
    </row>
    <row r="635" spans="3:4">
      <c r="C635" s="92">
        <v>44777</v>
      </c>
      <c r="D635" s="93">
        <v>389.4</v>
      </c>
    </row>
    <row r="636" spans="3:4">
      <c r="C636" s="92">
        <v>44778</v>
      </c>
      <c r="D636" s="93">
        <v>390</v>
      </c>
    </row>
    <row r="637" spans="3:4">
      <c r="C637" s="92">
        <v>44781</v>
      </c>
      <c r="D637" s="93">
        <v>393.2</v>
      </c>
    </row>
    <row r="638" spans="3:4">
      <c r="C638" s="92">
        <v>44782</v>
      </c>
      <c r="D638" s="93">
        <v>390.4</v>
      </c>
    </row>
    <row r="639" spans="3:4">
      <c r="C639" s="92">
        <v>44783</v>
      </c>
      <c r="D639" s="93">
        <v>392.8</v>
      </c>
    </row>
    <row r="640" spans="3:4">
      <c r="C640" s="92">
        <v>44784</v>
      </c>
      <c r="D640" s="93">
        <v>389.6</v>
      </c>
    </row>
    <row r="641" spans="3:4">
      <c r="C641" s="92">
        <v>44785</v>
      </c>
      <c r="D641" s="93">
        <v>386.4</v>
      </c>
    </row>
    <row r="642" spans="3:4">
      <c r="C642" s="92">
        <v>44788</v>
      </c>
      <c r="D642" s="93">
        <v>388.6</v>
      </c>
    </row>
    <row r="643" spans="3:4">
      <c r="C643" s="92">
        <v>44789</v>
      </c>
      <c r="D643" s="93">
        <v>390</v>
      </c>
    </row>
    <row r="644" spans="3:4">
      <c r="C644" s="92">
        <v>44790</v>
      </c>
      <c r="D644" s="93">
        <v>384.2</v>
      </c>
    </row>
    <row r="645" spans="3:4">
      <c r="C645" s="92">
        <v>44791</v>
      </c>
      <c r="D645" s="93">
        <v>377.4</v>
      </c>
    </row>
    <row r="646" spans="3:4">
      <c r="C646" s="92">
        <v>44792</v>
      </c>
      <c r="D646" s="93">
        <v>378.8</v>
      </c>
    </row>
    <row r="647" spans="3:4">
      <c r="C647" s="92">
        <v>44795</v>
      </c>
      <c r="D647" s="93">
        <v>384</v>
      </c>
    </row>
    <row r="648" spans="3:4">
      <c r="C648" s="92">
        <v>44796</v>
      </c>
      <c r="D648" s="93">
        <v>379.2</v>
      </c>
    </row>
    <row r="649" spans="3:4">
      <c r="C649" s="92">
        <v>44797</v>
      </c>
      <c r="D649" s="93">
        <v>376.8</v>
      </c>
    </row>
    <row r="650" spans="3:4">
      <c r="C650" s="92">
        <v>44798</v>
      </c>
      <c r="D650" s="93">
        <v>381.4</v>
      </c>
    </row>
    <row r="651" spans="3:4">
      <c r="C651" s="92">
        <v>44799</v>
      </c>
      <c r="D651" s="93">
        <v>379.6</v>
      </c>
    </row>
    <row r="652" spans="3:4">
      <c r="C652" s="92">
        <v>44802</v>
      </c>
      <c r="D652" s="93">
        <v>374.8</v>
      </c>
    </row>
    <row r="653" spans="3:4">
      <c r="C653" s="92">
        <v>44803</v>
      </c>
      <c r="D653" s="93">
        <v>371.8</v>
      </c>
    </row>
    <row r="654" spans="3:4">
      <c r="C654" s="92">
        <v>44804</v>
      </c>
      <c r="D654" s="93">
        <v>373</v>
      </c>
    </row>
    <row r="655" spans="3:4">
      <c r="C655" s="92">
        <v>44805</v>
      </c>
      <c r="D655" s="93">
        <v>371.2</v>
      </c>
    </row>
    <row r="656" spans="3:4">
      <c r="C656" s="92">
        <v>44806</v>
      </c>
      <c r="D656" s="93">
        <v>375</v>
      </c>
    </row>
    <row r="657" spans="3:4">
      <c r="C657" s="92">
        <v>44809</v>
      </c>
      <c r="D657" s="93">
        <v>375.2</v>
      </c>
    </row>
    <row r="658" spans="3:4">
      <c r="C658" s="92">
        <v>44810</v>
      </c>
      <c r="D658" s="93">
        <v>386</v>
      </c>
    </row>
    <row r="659" spans="3:4">
      <c r="C659" s="92">
        <v>44811</v>
      </c>
      <c r="D659" s="93">
        <v>386.8</v>
      </c>
    </row>
    <row r="660" spans="3:4">
      <c r="C660" s="92">
        <v>44812</v>
      </c>
      <c r="D660" s="93">
        <v>390</v>
      </c>
    </row>
    <row r="661" spans="3:4">
      <c r="C661" s="92">
        <v>44813</v>
      </c>
      <c r="D661" s="93">
        <v>385.2</v>
      </c>
    </row>
    <row r="662" spans="3:4">
      <c r="C662" s="92">
        <v>44816</v>
      </c>
      <c r="D662" s="93">
        <v>388</v>
      </c>
    </row>
    <row r="663" spans="3:4">
      <c r="C663" s="92">
        <v>44817</v>
      </c>
      <c r="D663" s="93">
        <v>383.8</v>
      </c>
    </row>
    <row r="664" spans="3:4">
      <c r="C664" s="92">
        <v>44818</v>
      </c>
      <c r="D664" s="93">
        <v>386.6</v>
      </c>
    </row>
    <row r="665" spans="3:4">
      <c r="C665" s="92">
        <v>44819</v>
      </c>
      <c r="D665" s="93">
        <v>391.2</v>
      </c>
    </row>
    <row r="666" spans="3:4">
      <c r="C666" s="92">
        <v>44820</v>
      </c>
      <c r="D666" s="93">
        <v>393</v>
      </c>
    </row>
    <row r="667" spans="3:4">
      <c r="C667" s="92">
        <v>44823</v>
      </c>
      <c r="D667" s="93">
        <v>388</v>
      </c>
    </row>
    <row r="668" spans="3:4">
      <c r="C668" s="92">
        <v>44824</v>
      </c>
      <c r="D668" s="93">
        <v>387</v>
      </c>
    </row>
    <row r="669" spans="3:4">
      <c r="C669" s="92">
        <v>44825</v>
      </c>
      <c r="D669" s="93">
        <v>380.4</v>
      </c>
    </row>
    <row r="670" spans="3:4">
      <c r="C670" s="92">
        <v>44826</v>
      </c>
      <c r="D670" s="93">
        <v>374</v>
      </c>
    </row>
    <row r="671" spans="3:4">
      <c r="C671" s="92">
        <v>44827</v>
      </c>
      <c r="D671" s="93">
        <v>373</v>
      </c>
    </row>
    <row r="672" spans="3:4">
      <c r="C672" s="92">
        <v>44830</v>
      </c>
      <c r="D672" s="93">
        <v>368.8</v>
      </c>
    </row>
    <row r="673" spans="3:4">
      <c r="C673" s="92">
        <v>44831</v>
      </c>
      <c r="D673" s="93">
        <v>364</v>
      </c>
    </row>
    <row r="674" spans="3:4">
      <c r="C674" s="92">
        <v>44832</v>
      </c>
      <c r="D674" s="93">
        <v>393.2</v>
      </c>
    </row>
    <row r="675" spans="3:4">
      <c r="C675" s="92">
        <v>44833</v>
      </c>
      <c r="D675" s="93">
        <v>388.2</v>
      </c>
    </row>
    <row r="676" spans="3:4">
      <c r="C676" s="92">
        <v>44834</v>
      </c>
      <c r="D676" s="93">
        <v>386.8</v>
      </c>
    </row>
    <row r="677" spans="3:4">
      <c r="C677" s="92">
        <v>44837</v>
      </c>
      <c r="D677" s="93">
        <v>384.8</v>
      </c>
    </row>
    <row r="678" spans="3:4">
      <c r="C678" s="92">
        <v>44838</v>
      </c>
      <c r="D678" s="93">
        <v>388</v>
      </c>
    </row>
    <row r="679" spans="3:4">
      <c r="C679" s="92">
        <v>44839</v>
      </c>
      <c r="D679" s="93">
        <v>397</v>
      </c>
    </row>
    <row r="680" spans="3:4">
      <c r="C680" s="92">
        <v>44840</v>
      </c>
      <c r="D680" s="93">
        <v>394.8</v>
      </c>
    </row>
    <row r="681" spans="3:4">
      <c r="C681" s="92">
        <v>44841</v>
      </c>
      <c r="D681" s="93">
        <v>395.6</v>
      </c>
    </row>
    <row r="682" spans="3:4">
      <c r="C682" s="92">
        <v>44844</v>
      </c>
      <c r="D682" s="93">
        <v>388.8</v>
      </c>
    </row>
    <row r="683" spans="3:4">
      <c r="C683" s="92">
        <v>44845</v>
      </c>
      <c r="D683" s="93">
        <v>389.2</v>
      </c>
    </row>
    <row r="684" spans="3:4">
      <c r="C684" s="92">
        <v>44846</v>
      </c>
      <c r="D684" s="93">
        <v>391.2</v>
      </c>
    </row>
    <row r="685" spans="3:4">
      <c r="C685" s="92">
        <v>44847</v>
      </c>
      <c r="D685" s="93">
        <v>386.6</v>
      </c>
    </row>
    <row r="686" spans="3:4">
      <c r="C686" s="92">
        <v>44848</v>
      </c>
      <c r="D686" s="93">
        <v>388.6</v>
      </c>
    </row>
    <row r="687" spans="3:4">
      <c r="C687" s="92">
        <v>44851</v>
      </c>
      <c r="D687" s="93">
        <v>390.8</v>
      </c>
    </row>
    <row r="688" spans="3:4">
      <c r="C688" s="92">
        <v>44852</v>
      </c>
      <c r="D688" s="93">
        <v>392</v>
      </c>
    </row>
    <row r="689" spans="3:4">
      <c r="C689" s="92">
        <v>44853</v>
      </c>
      <c r="D689" s="93">
        <v>398.8</v>
      </c>
    </row>
    <row r="690" spans="3:4">
      <c r="C690" s="92">
        <v>44854</v>
      </c>
      <c r="D690" s="93">
        <v>392</v>
      </c>
    </row>
    <row r="691" spans="3:4">
      <c r="C691" s="92">
        <v>44855</v>
      </c>
      <c r="D691" s="93">
        <v>393.6</v>
      </c>
    </row>
    <row r="692" spans="3:4">
      <c r="C692" s="92">
        <v>44858</v>
      </c>
      <c r="D692" s="93">
        <v>394</v>
      </c>
    </row>
    <row r="693" spans="3:4">
      <c r="C693" s="92">
        <v>44859</v>
      </c>
      <c r="D693" s="93">
        <v>399.6</v>
      </c>
    </row>
    <row r="694" spans="3:4">
      <c r="C694" s="92">
        <v>44860</v>
      </c>
      <c r="D694" s="93">
        <v>405</v>
      </c>
    </row>
    <row r="695" spans="3:4">
      <c r="C695" s="92">
        <v>44861</v>
      </c>
      <c r="D695" s="93">
        <v>403.4</v>
      </c>
    </row>
    <row r="696" spans="3:4">
      <c r="C696" s="92">
        <v>44862</v>
      </c>
      <c r="D696" s="93">
        <v>397</v>
      </c>
    </row>
    <row r="697" spans="3:4">
      <c r="C697" s="92">
        <v>44865</v>
      </c>
      <c r="D697" s="93">
        <v>402.6</v>
      </c>
    </row>
    <row r="698" spans="3:4">
      <c r="C698" s="92">
        <v>44866</v>
      </c>
      <c r="D698" s="93">
        <v>408.6</v>
      </c>
    </row>
    <row r="699" spans="3:4">
      <c r="C699" s="92">
        <v>44867</v>
      </c>
      <c r="D699" s="93">
        <v>405.2</v>
      </c>
    </row>
    <row r="700" spans="3:4">
      <c r="C700" s="92">
        <v>44868</v>
      </c>
      <c r="D700" s="93">
        <v>404.8</v>
      </c>
    </row>
    <row r="701" spans="3:4">
      <c r="C701" s="92">
        <v>44869</v>
      </c>
      <c r="D701" s="93">
        <v>401.4</v>
      </c>
    </row>
    <row r="702" spans="3:4">
      <c r="C702" s="92">
        <v>44872</v>
      </c>
      <c r="D702" s="93">
        <v>399</v>
      </c>
    </row>
    <row r="703" spans="3:4">
      <c r="C703" s="92">
        <v>44873</v>
      </c>
      <c r="D703" s="93">
        <v>396.4</v>
      </c>
    </row>
    <row r="704" spans="3:4">
      <c r="C704" s="92">
        <v>44874</v>
      </c>
      <c r="D704" s="93">
        <v>391</v>
      </c>
    </row>
    <row r="705" spans="3:4">
      <c r="C705" s="92">
        <v>44875</v>
      </c>
      <c r="D705" s="93">
        <v>398.6</v>
      </c>
    </row>
    <row r="706" spans="3:4">
      <c r="C706" s="92">
        <v>44876</v>
      </c>
      <c r="D706" s="93">
        <v>398.8</v>
      </c>
    </row>
    <row r="707" spans="3:4">
      <c r="C707" s="92">
        <v>44879</v>
      </c>
      <c r="D707" s="93">
        <v>375</v>
      </c>
    </row>
    <row r="708" spans="3:4">
      <c r="C708" s="92">
        <v>44880</v>
      </c>
      <c r="D708" s="93">
        <v>372.6</v>
      </c>
    </row>
    <row r="709" spans="3:4">
      <c r="C709" s="92">
        <v>44881</v>
      </c>
      <c r="D709" s="93">
        <v>374.6</v>
      </c>
    </row>
    <row r="710" spans="3:4">
      <c r="C710" s="92">
        <v>44882</v>
      </c>
      <c r="D710" s="93">
        <v>371.6</v>
      </c>
    </row>
    <row r="711" spans="3:4">
      <c r="C711" s="92">
        <v>44883</v>
      </c>
      <c r="D711" s="93">
        <v>365.4</v>
      </c>
    </row>
    <row r="712" spans="3:4">
      <c r="C712" s="92">
        <v>44886</v>
      </c>
      <c r="D712" s="93">
        <v>364.6</v>
      </c>
    </row>
    <row r="713" spans="3:4">
      <c r="C713" s="92">
        <v>44887</v>
      </c>
      <c r="D713" s="93">
        <v>367.2</v>
      </c>
    </row>
    <row r="714" spans="3:4">
      <c r="C714" s="92">
        <v>44888</v>
      </c>
      <c r="D714" s="93">
        <v>364</v>
      </c>
    </row>
    <row r="715" spans="3:4">
      <c r="C715" s="92">
        <v>44889</v>
      </c>
      <c r="D715" s="93">
        <v>367.4</v>
      </c>
    </row>
    <row r="716" spans="3:4">
      <c r="C716" s="92">
        <v>44890</v>
      </c>
      <c r="D716" s="93">
        <v>371</v>
      </c>
    </row>
    <row r="717" spans="3:4">
      <c r="C717" s="92">
        <v>44893</v>
      </c>
      <c r="D717" s="93">
        <v>373.4</v>
      </c>
    </row>
    <row r="718" spans="3:4">
      <c r="C718" s="92">
        <v>44894</v>
      </c>
      <c r="D718" s="93">
        <v>376</v>
      </c>
    </row>
    <row r="719" spans="3:4">
      <c r="C719" s="92">
        <v>44895</v>
      </c>
      <c r="D719" s="93">
        <v>374.6</v>
      </c>
    </row>
    <row r="720" spans="3:4">
      <c r="C720" s="92">
        <v>44896</v>
      </c>
      <c r="D720" s="93">
        <v>376.6</v>
      </c>
    </row>
    <row r="721" spans="3:4">
      <c r="C721" s="92">
        <v>44897</v>
      </c>
      <c r="D721" s="93">
        <v>374.8</v>
      </c>
    </row>
    <row r="722" spans="3:4">
      <c r="C722" s="92">
        <v>44900</v>
      </c>
      <c r="D722" s="93">
        <v>376.6</v>
      </c>
    </row>
    <row r="723" spans="3:4">
      <c r="C723" s="92">
        <v>44901</v>
      </c>
      <c r="D723" s="93">
        <v>378.2</v>
      </c>
    </row>
    <row r="724" spans="3:4">
      <c r="C724" s="92">
        <v>44902</v>
      </c>
      <c r="D724" s="93">
        <v>372.8</v>
      </c>
    </row>
    <row r="725" spans="3:4">
      <c r="C725" s="92">
        <v>44903</v>
      </c>
      <c r="D725" s="93">
        <v>367.4</v>
      </c>
    </row>
    <row r="726" spans="3:4">
      <c r="C726" s="92">
        <v>44904</v>
      </c>
      <c r="D726" s="93">
        <v>371.2</v>
      </c>
    </row>
    <row r="727" spans="3:4">
      <c r="C727" s="92">
        <v>44907</v>
      </c>
      <c r="D727" s="93">
        <v>373.2</v>
      </c>
    </row>
    <row r="728" spans="3:4">
      <c r="C728" s="92">
        <v>44908</v>
      </c>
      <c r="D728" s="93">
        <v>373.8</v>
      </c>
    </row>
    <row r="729" spans="3:4">
      <c r="C729" s="92">
        <v>44909</v>
      </c>
      <c r="D729" s="93">
        <v>373</v>
      </c>
    </row>
    <row r="730" spans="3:4">
      <c r="C730" s="92">
        <v>44910</v>
      </c>
      <c r="D730" s="93">
        <v>375.2</v>
      </c>
    </row>
    <row r="731" spans="3:4">
      <c r="C731" s="92">
        <v>44911</v>
      </c>
      <c r="D731" s="93">
        <v>369.2</v>
      </c>
    </row>
    <row r="732" spans="3:4">
      <c r="C732" s="92">
        <v>44914</v>
      </c>
      <c r="D732" s="93">
        <v>369</v>
      </c>
    </row>
    <row r="733" spans="3:4">
      <c r="C733" s="92">
        <v>44915</v>
      </c>
      <c r="D733" s="93">
        <v>366.8</v>
      </c>
    </row>
    <row r="734" spans="3:4">
      <c r="C734" s="92">
        <v>44916</v>
      </c>
      <c r="D734" s="93">
        <v>360.6</v>
      </c>
    </row>
    <row r="735" spans="3:4">
      <c r="C735" s="92">
        <v>44917</v>
      </c>
      <c r="D735" s="93">
        <v>367.4</v>
      </c>
    </row>
    <row r="736" spans="3:4">
      <c r="C736" s="92">
        <v>44918</v>
      </c>
      <c r="D736" s="93">
        <v>368.2</v>
      </c>
    </row>
    <row r="737" spans="3:4">
      <c r="C737" s="92">
        <v>44922</v>
      </c>
      <c r="D737" s="93">
        <v>366</v>
      </c>
    </row>
    <row r="738" spans="3:4">
      <c r="C738" s="92">
        <v>44923</v>
      </c>
      <c r="D738" s="93">
        <v>363</v>
      </c>
    </row>
    <row r="739" spans="3:4">
      <c r="C739" s="92">
        <v>44924</v>
      </c>
      <c r="D739" s="93">
        <v>361.4</v>
      </c>
    </row>
    <row r="740" spans="3:4">
      <c r="C740" s="92">
        <v>44925</v>
      </c>
      <c r="D740" s="93">
        <v>365.8</v>
      </c>
    </row>
    <row r="741" spans="3:4">
      <c r="C741" s="92">
        <v>44929</v>
      </c>
      <c r="D741" s="93">
        <v>358.8</v>
      </c>
    </row>
    <row r="742" spans="3:4">
      <c r="C742" s="92">
        <v>44930</v>
      </c>
      <c r="D742" s="93">
        <v>363.8</v>
      </c>
    </row>
    <row r="743" spans="3:4">
      <c r="C743" s="92">
        <v>44931</v>
      </c>
      <c r="D743" s="93">
        <v>360</v>
      </c>
    </row>
    <row r="744" spans="3:4">
      <c r="C744" s="92">
        <v>44932</v>
      </c>
      <c r="D744" s="93">
        <v>355</v>
      </c>
    </row>
    <row r="745" spans="3:4">
      <c r="C745" s="92">
        <v>44935</v>
      </c>
      <c r="D745" s="93">
        <v>354.2</v>
      </c>
    </row>
    <row r="746" spans="3:4">
      <c r="C746" s="92">
        <v>44936</v>
      </c>
      <c r="D746" s="93">
        <v>350</v>
      </c>
    </row>
    <row r="747" spans="3:4">
      <c r="C747" s="92">
        <v>44937</v>
      </c>
      <c r="D747" s="93">
        <v>353</v>
      </c>
    </row>
    <row r="748" spans="3:4">
      <c r="C748" s="92">
        <v>44938</v>
      </c>
      <c r="D748" s="93">
        <v>348</v>
      </c>
    </row>
    <row r="749" spans="3:4">
      <c r="C749" s="92">
        <v>44939</v>
      </c>
      <c r="D749" s="93">
        <v>346.8</v>
      </c>
    </row>
    <row r="750" spans="3:4">
      <c r="C750" s="92">
        <v>44942</v>
      </c>
      <c r="D750" s="93">
        <v>350</v>
      </c>
    </row>
    <row r="751" spans="3:4">
      <c r="C751" s="92">
        <v>44943</v>
      </c>
      <c r="D751" s="93">
        <v>350.6</v>
      </c>
    </row>
    <row r="752" spans="3:4">
      <c r="C752" s="92">
        <v>44944</v>
      </c>
      <c r="D752" s="93">
        <v>352</v>
      </c>
    </row>
    <row r="753" spans="3:4">
      <c r="C753" s="92">
        <v>44945</v>
      </c>
      <c r="D753" s="93">
        <v>351.4</v>
      </c>
    </row>
    <row r="754" spans="3:4">
      <c r="C754" s="92">
        <v>44946</v>
      </c>
      <c r="D754" s="93">
        <v>350</v>
      </c>
    </row>
    <row r="755" spans="3:4">
      <c r="C755" s="92">
        <v>44949</v>
      </c>
      <c r="D755" s="93">
        <v>348.6</v>
      </c>
    </row>
    <row r="756" spans="3:4">
      <c r="C756" s="92">
        <v>44950</v>
      </c>
      <c r="D756" s="93">
        <v>350</v>
      </c>
    </row>
    <row r="757" spans="3:4">
      <c r="C757" s="92">
        <v>44951</v>
      </c>
      <c r="D757" s="93">
        <v>348.8</v>
      </c>
    </row>
    <row r="758" spans="3:4">
      <c r="C758" s="92">
        <v>44952</v>
      </c>
      <c r="D758" s="93">
        <v>342</v>
      </c>
    </row>
    <row r="759" spans="3:4">
      <c r="C759" s="92">
        <v>44953</v>
      </c>
      <c r="D759" s="93">
        <v>342.8</v>
      </c>
    </row>
    <row r="760" spans="3:4">
      <c r="C760" s="92">
        <v>44956</v>
      </c>
      <c r="D760" s="93">
        <v>340</v>
      </c>
    </row>
    <row r="761" spans="3:4">
      <c r="C761" s="92">
        <v>44957</v>
      </c>
      <c r="D761" s="93">
        <v>339.6</v>
      </c>
    </row>
    <row r="762" spans="3:4">
      <c r="C762" s="92">
        <v>44958</v>
      </c>
      <c r="D762" s="93">
        <v>334</v>
      </c>
    </row>
    <row r="763" spans="3:4">
      <c r="C763" s="92">
        <v>44959</v>
      </c>
      <c r="D763" s="93">
        <v>325.2</v>
      </c>
    </row>
    <row r="764" spans="3:4">
      <c r="C764" s="92">
        <v>44960</v>
      </c>
      <c r="D764" s="93">
        <v>318.2</v>
      </c>
    </row>
    <row r="765" spans="3:4">
      <c r="C765" s="92">
        <v>44963</v>
      </c>
      <c r="D765" s="93">
        <v>326</v>
      </c>
    </row>
    <row r="766" spans="3:4">
      <c r="C766" s="92">
        <v>44964</v>
      </c>
      <c r="D766" s="93">
        <v>328.2</v>
      </c>
    </row>
    <row r="767" spans="3:4">
      <c r="C767" s="92">
        <v>44965</v>
      </c>
      <c r="D767" s="93">
        <v>330.8</v>
      </c>
    </row>
    <row r="768" spans="3:4">
      <c r="C768" s="92">
        <v>44966</v>
      </c>
      <c r="D768" s="93">
        <v>333.4</v>
      </c>
    </row>
    <row r="769" spans="3:4">
      <c r="C769" s="92">
        <v>44967</v>
      </c>
      <c r="D769" s="93">
        <v>307</v>
      </c>
    </row>
    <row r="770" spans="3:4">
      <c r="C770" s="92">
        <v>44970</v>
      </c>
      <c r="D770" s="93">
        <v>307.60000000000002</v>
      </c>
    </row>
    <row r="771" spans="3:4">
      <c r="C771" s="92">
        <v>44971</v>
      </c>
      <c r="D771" s="93">
        <v>302</v>
      </c>
    </row>
    <row r="772" spans="3:4">
      <c r="C772" s="92">
        <v>44972</v>
      </c>
      <c r="D772" s="93">
        <v>301.2</v>
      </c>
    </row>
    <row r="773" spans="3:4">
      <c r="C773" s="92">
        <v>44973</v>
      </c>
      <c r="D773" s="93">
        <v>298.39999999999998</v>
      </c>
    </row>
    <row r="774" spans="3:4">
      <c r="C774" s="92">
        <v>44974</v>
      </c>
      <c r="D774" s="93">
        <v>293.39999999999998</v>
      </c>
    </row>
    <row r="775" spans="3:4">
      <c r="C775" s="92">
        <v>44977</v>
      </c>
      <c r="D775" s="93">
        <v>298.2</v>
      </c>
    </row>
    <row r="776" spans="3:4">
      <c r="C776" s="92">
        <v>44978</v>
      </c>
      <c r="D776" s="93">
        <v>298</v>
      </c>
    </row>
    <row r="777" spans="3:4">
      <c r="C777" s="92">
        <v>44979</v>
      </c>
      <c r="D777" s="93">
        <v>300.39999999999998</v>
      </c>
    </row>
    <row r="778" spans="3:4">
      <c r="C778" s="92">
        <v>44980</v>
      </c>
      <c r="D778" s="93">
        <v>298.8</v>
      </c>
    </row>
    <row r="779" spans="3:4">
      <c r="C779" s="92">
        <v>44981</v>
      </c>
      <c r="D779" s="93">
        <v>297.2</v>
      </c>
    </row>
    <row r="780" spans="3:4">
      <c r="C780" s="92">
        <v>44984</v>
      </c>
      <c r="D780" s="93">
        <v>293.60000000000002</v>
      </c>
    </row>
    <row r="781" spans="3:4">
      <c r="C781" s="92">
        <v>44985</v>
      </c>
      <c r="D781" s="93">
        <v>290</v>
      </c>
    </row>
    <row r="782" spans="3:4">
      <c r="C782" s="92">
        <v>44986</v>
      </c>
      <c r="D782" s="93">
        <v>292.2</v>
      </c>
    </row>
    <row r="783" spans="3:4">
      <c r="C783" s="92">
        <v>44987</v>
      </c>
      <c r="D783" s="93">
        <v>290</v>
      </c>
    </row>
    <row r="784" spans="3:4">
      <c r="C784" s="92">
        <v>44988</v>
      </c>
      <c r="D784" s="93">
        <v>294</v>
      </c>
    </row>
    <row r="785" spans="3:4">
      <c r="C785" s="92">
        <v>44991</v>
      </c>
      <c r="D785" s="93">
        <v>290.2</v>
      </c>
    </row>
    <row r="786" spans="3:4">
      <c r="C786" s="92">
        <v>44992</v>
      </c>
      <c r="D786" s="93">
        <v>286.8</v>
      </c>
    </row>
    <row r="787" spans="3:4">
      <c r="C787" s="92">
        <v>44993</v>
      </c>
      <c r="D787" s="93">
        <v>283</v>
      </c>
    </row>
    <row r="788" spans="3:4">
      <c r="C788" s="92">
        <v>44994</v>
      </c>
      <c r="D788" s="93">
        <v>283.2</v>
      </c>
    </row>
    <row r="789" spans="3:4">
      <c r="C789" s="92">
        <v>44995</v>
      </c>
      <c r="D789" s="93">
        <v>282.8</v>
      </c>
    </row>
    <row r="790" spans="3:4">
      <c r="C790" s="92">
        <v>44998</v>
      </c>
      <c r="D790" s="93">
        <v>281.2</v>
      </c>
    </row>
    <row r="791" spans="3:4">
      <c r="C791" s="92">
        <v>44999</v>
      </c>
      <c r="D791" s="93">
        <v>280.2</v>
      </c>
    </row>
    <row r="792" spans="3:4">
      <c r="C792" s="92">
        <v>45000</v>
      </c>
      <c r="D792" s="93">
        <v>283</v>
      </c>
    </row>
    <row r="793" spans="3:4">
      <c r="C793" s="92">
        <v>45001</v>
      </c>
      <c r="D793" s="93">
        <v>276.2</v>
      </c>
    </row>
    <row r="794" spans="3:4">
      <c r="C794" s="92">
        <v>45002</v>
      </c>
      <c r="D794" s="93">
        <v>282.2</v>
      </c>
    </row>
    <row r="795" spans="3:4">
      <c r="C795" s="92">
        <v>45005</v>
      </c>
      <c r="D795" s="93">
        <v>281.2</v>
      </c>
    </row>
    <row r="796" spans="3:4">
      <c r="C796" s="92">
        <v>45006</v>
      </c>
      <c r="D796" s="93">
        <v>283</v>
      </c>
    </row>
    <row r="797" spans="3:4">
      <c r="C797" s="92">
        <v>45007</v>
      </c>
      <c r="D797" s="93">
        <v>283.60000000000002</v>
      </c>
    </row>
    <row r="798" spans="3:4">
      <c r="C798" s="92">
        <v>45008</v>
      </c>
      <c r="D798" s="93">
        <v>283</v>
      </c>
    </row>
    <row r="799" spans="3:4">
      <c r="C799" s="92">
        <v>45009</v>
      </c>
      <c r="D799" s="93">
        <v>277.2</v>
      </c>
    </row>
    <row r="800" spans="3:4">
      <c r="C800" s="92">
        <v>45012</v>
      </c>
      <c r="D800" s="93">
        <v>278.39999999999998</v>
      </c>
    </row>
    <row r="801" spans="3:4">
      <c r="C801" s="92">
        <v>45013</v>
      </c>
      <c r="D801" s="93">
        <v>269.39999999999998</v>
      </c>
    </row>
    <row r="802" spans="3:4">
      <c r="C802" s="92">
        <v>45014</v>
      </c>
      <c r="D802" s="93">
        <v>267</v>
      </c>
    </row>
    <row r="803" spans="3:4">
      <c r="C803" s="92">
        <v>45015</v>
      </c>
      <c r="D803" s="93">
        <v>273.39999999999998</v>
      </c>
    </row>
    <row r="804" spans="3:4">
      <c r="C804" s="92">
        <v>45016</v>
      </c>
      <c r="D804" s="93">
        <v>274.39999999999998</v>
      </c>
    </row>
    <row r="805" spans="3:4">
      <c r="C805" s="92">
        <v>45019</v>
      </c>
      <c r="D805" s="93">
        <v>275</v>
      </c>
    </row>
    <row r="806" spans="3:4">
      <c r="C806" s="92">
        <v>45020</v>
      </c>
      <c r="D806" s="93">
        <v>274.39999999999998</v>
      </c>
    </row>
    <row r="807" spans="3:4">
      <c r="C807" s="92">
        <v>45021</v>
      </c>
      <c r="D807" s="93">
        <v>274.2</v>
      </c>
    </row>
    <row r="808" spans="3:4">
      <c r="C808" s="92">
        <v>45022</v>
      </c>
      <c r="D808" s="93">
        <v>286</v>
      </c>
    </row>
    <row r="809" spans="3:4">
      <c r="C809" s="92">
        <v>45027</v>
      </c>
      <c r="D809" s="93">
        <v>292.8</v>
      </c>
    </row>
    <row r="810" spans="3:4">
      <c r="C810" s="92">
        <v>45028</v>
      </c>
      <c r="D810" s="93">
        <v>288.60000000000002</v>
      </c>
    </row>
    <row r="811" spans="3:4">
      <c r="C811" s="92">
        <v>45029</v>
      </c>
      <c r="D811" s="93">
        <v>291.2</v>
      </c>
    </row>
    <row r="812" spans="3:4">
      <c r="C812" s="92">
        <v>45030</v>
      </c>
      <c r="D812" s="93">
        <v>293.8</v>
      </c>
    </row>
    <row r="813" spans="3:4">
      <c r="C813" s="92">
        <v>45033</v>
      </c>
      <c r="D813" s="93">
        <v>295.2</v>
      </c>
    </row>
    <row r="814" spans="3:4">
      <c r="C814" s="92">
        <v>45034</v>
      </c>
      <c r="D814" s="93">
        <v>293.2</v>
      </c>
    </row>
    <row r="815" spans="3:4">
      <c r="C815" s="92">
        <v>45035</v>
      </c>
      <c r="D815" s="93">
        <v>293.39999999999998</v>
      </c>
    </row>
    <row r="816" spans="3:4">
      <c r="C816" s="92">
        <v>45036</v>
      </c>
      <c r="D816" s="93">
        <v>293.2</v>
      </c>
    </row>
    <row r="817" spans="3:4">
      <c r="C817" s="92">
        <v>45037</v>
      </c>
      <c r="D817" s="93">
        <v>296.60000000000002</v>
      </c>
    </row>
    <row r="818" spans="3:4">
      <c r="C818" s="92">
        <v>45040</v>
      </c>
      <c r="D818" s="93">
        <v>303</v>
      </c>
    </row>
    <row r="819" spans="3:4">
      <c r="C819" s="92">
        <v>45041</v>
      </c>
      <c r="D819" s="93">
        <v>303.60000000000002</v>
      </c>
    </row>
    <row r="820" spans="3:4">
      <c r="C820" s="92">
        <v>45042</v>
      </c>
      <c r="D820" s="93">
        <v>305.8</v>
      </c>
    </row>
    <row r="821" spans="3:4">
      <c r="C821" s="92">
        <v>45043</v>
      </c>
      <c r="D821" s="93">
        <v>297.39999999999998</v>
      </c>
    </row>
    <row r="822" spans="3:4">
      <c r="C822" s="92">
        <v>45044</v>
      </c>
      <c r="D822" s="93">
        <v>298.2</v>
      </c>
    </row>
    <row r="823" spans="3:4">
      <c r="C823" s="92">
        <v>45048</v>
      </c>
      <c r="D823" s="93">
        <v>303.60000000000002</v>
      </c>
    </row>
    <row r="824" spans="3:4">
      <c r="C824" s="92">
        <v>45049</v>
      </c>
      <c r="D824" s="93">
        <v>302.8</v>
      </c>
    </row>
    <row r="825" spans="3:4">
      <c r="C825" s="92">
        <v>45050</v>
      </c>
      <c r="D825" s="93">
        <v>303</v>
      </c>
    </row>
    <row r="826" spans="3:4">
      <c r="C826" s="92">
        <v>45051</v>
      </c>
      <c r="D826" s="93">
        <v>307.2</v>
      </c>
    </row>
    <row r="827" spans="3:4">
      <c r="C827" s="92">
        <v>45054</v>
      </c>
      <c r="D827" s="93">
        <v>307.8</v>
      </c>
    </row>
    <row r="828" spans="3:4">
      <c r="C828" s="92">
        <v>45055</v>
      </c>
      <c r="D828" s="93">
        <v>310</v>
      </c>
    </row>
    <row r="829" spans="3:4">
      <c r="C829" s="92">
        <v>45056</v>
      </c>
      <c r="D829" s="93">
        <v>310.60000000000002</v>
      </c>
    </row>
    <row r="830" spans="3:4">
      <c r="C830" s="92">
        <v>45057</v>
      </c>
      <c r="D830" s="93">
        <v>309.8</v>
      </c>
    </row>
    <row r="831" spans="3:4">
      <c r="C831" s="92">
        <v>45058</v>
      </c>
      <c r="D831" s="93">
        <v>314.2</v>
      </c>
    </row>
    <row r="832" spans="3:4">
      <c r="C832" s="92">
        <v>45061</v>
      </c>
      <c r="D832" s="93">
        <v>314.8</v>
      </c>
    </row>
    <row r="833" spans="3:4">
      <c r="C833" s="92">
        <v>45062</v>
      </c>
      <c r="D833" s="93">
        <v>315</v>
      </c>
    </row>
    <row r="834" spans="3:4">
      <c r="C834" s="92">
        <v>45063</v>
      </c>
      <c r="D834" s="93">
        <v>311.39999999999998</v>
      </c>
    </row>
    <row r="835" spans="3:4">
      <c r="C835" s="92">
        <v>45065</v>
      </c>
      <c r="D835" s="93">
        <v>313.8</v>
      </c>
    </row>
    <row r="836" spans="3:4">
      <c r="C836" s="92">
        <v>45068</v>
      </c>
      <c r="D836" s="93">
        <v>317.39999999999998</v>
      </c>
    </row>
    <row r="837" spans="3:4">
      <c r="C837" s="92">
        <v>45069</v>
      </c>
      <c r="D837" s="93">
        <v>311</v>
      </c>
    </row>
    <row r="838" spans="3:4">
      <c r="C838" s="92">
        <v>45070</v>
      </c>
      <c r="D838" s="93">
        <v>314</v>
      </c>
    </row>
    <row r="839" spans="3:4">
      <c r="C839" s="92">
        <v>45071</v>
      </c>
      <c r="D839" s="93">
        <v>313.8</v>
      </c>
    </row>
    <row r="840" spans="3:4">
      <c r="C840" s="92">
        <v>45072</v>
      </c>
      <c r="D840" s="93">
        <v>312.2</v>
      </c>
    </row>
    <row r="841" spans="3:4">
      <c r="C841" s="92">
        <v>45076</v>
      </c>
      <c r="D841" s="93">
        <v>314</v>
      </c>
    </row>
    <row r="842" spans="3:4">
      <c r="C842" s="92">
        <v>45077</v>
      </c>
      <c r="D842" s="93">
        <v>312.60000000000002</v>
      </c>
    </row>
    <row r="843" spans="3:4">
      <c r="C843" s="92">
        <v>45078</v>
      </c>
      <c r="D843" s="93">
        <v>310</v>
      </c>
    </row>
    <row r="844" spans="3:4">
      <c r="C844" s="92">
        <v>45079</v>
      </c>
      <c r="D844" s="93">
        <v>309.2</v>
      </c>
    </row>
    <row r="845" spans="3:4">
      <c r="C845" s="92">
        <v>45082</v>
      </c>
      <c r="D845" s="93">
        <v>313.2</v>
      </c>
    </row>
    <row r="846" spans="3:4">
      <c r="C846" s="92">
        <v>45083</v>
      </c>
      <c r="D846" s="93">
        <v>312</v>
      </c>
    </row>
    <row r="847" spans="3:4">
      <c r="C847" s="92">
        <v>45084</v>
      </c>
      <c r="D847" s="93">
        <v>314</v>
      </c>
    </row>
    <row r="848" spans="3:4">
      <c r="C848" s="92">
        <v>45085</v>
      </c>
      <c r="D848" s="93">
        <v>311</v>
      </c>
    </row>
    <row r="849" spans="3:4">
      <c r="C849" s="92">
        <v>45086</v>
      </c>
      <c r="D849" s="93">
        <v>309</v>
      </c>
    </row>
    <row r="850" spans="3:4">
      <c r="C850" s="92">
        <v>45089</v>
      </c>
      <c r="D850" s="93">
        <v>306.8</v>
      </c>
    </row>
    <row r="851" spans="3:4">
      <c r="C851" s="92">
        <v>45090</v>
      </c>
      <c r="D851" s="93">
        <v>306</v>
      </c>
    </row>
    <row r="852" spans="3:4">
      <c r="C852" s="92">
        <v>45091</v>
      </c>
      <c r="D852" s="93">
        <v>305.2</v>
      </c>
    </row>
    <row r="853" spans="3:4">
      <c r="C853" s="92">
        <v>45092</v>
      </c>
      <c r="D853" s="93">
        <v>295</v>
      </c>
    </row>
    <row r="854" spans="3:4">
      <c r="C854" s="92">
        <v>45093</v>
      </c>
      <c r="D854" s="93">
        <v>299</v>
      </c>
    </row>
    <row r="855" spans="3:4">
      <c r="C855" s="92">
        <v>45096</v>
      </c>
      <c r="D855" s="93">
        <v>302.2</v>
      </c>
    </row>
    <row r="856" spans="3:4">
      <c r="C856" s="92">
        <v>45097</v>
      </c>
      <c r="D856" s="93">
        <v>299</v>
      </c>
    </row>
    <row r="857" spans="3:4">
      <c r="C857" s="92">
        <v>45098</v>
      </c>
      <c r="D857" s="93">
        <v>296.60000000000002</v>
      </c>
    </row>
    <row r="858" spans="3:4">
      <c r="C858" s="92">
        <v>45099</v>
      </c>
      <c r="D858" s="93">
        <v>289.8</v>
      </c>
    </row>
    <row r="859" spans="3:4">
      <c r="C859" s="92">
        <v>45100</v>
      </c>
      <c r="D859" s="93">
        <v>294.2</v>
      </c>
    </row>
    <row r="860" spans="3:4">
      <c r="C860" s="92">
        <v>45103</v>
      </c>
      <c r="D860" s="93">
        <v>296.8</v>
      </c>
    </row>
    <row r="861" spans="3:4">
      <c r="C861" s="92">
        <v>45104</v>
      </c>
      <c r="D861" s="93">
        <v>291.2</v>
      </c>
    </row>
    <row r="862" spans="3:4">
      <c r="C862" s="92">
        <v>45105</v>
      </c>
      <c r="D862" s="93">
        <v>293</v>
      </c>
    </row>
    <row r="863" spans="3:4">
      <c r="C863" s="92">
        <v>45106</v>
      </c>
      <c r="D863" s="93">
        <v>295</v>
      </c>
    </row>
    <row r="864" spans="3:4">
      <c r="C864" s="92">
        <v>45107</v>
      </c>
      <c r="D864" s="93">
        <v>291.60000000000002</v>
      </c>
    </row>
    <row r="865" spans="3:4">
      <c r="C865" s="92">
        <v>45110</v>
      </c>
      <c r="D865" s="93">
        <v>292.8</v>
      </c>
    </row>
    <row r="866" spans="3:4">
      <c r="C866" s="92">
        <v>45111</v>
      </c>
      <c r="D866" s="93">
        <v>291.60000000000002</v>
      </c>
    </row>
    <row r="867" spans="3:4">
      <c r="C867" s="92">
        <v>45112</v>
      </c>
      <c r="D867" s="93">
        <v>292.39999999999998</v>
      </c>
    </row>
    <row r="868" spans="3:4">
      <c r="C868" s="92">
        <v>45113</v>
      </c>
      <c r="D868" s="93">
        <v>294</v>
      </c>
    </row>
    <row r="869" spans="3:4">
      <c r="C869" s="92">
        <v>45114</v>
      </c>
      <c r="D869" s="93">
        <v>288.60000000000002</v>
      </c>
    </row>
    <row r="870" spans="3:4">
      <c r="C870" s="92">
        <v>45117</v>
      </c>
      <c r="D870" s="93">
        <v>283.8</v>
      </c>
    </row>
    <row r="871" spans="3:4">
      <c r="C871" s="92">
        <v>45118</v>
      </c>
      <c r="D871" s="93">
        <v>285</v>
      </c>
    </row>
    <row r="872" spans="3:4">
      <c r="C872" s="92">
        <v>45119</v>
      </c>
      <c r="D872" s="93">
        <v>283</v>
      </c>
    </row>
    <row r="873" spans="3:4">
      <c r="C873" s="92">
        <v>45120</v>
      </c>
      <c r="D873" s="93">
        <v>285.2</v>
      </c>
    </row>
    <row r="874" spans="3:4">
      <c r="C874" s="92">
        <v>45121</v>
      </c>
      <c r="D874" s="93">
        <v>286.2</v>
      </c>
    </row>
    <row r="875" spans="3:4">
      <c r="C875" s="92">
        <v>45124</v>
      </c>
      <c r="D875" s="93">
        <v>290.2</v>
      </c>
    </row>
    <row r="876" spans="3:4">
      <c r="C876" s="92">
        <v>45125</v>
      </c>
      <c r="D876" s="93">
        <v>287.8</v>
      </c>
    </row>
    <row r="877" spans="3:4">
      <c r="C877" s="92">
        <v>45126</v>
      </c>
      <c r="D877" s="93">
        <v>289.60000000000002</v>
      </c>
    </row>
    <row r="878" spans="3:4">
      <c r="C878" s="92">
        <v>45127</v>
      </c>
      <c r="D878" s="93">
        <v>290.60000000000002</v>
      </c>
    </row>
    <row r="879" spans="3:4">
      <c r="C879" s="92">
        <v>45128</v>
      </c>
      <c r="D879" s="93">
        <v>295.2</v>
      </c>
    </row>
    <row r="880" spans="3:4">
      <c r="C880" s="92">
        <v>45131</v>
      </c>
      <c r="D880" s="93">
        <v>298</v>
      </c>
    </row>
    <row r="881" spans="3:4">
      <c r="C881" s="92">
        <v>45132</v>
      </c>
      <c r="D881" s="93">
        <v>294.2</v>
      </c>
    </row>
    <row r="882" spans="3:4">
      <c r="C882" s="92">
        <v>45133</v>
      </c>
      <c r="D882" s="93">
        <v>293.39999999999998</v>
      </c>
    </row>
    <row r="883" spans="3:4">
      <c r="C883" s="92">
        <v>45134</v>
      </c>
      <c r="D883" s="93">
        <v>289</v>
      </c>
    </row>
    <row r="884" spans="3:4">
      <c r="C884" s="92">
        <v>45135</v>
      </c>
      <c r="D884" s="93">
        <v>291.39999999999998</v>
      </c>
    </row>
    <row r="885" spans="3:4">
      <c r="C885" s="92">
        <v>45138</v>
      </c>
      <c r="D885" s="93">
        <v>289.8</v>
      </c>
    </row>
    <row r="886" spans="3:4">
      <c r="C886" s="92">
        <v>45140</v>
      </c>
      <c r="D886" s="93">
        <v>285</v>
      </c>
    </row>
    <row r="887" spans="3:4">
      <c r="C887" s="92">
        <v>45141</v>
      </c>
      <c r="D887" s="93">
        <v>283.60000000000002</v>
      </c>
    </row>
    <row r="888" spans="3:4">
      <c r="C888" s="92">
        <v>45142</v>
      </c>
      <c r="D888" s="93">
        <v>282.39999999999998</v>
      </c>
    </row>
    <row r="889" spans="3:4">
      <c r="C889" s="92">
        <v>45145</v>
      </c>
      <c r="D889" s="93">
        <v>281.8</v>
      </c>
    </row>
    <row r="890" spans="3:4">
      <c r="C890" s="92">
        <v>45146</v>
      </c>
      <c r="D890" s="93">
        <v>281.60000000000002</v>
      </c>
    </row>
    <row r="891" spans="3:4">
      <c r="C891" s="92">
        <v>45147</v>
      </c>
      <c r="D891" s="93">
        <v>283</v>
      </c>
    </row>
    <row r="892" spans="3:4">
      <c r="C892" s="92">
        <v>45148</v>
      </c>
      <c r="D892" s="93">
        <v>283.60000000000002</v>
      </c>
    </row>
    <row r="893" spans="3:4">
      <c r="C893" s="92">
        <v>45149</v>
      </c>
      <c r="D893" s="93">
        <v>288</v>
      </c>
    </row>
    <row r="894" spans="3:4">
      <c r="C894" s="92">
        <v>45152</v>
      </c>
      <c r="D894" s="93">
        <v>287.2</v>
      </c>
    </row>
    <row r="895" spans="3:4">
      <c r="C895" s="92">
        <v>45153</v>
      </c>
      <c r="D895" s="93">
        <v>285.2</v>
      </c>
    </row>
    <row r="896" spans="3:4">
      <c r="C896" s="92">
        <v>45154</v>
      </c>
      <c r="D896" s="93">
        <v>280.8</v>
      </c>
    </row>
    <row r="897" spans="3:4">
      <c r="C897" s="92">
        <v>45155</v>
      </c>
      <c r="D897" s="93">
        <v>280</v>
      </c>
    </row>
    <row r="898" spans="3:4">
      <c r="C898" s="92">
        <v>45156</v>
      </c>
      <c r="D898" s="93">
        <v>278.39999999999998</v>
      </c>
    </row>
    <row r="899" spans="3:4">
      <c r="C899" s="92">
        <v>45159</v>
      </c>
      <c r="D899" s="93">
        <v>273.2</v>
      </c>
    </row>
    <row r="900" spans="3:4">
      <c r="C900" s="92">
        <v>45160</v>
      </c>
      <c r="D900" s="93">
        <v>273</v>
      </c>
    </row>
    <row r="901" spans="3:4">
      <c r="C901" s="92">
        <v>45161</v>
      </c>
      <c r="D901" s="93">
        <v>276</v>
      </c>
    </row>
    <row r="902" spans="3:4">
      <c r="C902" s="92">
        <v>45162</v>
      </c>
      <c r="D902" s="93">
        <v>280</v>
      </c>
    </row>
    <row r="903" spans="3:4">
      <c r="C903" s="92">
        <v>45163</v>
      </c>
      <c r="D903" s="93">
        <v>274.2</v>
      </c>
    </row>
    <row r="904" spans="3:4">
      <c r="C904" s="92">
        <v>45166</v>
      </c>
      <c r="D904" s="93">
        <v>275.2</v>
      </c>
    </row>
    <row r="905" spans="3:4">
      <c r="C905" s="92">
        <v>45167</v>
      </c>
      <c r="D905" s="93">
        <v>274.8</v>
      </c>
    </row>
    <row r="906" spans="3:4">
      <c r="C906" s="92">
        <v>45168</v>
      </c>
      <c r="D906" s="93">
        <v>278.60000000000002</v>
      </c>
    </row>
    <row r="907" spans="3:4">
      <c r="C907" s="92">
        <v>45169</v>
      </c>
      <c r="D907" s="93">
        <v>279.60000000000002</v>
      </c>
    </row>
    <row r="908" spans="3:4">
      <c r="C908" s="92">
        <v>45170</v>
      </c>
      <c r="D908" s="93">
        <v>278</v>
      </c>
    </row>
    <row r="909" spans="3:4">
      <c r="C909" s="92">
        <v>45173</v>
      </c>
      <c r="D909" s="93">
        <v>277.8</v>
      </c>
    </row>
    <row r="910" spans="3:4">
      <c r="C910" s="92">
        <v>45174</v>
      </c>
      <c r="D910" s="93">
        <v>275.39999999999998</v>
      </c>
    </row>
    <row r="911" spans="3:4">
      <c r="C911" s="92">
        <v>45175</v>
      </c>
      <c r="D911" s="93">
        <v>273.60000000000002</v>
      </c>
    </row>
    <row r="912" spans="3:4">
      <c r="C912" s="92">
        <v>45176</v>
      </c>
      <c r="D912" s="93">
        <v>272</v>
      </c>
    </row>
    <row r="913" spans="3:4">
      <c r="C913" s="92">
        <v>45177</v>
      </c>
      <c r="D913" s="93">
        <v>276</v>
      </c>
    </row>
    <row r="914" spans="3:4">
      <c r="C914" s="92">
        <v>45180</v>
      </c>
      <c r="D914" s="93">
        <v>280</v>
      </c>
    </row>
    <row r="915" spans="3:4">
      <c r="C915" s="92">
        <v>45181</v>
      </c>
      <c r="D915" s="93">
        <v>279.60000000000002</v>
      </c>
    </row>
    <row r="916" spans="3:4">
      <c r="C916" s="92">
        <v>45182</v>
      </c>
      <c r="D916" s="93">
        <v>278.39999999999998</v>
      </c>
    </row>
    <row r="917" spans="3:4">
      <c r="C917" s="92">
        <v>45183</v>
      </c>
      <c r="D917" s="93">
        <v>281</v>
      </c>
    </row>
    <row r="918" spans="3:4">
      <c r="C918" s="92">
        <v>45184</v>
      </c>
      <c r="D918" s="93">
        <v>282.2</v>
      </c>
    </row>
    <row r="919" spans="3:4">
      <c r="C919" s="92">
        <v>45187</v>
      </c>
      <c r="D919" s="93">
        <v>280.60000000000002</v>
      </c>
    </row>
    <row r="920" spans="3:4">
      <c r="C920" s="92">
        <v>45188</v>
      </c>
      <c r="D920" s="93">
        <v>278</v>
      </c>
    </row>
    <row r="921" spans="3:4">
      <c r="C921" s="92">
        <v>45189</v>
      </c>
      <c r="D921" s="93">
        <v>277.2</v>
      </c>
    </row>
    <row r="922" spans="3:4">
      <c r="C922" s="92">
        <v>45190</v>
      </c>
      <c r="D922" s="93">
        <v>280</v>
      </c>
    </row>
    <row r="923" spans="3:4">
      <c r="C923" s="92">
        <v>45191</v>
      </c>
      <c r="D923" s="93">
        <v>270.2</v>
      </c>
    </row>
    <row r="924" spans="3:4">
      <c r="C924" s="92">
        <v>45194</v>
      </c>
      <c r="D924" s="93">
        <v>268</v>
      </c>
    </row>
    <row r="925" spans="3:4">
      <c r="C925" s="92">
        <v>45195</v>
      </c>
      <c r="D925" s="93">
        <v>266.8</v>
      </c>
    </row>
    <row r="926" spans="3:4">
      <c r="C926" s="92">
        <v>45196</v>
      </c>
      <c r="D926" s="93">
        <v>267.8</v>
      </c>
    </row>
    <row r="927" spans="3:4">
      <c r="C927" s="92">
        <v>45197</v>
      </c>
      <c r="D927" s="93">
        <v>267.60000000000002</v>
      </c>
    </row>
    <row r="928" spans="3:4">
      <c r="C928" s="92">
        <v>45198</v>
      </c>
      <c r="D928" s="93">
        <v>267.2</v>
      </c>
    </row>
    <row r="929" spans="3:4">
      <c r="C929" s="92">
        <v>45201</v>
      </c>
      <c r="D929" s="93">
        <v>269.2</v>
      </c>
    </row>
    <row r="930" spans="3:4">
      <c r="C930" s="92">
        <v>45202</v>
      </c>
      <c r="D930" s="93">
        <v>265.39999999999998</v>
      </c>
    </row>
    <row r="931" spans="3:4">
      <c r="C931" s="92">
        <v>45203</v>
      </c>
      <c r="D931" s="93">
        <v>263.8</v>
      </c>
    </row>
    <row r="932" spans="3:4">
      <c r="C932" s="92">
        <v>45204</v>
      </c>
      <c r="D932" s="93">
        <v>262.2</v>
      </c>
    </row>
    <row r="933" spans="3:4">
      <c r="C933" s="92">
        <v>45205</v>
      </c>
      <c r="D933" s="93">
        <v>266.60000000000002</v>
      </c>
    </row>
    <row r="934" spans="3:4">
      <c r="C934" s="92">
        <v>45208</v>
      </c>
      <c r="D934" s="93">
        <v>267</v>
      </c>
    </row>
    <row r="935" spans="3:4">
      <c r="C935" s="92">
        <v>45209</v>
      </c>
      <c r="D935" s="93">
        <v>272.60000000000002</v>
      </c>
    </row>
    <row r="936" spans="3:4">
      <c r="C936" s="92">
        <v>45210</v>
      </c>
      <c r="D936" s="93">
        <v>271</v>
      </c>
    </row>
    <row r="937" spans="3:4">
      <c r="C937" s="92">
        <v>45211</v>
      </c>
      <c r="D937" s="93">
        <v>275</v>
      </c>
    </row>
    <row r="938" spans="3:4">
      <c r="C938" s="92">
        <v>45212</v>
      </c>
      <c r="D938" s="93">
        <v>274</v>
      </c>
    </row>
    <row r="939" spans="3:4">
      <c r="C939" s="92">
        <v>45215</v>
      </c>
      <c r="D939" s="93">
        <v>273.2</v>
      </c>
    </row>
    <row r="940" spans="3:4">
      <c r="C940" s="92">
        <v>45216</v>
      </c>
      <c r="D940" s="93">
        <v>266</v>
      </c>
    </row>
    <row r="941" spans="3:4">
      <c r="C941" s="92">
        <v>45217</v>
      </c>
      <c r="D941" s="93">
        <v>267</v>
      </c>
    </row>
    <row r="942" spans="3:4">
      <c r="C942" s="92">
        <v>45218</v>
      </c>
      <c r="D942" s="93">
        <v>260</v>
      </c>
    </row>
    <row r="943" spans="3:4">
      <c r="C943" s="92">
        <v>45219</v>
      </c>
      <c r="D943" s="93">
        <v>252</v>
      </c>
    </row>
    <row r="944" spans="3:4">
      <c r="C944" s="92">
        <v>45222</v>
      </c>
      <c r="D944" s="93">
        <v>255.4</v>
      </c>
    </row>
    <row r="945" spans="3:4">
      <c r="C945" s="92">
        <v>45223</v>
      </c>
      <c r="D945" s="93">
        <v>252</v>
      </c>
    </row>
    <row r="946" spans="3:4">
      <c r="C946" s="92">
        <v>45224</v>
      </c>
      <c r="D946" s="93">
        <v>253.4</v>
      </c>
    </row>
    <row r="947" spans="3:4">
      <c r="C947" s="92">
        <v>45225</v>
      </c>
      <c r="D947" s="93">
        <v>252</v>
      </c>
    </row>
    <row r="948" spans="3:4">
      <c r="C948" s="92">
        <v>45226</v>
      </c>
      <c r="D948" s="93">
        <v>251.2</v>
      </c>
    </row>
    <row r="949" spans="3:4">
      <c r="C949" s="92">
        <v>45229</v>
      </c>
      <c r="D949" s="93">
        <v>252.4</v>
      </c>
    </row>
    <row r="950" spans="3:4">
      <c r="C950" s="92">
        <v>45230</v>
      </c>
      <c r="D950" s="93">
        <v>252.2</v>
      </c>
    </row>
    <row r="951" spans="3:4">
      <c r="C951" s="92">
        <v>45231</v>
      </c>
      <c r="D951" s="93">
        <v>249.8</v>
      </c>
    </row>
    <row r="952" spans="3:4">
      <c r="C952" s="92">
        <v>45232</v>
      </c>
      <c r="D952" s="93">
        <v>252.8</v>
      </c>
    </row>
    <row r="953" spans="3:4">
      <c r="C953" s="92">
        <v>45233</v>
      </c>
      <c r="D953" s="93">
        <v>254.8</v>
      </c>
    </row>
    <row r="954" spans="3:4">
      <c r="C954" s="92">
        <v>45236</v>
      </c>
      <c r="D954" s="93">
        <v>252.8</v>
      </c>
    </row>
    <row r="955" spans="3:4">
      <c r="C955" s="92">
        <v>45237</v>
      </c>
      <c r="D955" s="93">
        <v>252</v>
      </c>
    </row>
    <row r="956" spans="3:4">
      <c r="C956" s="92">
        <v>45238</v>
      </c>
      <c r="D956" s="93">
        <v>252.2</v>
      </c>
    </row>
    <row r="957" spans="3:4">
      <c r="C957" s="92">
        <v>45239</v>
      </c>
      <c r="D957" s="93">
        <v>255</v>
      </c>
    </row>
    <row r="958" spans="3:4">
      <c r="C958" s="92">
        <v>45240</v>
      </c>
      <c r="D958" s="93">
        <v>254.2</v>
      </c>
    </row>
    <row r="959" spans="3:4">
      <c r="C959" s="92">
        <v>45243</v>
      </c>
      <c r="D959" s="93">
        <v>252</v>
      </c>
    </row>
    <row r="960" spans="3:4">
      <c r="C960" s="92">
        <v>45244</v>
      </c>
      <c r="D960" s="93">
        <v>254.4</v>
      </c>
    </row>
    <row r="961" spans="3:4">
      <c r="C961" s="92">
        <v>45245</v>
      </c>
      <c r="D961" s="93">
        <v>254</v>
      </c>
    </row>
    <row r="962" spans="3:4">
      <c r="C962" s="92">
        <v>45246</v>
      </c>
      <c r="D962" s="93">
        <v>251.8</v>
      </c>
    </row>
    <row r="963" spans="3:4">
      <c r="C963" s="92">
        <v>45247</v>
      </c>
      <c r="D963" s="93">
        <v>251.2</v>
      </c>
    </row>
    <row r="964" spans="3:4">
      <c r="C964" s="92">
        <v>45250</v>
      </c>
      <c r="D964" s="93">
        <v>253.2</v>
      </c>
    </row>
    <row r="965" spans="3:4">
      <c r="C965" s="92">
        <v>45251</v>
      </c>
      <c r="D965" s="93">
        <v>253</v>
      </c>
    </row>
    <row r="966" spans="3:4">
      <c r="C966" s="92">
        <v>45252</v>
      </c>
      <c r="D966" s="93">
        <v>251.8</v>
      </c>
    </row>
    <row r="967" spans="3:4">
      <c r="C967" s="92">
        <v>45253</v>
      </c>
      <c r="D967" s="93">
        <v>249.8</v>
      </c>
    </row>
    <row r="968" spans="3:4">
      <c r="C968" s="92">
        <v>45254</v>
      </c>
      <c r="D968" s="93">
        <v>252.2</v>
      </c>
    </row>
    <row r="969" spans="3:4">
      <c r="C969" s="92">
        <v>45257</v>
      </c>
      <c r="D969" s="93">
        <v>252.4</v>
      </c>
    </row>
    <row r="970" spans="3:4">
      <c r="C970" s="92">
        <v>45258</v>
      </c>
      <c r="D970" s="93">
        <v>248.2</v>
      </c>
    </row>
    <row r="971" spans="3:4">
      <c r="C971" s="92">
        <v>45259</v>
      </c>
      <c r="D971" s="93">
        <v>247.6</v>
      </c>
    </row>
    <row r="972" spans="3:4">
      <c r="C972" s="92">
        <v>45260</v>
      </c>
      <c r="D972" s="93">
        <v>248.6</v>
      </c>
    </row>
    <row r="973" spans="3:4">
      <c r="C973" s="92">
        <v>45261</v>
      </c>
      <c r="D973" s="93">
        <v>249.6</v>
      </c>
    </row>
    <row r="974" spans="3:4">
      <c r="C974" s="92">
        <v>45264</v>
      </c>
      <c r="D974" s="93">
        <v>254.6</v>
      </c>
    </row>
    <row r="975" spans="3:4">
      <c r="C975" s="92">
        <v>45265</v>
      </c>
      <c r="D975" s="93">
        <v>263</v>
      </c>
    </row>
    <row r="976" spans="3:4">
      <c r="C976" s="92">
        <v>45266</v>
      </c>
      <c r="D976" s="93">
        <v>266.8</v>
      </c>
    </row>
    <row r="977" spans="3:4">
      <c r="C977" s="92">
        <v>45267</v>
      </c>
      <c r="D977" s="93">
        <v>265.60000000000002</v>
      </c>
    </row>
    <row r="978" spans="3:4">
      <c r="C978" s="92">
        <v>45268</v>
      </c>
      <c r="D978" s="93">
        <v>264.60000000000002</v>
      </c>
    </row>
    <row r="979" spans="3:4">
      <c r="C979" s="92">
        <v>45271</v>
      </c>
      <c r="D979" s="93">
        <v>272.39999999999998</v>
      </c>
    </row>
    <row r="980" spans="3:4">
      <c r="C980" s="92">
        <v>45272</v>
      </c>
      <c r="D980" s="93">
        <v>271.39999999999998</v>
      </c>
    </row>
    <row r="981" spans="3:4">
      <c r="C981" s="92">
        <v>45273</v>
      </c>
      <c r="D981" s="93">
        <v>271.60000000000002</v>
      </c>
    </row>
    <row r="982" spans="3:4">
      <c r="C982" s="92">
        <v>45274</v>
      </c>
      <c r="D982" s="93">
        <v>271.60000000000002</v>
      </c>
    </row>
    <row r="983" spans="3:4">
      <c r="C983" s="92">
        <v>45275</v>
      </c>
      <c r="D983" s="93">
        <v>261</v>
      </c>
    </row>
    <row r="984" spans="3:4">
      <c r="C984" s="92">
        <v>45278</v>
      </c>
      <c r="D984" s="93">
        <v>261</v>
      </c>
    </row>
    <row r="985" spans="3:4">
      <c r="C985" s="92">
        <v>45279</v>
      </c>
      <c r="D985" s="93">
        <v>261.60000000000002</v>
      </c>
    </row>
    <row r="986" spans="3:4">
      <c r="C986" s="92">
        <v>45280</v>
      </c>
      <c r="D986" s="93">
        <v>261</v>
      </c>
    </row>
    <row r="987" spans="3:4">
      <c r="C987" s="92">
        <v>45281</v>
      </c>
      <c r="D987" s="93">
        <v>259.39999999999998</v>
      </c>
    </row>
    <row r="988" spans="3:4">
      <c r="C988" s="92">
        <v>45282</v>
      </c>
      <c r="D988" s="93">
        <v>259.60000000000002</v>
      </c>
    </row>
    <row r="989" spans="3:4">
      <c r="C989" s="92">
        <v>45287</v>
      </c>
      <c r="D989" s="93">
        <v>258</v>
      </c>
    </row>
    <row r="990" spans="3:4">
      <c r="C990" s="92">
        <v>45288</v>
      </c>
      <c r="D990" s="93">
        <v>259.60000000000002</v>
      </c>
    </row>
    <row r="991" spans="3:4">
      <c r="C991" s="92">
        <v>45289</v>
      </c>
      <c r="D991" s="93">
        <v>259</v>
      </c>
    </row>
    <row r="992" spans="3:4">
      <c r="C992" s="92">
        <v>45294</v>
      </c>
      <c r="D992" s="93">
        <v>266.8</v>
      </c>
    </row>
    <row r="993" spans="3:4">
      <c r="C993" s="92">
        <v>45295</v>
      </c>
      <c r="D993" s="93">
        <v>276</v>
      </c>
    </row>
    <row r="994" spans="3:4">
      <c r="C994" s="92">
        <v>45296</v>
      </c>
      <c r="D994" s="93">
        <v>274</v>
      </c>
    </row>
    <row r="995" spans="3:4">
      <c r="C995" s="92">
        <v>45299</v>
      </c>
      <c r="D995" s="93">
        <v>272</v>
      </c>
    </row>
    <row r="996" spans="3:4">
      <c r="C996" s="92">
        <v>45300</v>
      </c>
      <c r="D996" s="93">
        <v>272</v>
      </c>
    </row>
    <row r="997" spans="3:4">
      <c r="C997" s="92">
        <v>45301</v>
      </c>
      <c r="D997" s="93">
        <v>270.2</v>
      </c>
    </row>
    <row r="998" spans="3:4">
      <c r="C998" s="92">
        <v>45302</v>
      </c>
      <c r="D998" s="93">
        <v>274.8</v>
      </c>
    </row>
    <row r="999" spans="3:4">
      <c r="C999" s="92">
        <v>45303</v>
      </c>
      <c r="D999" s="93">
        <v>272</v>
      </c>
    </row>
    <row r="1000" spans="3:4">
      <c r="C1000" s="92">
        <v>45306</v>
      </c>
      <c r="D1000" s="93">
        <v>271.39999999999998</v>
      </c>
    </row>
    <row r="1001" spans="3:4">
      <c r="C1001" s="92">
        <v>45307</v>
      </c>
      <c r="D1001" s="93">
        <v>268.2</v>
      </c>
    </row>
    <row r="1002" spans="3:4">
      <c r="C1002" s="92">
        <v>45308</v>
      </c>
      <c r="D1002" s="93">
        <v>267.60000000000002</v>
      </c>
    </row>
    <row r="1003" spans="3:4">
      <c r="C1003" s="92">
        <v>45309</v>
      </c>
      <c r="D1003" s="93">
        <v>266.2</v>
      </c>
    </row>
    <row r="1004" spans="3:4">
      <c r="C1004" s="92">
        <v>45310</v>
      </c>
      <c r="D1004" s="93">
        <v>266.39999999999998</v>
      </c>
    </row>
    <row r="1005" spans="3:4">
      <c r="C1005" s="92">
        <v>45313</v>
      </c>
      <c r="D1005" s="93">
        <v>263.60000000000002</v>
      </c>
    </row>
    <row r="1006" spans="3:4">
      <c r="C1006" s="92">
        <v>45314</v>
      </c>
      <c r="D1006" s="93">
        <v>266</v>
      </c>
    </row>
    <row r="1007" spans="3:4">
      <c r="C1007" s="92">
        <v>45315</v>
      </c>
      <c r="D1007" s="93">
        <v>263.60000000000002</v>
      </c>
    </row>
    <row r="1008" spans="3:4">
      <c r="C1008" s="92">
        <v>45316</v>
      </c>
      <c r="D1008" s="93">
        <v>261.8</v>
      </c>
    </row>
    <row r="1009" spans="3:4">
      <c r="C1009" s="92">
        <v>45317</v>
      </c>
      <c r="D1009" s="93">
        <v>258.8</v>
      </c>
    </row>
    <row r="1010" spans="3:4">
      <c r="C1010" s="92">
        <v>45320</v>
      </c>
      <c r="D1010" s="93">
        <v>263.2</v>
      </c>
    </row>
    <row r="1011" spans="3:4">
      <c r="C1011" s="92">
        <v>45321</v>
      </c>
      <c r="D1011" s="93">
        <v>262.2</v>
      </c>
    </row>
    <row r="1012" spans="3:4">
      <c r="C1012" s="92">
        <v>45322</v>
      </c>
      <c r="D1012" s="93">
        <v>263.39999999999998</v>
      </c>
    </row>
    <row r="1013" spans="3:4">
      <c r="C1013" s="92">
        <v>45323</v>
      </c>
      <c r="D1013" s="93">
        <v>258</v>
      </c>
    </row>
    <row r="1014" spans="3:4">
      <c r="C1014" s="92">
        <v>45324</v>
      </c>
      <c r="D1014" s="93">
        <v>248.2</v>
      </c>
    </row>
    <row r="1015" spans="3:4">
      <c r="C1015" s="92">
        <v>45327</v>
      </c>
      <c r="D1015" s="93">
        <v>248.6</v>
      </c>
    </row>
    <row r="1016" spans="3:4">
      <c r="C1016" s="92">
        <v>45328</v>
      </c>
      <c r="D1016" s="93">
        <v>244</v>
      </c>
    </row>
    <row r="1017" spans="3:4">
      <c r="C1017" s="92">
        <v>45329</v>
      </c>
      <c r="D1017" s="93">
        <v>243.8</v>
      </c>
    </row>
    <row r="1018" spans="3:4">
      <c r="C1018" s="92">
        <v>45330</v>
      </c>
      <c r="D1018" s="93">
        <v>241.2</v>
      </c>
    </row>
    <row r="1019" spans="3:4">
      <c r="C1019" s="92">
        <v>45331</v>
      </c>
      <c r="D1019" s="93">
        <v>239.6</v>
      </c>
    </row>
    <row r="1020" spans="3:4">
      <c r="C1020" s="92">
        <v>45334</v>
      </c>
      <c r="D1020" s="93">
        <v>237.4</v>
      </c>
    </row>
    <row r="1021" spans="3:4">
      <c r="C1021" s="92">
        <v>45335</v>
      </c>
      <c r="D1021" s="93">
        <v>242</v>
      </c>
    </row>
    <row r="1022" spans="3:4">
      <c r="C1022" s="92">
        <v>45336</v>
      </c>
      <c r="D1022" s="93">
        <v>240.8</v>
      </c>
    </row>
    <row r="1023" spans="3:4">
      <c r="C1023" s="92">
        <v>45337</v>
      </c>
      <c r="D1023" s="93">
        <v>241.2</v>
      </c>
    </row>
    <row r="1024" spans="3:4">
      <c r="C1024" s="92">
        <v>45338</v>
      </c>
      <c r="D1024" s="93">
        <v>240</v>
      </c>
    </row>
    <row r="1025" spans="3:4">
      <c r="C1025" s="92">
        <v>45341</v>
      </c>
      <c r="D1025" s="93">
        <v>243.6</v>
      </c>
    </row>
    <row r="1026" spans="3:4">
      <c r="C1026" s="92">
        <v>45342</v>
      </c>
      <c r="D1026" s="93">
        <v>247</v>
      </c>
    </row>
    <row r="1027" spans="3:4">
      <c r="C1027" s="92">
        <v>45343</v>
      </c>
      <c r="D1027" s="93">
        <v>246</v>
      </c>
    </row>
    <row r="1028" spans="3:4">
      <c r="C1028" s="92">
        <v>45344</v>
      </c>
      <c r="D1028" s="93">
        <v>247.2</v>
      </c>
    </row>
    <row r="1029" spans="3:4">
      <c r="C1029" s="92">
        <v>45345</v>
      </c>
      <c r="D1029" s="93">
        <v>244.6</v>
      </c>
    </row>
    <row r="1030" spans="3:4">
      <c r="C1030" s="92">
        <v>45348</v>
      </c>
      <c r="D1030" s="93">
        <v>248.4</v>
      </c>
    </row>
    <row r="1031" spans="3:4">
      <c r="C1031" s="92">
        <v>45349</v>
      </c>
      <c r="D1031" s="93">
        <v>244.6</v>
      </c>
    </row>
    <row r="1032" spans="3:4">
      <c r="C1032" s="92">
        <v>45350</v>
      </c>
      <c r="D1032" s="93">
        <v>245.6</v>
      </c>
    </row>
    <row r="1033" spans="3:4">
      <c r="C1033" s="92">
        <v>45351</v>
      </c>
      <c r="D1033" s="93">
        <v>247.8</v>
      </c>
    </row>
    <row r="1034" spans="3:4">
      <c r="C1034" s="92">
        <v>45352</v>
      </c>
      <c r="D1034" s="93">
        <v>247</v>
      </c>
    </row>
    <row r="1035" spans="3:4">
      <c r="C1035" s="92">
        <v>45355</v>
      </c>
      <c r="D1035" s="93">
        <v>247</v>
      </c>
    </row>
    <row r="1036" spans="3:4">
      <c r="C1036" s="92">
        <v>45356</v>
      </c>
      <c r="D1036" s="93">
        <v>247</v>
      </c>
    </row>
    <row r="1037" spans="3:4">
      <c r="C1037" s="92">
        <v>45357</v>
      </c>
      <c r="D1037" s="93">
        <v>250.2</v>
      </c>
    </row>
    <row r="1038" spans="3:4">
      <c r="C1038" s="92">
        <v>45358</v>
      </c>
      <c r="D1038" s="93">
        <v>251.8</v>
      </c>
    </row>
    <row r="1039" spans="3:4">
      <c r="C1039" s="92">
        <v>45359</v>
      </c>
      <c r="D1039" s="93">
        <v>252</v>
      </c>
    </row>
    <row r="1040" spans="3:4">
      <c r="C1040" s="92">
        <v>45362</v>
      </c>
      <c r="D1040" s="93">
        <v>253.4</v>
      </c>
    </row>
    <row r="1041" spans="3:4">
      <c r="C1041" s="92">
        <v>45363</v>
      </c>
      <c r="D1041" s="93">
        <v>257.2</v>
      </c>
    </row>
    <row r="1042" spans="3:4">
      <c r="C1042" s="92">
        <v>45364</v>
      </c>
      <c r="D1042" s="93">
        <v>259.60000000000002</v>
      </c>
    </row>
    <row r="1043" spans="3:4">
      <c r="C1043" s="92">
        <v>45365</v>
      </c>
      <c r="D1043" s="93">
        <v>246.6</v>
      </c>
    </row>
    <row r="1044" spans="3:4">
      <c r="C1044" s="92">
        <v>45366</v>
      </c>
      <c r="D1044" s="93">
        <v>245.2</v>
      </c>
    </row>
    <row r="1045" spans="3:4">
      <c r="C1045" s="92">
        <v>45369</v>
      </c>
      <c r="D1045" s="93">
        <v>242.6</v>
      </c>
    </row>
    <row r="1046" spans="3:4">
      <c r="C1046" s="92">
        <v>45370</v>
      </c>
      <c r="D1046" s="93">
        <v>241</v>
      </c>
    </row>
    <row r="1047" spans="3:4">
      <c r="C1047" s="92">
        <v>45371</v>
      </c>
      <c r="D1047" s="93">
        <v>241.2</v>
      </c>
    </row>
    <row r="1048" spans="3:4">
      <c r="C1048" s="92">
        <v>45372</v>
      </c>
      <c r="D1048" s="93">
        <v>242.2</v>
      </c>
    </row>
    <row r="1049" spans="3:4">
      <c r="C1049" s="92">
        <v>45373</v>
      </c>
      <c r="D1049" s="93">
        <v>237</v>
      </c>
    </row>
    <row r="1050" spans="3:4">
      <c r="C1050" s="92">
        <v>45376</v>
      </c>
      <c r="D1050" s="93">
        <v>237.6</v>
      </c>
    </row>
    <row r="1051" spans="3:4">
      <c r="C1051" s="92">
        <v>45377</v>
      </c>
      <c r="D1051" s="93">
        <v>238</v>
      </c>
    </row>
    <row r="1052" spans="3:4">
      <c r="C1052" s="92">
        <v>45378</v>
      </c>
      <c r="D1052" s="93">
        <v>240</v>
      </c>
    </row>
    <row r="1053" spans="3:4">
      <c r="C1053" s="92">
        <v>45379</v>
      </c>
      <c r="D1053" s="93">
        <v>240.4</v>
      </c>
    </row>
    <row r="1054" spans="3:4">
      <c r="C1054" s="92">
        <v>45384</v>
      </c>
      <c r="D1054" s="93">
        <v>244</v>
      </c>
    </row>
    <row r="1055" spans="3:4">
      <c r="C1055" s="92">
        <v>45385</v>
      </c>
      <c r="D1055" s="93">
        <v>239.2</v>
      </c>
    </row>
    <row r="1056" spans="3:4">
      <c r="C1056" s="92">
        <v>45386</v>
      </c>
      <c r="D1056" s="93">
        <v>238.8</v>
      </c>
    </row>
    <row r="1057" spans="3:4">
      <c r="C1057" s="92">
        <v>45387</v>
      </c>
      <c r="D1057" s="93">
        <v>236</v>
      </c>
    </row>
    <row r="1058" spans="3:4">
      <c r="C1058" s="92">
        <v>45390</v>
      </c>
      <c r="D1058" s="93">
        <v>231.2</v>
      </c>
    </row>
    <row r="1059" spans="3:4">
      <c r="C1059" s="92">
        <v>45391</v>
      </c>
      <c r="D1059" s="93">
        <v>233.8</v>
      </c>
    </row>
    <row r="1060" spans="3:4">
      <c r="C1060" s="92">
        <v>45392</v>
      </c>
      <c r="D1060" s="93">
        <v>239.8</v>
      </c>
    </row>
    <row r="1061" spans="3:4">
      <c r="C1061" s="92">
        <v>45393</v>
      </c>
      <c r="D1061" s="93">
        <v>240.6</v>
      </c>
    </row>
    <row r="1062" spans="3:4">
      <c r="C1062" s="92">
        <v>45394</v>
      </c>
      <c r="D1062" s="93">
        <v>241.6</v>
      </c>
    </row>
    <row r="1063" spans="3:4">
      <c r="C1063" s="92">
        <v>45397</v>
      </c>
      <c r="D1063" s="93">
        <v>242.6</v>
      </c>
    </row>
    <row r="1064" spans="3:4">
      <c r="C1064" s="92">
        <v>45398</v>
      </c>
      <c r="D1064" s="93">
        <v>241.6</v>
      </c>
    </row>
    <row r="1065" spans="3:4">
      <c r="C1065" s="92">
        <v>45399</v>
      </c>
      <c r="D1065" s="93">
        <v>239.6</v>
      </c>
    </row>
    <row r="1066" spans="3:4">
      <c r="C1066" s="92">
        <v>45400</v>
      </c>
      <c r="D1066" s="93">
        <v>237.6</v>
      </c>
    </row>
    <row r="1067" spans="3:4">
      <c r="C1067" s="92">
        <v>45401</v>
      </c>
      <c r="D1067" s="93">
        <v>236.6</v>
      </c>
    </row>
    <row r="1068" spans="3:4">
      <c r="C1068" s="92">
        <v>45404</v>
      </c>
      <c r="D1068" s="93">
        <v>240.8</v>
      </c>
    </row>
    <row r="1069" spans="3:4">
      <c r="C1069" s="92">
        <v>45405</v>
      </c>
      <c r="D1069" s="93">
        <v>244.8</v>
      </c>
    </row>
    <row r="1070" spans="3:4">
      <c r="C1070" s="92">
        <v>45406</v>
      </c>
      <c r="D1070" s="93">
        <v>246.2</v>
      </c>
    </row>
    <row r="1071" spans="3:4">
      <c r="C1071" s="92">
        <v>45407</v>
      </c>
      <c r="D1071" s="93">
        <v>238.8</v>
      </c>
    </row>
    <row r="1072" spans="3:4">
      <c r="C1072" s="92">
        <v>45408</v>
      </c>
      <c r="D1072" s="93">
        <v>238.8</v>
      </c>
    </row>
    <row r="1073" spans="3:4">
      <c r="C1073" s="92">
        <v>45411</v>
      </c>
      <c r="D1073" s="93">
        <v>241</v>
      </c>
    </row>
    <row r="1074" spans="3:4">
      <c r="C1074" s="92">
        <v>45412</v>
      </c>
      <c r="D1074" s="93">
        <v>241</v>
      </c>
    </row>
    <row r="1075" spans="3:4">
      <c r="C1075" s="92">
        <v>45414</v>
      </c>
      <c r="D1075" s="93">
        <v>241</v>
      </c>
    </row>
    <row r="1076" spans="3:4">
      <c r="C1076" s="92">
        <v>45415</v>
      </c>
      <c r="D1076" s="93">
        <v>234</v>
      </c>
    </row>
    <row r="1077" spans="3:4">
      <c r="C1077" s="92">
        <v>45418</v>
      </c>
      <c r="D1077" s="93">
        <v>236.8</v>
      </c>
    </row>
    <row r="1078" spans="3:4">
      <c r="C1078" s="92">
        <v>45419</v>
      </c>
      <c r="D1078" s="93">
        <v>238.8</v>
      </c>
    </row>
    <row r="1079" spans="3:4">
      <c r="C1079" s="92">
        <v>45420</v>
      </c>
      <c r="D1079" s="93">
        <v>241</v>
      </c>
    </row>
    <row r="1080" spans="3:4">
      <c r="C1080" s="92">
        <v>45422</v>
      </c>
      <c r="D1080" s="93">
        <v>244.8</v>
      </c>
    </row>
    <row r="1081" spans="3:4">
      <c r="C1081" s="92">
        <v>45425</v>
      </c>
      <c r="D1081" s="93">
        <v>246.4</v>
      </c>
    </row>
    <row r="1082" spans="3:4">
      <c r="C1082" s="92">
        <v>45426</v>
      </c>
      <c r="D1082" s="93">
        <v>248.8</v>
      </c>
    </row>
    <row r="1083" spans="3:4">
      <c r="C1083" s="92">
        <v>45427</v>
      </c>
      <c r="D1083" s="93">
        <v>246.2</v>
      </c>
    </row>
    <row r="1084" spans="3:4">
      <c r="C1084" s="92">
        <v>45428</v>
      </c>
      <c r="D1084" s="93">
        <v>255</v>
      </c>
    </row>
    <row r="1085" spans="3:4">
      <c r="C1085" s="92">
        <v>45429</v>
      </c>
      <c r="D1085" s="93">
        <v>256.8</v>
      </c>
    </row>
    <row r="1086" spans="3:4">
      <c r="C1086" s="92">
        <v>45433</v>
      </c>
      <c r="D1086" s="93">
        <v>260</v>
      </c>
    </row>
    <row r="1087" spans="3:4">
      <c r="C1087" s="92">
        <v>45434</v>
      </c>
      <c r="D1087" s="93">
        <v>258.8</v>
      </c>
    </row>
    <row r="1088" spans="3:4">
      <c r="C1088" s="92">
        <v>45435</v>
      </c>
      <c r="D1088" s="93">
        <v>255</v>
      </c>
    </row>
    <row r="1089" spans="3:4">
      <c r="C1089" s="92">
        <v>45436</v>
      </c>
      <c r="D1089" s="93">
        <v>254.4</v>
      </c>
    </row>
    <row r="1090" spans="3:4">
      <c r="C1090" s="92">
        <v>45439</v>
      </c>
      <c r="D1090" s="93">
        <v>252</v>
      </c>
    </row>
    <row r="1091" spans="3:4">
      <c r="C1091" s="92">
        <v>45440</v>
      </c>
      <c r="D1091" s="93">
        <v>255.2</v>
      </c>
    </row>
    <row r="1092" spans="3:4">
      <c r="C1092" s="92">
        <v>45441</v>
      </c>
      <c r="D1092" s="93">
        <v>251</v>
      </c>
    </row>
    <row r="1093" spans="3:4">
      <c r="C1093" s="92">
        <v>45442</v>
      </c>
      <c r="D1093" s="93">
        <v>251.2</v>
      </c>
    </row>
    <row r="1094" spans="3:4">
      <c r="C1094" s="92">
        <v>45443</v>
      </c>
      <c r="D1094" s="93">
        <v>250.4</v>
      </c>
    </row>
    <row r="1095" spans="3:4">
      <c r="C1095" s="92">
        <v>45446</v>
      </c>
      <c r="D1095" s="93">
        <v>253.2</v>
      </c>
    </row>
    <row r="1096" spans="3:4">
      <c r="C1096" s="92">
        <v>45447</v>
      </c>
      <c r="D1096" s="93">
        <v>256</v>
      </c>
    </row>
    <row r="1097" spans="3:4">
      <c r="C1097" s="92">
        <v>45448</v>
      </c>
      <c r="D1097" s="93">
        <v>262.2</v>
      </c>
    </row>
    <row r="1098" spans="3:4">
      <c r="C1098" s="92">
        <v>45449</v>
      </c>
      <c r="D1098" s="93">
        <v>263.60000000000002</v>
      </c>
    </row>
    <row r="1099" spans="3:4">
      <c r="C1099" s="92">
        <v>45450</v>
      </c>
      <c r="D1099" s="93">
        <v>266.2</v>
      </c>
    </row>
    <row r="1100" spans="3:4">
      <c r="C1100" s="92">
        <v>45453</v>
      </c>
      <c r="D1100" s="93">
        <v>267</v>
      </c>
    </row>
    <row r="1101" spans="3:4">
      <c r="C1101" s="92">
        <v>45454</v>
      </c>
      <c r="D1101" s="93">
        <v>264.8</v>
      </c>
    </row>
    <row r="1102" spans="3:4">
      <c r="C1102" s="92">
        <v>45455</v>
      </c>
      <c r="D1102" s="93">
        <v>266</v>
      </c>
    </row>
    <row r="1103" spans="3:4">
      <c r="C1103" s="92">
        <v>45456</v>
      </c>
      <c r="D1103" s="93">
        <v>268.60000000000002</v>
      </c>
    </row>
    <row r="1104" spans="3:4">
      <c r="C1104" s="92">
        <v>45457</v>
      </c>
      <c r="D1104" s="93">
        <v>273</v>
      </c>
    </row>
    <row r="1105" spans="3:4">
      <c r="C1105" s="92">
        <v>45460</v>
      </c>
      <c r="D1105" s="93">
        <v>274</v>
      </c>
    </row>
    <row r="1106" spans="3:4">
      <c r="C1106" s="92">
        <v>45461</v>
      </c>
      <c r="D1106" s="93">
        <v>271</v>
      </c>
    </row>
    <row r="1107" spans="3:4">
      <c r="C1107" s="92">
        <v>45462</v>
      </c>
      <c r="D1107" s="93">
        <v>274.60000000000002</v>
      </c>
    </row>
    <row r="1108" spans="3:4">
      <c r="C1108" s="92">
        <v>45463</v>
      </c>
      <c r="D1108" s="93">
        <v>276</v>
      </c>
    </row>
    <row r="1109" spans="3:4">
      <c r="C1109" s="92">
        <v>45464</v>
      </c>
      <c r="D1109" s="93">
        <v>275.2</v>
      </c>
    </row>
    <row r="1110" spans="3:4">
      <c r="C1110" s="92">
        <v>45467</v>
      </c>
      <c r="D1110" s="93">
        <v>275.8</v>
      </c>
    </row>
    <row r="1111" spans="3:4">
      <c r="C1111" s="92">
        <v>45468</v>
      </c>
      <c r="D1111" s="93">
        <v>278.8</v>
      </c>
    </row>
    <row r="1112" spans="3:4">
      <c r="C1112" s="92">
        <v>45469</v>
      </c>
      <c r="D1112" s="93">
        <v>278.8</v>
      </c>
    </row>
    <row r="1113" spans="3:4">
      <c r="C1113" s="92">
        <v>45470</v>
      </c>
      <c r="D1113" s="93">
        <v>273.39999999999998</v>
      </c>
    </row>
    <row r="1114" spans="3:4">
      <c r="C1114" s="92">
        <v>45471</v>
      </c>
      <c r="D1114" s="93">
        <v>275.60000000000002</v>
      </c>
    </row>
    <row r="1115" spans="3:4">
      <c r="C1115" s="92">
        <v>45474</v>
      </c>
      <c r="D1115" s="93">
        <v>274.2</v>
      </c>
    </row>
    <row r="1116" spans="3:4">
      <c r="C1116" s="92">
        <v>45475</v>
      </c>
      <c r="D1116" s="93">
        <v>274</v>
      </c>
    </row>
    <row r="1117" spans="3:4">
      <c r="C1117" s="92">
        <v>45476</v>
      </c>
      <c r="D1117" s="93">
        <v>274.2</v>
      </c>
    </row>
    <row r="1118" spans="3:4">
      <c r="C1118" s="92">
        <v>45477</v>
      </c>
      <c r="D1118" s="93">
        <v>265.8</v>
      </c>
    </row>
    <row r="1119" spans="3:4">
      <c r="C1119" s="92">
        <v>45478</v>
      </c>
      <c r="D1119" s="93">
        <v>268.60000000000002</v>
      </c>
    </row>
    <row r="1120" spans="3:4">
      <c r="C1120" s="92">
        <v>45481</v>
      </c>
      <c r="D1120" s="93">
        <v>269.60000000000002</v>
      </c>
    </row>
    <row r="1121" spans="3:4">
      <c r="C1121" s="92">
        <v>45482</v>
      </c>
      <c r="D1121" s="93">
        <v>268.2</v>
      </c>
    </row>
    <row r="1122" spans="3:4">
      <c r="C1122" s="92">
        <v>45483</v>
      </c>
      <c r="D1122" s="93">
        <v>272.60000000000002</v>
      </c>
    </row>
    <row r="1123" spans="3:4">
      <c r="C1123" s="92">
        <v>45484</v>
      </c>
      <c r="D1123" s="93">
        <v>278.60000000000002</v>
      </c>
    </row>
    <row r="1124" spans="3:4">
      <c r="C1124" s="92">
        <v>45485</v>
      </c>
      <c r="D1124" s="93">
        <v>278.39999999999998</v>
      </c>
    </row>
    <row r="1125" spans="3:4">
      <c r="C1125" s="92">
        <v>45488</v>
      </c>
      <c r="D1125" s="93">
        <v>282.39999999999998</v>
      </c>
    </row>
    <row r="1126" spans="3:4">
      <c r="C1126" s="92">
        <v>45489</v>
      </c>
      <c r="D1126" s="93">
        <v>283.39999999999998</v>
      </c>
    </row>
    <row r="1127" spans="3:4">
      <c r="C1127" s="92">
        <v>45490</v>
      </c>
      <c r="D1127" s="93">
        <v>291.60000000000002</v>
      </c>
    </row>
    <row r="1128" spans="3:4">
      <c r="C1128" s="92">
        <v>45491</v>
      </c>
      <c r="D1128" s="93">
        <v>302</v>
      </c>
    </row>
    <row r="1129" spans="3:4">
      <c r="C1129" s="92">
        <v>45492</v>
      </c>
      <c r="D1129" s="93">
        <v>303.39999999999998</v>
      </c>
    </row>
    <row r="1130" spans="3:4">
      <c r="C1130" s="92">
        <v>45495</v>
      </c>
      <c r="D1130" s="93">
        <v>307</v>
      </c>
    </row>
    <row r="1131" spans="3:4">
      <c r="C1131" s="92">
        <v>45496</v>
      </c>
      <c r="D1131" s="93">
        <v>302</v>
      </c>
    </row>
    <row r="1132" spans="3:4">
      <c r="C1132" s="92">
        <v>45497</v>
      </c>
      <c r="D1132" s="93">
        <v>294.2</v>
      </c>
    </row>
    <row r="1133" spans="3:4">
      <c r="C1133" s="92">
        <v>45498</v>
      </c>
      <c r="D1133" s="93">
        <v>302</v>
      </c>
    </row>
    <row r="1134" spans="3:4">
      <c r="C1134" s="92">
        <v>45499</v>
      </c>
      <c r="D1134" s="93">
        <v>307</v>
      </c>
    </row>
    <row r="1135" spans="3:4">
      <c r="C1135" s="92">
        <v>45502</v>
      </c>
      <c r="D1135" s="93">
        <v>310.2</v>
      </c>
    </row>
    <row r="1136" spans="3:4">
      <c r="C1136" s="92">
        <v>45503</v>
      </c>
      <c r="D1136" s="93">
        <v>308.39999999999998</v>
      </c>
    </row>
    <row r="1137" spans="3:4">
      <c r="C1137" s="92">
        <v>45504</v>
      </c>
      <c r="D1137" s="93">
        <v>308.39999999999998</v>
      </c>
    </row>
    <row r="1138" spans="3:4">
      <c r="C1138" s="92">
        <v>45506</v>
      </c>
      <c r="D1138" s="93">
        <v>306.2</v>
      </c>
    </row>
    <row r="1139" spans="3:4">
      <c r="C1139" s="92">
        <v>45509</v>
      </c>
      <c r="D1139" s="93">
        <v>300</v>
      </c>
    </row>
    <row r="1140" spans="3:4">
      <c r="C1140" s="92">
        <v>45510</v>
      </c>
      <c r="D1140" s="93">
        <v>289.60000000000002</v>
      </c>
    </row>
    <row r="1141" spans="3:4">
      <c r="C1141" s="92">
        <v>45511</v>
      </c>
      <c r="D1141" s="93">
        <v>292.60000000000002</v>
      </c>
    </row>
    <row r="1142" spans="3:4">
      <c r="C1142" s="92">
        <v>45512</v>
      </c>
      <c r="D1142" s="93">
        <v>297.39999999999998</v>
      </c>
    </row>
    <row r="1143" spans="3:4">
      <c r="C1143" s="92">
        <v>45513</v>
      </c>
      <c r="D1143" s="93">
        <v>300</v>
      </c>
    </row>
    <row r="1144" spans="3:4">
      <c r="C1144" s="92">
        <v>45516</v>
      </c>
      <c r="D1144" s="93">
        <v>299.39999999999998</v>
      </c>
    </row>
    <row r="1145" spans="3:4">
      <c r="C1145" s="92">
        <v>45517</v>
      </c>
      <c r="D1145" s="93">
        <v>300</v>
      </c>
    </row>
    <row r="1146" spans="3:4">
      <c r="C1146" s="92">
        <v>45518</v>
      </c>
      <c r="D1146" s="93">
        <v>303</v>
      </c>
    </row>
    <row r="1147" spans="3:4">
      <c r="C1147" s="92">
        <v>45519</v>
      </c>
      <c r="D1147" s="93">
        <v>302</v>
      </c>
    </row>
    <row r="1148" spans="3:4">
      <c r="C1148" s="92">
        <v>45520</v>
      </c>
      <c r="D1148" s="93">
        <v>302.60000000000002</v>
      </c>
    </row>
    <row r="1149" spans="3:4">
      <c r="C1149" s="92">
        <v>45523</v>
      </c>
      <c r="D1149" s="93">
        <v>302.8</v>
      </c>
    </row>
    <row r="1150" spans="3:4">
      <c r="C1150" s="92">
        <v>45524</v>
      </c>
      <c r="D1150" s="93">
        <v>302.8</v>
      </c>
    </row>
    <row r="1151" spans="3:4">
      <c r="C1151" s="92">
        <v>45525</v>
      </c>
      <c r="D1151" s="93">
        <v>303.39999999999998</v>
      </c>
    </row>
    <row r="1152" spans="3:4">
      <c r="C1152" s="92">
        <v>45526</v>
      </c>
      <c r="D1152" s="93">
        <v>306.60000000000002</v>
      </c>
    </row>
    <row r="1153" spans="3:4">
      <c r="C1153" s="92">
        <v>45527</v>
      </c>
      <c r="D1153" s="93">
        <v>304.39999999999998</v>
      </c>
    </row>
    <row r="1154" spans="3:4">
      <c r="C1154" s="92">
        <v>45530</v>
      </c>
      <c r="D1154" s="93">
        <v>303</v>
      </c>
    </row>
    <row r="1155" spans="3:4">
      <c r="C1155" s="92">
        <v>45531</v>
      </c>
      <c r="D1155" s="93">
        <v>305.39999999999998</v>
      </c>
    </row>
    <row r="1156" spans="3:4">
      <c r="C1156" s="92">
        <v>45532</v>
      </c>
      <c r="D1156" s="93">
        <v>303.8</v>
      </c>
    </row>
    <row r="1157" spans="3:4">
      <c r="C1157" s="92">
        <v>45533</v>
      </c>
      <c r="D1157" s="93">
        <v>304.2</v>
      </c>
    </row>
    <row r="1158" spans="3:4">
      <c r="C1158" s="92">
        <v>45534</v>
      </c>
      <c r="D1158" s="93">
        <v>305.39999999999998</v>
      </c>
    </row>
    <row r="1159" spans="3:4">
      <c r="C1159" s="92">
        <v>45537</v>
      </c>
      <c r="D1159" s="93">
        <v>307</v>
      </c>
    </row>
    <row r="1160" spans="3:4">
      <c r="C1160" s="92">
        <v>45538</v>
      </c>
      <c r="D1160" s="93">
        <v>307.8</v>
      </c>
    </row>
    <row r="1161" spans="3:4">
      <c r="C1161" s="92">
        <v>45539</v>
      </c>
      <c r="D1161" s="93">
        <v>302</v>
      </c>
    </row>
    <row r="1162" spans="3:4">
      <c r="C1162" s="92">
        <v>45540</v>
      </c>
      <c r="D1162" s="93">
        <v>300.60000000000002</v>
      </c>
    </row>
    <row r="1163" spans="3:4">
      <c r="C1163" s="92">
        <v>45541</v>
      </c>
      <c r="D1163" s="93">
        <v>295.60000000000002</v>
      </c>
    </row>
    <row r="1164" spans="3:4">
      <c r="C1164" s="92">
        <v>45544</v>
      </c>
      <c r="D1164" s="93">
        <v>295</v>
      </c>
    </row>
    <row r="1165" spans="3:4">
      <c r="C1165" s="92">
        <v>45545</v>
      </c>
      <c r="D1165" s="93">
        <v>287</v>
      </c>
    </row>
    <row r="1166" spans="3:4">
      <c r="C1166" s="92">
        <v>45546</v>
      </c>
      <c r="D1166" s="93">
        <v>286.60000000000002</v>
      </c>
    </row>
    <row r="1167" spans="3:4">
      <c r="C1167" s="92">
        <v>45547</v>
      </c>
      <c r="D1167" s="93">
        <v>279.8</v>
      </c>
    </row>
    <row r="1168" spans="3:4">
      <c r="C1168" s="92">
        <v>45548</v>
      </c>
      <c r="D1168" s="93">
        <v>283.8</v>
      </c>
    </row>
    <row r="1169" spans="3:4">
      <c r="C1169" s="92">
        <v>45551</v>
      </c>
      <c r="D1169" s="93">
        <v>282</v>
      </c>
    </row>
    <row r="1170" spans="3:4">
      <c r="C1170" s="92">
        <v>45552</v>
      </c>
      <c r="D1170" s="93">
        <v>285</v>
      </c>
    </row>
    <row r="1171" spans="3:4">
      <c r="C1171" s="92">
        <v>45553</v>
      </c>
      <c r="D1171" s="93">
        <v>287</v>
      </c>
    </row>
    <row r="1172" spans="3:4">
      <c r="C1172" s="92">
        <v>45554</v>
      </c>
      <c r="D1172" s="93">
        <v>290.2</v>
      </c>
    </row>
    <row r="1173" spans="3:4">
      <c r="C1173" s="92">
        <v>45555</v>
      </c>
      <c r="D1173" s="93">
        <v>285.60000000000002</v>
      </c>
    </row>
    <row r="1174" spans="3:4">
      <c r="C1174" s="92">
        <v>45558</v>
      </c>
      <c r="D1174" s="93">
        <v>287.39999999999998</v>
      </c>
    </row>
    <row r="1175" spans="3:4">
      <c r="C1175" s="92">
        <v>45559</v>
      </c>
      <c r="D1175" s="93">
        <v>287</v>
      </c>
    </row>
    <row r="1176" spans="3:4">
      <c r="C1176" s="92">
        <v>45560</v>
      </c>
      <c r="D1176" s="93">
        <v>288</v>
      </c>
    </row>
    <row r="1177" spans="3:4">
      <c r="C1177" s="92">
        <v>45561</v>
      </c>
      <c r="D1177" s="93">
        <v>292.39999999999998</v>
      </c>
    </row>
    <row r="1178" spans="3:4">
      <c r="C1178" s="92">
        <v>45562</v>
      </c>
      <c r="D1178" s="93">
        <v>291</v>
      </c>
    </row>
    <row r="1179" spans="3:4">
      <c r="C1179" s="92">
        <v>45565</v>
      </c>
      <c r="D1179" s="93">
        <v>290</v>
      </c>
    </row>
    <row r="1180" spans="3:4">
      <c r="C1180" s="92">
        <v>45566</v>
      </c>
      <c r="D1180" s="93">
        <v>290.8</v>
      </c>
    </row>
    <row r="1181" spans="3:4">
      <c r="C1181" s="92">
        <v>45567</v>
      </c>
      <c r="D1181" s="93">
        <v>283.2</v>
      </c>
    </row>
    <row r="1182" spans="3:4">
      <c r="C1182" s="92">
        <v>45568</v>
      </c>
      <c r="D1182" s="93">
        <v>283.39999999999998</v>
      </c>
    </row>
    <row r="1183" spans="3:4">
      <c r="C1183" s="92">
        <v>45569</v>
      </c>
      <c r="D1183" s="93">
        <v>282</v>
      </c>
    </row>
    <row r="1184" spans="3:4">
      <c r="C1184" s="92">
        <v>45572</v>
      </c>
      <c r="D1184" s="93">
        <v>278</v>
      </c>
    </row>
    <row r="1185" spans="3:4">
      <c r="C1185" s="92">
        <v>45573</v>
      </c>
      <c r="D1185" s="93">
        <v>280</v>
      </c>
    </row>
    <row r="1186" spans="3:4">
      <c r="C1186" s="92">
        <v>45574</v>
      </c>
      <c r="D1186" s="93">
        <v>284.8</v>
      </c>
    </row>
    <row r="1187" spans="3:4">
      <c r="C1187" s="92">
        <v>45575</v>
      </c>
      <c r="D1187" s="93">
        <v>289</v>
      </c>
    </row>
    <row r="1188" spans="3:4">
      <c r="C1188" s="92">
        <v>45576</v>
      </c>
      <c r="D1188" s="93">
        <v>289.2</v>
      </c>
    </row>
    <row r="1189" spans="3:4">
      <c r="C1189" s="92">
        <v>45579</v>
      </c>
      <c r="D1189" s="93">
        <v>292.8</v>
      </c>
    </row>
    <row r="1190" spans="3:4">
      <c r="C1190" s="92">
        <v>45580</v>
      </c>
      <c r="D1190" s="93">
        <v>295.2</v>
      </c>
    </row>
    <row r="1191" spans="3:4">
      <c r="C1191" s="92">
        <v>45581</v>
      </c>
      <c r="D1191" s="93">
        <v>295.39999999999998</v>
      </c>
    </row>
    <row r="1192" spans="3:4">
      <c r="C1192" s="92">
        <v>45582</v>
      </c>
      <c r="D1192" s="93">
        <v>296.60000000000002</v>
      </c>
    </row>
    <row r="1193" spans="3:4">
      <c r="C1193" s="92">
        <v>45583</v>
      </c>
      <c r="D1193" s="93">
        <v>296.8</v>
      </c>
    </row>
    <row r="1194" spans="3:4">
      <c r="C1194" s="92">
        <v>45586</v>
      </c>
      <c r="D1194" s="93">
        <v>300</v>
      </c>
    </row>
    <row r="1195" spans="3:4">
      <c r="C1195" s="92">
        <v>45587</v>
      </c>
      <c r="D1195" s="93">
        <v>299.8</v>
      </c>
    </row>
    <row r="1196" spans="3:4">
      <c r="C1196" s="92">
        <v>45588</v>
      </c>
      <c r="D1196" s="93">
        <v>299.39999999999998</v>
      </c>
    </row>
    <row r="1197" spans="3:4">
      <c r="C1197" s="92">
        <v>45589</v>
      </c>
      <c r="D1197" s="93">
        <v>306</v>
      </c>
    </row>
    <row r="1198" spans="3:4">
      <c r="C1198" s="92">
        <v>45590</v>
      </c>
      <c r="D1198" s="93">
        <v>306.8</v>
      </c>
    </row>
    <row r="1199" spans="3:4">
      <c r="C1199" s="92">
        <v>45593</v>
      </c>
      <c r="D1199" s="93">
        <v>307.60000000000002</v>
      </c>
    </row>
    <row r="1200" spans="3:4">
      <c r="C1200" s="92">
        <v>45594</v>
      </c>
      <c r="D1200" s="93">
        <v>307.39999999999998</v>
      </c>
    </row>
    <row r="1201" spans="3:4">
      <c r="C1201" s="92">
        <v>45595</v>
      </c>
      <c r="D1201" s="93">
        <v>300.60000000000002</v>
      </c>
    </row>
    <row r="1202" spans="3:4">
      <c r="C1202" s="92">
        <v>45596</v>
      </c>
      <c r="D1202" s="93">
        <v>299.39999999999998</v>
      </c>
    </row>
    <row r="1203" spans="3:4">
      <c r="C1203" s="92">
        <v>45597</v>
      </c>
      <c r="D1203" s="93">
        <v>295.39999999999998</v>
      </c>
    </row>
    <row r="1204" spans="3:4">
      <c r="C1204" s="92">
        <v>45600</v>
      </c>
      <c r="D1204" s="93">
        <v>297.8</v>
      </c>
    </row>
    <row r="1205" spans="3:4">
      <c r="C1205" s="92">
        <v>45601</v>
      </c>
      <c r="D1205" s="93">
        <v>297.2</v>
      </c>
    </row>
    <row r="1206" spans="3:4">
      <c r="C1206" s="92">
        <v>45602</v>
      </c>
      <c r="D1206" s="93">
        <v>295.39999999999998</v>
      </c>
    </row>
    <row r="1207" spans="3:4">
      <c r="C1207" s="92">
        <v>45603</v>
      </c>
      <c r="D1207" s="93">
        <v>286.2</v>
      </c>
    </row>
    <row r="1208" spans="3:4">
      <c r="C1208" s="92">
        <v>45604</v>
      </c>
      <c r="D1208" s="93">
        <v>288.2</v>
      </c>
    </row>
    <row r="1209" spans="3:4">
      <c r="C1209" s="92">
        <v>45607</v>
      </c>
      <c r="D1209" s="93">
        <v>285.39999999999998</v>
      </c>
    </row>
    <row r="1210" spans="3:4">
      <c r="C1210" s="92">
        <v>45608</v>
      </c>
      <c r="D1210" s="93">
        <v>285.60000000000002</v>
      </c>
    </row>
    <row r="1211" spans="3:4">
      <c r="C1211" s="92">
        <v>45609</v>
      </c>
      <c r="D1211" s="93">
        <v>283</v>
      </c>
    </row>
    <row r="1212" spans="3:4">
      <c r="C1212" s="92">
        <v>45610</v>
      </c>
      <c r="D1212" s="93">
        <v>281.8</v>
      </c>
    </row>
    <row r="1213" spans="3:4">
      <c r="C1213" s="92">
        <v>45611</v>
      </c>
      <c r="D1213" s="93">
        <v>274.60000000000002</v>
      </c>
    </row>
    <row r="1214" spans="3:4">
      <c r="C1214" s="92">
        <v>45614</v>
      </c>
      <c r="D1214" s="93">
        <v>268</v>
      </c>
    </row>
    <row r="1215" spans="3:4">
      <c r="C1215" s="92">
        <v>45615</v>
      </c>
      <c r="D1215" s="93">
        <v>269</v>
      </c>
    </row>
    <row r="1216" spans="3:4">
      <c r="C1216" s="92">
        <v>45616</v>
      </c>
      <c r="D1216" s="93">
        <v>268.2</v>
      </c>
    </row>
    <row r="1217" spans="3:4">
      <c r="C1217" s="92">
        <v>45617</v>
      </c>
      <c r="D1217" s="93">
        <v>262.8</v>
      </c>
    </row>
    <row r="1218" spans="3:4">
      <c r="C1218" s="92">
        <v>45618</v>
      </c>
      <c r="D1218" s="93">
        <v>265.8</v>
      </c>
    </row>
    <row r="1219" spans="3:4">
      <c r="C1219" s="92">
        <v>45621</v>
      </c>
      <c r="D1219" s="93">
        <v>268.2</v>
      </c>
    </row>
    <row r="1220" spans="3:4">
      <c r="C1220" s="92">
        <v>45622</v>
      </c>
      <c r="D1220" s="93">
        <v>270</v>
      </c>
    </row>
    <row r="1221" spans="3:4">
      <c r="C1221" s="92">
        <v>45623</v>
      </c>
      <c r="D1221" s="93">
        <v>269.2</v>
      </c>
    </row>
    <row r="1222" spans="3:4">
      <c r="C1222" s="92">
        <v>45624</v>
      </c>
      <c r="D1222" s="93">
        <v>267.60000000000002</v>
      </c>
    </row>
    <row r="1223" spans="3:4">
      <c r="C1223" s="92">
        <v>45625</v>
      </c>
      <c r="D1223" s="93">
        <v>269.39999999999998</v>
      </c>
    </row>
    <row r="1224" spans="3:4">
      <c r="C1224" s="92">
        <v>45628</v>
      </c>
      <c r="D1224" s="93">
        <v>270.60000000000002</v>
      </c>
    </row>
    <row r="1225" spans="3:4">
      <c r="C1225" s="92">
        <v>45629</v>
      </c>
      <c r="D1225" s="93">
        <v>269.2</v>
      </c>
    </row>
    <row r="1226" spans="3:4">
      <c r="C1226" s="92">
        <v>45630</v>
      </c>
      <c r="D1226" s="93">
        <v>268.60000000000002</v>
      </c>
    </row>
    <row r="1227" spans="3:4">
      <c r="C1227" s="92">
        <v>45631</v>
      </c>
      <c r="D1227" s="93">
        <v>267.8</v>
      </c>
    </row>
    <row r="1228" spans="3:4">
      <c r="C1228" s="92">
        <v>45632</v>
      </c>
      <c r="D1228" s="93">
        <v>270.60000000000002</v>
      </c>
    </row>
    <row r="1229" spans="3:4">
      <c r="C1229" s="92">
        <v>45635</v>
      </c>
      <c r="D1229" s="93">
        <v>273.60000000000002</v>
      </c>
    </row>
    <row r="1230" spans="3:4">
      <c r="C1230" s="92">
        <v>45636</v>
      </c>
      <c r="D1230" s="93">
        <v>271.39999999999998</v>
      </c>
    </row>
    <row r="1231" spans="3:4">
      <c r="C1231" s="92">
        <v>45637</v>
      </c>
      <c r="D1231" s="93">
        <v>266.60000000000002</v>
      </c>
    </row>
    <row r="1232" spans="3:4">
      <c r="C1232" s="92">
        <v>45638</v>
      </c>
      <c r="D1232" s="93">
        <v>270</v>
      </c>
    </row>
    <row r="1233" spans="3:4">
      <c r="C1233" s="92">
        <v>45639</v>
      </c>
      <c r="D1233" s="93">
        <v>270.2</v>
      </c>
    </row>
    <row r="1234" spans="3:4">
      <c r="C1234" s="92">
        <v>45642</v>
      </c>
      <c r="D1234" s="93">
        <v>269.8</v>
      </c>
    </row>
    <row r="1235" spans="3:4">
      <c r="C1235" s="92">
        <v>45643</v>
      </c>
      <c r="D1235" s="93">
        <v>268.60000000000002</v>
      </c>
    </row>
    <row r="1236" spans="3:4">
      <c r="C1236" s="92">
        <v>45644</v>
      </c>
      <c r="D1236" s="93">
        <v>272</v>
      </c>
    </row>
    <row r="1237" spans="3:4">
      <c r="C1237" s="92">
        <v>45645</v>
      </c>
      <c r="D1237" s="93">
        <v>267.2</v>
      </c>
    </row>
    <row r="1238" spans="3:4">
      <c r="C1238" s="92">
        <v>45646</v>
      </c>
      <c r="D1238" s="93">
        <v>258.8</v>
      </c>
    </row>
    <row r="1239" spans="3:4">
      <c r="C1239" s="92">
        <v>45649</v>
      </c>
      <c r="D1239" s="93">
        <v>260.60000000000002</v>
      </c>
    </row>
    <row r="1240" spans="3:4">
      <c r="C1240" s="92">
        <v>45653</v>
      </c>
      <c r="D1240" s="93">
        <v>265.2</v>
      </c>
    </row>
    <row r="1241" spans="3:4">
      <c r="C1241" s="92">
        <v>45656</v>
      </c>
      <c r="D1241" s="93">
        <v>267.2</v>
      </c>
    </row>
    <row r="1242" spans="3:4">
      <c r="C1242" s="92">
        <v>45660</v>
      </c>
      <c r="D1242" s="93">
        <v>274</v>
      </c>
    </row>
    <row r="1243" spans="3:4">
      <c r="C1243" s="92">
        <v>45663</v>
      </c>
      <c r="D1243" s="93">
        <v>273.39999999999998</v>
      </c>
    </row>
    <row r="1244" spans="3:4">
      <c r="C1244" s="92">
        <v>45664</v>
      </c>
      <c r="D1244" s="93">
        <v>274</v>
      </c>
    </row>
    <row r="1245" spans="3:4">
      <c r="C1245" s="92">
        <v>45665</v>
      </c>
      <c r="D1245" s="93">
        <v>282.60000000000002</v>
      </c>
    </row>
    <row r="1246" spans="3:4">
      <c r="C1246" s="92">
        <v>45666</v>
      </c>
      <c r="D1246" s="93">
        <v>286.39999999999998</v>
      </c>
    </row>
    <row r="1247" spans="3:4">
      <c r="C1247" s="92">
        <v>45667</v>
      </c>
      <c r="D1247" s="93">
        <v>289.8</v>
      </c>
    </row>
    <row r="1248" spans="3:4">
      <c r="C1248" s="92">
        <v>45670</v>
      </c>
      <c r="D1248" s="93">
        <v>284</v>
      </c>
    </row>
    <row r="1249" spans="3:4">
      <c r="C1249" s="92">
        <v>45671</v>
      </c>
      <c r="D1249" s="93">
        <v>285</v>
      </c>
    </row>
    <row r="1250" spans="3:4">
      <c r="C1250" s="92">
        <v>45672</v>
      </c>
      <c r="D1250" s="93">
        <v>282.8</v>
      </c>
    </row>
    <row r="1251" spans="3:4">
      <c r="C1251" s="92">
        <v>45673</v>
      </c>
      <c r="D1251" s="93">
        <v>285.8</v>
      </c>
    </row>
    <row r="1252" spans="3:4">
      <c r="C1252" s="92">
        <v>45674</v>
      </c>
      <c r="D1252" s="93">
        <v>288.8</v>
      </c>
    </row>
    <row r="1253" spans="3:4">
      <c r="C1253" s="92">
        <v>45677</v>
      </c>
      <c r="D1253" s="93">
        <v>285</v>
      </c>
    </row>
    <row r="1254" spans="3:4">
      <c r="C1254" s="92">
        <v>45678</v>
      </c>
      <c r="D1254" s="93">
        <v>285</v>
      </c>
    </row>
    <row r="1255" spans="3:4">
      <c r="C1255" s="92">
        <v>45679</v>
      </c>
      <c r="D1255" s="93">
        <v>292.2</v>
      </c>
    </row>
    <row r="1256" spans="3:4">
      <c r="C1256" s="92">
        <v>45680</v>
      </c>
      <c r="D1256" s="93">
        <v>290.60000000000002</v>
      </c>
    </row>
    <row r="1257" spans="3:4">
      <c r="C1257" s="92">
        <v>45681</v>
      </c>
      <c r="D1257" s="93">
        <v>293.60000000000002</v>
      </c>
    </row>
    <row r="1258" spans="3:4">
      <c r="C1258" s="92">
        <v>45684</v>
      </c>
      <c r="D1258" s="93">
        <v>293.2</v>
      </c>
    </row>
    <row r="1259" spans="3:4">
      <c r="C1259" s="92">
        <v>45685</v>
      </c>
      <c r="D1259" s="93">
        <v>297.8</v>
      </c>
    </row>
    <row r="1260" spans="3:4">
      <c r="C1260" s="92">
        <v>45686</v>
      </c>
      <c r="D1260" s="93">
        <v>298.8</v>
      </c>
    </row>
    <row r="1261" spans="3:4">
      <c r="C1261" s="92">
        <v>45687</v>
      </c>
      <c r="D1261" s="93">
        <v>295</v>
      </c>
    </row>
    <row r="1262" spans="3:4">
      <c r="C1262" s="92">
        <v>45688</v>
      </c>
      <c r="D1262" s="93">
        <v>305.2</v>
      </c>
    </row>
    <row r="1263" spans="3:4">
      <c r="C1263" s="92">
        <v>45691</v>
      </c>
      <c r="D1263" s="93">
        <v>301.39999999999998</v>
      </c>
    </row>
    <row r="1264" spans="3:4">
      <c r="C1264" s="92">
        <v>45692</v>
      </c>
      <c r="D1264" s="93">
        <v>305</v>
      </c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2025-02-04T21:41:25Z</dcterms:modified>
</cp:coreProperties>
</file>