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69D1AC12-2DB5-D344-B908-245169E31A23}" xr6:coauthVersionLast="47" xr6:coauthVersionMax="47" xr10:uidLastSave="{00000000-0000-0000-0000-000000000000}"/>
  <bookViews>
    <workbookView xWindow="28820" yWindow="500" windowWidth="38400" windowHeight="21100" xr2:uid="{A256FD84-CFEA-E84D-AF0C-3EA2FD332E23}"/>
  </bookViews>
  <sheets>
    <sheet name="HF BTC" sheetId="2" r:id="rId1"/>
  </sheets>
  <definedNames>
    <definedName name="_xlchart.v1.0" hidden="1">'HF BTC'!$I$8:$I$48</definedName>
    <definedName name="_xlchart.v1.1" hidden="1">'HF BTC'!$J$8:$J$48</definedName>
    <definedName name="_xlchart.v1.10" hidden="1">'HF BTC'!$I$17:$K$17</definedName>
    <definedName name="_xlchart.v1.100" hidden="1">'HF BTC'!$I$19:$K$19</definedName>
    <definedName name="_xlchart.v1.101" hidden="1">'HF BTC'!$I$20:$K$20</definedName>
    <definedName name="_xlchart.v1.102" hidden="1">'HF BTC'!$I$21:$K$21</definedName>
    <definedName name="_xlchart.v1.103" hidden="1">'HF BTC'!$I$22:$K$22</definedName>
    <definedName name="_xlchart.v1.104" hidden="1">'HF BTC'!$I$23:$K$23</definedName>
    <definedName name="_xlchart.v1.105" hidden="1">'HF BTC'!$I$24:$K$24</definedName>
    <definedName name="_xlchart.v1.106" hidden="1">'HF BTC'!$I$25:$K$25</definedName>
    <definedName name="_xlchart.v1.107" hidden="1">'HF BTC'!$I$26:$K$26</definedName>
    <definedName name="_xlchart.v1.108" hidden="1">'HF BTC'!$I$27:$K$27</definedName>
    <definedName name="_xlchart.v1.109" hidden="1">'HF BTC'!$I$28:$K$28</definedName>
    <definedName name="_xlchart.v1.11" hidden="1">'HF BTC'!$I$18:$K$18</definedName>
    <definedName name="_xlchart.v1.110" hidden="1">'HF BTC'!$I$29:$K$29</definedName>
    <definedName name="_xlchart.v1.111" hidden="1">'HF BTC'!$I$30:$K$30</definedName>
    <definedName name="_xlchart.v1.112" hidden="1">'HF BTC'!$I$31:$K$31</definedName>
    <definedName name="_xlchart.v1.113" hidden="1">'HF BTC'!$I$32:$K$32</definedName>
    <definedName name="_xlchart.v1.114" hidden="1">'HF BTC'!$I$33:$K$33</definedName>
    <definedName name="_xlchart.v1.115" hidden="1">'HF BTC'!$I$34:$K$34</definedName>
    <definedName name="_xlchart.v1.116" hidden="1">'HF BTC'!$I$35:$K$35</definedName>
    <definedName name="_xlchart.v1.117" hidden="1">'HF BTC'!$I$36:$K$36</definedName>
    <definedName name="_xlchart.v1.118" hidden="1">'HF BTC'!$I$37:$K$37</definedName>
    <definedName name="_xlchart.v1.119" hidden="1">'HF BTC'!$I$38:$K$38</definedName>
    <definedName name="_xlchart.v1.12" hidden="1">'HF BTC'!$I$19:$K$19</definedName>
    <definedName name="_xlchart.v1.120" hidden="1">'HF BTC'!$I$39:$K$39</definedName>
    <definedName name="_xlchart.v1.121" hidden="1">'HF BTC'!$I$40:$K$40</definedName>
    <definedName name="_xlchart.v1.122" hidden="1">'HF BTC'!$I$41:$K$41</definedName>
    <definedName name="_xlchart.v1.123" hidden="1">'HF BTC'!$I$42:$K$42</definedName>
    <definedName name="_xlchart.v1.124" hidden="1">'HF BTC'!$I$43:$K$43</definedName>
    <definedName name="_xlchart.v1.125" hidden="1">'HF BTC'!$I$44:$K$44</definedName>
    <definedName name="_xlchart.v1.126" hidden="1">'HF BTC'!$I$45:$K$45</definedName>
    <definedName name="_xlchart.v1.127" hidden="1">'HF BTC'!$I$46:$K$46</definedName>
    <definedName name="_xlchart.v1.128" hidden="1">'HF BTC'!$I$47:$K$47</definedName>
    <definedName name="_xlchart.v1.129" hidden="1">'HF BTC'!$I$48:$K$48</definedName>
    <definedName name="_xlchart.v1.13" hidden="1">'HF BTC'!$I$20:$K$20</definedName>
    <definedName name="_xlchart.v1.130" hidden="1">'HF BTC'!$I$7:$K$7</definedName>
    <definedName name="_xlchart.v1.131" hidden="1">'HF BTC'!$I$8:$K$8</definedName>
    <definedName name="_xlchart.v1.132" hidden="1">'HF BTC'!$I$9:$K$9</definedName>
    <definedName name="_xlchart.v1.133" hidden="1">'HF BTC'!$I$10:$K$10</definedName>
    <definedName name="_xlchart.v1.134" hidden="1">'HF BTC'!$I$11:$K$11</definedName>
    <definedName name="_xlchart.v1.135" hidden="1">'HF BTC'!$I$12:$K$12</definedName>
    <definedName name="_xlchart.v1.136" hidden="1">'HF BTC'!$I$13:$K$13</definedName>
    <definedName name="_xlchart.v1.137" hidden="1">'HF BTC'!$I$14:$K$14</definedName>
    <definedName name="_xlchart.v1.138" hidden="1">'HF BTC'!$I$15:$K$15</definedName>
    <definedName name="_xlchart.v1.139" hidden="1">'HF BTC'!$I$16:$K$16</definedName>
    <definedName name="_xlchart.v1.14" hidden="1">'HF BTC'!$I$21:$K$21</definedName>
    <definedName name="_xlchart.v1.140" hidden="1">'HF BTC'!$I$17:$K$17</definedName>
    <definedName name="_xlchart.v1.141" hidden="1">'HF BTC'!$I$18:$K$18</definedName>
    <definedName name="_xlchart.v1.142" hidden="1">'HF BTC'!$I$19:$K$19</definedName>
    <definedName name="_xlchart.v1.143" hidden="1">'HF BTC'!$I$20:$K$20</definedName>
    <definedName name="_xlchart.v1.144" hidden="1">'HF BTC'!$I$21:$K$21</definedName>
    <definedName name="_xlchart.v1.145" hidden="1">'HF BTC'!$I$22:$K$22</definedName>
    <definedName name="_xlchart.v1.146" hidden="1">'HF BTC'!$I$23:$K$23</definedName>
    <definedName name="_xlchart.v1.147" hidden="1">'HF BTC'!$I$24:$K$24</definedName>
    <definedName name="_xlchart.v1.148" hidden="1">'HF BTC'!$I$25:$K$25</definedName>
    <definedName name="_xlchart.v1.149" hidden="1">'HF BTC'!$I$26:$K$26</definedName>
    <definedName name="_xlchart.v1.15" hidden="1">'HF BTC'!$I$22:$K$22</definedName>
    <definedName name="_xlchart.v1.150" hidden="1">'HF BTC'!$I$27:$K$27</definedName>
    <definedName name="_xlchart.v1.151" hidden="1">'HF BTC'!$I$28:$K$28</definedName>
    <definedName name="_xlchart.v1.152" hidden="1">'HF BTC'!$I$29:$K$29</definedName>
    <definedName name="_xlchart.v1.153" hidden="1">'HF BTC'!$I$30:$K$30</definedName>
    <definedName name="_xlchart.v1.154" hidden="1">'HF BTC'!$I$31:$K$31</definedName>
    <definedName name="_xlchart.v1.155" hidden="1">'HF BTC'!$I$32:$K$32</definedName>
    <definedName name="_xlchart.v1.156" hidden="1">'HF BTC'!$I$33:$K$33</definedName>
    <definedName name="_xlchart.v1.157" hidden="1">'HF BTC'!$I$34:$K$34</definedName>
    <definedName name="_xlchart.v1.158" hidden="1">'HF BTC'!$I$35:$K$35</definedName>
    <definedName name="_xlchart.v1.159" hidden="1">'HF BTC'!$I$36:$K$36</definedName>
    <definedName name="_xlchart.v1.16" hidden="1">'HF BTC'!$I$23:$K$23</definedName>
    <definedName name="_xlchart.v1.160" hidden="1">'HF BTC'!$I$37:$K$37</definedName>
    <definedName name="_xlchart.v1.161" hidden="1">'HF BTC'!$I$38:$K$38</definedName>
    <definedName name="_xlchart.v1.162" hidden="1">'HF BTC'!$I$39:$K$39</definedName>
    <definedName name="_xlchart.v1.163" hidden="1">'HF BTC'!$I$40:$K$40</definedName>
    <definedName name="_xlchart.v1.164" hidden="1">'HF BTC'!$I$41:$K$41</definedName>
    <definedName name="_xlchart.v1.165" hidden="1">'HF BTC'!$I$42:$K$42</definedName>
    <definedName name="_xlchart.v1.166" hidden="1">'HF BTC'!$I$43:$K$43</definedName>
    <definedName name="_xlchart.v1.167" hidden="1">'HF BTC'!$I$44:$K$44</definedName>
    <definedName name="_xlchart.v1.168" hidden="1">'HF BTC'!$I$45:$K$45</definedName>
    <definedName name="_xlchart.v1.169" hidden="1">'HF BTC'!$I$46:$K$46</definedName>
    <definedName name="_xlchart.v1.17" hidden="1">'HF BTC'!$I$24:$K$24</definedName>
    <definedName name="_xlchart.v1.170" hidden="1">'HF BTC'!$I$47:$K$47</definedName>
    <definedName name="_xlchart.v1.171" hidden="1">'HF BTC'!$I$48:$K$48</definedName>
    <definedName name="_xlchart.v1.172" hidden="1">'HF BTC'!$I$7:$K$7</definedName>
    <definedName name="_xlchart.v1.173" hidden="1">'HF BTC'!$I$8:$K$8</definedName>
    <definedName name="_xlchart.v1.174" hidden="1">'HF BTC'!$I$9:$K$9</definedName>
    <definedName name="_xlchart.v1.18" hidden="1">'HF BTC'!$I$25:$K$25</definedName>
    <definedName name="_xlchart.v1.19" hidden="1">'HF BTC'!$I$26:$K$26</definedName>
    <definedName name="_xlchart.v1.2" hidden="1">'HF BTC'!$K$8:$K$48</definedName>
    <definedName name="_xlchart.v1.20" hidden="1">'HF BTC'!$I$27:$K$27</definedName>
    <definedName name="_xlchart.v1.21" hidden="1">'HF BTC'!$I$28:$K$28</definedName>
    <definedName name="_xlchart.v1.22" hidden="1">'HF BTC'!$I$29:$K$29</definedName>
    <definedName name="_xlchart.v1.23" hidden="1">'HF BTC'!$I$30:$K$30</definedName>
    <definedName name="_xlchart.v1.24" hidden="1">'HF BTC'!$I$31:$K$31</definedName>
    <definedName name="_xlchart.v1.25" hidden="1">'HF BTC'!$I$32:$K$32</definedName>
    <definedName name="_xlchart.v1.26" hidden="1">'HF BTC'!$I$33:$K$33</definedName>
    <definedName name="_xlchart.v1.27" hidden="1">'HF BTC'!$I$34:$K$34</definedName>
    <definedName name="_xlchart.v1.28" hidden="1">'HF BTC'!$I$35:$K$35</definedName>
    <definedName name="_xlchart.v1.29" hidden="1">'HF BTC'!$I$36:$K$36</definedName>
    <definedName name="_xlchart.v1.3" hidden="1">'HF BTC'!$I$10:$K$10</definedName>
    <definedName name="_xlchart.v1.30" hidden="1">'HF BTC'!$I$37:$K$37</definedName>
    <definedName name="_xlchart.v1.31" hidden="1">'HF BTC'!$I$38:$K$38</definedName>
    <definedName name="_xlchart.v1.32" hidden="1">'HF BTC'!$I$39:$K$39</definedName>
    <definedName name="_xlchart.v1.33" hidden="1">'HF BTC'!$I$40:$K$40</definedName>
    <definedName name="_xlchart.v1.34" hidden="1">'HF BTC'!$I$41:$K$41</definedName>
    <definedName name="_xlchart.v1.35" hidden="1">'HF BTC'!$I$42:$K$42</definedName>
    <definedName name="_xlchart.v1.36" hidden="1">'HF BTC'!$I$43:$K$43</definedName>
    <definedName name="_xlchart.v1.37" hidden="1">'HF BTC'!$I$44:$K$44</definedName>
    <definedName name="_xlchart.v1.38" hidden="1">'HF BTC'!$I$45:$K$45</definedName>
    <definedName name="_xlchart.v1.39" hidden="1">'HF BTC'!$I$46:$K$46</definedName>
    <definedName name="_xlchart.v1.4" hidden="1">'HF BTC'!$I$11:$K$11</definedName>
    <definedName name="_xlchart.v1.40" hidden="1">'HF BTC'!$I$47:$K$47</definedName>
    <definedName name="_xlchart.v1.41" hidden="1">'HF BTC'!$I$48:$K$48</definedName>
    <definedName name="_xlchart.v1.42" hidden="1">'HF BTC'!$I$7:$K$7</definedName>
    <definedName name="_xlchart.v1.43" hidden="1">'HF BTC'!$I$8:$K$8</definedName>
    <definedName name="_xlchart.v1.44" hidden="1">'HF BTC'!$I$9:$K$9</definedName>
    <definedName name="_xlchart.v1.45" hidden="1">'HF BTC'!$I$8:$I$48</definedName>
    <definedName name="_xlchart.v1.46" hidden="1">'HF BTC'!$J$8:$J$48</definedName>
    <definedName name="_xlchart.v1.47" hidden="1">'HF BTC'!$K$8:$K$48</definedName>
    <definedName name="_xlchart.v1.48" hidden="1">'HF BTC'!$I$10:$K$10</definedName>
    <definedName name="_xlchart.v1.49" hidden="1">'HF BTC'!$I$11:$K$11</definedName>
    <definedName name="_xlchart.v1.5" hidden="1">'HF BTC'!$I$12:$K$12</definedName>
    <definedName name="_xlchart.v1.50" hidden="1">'HF BTC'!$I$12:$K$12</definedName>
    <definedName name="_xlchart.v1.51" hidden="1">'HF BTC'!$I$13:$K$13</definedName>
    <definedName name="_xlchart.v1.52" hidden="1">'HF BTC'!$I$14:$K$14</definedName>
    <definedName name="_xlchart.v1.53" hidden="1">'HF BTC'!$I$15:$K$15</definedName>
    <definedName name="_xlchart.v1.54" hidden="1">'HF BTC'!$I$16:$K$16</definedName>
    <definedName name="_xlchart.v1.55" hidden="1">'HF BTC'!$I$17:$K$17</definedName>
    <definedName name="_xlchart.v1.56" hidden="1">'HF BTC'!$I$18:$K$18</definedName>
    <definedName name="_xlchart.v1.57" hidden="1">'HF BTC'!$I$19:$K$19</definedName>
    <definedName name="_xlchart.v1.58" hidden="1">'HF BTC'!$I$20:$K$20</definedName>
    <definedName name="_xlchart.v1.59" hidden="1">'HF BTC'!$I$21:$K$21</definedName>
    <definedName name="_xlchart.v1.6" hidden="1">'HF BTC'!$I$13:$K$13</definedName>
    <definedName name="_xlchart.v1.60" hidden="1">'HF BTC'!$I$22:$K$22</definedName>
    <definedName name="_xlchart.v1.61" hidden="1">'HF BTC'!$I$23:$K$23</definedName>
    <definedName name="_xlchart.v1.62" hidden="1">'HF BTC'!$I$24:$K$24</definedName>
    <definedName name="_xlchart.v1.63" hidden="1">'HF BTC'!$I$25:$K$25</definedName>
    <definedName name="_xlchart.v1.64" hidden="1">'HF BTC'!$I$26:$K$26</definedName>
    <definedName name="_xlchart.v1.65" hidden="1">'HF BTC'!$I$27:$K$27</definedName>
    <definedName name="_xlchart.v1.66" hidden="1">'HF BTC'!$I$28:$K$28</definedName>
    <definedName name="_xlchart.v1.67" hidden="1">'HF BTC'!$I$29:$K$29</definedName>
    <definedName name="_xlchart.v1.68" hidden="1">'HF BTC'!$I$30:$K$30</definedName>
    <definedName name="_xlchart.v1.69" hidden="1">'HF BTC'!$I$31:$K$31</definedName>
    <definedName name="_xlchart.v1.7" hidden="1">'HF BTC'!$I$14:$K$14</definedName>
    <definedName name="_xlchart.v1.70" hidden="1">'HF BTC'!$I$32:$K$32</definedName>
    <definedName name="_xlchart.v1.71" hidden="1">'HF BTC'!$I$33:$K$33</definedName>
    <definedName name="_xlchart.v1.72" hidden="1">'HF BTC'!$I$34:$K$34</definedName>
    <definedName name="_xlchart.v1.73" hidden="1">'HF BTC'!$I$35:$K$35</definedName>
    <definedName name="_xlchart.v1.74" hidden="1">'HF BTC'!$I$36:$K$36</definedName>
    <definedName name="_xlchart.v1.75" hidden="1">'HF BTC'!$I$37:$K$37</definedName>
    <definedName name="_xlchart.v1.76" hidden="1">'HF BTC'!$I$38:$K$38</definedName>
    <definedName name="_xlchart.v1.77" hidden="1">'HF BTC'!$I$39:$K$39</definedName>
    <definedName name="_xlchart.v1.78" hidden="1">'HF BTC'!$I$40:$K$40</definedName>
    <definedName name="_xlchart.v1.79" hidden="1">'HF BTC'!$I$41:$K$41</definedName>
    <definedName name="_xlchart.v1.8" hidden="1">'HF BTC'!$I$15:$K$15</definedName>
    <definedName name="_xlchart.v1.80" hidden="1">'HF BTC'!$I$42:$K$42</definedName>
    <definedName name="_xlchart.v1.81" hidden="1">'HF BTC'!$I$43:$K$43</definedName>
    <definedName name="_xlchart.v1.82" hidden="1">'HF BTC'!$I$44:$K$44</definedName>
    <definedName name="_xlchart.v1.83" hidden="1">'HF BTC'!$I$45:$K$45</definedName>
    <definedName name="_xlchart.v1.84" hidden="1">'HF BTC'!$I$46:$K$46</definedName>
    <definedName name="_xlchart.v1.85" hidden="1">'HF BTC'!$I$47:$K$47</definedName>
    <definedName name="_xlchart.v1.86" hidden="1">'HF BTC'!$I$48:$K$48</definedName>
    <definedName name="_xlchart.v1.87" hidden="1">'HF BTC'!$I$7:$K$7</definedName>
    <definedName name="_xlchart.v1.88" hidden="1">'HF BTC'!$I$8:$K$8</definedName>
    <definedName name="_xlchart.v1.89" hidden="1">'HF BTC'!$I$9:$K$9</definedName>
    <definedName name="_xlchart.v1.9" hidden="1">'HF BTC'!$I$16:$K$16</definedName>
    <definedName name="_xlchart.v1.91" hidden="1">'HF BTC'!$I$10:$K$10</definedName>
    <definedName name="_xlchart.v1.92" hidden="1">'HF BTC'!$I$11:$K$11</definedName>
    <definedName name="_xlchart.v1.93" hidden="1">'HF BTC'!$I$12:$K$12</definedName>
    <definedName name="_xlchart.v1.94" hidden="1">'HF BTC'!$I$13:$K$13</definedName>
    <definedName name="_xlchart.v1.95" hidden="1">'HF BTC'!$I$14:$K$14</definedName>
    <definedName name="_xlchart.v1.96" hidden="1">'HF BTC'!$I$15:$K$15</definedName>
    <definedName name="_xlchart.v1.97" hidden="1">'HF BTC'!$I$16:$K$16</definedName>
    <definedName name="_xlchart.v1.98" hidden="1">'HF BTC'!$I$17:$K$17</definedName>
    <definedName name="_xlchart.v1.99" hidden="1">'HF BTC'!$I$18:$K$18</definedName>
    <definedName name="_xlchart.v2.90" hidden="1">'HF BTC'!$I$8:$K$8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H30" i="2" s="1"/>
  <c r="H27" i="2"/>
  <c r="H26" i="2" s="1"/>
  <c r="C27" i="2"/>
  <c r="C28" i="2" s="1"/>
  <c r="C21" i="2"/>
  <c r="C22" i="2" s="1"/>
  <c r="C14" i="2"/>
  <c r="C13" i="2"/>
  <c r="C15" i="2" s="1"/>
  <c r="C9" i="2"/>
  <c r="C8" i="2"/>
  <c r="I26" i="2" l="1"/>
  <c r="H25" i="2"/>
  <c r="I30" i="2"/>
  <c r="H31" i="2"/>
  <c r="I29" i="2"/>
  <c r="I27" i="2"/>
  <c r="K27" i="2" l="1"/>
  <c r="J27" i="2"/>
  <c r="K29" i="2"/>
  <c r="J29" i="2"/>
  <c r="H32" i="2"/>
  <c r="I31" i="2"/>
  <c r="K30" i="2"/>
  <c r="J30" i="2"/>
  <c r="H24" i="2"/>
  <c r="I25" i="2"/>
  <c r="J26" i="2"/>
  <c r="K26" i="2"/>
  <c r="K31" i="2" l="1"/>
  <c r="J31" i="2"/>
  <c r="I32" i="2"/>
  <c r="H33" i="2"/>
  <c r="K25" i="2"/>
  <c r="J25" i="2"/>
  <c r="I24" i="2"/>
  <c r="H23" i="2"/>
  <c r="H22" i="2" l="1"/>
  <c r="I23" i="2"/>
  <c r="J24" i="2"/>
  <c r="K24" i="2"/>
  <c r="I33" i="2"/>
  <c r="H34" i="2"/>
  <c r="K32" i="2"/>
  <c r="J32" i="2"/>
  <c r="I34" i="2" l="1"/>
  <c r="H35" i="2"/>
  <c r="K33" i="2"/>
  <c r="J33" i="2"/>
  <c r="K23" i="2"/>
  <c r="J23" i="2"/>
  <c r="I22" i="2"/>
  <c r="H21" i="2"/>
  <c r="H20" i="2" l="1"/>
  <c r="I21" i="2"/>
  <c r="H36" i="2"/>
  <c r="I35" i="2"/>
  <c r="J22" i="2"/>
  <c r="K22" i="2"/>
  <c r="K34" i="2"/>
  <c r="J34" i="2"/>
  <c r="I36" i="2" l="1"/>
  <c r="H37" i="2"/>
  <c r="K21" i="2"/>
  <c r="J21" i="2"/>
  <c r="K35" i="2"/>
  <c r="J35" i="2"/>
  <c r="I20" i="2"/>
  <c r="H19" i="2"/>
  <c r="K20" i="2" l="1"/>
  <c r="J20" i="2"/>
  <c r="H38" i="2"/>
  <c r="I37" i="2"/>
  <c r="H18" i="2"/>
  <c r="I19" i="2"/>
  <c r="K36" i="2"/>
  <c r="J36" i="2"/>
  <c r="K19" i="2" l="1"/>
  <c r="J19" i="2"/>
  <c r="I18" i="2"/>
  <c r="H17" i="2"/>
  <c r="K37" i="2"/>
  <c r="J37" i="2"/>
  <c r="I38" i="2"/>
  <c r="H39" i="2"/>
  <c r="I39" i="2" l="1"/>
  <c r="H40" i="2"/>
  <c r="K38" i="2"/>
  <c r="J38" i="2"/>
  <c r="H16" i="2"/>
  <c r="I17" i="2"/>
  <c r="K18" i="2"/>
  <c r="J18" i="2"/>
  <c r="I40" i="2" l="1"/>
  <c r="H41" i="2"/>
  <c r="K17" i="2"/>
  <c r="J17" i="2"/>
  <c r="I16" i="2"/>
  <c r="H15" i="2"/>
  <c r="K39" i="2"/>
  <c r="J39" i="2"/>
  <c r="K16" i="2" l="1"/>
  <c r="J16" i="2"/>
  <c r="H14" i="2"/>
  <c r="I15" i="2"/>
  <c r="H42" i="2"/>
  <c r="I41" i="2"/>
  <c r="K40" i="2"/>
  <c r="J40" i="2"/>
  <c r="K41" i="2" l="1"/>
  <c r="J41" i="2"/>
  <c r="I42" i="2"/>
  <c r="H43" i="2"/>
  <c r="K15" i="2"/>
  <c r="J15" i="2"/>
  <c r="I14" i="2"/>
  <c r="H13" i="2"/>
  <c r="I13" i="2" l="1"/>
  <c r="H12" i="2"/>
  <c r="K14" i="2"/>
  <c r="J14" i="2"/>
  <c r="H44" i="2"/>
  <c r="I43" i="2"/>
  <c r="K42" i="2"/>
  <c r="J42" i="2"/>
  <c r="I44" i="2" l="1"/>
  <c r="H45" i="2"/>
  <c r="H11" i="2"/>
  <c r="I12" i="2"/>
  <c r="K43" i="2"/>
  <c r="J43" i="2"/>
  <c r="K13" i="2"/>
  <c r="J13" i="2"/>
  <c r="I11" i="2" l="1"/>
  <c r="H10" i="2"/>
  <c r="I45" i="2"/>
  <c r="H46" i="2"/>
  <c r="K12" i="2"/>
  <c r="J12" i="2"/>
  <c r="K44" i="2"/>
  <c r="J44" i="2"/>
  <c r="I46" i="2" l="1"/>
  <c r="H47" i="2"/>
  <c r="K45" i="2"/>
  <c r="J45" i="2"/>
  <c r="H9" i="2"/>
  <c r="I10" i="2"/>
  <c r="J11" i="2"/>
  <c r="K11" i="2"/>
  <c r="K10" i="2" l="1"/>
  <c r="J10" i="2"/>
  <c r="H48" i="2"/>
  <c r="I48" i="2" s="1"/>
  <c r="I47" i="2"/>
  <c r="I9" i="2"/>
  <c r="H8" i="2"/>
  <c r="I8" i="2" s="1"/>
  <c r="K46" i="2"/>
  <c r="J46" i="2"/>
  <c r="J8" i="2" l="1"/>
  <c r="K8" i="2"/>
  <c r="J9" i="2"/>
  <c r="K9" i="2"/>
  <c r="K47" i="2"/>
  <c r="J47" i="2"/>
  <c r="K48" i="2"/>
  <c r="J48" i="2"/>
</calcChain>
</file>

<file path=xl/sharedStrings.xml><?xml version="1.0" encoding="utf-8"?>
<sst xmlns="http://schemas.openxmlformats.org/spreadsheetml/2006/main" count="70" uniqueCount="31">
  <si>
    <t xml:space="preserve">Variablen: </t>
  </si>
  <si>
    <t xml:space="preserve">Hebel </t>
  </si>
  <si>
    <t xml:space="preserve">Ratio </t>
  </si>
  <si>
    <t xml:space="preserve">2 zu 1 </t>
  </si>
  <si>
    <t xml:space="preserve">Trades um den Kurs </t>
  </si>
  <si>
    <t xml:space="preserve">&gt; Long </t>
  </si>
  <si>
    <t xml:space="preserve">&gt; Short </t>
  </si>
  <si>
    <t xml:space="preserve">Abstände der einzel Trades </t>
  </si>
  <si>
    <t xml:space="preserve">Vola zu Long </t>
  </si>
  <si>
    <t xml:space="preserve">Vola zu Short </t>
  </si>
  <si>
    <t>Long</t>
  </si>
  <si>
    <t xml:space="preserve">Short </t>
  </si>
  <si>
    <t xml:space="preserve">Take Profit </t>
  </si>
  <si>
    <t xml:space="preserve">Stop Loss </t>
  </si>
  <si>
    <t xml:space="preserve">Take </t>
  </si>
  <si>
    <t xml:space="preserve">Limit Long/Short Entry </t>
  </si>
  <si>
    <t xml:space="preserve">Kurs Bewegung </t>
  </si>
  <si>
    <t xml:space="preserve">Stop &lt;- 2 zu 1 </t>
  </si>
  <si>
    <t>Kurs fällt</t>
  </si>
  <si>
    <t>PnL Erwartet pro Position (1% zu 20x Hebel)</t>
  </si>
  <si>
    <t xml:space="preserve">Liquidität </t>
  </si>
  <si>
    <t xml:space="preserve">Pro Position </t>
  </si>
  <si>
    <t>Abstände</t>
  </si>
  <si>
    <t xml:space="preserve">Way </t>
  </si>
  <si>
    <t xml:space="preserve">Kurs aktuell </t>
  </si>
  <si>
    <t>&gt; Vola up2down Bewegung</t>
  </si>
  <si>
    <t>Ratio:</t>
  </si>
  <si>
    <t>Einsatz pro Position:</t>
  </si>
  <si>
    <t>Kurs steigt -&gt;   Short -&gt;</t>
  </si>
  <si>
    <t>Bitget / IBKR</t>
  </si>
  <si>
    <t xml:space="preserve">Lev.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</si>
</sst>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x0"/>
    <numFmt numFmtId="165" formatCode="_-[$$-409]* #,##0.00_ ;_-[$$-409]* \-#,##0.00\ ;_-[$$-409]* &quot;-&quot;??_ ;_-@_ "/>
    <numFmt numFmtId="166" formatCode="0.0%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9" fontId="0" fillId="0" borderId="0" xfId="1" applyFon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0" fontId="2" fillId="3" borderId="0" xfId="0" applyNumberFormat="1" applyFont="1" applyFill="1"/>
    <xf numFmtId="10" fontId="2" fillId="0" borderId="0" xfId="0" applyNumberFormat="1" applyFont="1"/>
    <xf numFmtId="0" fontId="2" fillId="0" borderId="0" xfId="0" applyFont="1" applyAlignment="1">
      <alignment horizontal="right"/>
    </xf>
    <xf numFmtId="4" fontId="2" fillId="2" borderId="0" xfId="0" applyNumberFormat="1" applyFont="1" applyFill="1"/>
    <xf numFmtId="4" fontId="2" fillId="0" borderId="0" xfId="0" applyNumberFormat="1" applyFont="1"/>
    <xf numFmtId="10" fontId="5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4" fontId="2" fillId="0" borderId="2" xfId="0" applyNumberFormat="1" applyFont="1" applyBorder="1"/>
    <xf numFmtId="10" fontId="2" fillId="4" borderId="3" xfId="0" applyNumberFormat="1" applyFont="1" applyFill="1" applyBorder="1"/>
    <xf numFmtId="4" fontId="2" fillId="2" borderId="3" xfId="0" applyNumberFormat="1" applyFont="1" applyFill="1" applyBorder="1"/>
    <xf numFmtId="4" fontId="2" fillId="0" borderId="3" xfId="0" applyNumberFormat="1" applyFont="1" applyBorder="1"/>
    <xf numFmtId="10" fontId="2" fillId="4" borderId="0" xfId="0" applyNumberFormat="1" applyFont="1" applyFill="1"/>
    <xf numFmtId="10" fontId="2" fillId="3" borderId="4" xfId="0" applyNumberFormat="1" applyFont="1" applyFill="1" applyBorder="1"/>
    <xf numFmtId="4" fontId="2" fillId="2" borderId="4" xfId="0" applyNumberFormat="1" applyFont="1" applyFill="1" applyBorder="1"/>
    <xf numFmtId="4" fontId="2" fillId="0" borderId="4" xfId="0" applyNumberFormat="1" applyFont="1" applyBorder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5" borderId="0" xfId="0" applyFill="1"/>
    <xf numFmtId="10" fontId="2" fillId="4" borderId="0" xfId="1" applyNumberFormat="1" applyFont="1" applyFill="1" applyBorder="1"/>
    <xf numFmtId="10" fontId="2" fillId="4" borderId="4" xfId="0" applyNumberFormat="1" applyFont="1" applyFill="1" applyBorder="1"/>
    <xf numFmtId="0" fontId="4" fillId="5" borderId="0" xfId="0" applyFont="1" applyFill="1"/>
    <xf numFmtId="10" fontId="0" fillId="5" borderId="0" xfId="0" applyNumberFormat="1" applyFill="1"/>
    <xf numFmtId="0" fontId="0" fillId="5" borderId="0" xfId="0" applyFill="1" applyAlignment="1">
      <alignment horizontal="right"/>
    </xf>
    <xf numFmtId="164" fontId="0" fillId="5" borderId="0" xfId="1" applyNumberFormat="1" applyFont="1" applyFill="1"/>
    <xf numFmtId="9" fontId="0" fillId="5" borderId="0" xfId="1" applyFont="1" applyFill="1"/>
    <xf numFmtId="166" fontId="0" fillId="5" borderId="0" xfId="1" applyNumberFormat="1" applyFont="1" applyFill="1"/>
    <xf numFmtId="165" fontId="0" fillId="5" borderId="0" xfId="0" applyNumberFormat="1" applyFill="1"/>
    <xf numFmtId="165" fontId="0" fillId="5" borderId="2" xfId="0" applyNumberFormat="1" applyFill="1" applyBorder="1"/>
    <xf numFmtId="0" fontId="3" fillId="0" borderId="2" xfId="0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165" fontId="3" fillId="5" borderId="2" xfId="0" applyNumberFormat="1" applyFont="1" applyFill="1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'HF BTC'!$I$8:$I$48</c:f>
              <c:numCache>
                <c:formatCode>#,##0.00</c:formatCode>
                <c:ptCount val="41"/>
                <c:pt idx="0">
                  <c:v>94243.760000000009</c:v>
                </c:pt>
                <c:pt idx="1">
                  <c:v>94062.521999999997</c:v>
                </c:pt>
                <c:pt idx="2">
                  <c:v>93881.284</c:v>
                </c:pt>
                <c:pt idx="3">
                  <c:v>93700.046000000002</c:v>
                </c:pt>
                <c:pt idx="4">
                  <c:v>93518.808000000005</c:v>
                </c:pt>
                <c:pt idx="5">
                  <c:v>93337.57</c:v>
                </c:pt>
                <c:pt idx="6">
                  <c:v>93156.332000000009</c:v>
                </c:pt>
                <c:pt idx="7">
                  <c:v>92975.093999999997</c:v>
                </c:pt>
                <c:pt idx="8">
                  <c:v>92793.856</c:v>
                </c:pt>
                <c:pt idx="9">
                  <c:v>92612.618000000002</c:v>
                </c:pt>
                <c:pt idx="10">
                  <c:v>92431.38</c:v>
                </c:pt>
                <c:pt idx="11">
                  <c:v>92250.142000000007</c:v>
                </c:pt>
                <c:pt idx="12">
                  <c:v>92068.903999999995</c:v>
                </c:pt>
                <c:pt idx="13">
                  <c:v>91887.665999999997</c:v>
                </c:pt>
                <c:pt idx="14">
                  <c:v>91706.428</c:v>
                </c:pt>
                <c:pt idx="15">
                  <c:v>91525.19</c:v>
                </c:pt>
                <c:pt idx="16">
                  <c:v>91343.952000000005</c:v>
                </c:pt>
                <c:pt idx="17">
                  <c:v>91162.714000000007</c:v>
                </c:pt>
                <c:pt idx="18">
                  <c:v>90981.475999999995</c:v>
                </c:pt>
                <c:pt idx="19">
                  <c:v>90800.237999999998</c:v>
                </c:pt>
                <c:pt idx="20" formatCode="_-[$$-409]* #,##0.00_ ;_-[$$-409]* \-#,##0.00\ ;_-[$$-409]* &quot;-&quot;??_ ;_-@_ ">
                  <c:v>90619</c:v>
                </c:pt>
                <c:pt idx="21">
                  <c:v>90438.123752495012</c:v>
                </c:pt>
                <c:pt idx="22">
                  <c:v>90257.968127490036</c:v>
                </c:pt>
                <c:pt idx="23">
                  <c:v>90078.528827037779</c:v>
                </c:pt>
                <c:pt idx="24">
                  <c:v>89899.801587301583</c:v>
                </c:pt>
                <c:pt idx="25">
                  <c:v>89721.782178217822</c:v>
                </c:pt>
                <c:pt idx="26">
                  <c:v>89544.466403162049</c:v>
                </c:pt>
                <c:pt idx="27">
                  <c:v>89367.850098619325</c:v>
                </c:pt>
                <c:pt idx="28">
                  <c:v>89191.92913385827</c:v>
                </c:pt>
                <c:pt idx="29">
                  <c:v>89016.699410609042</c:v>
                </c:pt>
                <c:pt idx="30">
                  <c:v>88842.156862745091</c:v>
                </c:pt>
                <c:pt idx="31">
                  <c:v>88668.297455968685</c:v>
                </c:pt>
                <c:pt idx="32">
                  <c:v>88495.1171875</c:v>
                </c:pt>
                <c:pt idx="33">
                  <c:v>88322.612085769972</c:v>
                </c:pt>
                <c:pt idx="34">
                  <c:v>88150.778210116725</c:v>
                </c:pt>
                <c:pt idx="35">
                  <c:v>87979.611650485429</c:v>
                </c:pt>
                <c:pt idx="36">
                  <c:v>87809.108527131786</c:v>
                </c:pt>
                <c:pt idx="37">
                  <c:v>87639.264990328811</c:v>
                </c:pt>
                <c:pt idx="38">
                  <c:v>87470.077220077219</c:v>
                </c:pt>
                <c:pt idx="39">
                  <c:v>87301.541425818883</c:v>
                </c:pt>
                <c:pt idx="40">
                  <c:v>87133.653846153844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3A42-A82C-6498F383B5B4}"/>
            </c:ext>
          </c:extLst>
        </c:ser>
        <c:ser>
          <c:idx val="1"/>
          <c:order val="1"/>
          <c:tx>
            <c:v>Take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'HF BTC'!$J$8:$J$48</c:f>
              <c:numCache>
                <c:formatCode>#,##0.00</c:formatCode>
                <c:ptCount val="41"/>
                <c:pt idx="0">
                  <c:v>93310.65346534655</c:v>
                </c:pt>
                <c:pt idx="1">
                  <c:v>93131.209900990099</c:v>
                </c:pt>
                <c:pt idx="2">
                  <c:v>92951.766336633664</c:v>
                </c:pt>
                <c:pt idx="3">
                  <c:v>92772.322772277228</c:v>
                </c:pt>
                <c:pt idx="4">
                  <c:v>92592.879207920792</c:v>
                </c:pt>
                <c:pt idx="5">
                  <c:v>92413.435643564357</c:v>
                </c:pt>
                <c:pt idx="6">
                  <c:v>92233.992079207936</c:v>
                </c:pt>
                <c:pt idx="7">
                  <c:v>92054.548514851485</c:v>
                </c:pt>
                <c:pt idx="8">
                  <c:v>91875.10495049505</c:v>
                </c:pt>
                <c:pt idx="9">
                  <c:v>91695.661386138614</c:v>
                </c:pt>
                <c:pt idx="10">
                  <c:v>91516.217821782178</c:v>
                </c:pt>
                <c:pt idx="11">
                  <c:v>91336.774257425743</c:v>
                </c:pt>
                <c:pt idx="12">
                  <c:v>91157.330693069307</c:v>
                </c:pt>
                <c:pt idx="13">
                  <c:v>90977.887128712871</c:v>
                </c:pt>
                <c:pt idx="14">
                  <c:v>90798.443564356436</c:v>
                </c:pt>
                <c:pt idx="15">
                  <c:v>90619</c:v>
                </c:pt>
                <c:pt idx="16">
                  <c:v>90439.556435643564</c:v>
                </c:pt>
                <c:pt idx="17">
                  <c:v>90260.112871287129</c:v>
                </c:pt>
                <c:pt idx="18">
                  <c:v>90080.669306930693</c:v>
                </c:pt>
                <c:pt idx="19">
                  <c:v>89901.225742574257</c:v>
                </c:pt>
                <c:pt idx="21">
                  <c:v>91342.504990019966</c:v>
                </c:pt>
                <c:pt idx="22">
                  <c:v>91160.547808764939</c:v>
                </c:pt>
                <c:pt idx="23">
                  <c:v>90979.314115308152</c:v>
                </c:pt>
                <c:pt idx="24">
                  <c:v>90798.799603174601</c:v>
                </c:pt>
                <c:pt idx="25">
                  <c:v>90619</c:v>
                </c:pt>
                <c:pt idx="26">
                  <c:v>90439.911067193665</c:v>
                </c:pt>
                <c:pt idx="27">
                  <c:v>90261.528599605517</c:v>
                </c:pt>
                <c:pt idx="28">
                  <c:v>90083.848425196848</c:v>
                </c:pt>
                <c:pt idx="29">
                  <c:v>89906.86640471514</c:v>
                </c:pt>
                <c:pt idx="30">
                  <c:v>89730.578431372545</c:v>
                </c:pt>
                <c:pt idx="31">
                  <c:v>89554.980430528376</c:v>
                </c:pt>
                <c:pt idx="32">
                  <c:v>89380.068359375</c:v>
                </c:pt>
                <c:pt idx="33">
                  <c:v>89205.838206627668</c:v>
                </c:pt>
                <c:pt idx="34">
                  <c:v>89032.28599221789</c:v>
                </c:pt>
                <c:pt idx="35">
                  <c:v>88859.407766990291</c:v>
                </c:pt>
                <c:pt idx="36">
                  <c:v>88687.199612403099</c:v>
                </c:pt>
                <c:pt idx="37">
                  <c:v>88515.657640232093</c:v>
                </c:pt>
                <c:pt idx="38">
                  <c:v>88344.777992277988</c:v>
                </c:pt>
                <c:pt idx="39">
                  <c:v>88174.556840077072</c:v>
                </c:pt>
                <c:pt idx="40">
                  <c:v>88004.99038461539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3A42-A82C-6498F383B5B4}"/>
            </c:ext>
          </c:extLst>
        </c:ser>
        <c:ser>
          <c:idx val="2"/>
          <c:order val="2"/>
          <c:tx>
            <c:v>Stop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'HF BTC'!$K$8:$K$48</c:f>
              <c:numCache>
                <c:formatCode>#,##0.00</c:formatCode>
                <c:ptCount val="41"/>
                <c:pt idx="0">
                  <c:v>94714.978799999997</c:v>
                </c:pt>
                <c:pt idx="1">
                  <c:v>94532.834609999991</c:v>
                </c:pt>
                <c:pt idx="2">
                  <c:v>94350.690419999984</c:v>
                </c:pt>
                <c:pt idx="3">
                  <c:v>94168.546229999993</c:v>
                </c:pt>
                <c:pt idx="4">
                  <c:v>93986.402040000001</c:v>
                </c:pt>
                <c:pt idx="5">
                  <c:v>93804.257849999995</c:v>
                </c:pt>
                <c:pt idx="6">
                  <c:v>93622.113660000003</c:v>
                </c:pt>
                <c:pt idx="7">
                  <c:v>93439.969469999982</c:v>
                </c:pt>
                <c:pt idx="8">
                  <c:v>93257.82527999999</c:v>
                </c:pt>
                <c:pt idx="9">
                  <c:v>93075.681089999998</c:v>
                </c:pt>
                <c:pt idx="10">
                  <c:v>92893.536899999992</c:v>
                </c:pt>
                <c:pt idx="11">
                  <c:v>92711.39271</c:v>
                </c:pt>
                <c:pt idx="12">
                  <c:v>92529.248519999979</c:v>
                </c:pt>
                <c:pt idx="13">
                  <c:v>92347.104329999987</c:v>
                </c:pt>
                <c:pt idx="14">
                  <c:v>92164.960139999996</c:v>
                </c:pt>
                <c:pt idx="15">
                  <c:v>91982.815949999989</c:v>
                </c:pt>
                <c:pt idx="16">
                  <c:v>91800.671759999997</c:v>
                </c:pt>
                <c:pt idx="17">
                  <c:v>91618.527569999991</c:v>
                </c:pt>
                <c:pt idx="18">
                  <c:v>91436.383379999985</c:v>
                </c:pt>
                <c:pt idx="19">
                  <c:v>91254.239189999993</c:v>
                </c:pt>
                <c:pt idx="21">
                  <c:v>89988.182838303503</c:v>
                </c:pt>
                <c:pt idx="22">
                  <c:v>89808.923509940345</c:v>
                </c:pt>
                <c:pt idx="23">
                  <c:v>89630.376942326155</c:v>
                </c:pt>
                <c:pt idx="24">
                  <c:v>89452.538892837401</c:v>
                </c:pt>
                <c:pt idx="25">
                  <c:v>89275.405152455554</c:v>
                </c:pt>
                <c:pt idx="26">
                  <c:v>89098.971545434877</c:v>
                </c:pt>
                <c:pt idx="27">
                  <c:v>88923.233928974456</c:v>
                </c:pt>
                <c:pt idx="28">
                  <c:v>88748.188192893809</c:v>
                </c:pt>
                <c:pt idx="29">
                  <c:v>88573.830259312483</c:v>
                </c:pt>
                <c:pt idx="30">
                  <c:v>88400.156082333429</c:v>
                </c:pt>
                <c:pt idx="31">
                  <c:v>88227.161647730041</c:v>
                </c:pt>
                <c:pt idx="32">
                  <c:v>88054.842972636819</c:v>
                </c:pt>
                <c:pt idx="33">
                  <c:v>87883.196105243769</c:v>
                </c:pt>
                <c:pt idx="34">
                  <c:v>87712.217124494258</c:v>
                </c:pt>
                <c:pt idx="35">
                  <c:v>87541.9021397865</c:v>
                </c:pt>
                <c:pt idx="36">
                  <c:v>87372.24729067841</c:v>
                </c:pt>
                <c:pt idx="37">
                  <c:v>87203.24874659584</c:v>
                </c:pt>
                <c:pt idx="38">
                  <c:v>87034.902706544512</c:v>
                </c:pt>
                <c:pt idx="39">
                  <c:v>86867.205398824764</c:v>
                </c:pt>
                <c:pt idx="40">
                  <c:v>86700.153080750097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3A42-A82C-6498F383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682239"/>
        <c:axId val="1578693215"/>
      </c:lineChart>
      <c:catAx>
        <c:axId val="1938682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693215"/>
        <c:crosses val="autoZero"/>
        <c:auto val="1"/>
        <c:lblAlgn val="ctr"/>
        <c:lblOffset val="100"/>
        <c:noMultiLvlLbl val="0"/>
      </c:catAx>
      <c:valAx>
        <c:axId val="1578693215"/>
        <c:scaling>
          <c:orientation val="minMax"/>
          <c:max val="100000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72159</xdr:colOff>
      <xdr:row>6</xdr:row>
      <xdr:rowOff>259771</xdr:rowOff>
    </xdr:from>
    <xdr:to>
      <xdr:col>26</xdr:col>
      <xdr:colOff>533977</xdr:colOff>
      <xdr:row>48</xdr:row>
      <xdr:rowOff>14431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36A4BA7-6F3A-CD58-6D88-07122A29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2149-E939-194C-9F9B-EBD0735354F8}">
  <dimension ref="B2:O50"/>
  <sheetViews>
    <sheetView showGridLines="0" tabSelected="1" zoomScale="88" zoomScaleNormal="88" workbookViewId="0">
      <selection activeCell="B29" sqref="B29"/>
    </sheetView>
  </sheetViews>
  <sheetFormatPr baseColWidth="10" defaultRowHeight="16" x14ac:dyDescent="0.2"/>
  <cols>
    <col min="1" max="1" width="1.6640625" customWidth="1"/>
    <col min="2" max="2" width="36.5" bestFit="1" customWidth="1"/>
    <col min="3" max="3" width="10.83203125" style="33"/>
    <col min="5" max="5" width="5.1640625" customWidth="1"/>
    <col min="6" max="6" width="18.33203125" customWidth="1"/>
    <col min="8" max="8" width="10.83203125" style="2"/>
    <col min="9" max="9" width="27.5" customWidth="1"/>
    <col min="10" max="10" width="21.5" style="3" customWidth="1"/>
    <col min="11" max="11" width="24" style="3" customWidth="1"/>
    <col min="12" max="12" width="2.1640625" style="3" customWidth="1"/>
    <col min="13" max="13" width="2.1640625" customWidth="1"/>
    <col min="14" max="14" width="24" customWidth="1"/>
  </cols>
  <sheetData>
    <row r="2" spans="2:15" x14ac:dyDescent="0.2">
      <c r="C2" s="36"/>
      <c r="F2" s="5"/>
    </row>
    <row r="4" spans="2:15" x14ac:dyDescent="0.2">
      <c r="B4" s="3" t="s">
        <v>29</v>
      </c>
      <c r="C4" s="36"/>
    </row>
    <row r="6" spans="2:15" x14ac:dyDescent="0.2">
      <c r="B6" s="3" t="s">
        <v>0</v>
      </c>
      <c r="I6" s="8"/>
      <c r="N6" s="3"/>
    </row>
    <row r="7" spans="2:15" ht="22" x14ac:dyDescent="0.3">
      <c r="B7" t="s">
        <v>4</v>
      </c>
      <c r="C7" s="33">
        <v>40</v>
      </c>
      <c r="G7" s="23" t="s">
        <v>23</v>
      </c>
      <c r="H7" s="11" t="s">
        <v>22</v>
      </c>
      <c r="I7" s="12" t="s">
        <v>15</v>
      </c>
      <c r="J7" s="12" t="s">
        <v>12</v>
      </c>
      <c r="K7" s="12" t="s">
        <v>13</v>
      </c>
      <c r="L7" s="12"/>
      <c r="M7" s="3"/>
      <c r="N7" s="12"/>
    </row>
    <row r="8" spans="2:15" x14ac:dyDescent="0.2">
      <c r="B8" t="s">
        <v>5</v>
      </c>
      <c r="C8" s="33">
        <f>C7*0.5</f>
        <v>20</v>
      </c>
      <c r="F8" s="46" t="s">
        <v>28</v>
      </c>
      <c r="G8" s="27" t="s">
        <v>11</v>
      </c>
      <c r="H8" s="16">
        <f>C10+H9</f>
        <v>4.0000000000000022E-2</v>
      </c>
      <c r="I8" s="17">
        <f>I28*(1+H8)</f>
        <v>94243.760000000009</v>
      </c>
      <c r="J8" s="18">
        <f>I8/(1+C21)</f>
        <v>93310.65346534655</v>
      </c>
      <c r="K8" s="18">
        <f>I8*(1+C22)</f>
        <v>94714.978799999997</v>
      </c>
      <c r="L8" s="18"/>
      <c r="M8" s="25"/>
      <c r="N8" s="13"/>
      <c r="O8" s="47"/>
    </row>
    <row r="9" spans="2:15" x14ac:dyDescent="0.2">
      <c r="B9" t="s">
        <v>6</v>
      </c>
      <c r="C9" s="33">
        <f>C7*0.5</f>
        <v>20</v>
      </c>
      <c r="F9" s="46"/>
      <c r="G9" s="28" t="s">
        <v>11</v>
      </c>
      <c r="H9" s="19">
        <f>H10+C10</f>
        <v>3.800000000000002E-2</v>
      </c>
      <c r="I9" s="9">
        <f>I28*(1+H9)</f>
        <v>94062.521999999997</v>
      </c>
      <c r="J9" s="10">
        <f>I9/(1+C21)</f>
        <v>93131.209900990099</v>
      </c>
      <c r="K9" s="10">
        <f>I9*(1+C22)</f>
        <v>94532.834609999991</v>
      </c>
      <c r="L9" s="10"/>
      <c r="N9" s="13"/>
      <c r="O9" s="47"/>
    </row>
    <row r="10" spans="2:15" x14ac:dyDescent="0.2">
      <c r="B10" t="s">
        <v>7</v>
      </c>
      <c r="C10" s="37">
        <v>2E-3</v>
      </c>
      <c r="F10" s="46"/>
      <c r="G10" s="28" t="s">
        <v>11</v>
      </c>
      <c r="H10" s="19">
        <f>H11+C10</f>
        <v>3.6000000000000018E-2</v>
      </c>
      <c r="I10" s="9">
        <f>I28*(1+H10)</f>
        <v>93881.284</v>
      </c>
      <c r="J10" s="10">
        <f>I10/(1+C21)</f>
        <v>92951.766336633664</v>
      </c>
      <c r="K10" s="10">
        <f>I10*(1+C22)</f>
        <v>94350.690419999984</v>
      </c>
      <c r="L10" s="10"/>
      <c r="N10" s="13"/>
      <c r="O10" s="47"/>
    </row>
    <row r="11" spans="2:15" x14ac:dyDescent="0.2">
      <c r="B11" t="s">
        <v>2</v>
      </c>
      <c r="C11" s="38" t="s">
        <v>3</v>
      </c>
      <c r="F11" s="46"/>
      <c r="G11" s="28" t="s">
        <v>11</v>
      </c>
      <c r="H11" s="19">
        <f>C10+H12</f>
        <v>3.4000000000000016E-2</v>
      </c>
      <c r="I11" s="9">
        <f>I28*(1+H11)</f>
        <v>93700.046000000002</v>
      </c>
      <c r="J11" s="10">
        <f>I11/(1+C21)</f>
        <v>92772.322772277228</v>
      </c>
      <c r="K11" s="10">
        <f>I11*(1+C22)</f>
        <v>94168.546229999993</v>
      </c>
      <c r="L11" s="10"/>
      <c r="N11" s="13"/>
      <c r="O11" s="47"/>
    </row>
    <row r="12" spans="2:15" x14ac:dyDescent="0.2">
      <c r="B12" t="s">
        <v>1</v>
      </c>
      <c r="C12" s="39">
        <v>20</v>
      </c>
      <c r="F12" s="46"/>
      <c r="G12" s="28" t="s">
        <v>11</v>
      </c>
      <c r="H12" s="19">
        <f>H13+C10</f>
        <v>3.2000000000000015E-2</v>
      </c>
      <c r="I12" s="9">
        <f>I28*(1+H12)</f>
        <v>93518.808000000005</v>
      </c>
      <c r="J12" s="10">
        <f>I12/(1+C21)</f>
        <v>92592.879207920792</v>
      </c>
      <c r="K12" s="10">
        <f>I12*(1+C22)</f>
        <v>93986.402040000001</v>
      </c>
      <c r="L12" s="10"/>
      <c r="N12" s="13"/>
      <c r="O12" s="47"/>
    </row>
    <row r="13" spans="2:15" x14ac:dyDescent="0.2">
      <c r="B13" t="s">
        <v>8</v>
      </c>
      <c r="C13" s="37">
        <f>C8*C10</f>
        <v>0.04</v>
      </c>
      <c r="F13" s="46"/>
      <c r="G13" s="28" t="s">
        <v>11</v>
      </c>
      <c r="H13" s="19">
        <f>C10+H14</f>
        <v>3.0000000000000013E-2</v>
      </c>
      <c r="I13" s="9">
        <f>I28*(1+H13)</f>
        <v>93337.57</v>
      </c>
      <c r="J13" s="10">
        <f>I13/(1+C21)</f>
        <v>92413.435643564357</v>
      </c>
      <c r="K13" s="10">
        <f>I13*(1+C22)</f>
        <v>93804.257849999995</v>
      </c>
      <c r="L13" s="10"/>
      <c r="N13" s="13"/>
      <c r="O13" s="47"/>
    </row>
    <row r="14" spans="2:15" x14ac:dyDescent="0.2">
      <c r="B14" t="s">
        <v>9</v>
      </c>
      <c r="C14" s="37">
        <f>C9*C10</f>
        <v>0.04</v>
      </c>
      <c r="F14" s="46"/>
      <c r="G14" s="28" t="s">
        <v>11</v>
      </c>
      <c r="H14" s="19">
        <f>H15+C10</f>
        <v>2.8000000000000011E-2</v>
      </c>
      <c r="I14" s="9">
        <f>I28*(1+H14)</f>
        <v>93156.332000000009</v>
      </c>
      <c r="J14" s="10">
        <f>I14/(1+C21)</f>
        <v>92233.992079207936</v>
      </c>
      <c r="K14" s="10">
        <f>I14*(1+C22)</f>
        <v>93622.113660000003</v>
      </c>
      <c r="L14" s="10"/>
      <c r="N14" s="13"/>
      <c r="O14" s="47"/>
    </row>
    <row r="15" spans="2:15" x14ac:dyDescent="0.2">
      <c r="B15" t="s">
        <v>25</v>
      </c>
      <c r="C15" s="37">
        <f>C13-(-C14)</f>
        <v>0.08</v>
      </c>
      <c r="F15" s="46"/>
      <c r="G15" s="28" t="s">
        <v>11</v>
      </c>
      <c r="H15" s="19">
        <f>H16+C10</f>
        <v>2.6000000000000009E-2</v>
      </c>
      <c r="I15" s="9">
        <f>I28*(1+H15)</f>
        <v>92975.093999999997</v>
      </c>
      <c r="J15" s="10">
        <f>I15/(1+C21)</f>
        <v>92054.548514851485</v>
      </c>
      <c r="K15" s="10">
        <f>I15*(1+C22)</f>
        <v>93439.969469999982</v>
      </c>
      <c r="L15" s="10"/>
      <c r="N15" s="13"/>
      <c r="O15" s="47"/>
    </row>
    <row r="16" spans="2:15" x14ac:dyDescent="0.2">
      <c r="F16" s="46"/>
      <c r="G16" s="28" t="s">
        <v>11</v>
      </c>
      <c r="H16" s="19">
        <f>H17+C10</f>
        <v>2.4000000000000007E-2</v>
      </c>
      <c r="I16" s="9">
        <f>I28*(1+H16)</f>
        <v>92793.856</v>
      </c>
      <c r="J16" s="10">
        <f>I16/(1+C21)</f>
        <v>91875.10495049505</v>
      </c>
      <c r="K16" s="10">
        <f>I16*(1+C22)</f>
        <v>93257.82527999999</v>
      </c>
      <c r="L16" s="10"/>
      <c r="N16" s="13"/>
      <c r="O16" s="47"/>
    </row>
    <row r="17" spans="2:15" x14ac:dyDescent="0.2">
      <c r="E17" s="1"/>
      <c r="F17" s="46"/>
      <c r="G17" s="28" t="s">
        <v>11</v>
      </c>
      <c r="H17" s="19">
        <f>H18+C10</f>
        <v>2.2000000000000006E-2</v>
      </c>
      <c r="I17" s="9">
        <f>I28*(1+H17)</f>
        <v>92612.618000000002</v>
      </c>
      <c r="J17" s="10">
        <f>I17/(1+C21)</f>
        <v>91695.661386138614</v>
      </c>
      <c r="K17" s="10">
        <f>I17*(1+C22)</f>
        <v>93075.681089999998</v>
      </c>
      <c r="L17" s="10"/>
      <c r="N17" s="13"/>
      <c r="O17" s="47"/>
    </row>
    <row r="18" spans="2:15" x14ac:dyDescent="0.2">
      <c r="B18" s="3" t="s">
        <v>26</v>
      </c>
      <c r="C18" s="38" t="s">
        <v>3</v>
      </c>
      <c r="F18" s="46"/>
      <c r="G18" s="28" t="s">
        <v>11</v>
      </c>
      <c r="H18" s="19">
        <f>H19+C10</f>
        <v>2.0000000000000004E-2</v>
      </c>
      <c r="I18" s="9">
        <f>I28*(1+H18)</f>
        <v>92431.38</v>
      </c>
      <c r="J18" s="10">
        <f>I18/(1+C21)</f>
        <v>91516.217821782178</v>
      </c>
      <c r="K18" s="10">
        <f>I18*(1+C22)</f>
        <v>92893.536899999992</v>
      </c>
      <c r="L18" s="10"/>
      <c r="N18" s="13"/>
      <c r="O18" s="47"/>
    </row>
    <row r="19" spans="2:15" x14ac:dyDescent="0.2">
      <c r="B19" t="s">
        <v>19</v>
      </c>
      <c r="C19" s="40">
        <v>0.2</v>
      </c>
      <c r="F19" s="46"/>
      <c r="G19" s="28" t="s">
        <v>11</v>
      </c>
      <c r="H19" s="19">
        <f>C10+H20</f>
        <v>1.8000000000000002E-2</v>
      </c>
      <c r="I19" s="9">
        <f>I28*(1+H19)</f>
        <v>92250.142000000007</v>
      </c>
      <c r="J19" s="10">
        <f>I19/(1+C21)</f>
        <v>91336.774257425743</v>
      </c>
      <c r="K19" s="10">
        <f>I19*(1+C22)</f>
        <v>92711.39271</v>
      </c>
      <c r="L19" s="10"/>
      <c r="N19" s="13"/>
      <c r="O19" s="47"/>
    </row>
    <row r="20" spans="2:15" x14ac:dyDescent="0.2">
      <c r="B20" t="s">
        <v>16</v>
      </c>
      <c r="F20" s="46"/>
      <c r="G20" s="28" t="s">
        <v>11</v>
      </c>
      <c r="H20" s="19">
        <f>C10+H21</f>
        <v>1.6E-2</v>
      </c>
      <c r="I20" s="9">
        <f>I28*(1+H20)</f>
        <v>92068.903999999995</v>
      </c>
      <c r="J20" s="10">
        <f>I20/(1+C21)</f>
        <v>91157.330693069307</v>
      </c>
      <c r="K20" s="10">
        <f>I20*(1+C22)</f>
        <v>92529.248519999979</v>
      </c>
      <c r="L20" s="10"/>
      <c r="N20" s="13"/>
      <c r="O20" s="47"/>
    </row>
    <row r="21" spans="2:15" x14ac:dyDescent="0.2">
      <c r="B21" t="s">
        <v>14</v>
      </c>
      <c r="C21" s="41">
        <f>C19/C12</f>
        <v>0.01</v>
      </c>
      <c r="F21" s="46"/>
      <c r="G21" s="28" t="s">
        <v>11</v>
      </c>
      <c r="H21" s="19">
        <f>H22+C10</f>
        <v>1.4E-2</v>
      </c>
      <c r="I21" s="9">
        <f>I28*(1+H21)</f>
        <v>91887.665999999997</v>
      </c>
      <c r="J21" s="10">
        <f>I21/(1+C21)</f>
        <v>90977.887128712871</v>
      </c>
      <c r="K21" s="10">
        <f>I21*(1+C22)</f>
        <v>92347.104329999987</v>
      </c>
      <c r="L21" s="10"/>
      <c r="N21" s="13"/>
      <c r="O21" s="47"/>
    </row>
    <row r="22" spans="2:15" x14ac:dyDescent="0.2">
      <c r="B22" t="s">
        <v>17</v>
      </c>
      <c r="C22" s="41">
        <f>C21*0.5</f>
        <v>5.0000000000000001E-3</v>
      </c>
      <c r="F22" s="46"/>
      <c r="G22" s="28" t="s">
        <v>11</v>
      </c>
      <c r="H22" s="19">
        <f>H23+C10</f>
        <v>1.2E-2</v>
      </c>
      <c r="I22" s="9">
        <f>I28*(1+H22)</f>
        <v>91706.428</v>
      </c>
      <c r="J22" s="10">
        <f>I22/(1+C21)</f>
        <v>90798.443564356436</v>
      </c>
      <c r="K22" s="10">
        <f>I22*(1+C22)</f>
        <v>92164.960139999996</v>
      </c>
      <c r="L22" s="10"/>
      <c r="N22" s="13"/>
      <c r="O22" s="47"/>
    </row>
    <row r="23" spans="2:15" x14ac:dyDescent="0.2">
      <c r="F23" s="46"/>
      <c r="G23" s="28" t="s">
        <v>11</v>
      </c>
      <c r="H23" s="19">
        <f>H24+C10</f>
        <v>0.01</v>
      </c>
      <c r="I23" s="9">
        <f>I28*(1+H23)</f>
        <v>91525.19</v>
      </c>
      <c r="J23" s="10">
        <f>I23/(1+C21)</f>
        <v>90619</v>
      </c>
      <c r="K23" s="10">
        <f>I23*(1+C22)</f>
        <v>91982.815949999989</v>
      </c>
      <c r="L23" s="10"/>
      <c r="N23" s="13"/>
      <c r="O23" s="47"/>
    </row>
    <row r="24" spans="2:15" x14ac:dyDescent="0.2">
      <c r="F24" s="46"/>
      <c r="G24" s="28" t="s">
        <v>11</v>
      </c>
      <c r="H24" s="19">
        <f>H25+C10</f>
        <v>8.0000000000000002E-3</v>
      </c>
      <c r="I24" s="9">
        <f>I28*(1+H24)</f>
        <v>91343.952000000005</v>
      </c>
      <c r="J24" s="10">
        <f>I24/(1+C21)</f>
        <v>90439.556435643564</v>
      </c>
      <c r="K24" s="10">
        <f>I24*(1+C22)</f>
        <v>91800.671759999997</v>
      </c>
      <c r="L24" s="10"/>
      <c r="N24" s="13"/>
      <c r="O24" s="47"/>
    </row>
    <row r="25" spans="2:15" x14ac:dyDescent="0.2">
      <c r="B25" s="3" t="s">
        <v>27</v>
      </c>
      <c r="F25" s="46"/>
      <c r="G25" s="28" t="s">
        <v>11</v>
      </c>
      <c r="H25" s="19">
        <f>H26+C10</f>
        <v>6.0000000000000001E-3</v>
      </c>
      <c r="I25" s="9">
        <f>I28*(1+H25)</f>
        <v>91162.714000000007</v>
      </c>
      <c r="J25" s="10">
        <f>I25/(1+C21)</f>
        <v>90260.112871287129</v>
      </c>
      <c r="K25" s="10">
        <f>I25*(1+C22)</f>
        <v>91618.527569999991</v>
      </c>
      <c r="L25" s="10"/>
      <c r="N25" s="13"/>
      <c r="O25" s="47"/>
    </row>
    <row r="26" spans="2:15" x14ac:dyDescent="0.2">
      <c r="B26" t="s">
        <v>20</v>
      </c>
      <c r="C26" s="42">
        <v>100</v>
      </c>
      <c r="F26" s="46"/>
      <c r="G26" s="28" t="s">
        <v>11</v>
      </c>
      <c r="H26" s="34">
        <f>H27+C10</f>
        <v>4.0000000000000001E-3</v>
      </c>
      <c r="I26" s="9">
        <f>I28*(1+H26)</f>
        <v>90981.475999999995</v>
      </c>
      <c r="J26" s="10">
        <f>I26/(1+C21)</f>
        <v>90080.669306930693</v>
      </c>
      <c r="K26" s="10">
        <f>I26*(1+C22)</f>
        <v>91436.383379999985</v>
      </c>
      <c r="L26" s="10"/>
      <c r="N26" s="13"/>
      <c r="O26" s="47"/>
    </row>
    <row r="27" spans="2:15" x14ac:dyDescent="0.2">
      <c r="B27" t="s">
        <v>21</v>
      </c>
      <c r="C27" s="42">
        <f>C26/C7</f>
        <v>2.5</v>
      </c>
      <c r="F27" s="46"/>
      <c r="G27" s="29" t="s">
        <v>11</v>
      </c>
      <c r="H27" s="35">
        <f>C10</f>
        <v>2E-3</v>
      </c>
      <c r="I27" s="21">
        <f>I28*(1+H27)</f>
        <v>90800.237999999998</v>
      </c>
      <c r="J27" s="22">
        <f>I27/(1+C21)</f>
        <v>89901.225742574257</v>
      </c>
      <c r="K27" s="22">
        <f>I27*(1+C22)</f>
        <v>91254.239189999993</v>
      </c>
      <c r="L27" s="22"/>
      <c r="M27" s="26"/>
      <c r="N27" s="13"/>
      <c r="O27" s="47"/>
    </row>
    <row r="28" spans="2:15" ht="33" customHeight="1" x14ac:dyDescent="0.2">
      <c r="B28" s="14" t="s">
        <v>30</v>
      </c>
      <c r="C28" s="43">
        <f>C27*C12</f>
        <v>50</v>
      </c>
      <c r="F28" s="4"/>
      <c r="G28" s="44" t="s">
        <v>24</v>
      </c>
      <c r="H28" s="45"/>
      <c r="I28" s="49">
        <v>90619</v>
      </c>
      <c r="J28" s="15"/>
      <c r="K28" s="15"/>
      <c r="L28" s="15"/>
      <c r="M28" s="14"/>
      <c r="N28" s="14"/>
    </row>
    <row r="29" spans="2:15" x14ac:dyDescent="0.2">
      <c r="F29" s="48" t="s">
        <v>18</v>
      </c>
      <c r="G29" s="30" t="s">
        <v>10</v>
      </c>
      <c r="H29" s="6">
        <f>C10</f>
        <v>2E-3</v>
      </c>
      <c r="I29" s="9">
        <f>I28/(1+H29)</f>
        <v>90438.123752495012</v>
      </c>
      <c r="J29" s="10">
        <f>I29*(1+C21)</f>
        <v>91342.504990019966</v>
      </c>
      <c r="K29" s="10">
        <f>I29/(1+C22)</f>
        <v>89988.182838303503</v>
      </c>
      <c r="L29" s="10"/>
      <c r="N29" s="24"/>
    </row>
    <row r="30" spans="2:15" x14ac:dyDescent="0.2">
      <c r="F30" s="48"/>
      <c r="G30" s="31" t="s">
        <v>10</v>
      </c>
      <c r="H30" s="6">
        <f>H29+C10</f>
        <v>4.0000000000000001E-3</v>
      </c>
      <c r="I30" s="9">
        <f>I28/(1+H30)</f>
        <v>90257.968127490036</v>
      </c>
      <c r="J30" s="10">
        <f>I30*(1+C21)</f>
        <v>91160.547808764939</v>
      </c>
      <c r="K30" s="10">
        <f>I30/(1+C22)</f>
        <v>89808.923509940345</v>
      </c>
      <c r="L30" s="10"/>
      <c r="N30" s="13"/>
    </row>
    <row r="31" spans="2:15" x14ac:dyDescent="0.2">
      <c r="F31" s="48"/>
      <c r="G31" s="31" t="s">
        <v>10</v>
      </c>
      <c r="H31" s="6">
        <f>H30+C10</f>
        <v>6.0000000000000001E-3</v>
      </c>
      <c r="I31" s="9">
        <f>I28/(1+H31)</f>
        <v>90078.528827037779</v>
      </c>
      <c r="J31" s="10">
        <f>I31*(1+C21)</f>
        <v>90979.314115308152</v>
      </c>
      <c r="K31" s="10">
        <f>I31/(1+C22)</f>
        <v>89630.376942326155</v>
      </c>
      <c r="L31" s="10"/>
      <c r="N31" s="13"/>
    </row>
    <row r="32" spans="2:15" x14ac:dyDescent="0.2">
      <c r="F32" s="48"/>
      <c r="G32" s="31" t="s">
        <v>10</v>
      </c>
      <c r="H32" s="6">
        <f>H31+$C10</f>
        <v>8.0000000000000002E-3</v>
      </c>
      <c r="I32" s="9">
        <f>I28/(1+H32)</f>
        <v>89899.801587301583</v>
      </c>
      <c r="J32" s="10">
        <f>I32*(1+C21)</f>
        <v>90798.799603174601</v>
      </c>
      <c r="K32" s="10">
        <f>I32/(1+C22)</f>
        <v>89452.538892837401</v>
      </c>
      <c r="L32" s="10"/>
      <c r="N32" s="13"/>
    </row>
    <row r="33" spans="6:14" x14ac:dyDescent="0.2">
      <c r="F33" s="48"/>
      <c r="G33" s="31" t="s">
        <v>10</v>
      </c>
      <c r="H33" s="6">
        <f>H32+C10</f>
        <v>0.01</v>
      </c>
      <c r="I33" s="9">
        <f>I28/(1+H33)</f>
        <v>89721.782178217822</v>
      </c>
      <c r="J33" s="10">
        <f>I33*(1+C21)</f>
        <v>90619</v>
      </c>
      <c r="K33" s="10">
        <f>I33/(1+C22)</f>
        <v>89275.405152455554</v>
      </c>
      <c r="L33" s="10"/>
      <c r="N33" s="13"/>
    </row>
    <row r="34" spans="6:14" x14ac:dyDescent="0.2">
      <c r="F34" s="48"/>
      <c r="G34" s="31" t="s">
        <v>10</v>
      </c>
      <c r="H34" s="6">
        <f>H33+C10</f>
        <v>1.2E-2</v>
      </c>
      <c r="I34" s="9">
        <f>I28/(1+H34)</f>
        <v>89544.466403162049</v>
      </c>
      <c r="J34" s="10">
        <f>I34*(1+C21)</f>
        <v>90439.911067193665</v>
      </c>
      <c r="K34" s="10">
        <f>I34/(1+C22)</f>
        <v>89098.971545434877</v>
      </c>
      <c r="L34" s="10"/>
      <c r="N34" s="13"/>
    </row>
    <row r="35" spans="6:14" x14ac:dyDescent="0.2">
      <c r="F35" s="48"/>
      <c r="G35" s="31" t="s">
        <v>10</v>
      </c>
      <c r="H35" s="6">
        <f>H34+C10</f>
        <v>1.4E-2</v>
      </c>
      <c r="I35" s="9">
        <f>I28/(1+H35)</f>
        <v>89367.850098619325</v>
      </c>
      <c r="J35" s="10">
        <f>I35*(1+C21)</f>
        <v>90261.528599605517</v>
      </c>
      <c r="K35" s="10">
        <f>I35/(1+C22)</f>
        <v>88923.233928974456</v>
      </c>
      <c r="L35" s="10"/>
      <c r="N35" s="13"/>
    </row>
    <row r="36" spans="6:14" x14ac:dyDescent="0.2">
      <c r="F36" s="48"/>
      <c r="G36" s="31" t="s">
        <v>10</v>
      </c>
      <c r="H36" s="6">
        <f>H35+C10</f>
        <v>1.6E-2</v>
      </c>
      <c r="I36" s="9">
        <f>I28/(1+H36)</f>
        <v>89191.92913385827</v>
      </c>
      <c r="J36" s="10">
        <f>I36*(1+C21)</f>
        <v>90083.848425196848</v>
      </c>
      <c r="K36" s="10">
        <f>I36/(1+C22)</f>
        <v>88748.188192893809</v>
      </c>
      <c r="L36" s="10"/>
      <c r="N36" s="13"/>
    </row>
    <row r="37" spans="6:14" x14ac:dyDescent="0.2">
      <c r="F37" s="48"/>
      <c r="G37" s="31" t="s">
        <v>10</v>
      </c>
      <c r="H37" s="6">
        <f>H36+C10</f>
        <v>1.8000000000000002E-2</v>
      </c>
      <c r="I37" s="9">
        <f>I28/(1+H37)</f>
        <v>89016.699410609042</v>
      </c>
      <c r="J37" s="10">
        <f>I37*(1+C21)</f>
        <v>89906.86640471514</v>
      </c>
      <c r="K37" s="10">
        <f>I37/(1+C22)</f>
        <v>88573.830259312483</v>
      </c>
      <c r="L37" s="10"/>
      <c r="N37" s="13"/>
    </row>
    <row r="38" spans="6:14" x14ac:dyDescent="0.2">
      <c r="F38" s="48"/>
      <c r="G38" s="31" t="s">
        <v>10</v>
      </c>
      <c r="H38" s="6">
        <f>H37+C10</f>
        <v>2.0000000000000004E-2</v>
      </c>
      <c r="I38" s="9">
        <f>I28/(1+H38)</f>
        <v>88842.156862745091</v>
      </c>
      <c r="J38" s="10">
        <f>I38*(1+C21)</f>
        <v>89730.578431372545</v>
      </c>
      <c r="K38" s="10">
        <f>I38/(1+C22)</f>
        <v>88400.156082333429</v>
      </c>
      <c r="L38" s="10"/>
      <c r="N38" s="13"/>
    </row>
    <row r="39" spans="6:14" x14ac:dyDescent="0.2">
      <c r="F39" s="48"/>
      <c r="G39" s="31" t="s">
        <v>10</v>
      </c>
      <c r="H39" s="6">
        <f>H38+C10</f>
        <v>2.2000000000000006E-2</v>
      </c>
      <c r="I39" s="9">
        <f>I28/(1+H39)</f>
        <v>88668.297455968685</v>
      </c>
      <c r="J39" s="10">
        <f>I39*(1+C21)</f>
        <v>89554.980430528376</v>
      </c>
      <c r="K39" s="10">
        <f>I39/(1+C22)</f>
        <v>88227.161647730041</v>
      </c>
      <c r="L39" s="10"/>
      <c r="N39" s="13"/>
    </row>
    <row r="40" spans="6:14" x14ac:dyDescent="0.2">
      <c r="F40" s="48"/>
      <c r="G40" s="31" t="s">
        <v>10</v>
      </c>
      <c r="H40" s="6">
        <f>H39+C10</f>
        <v>2.4000000000000007E-2</v>
      </c>
      <c r="I40" s="9">
        <f>I28/(1+H40)</f>
        <v>88495.1171875</v>
      </c>
      <c r="J40" s="10">
        <f>I40*(1+C21)</f>
        <v>89380.068359375</v>
      </c>
      <c r="K40" s="10">
        <f>I40/(1+C22)</f>
        <v>88054.842972636819</v>
      </c>
      <c r="L40" s="10"/>
      <c r="N40" s="13"/>
    </row>
    <row r="41" spans="6:14" x14ac:dyDescent="0.2">
      <c r="F41" s="48"/>
      <c r="G41" s="31" t="s">
        <v>10</v>
      </c>
      <c r="H41" s="6">
        <f>H40+C10</f>
        <v>2.6000000000000009E-2</v>
      </c>
      <c r="I41" s="9">
        <f>I28/(1+H41)</f>
        <v>88322.612085769972</v>
      </c>
      <c r="J41" s="10">
        <f>I41*(1+C21)</f>
        <v>89205.838206627668</v>
      </c>
      <c r="K41" s="10">
        <f>I41/(1+C22)</f>
        <v>87883.196105243769</v>
      </c>
      <c r="L41" s="10"/>
      <c r="N41" s="13"/>
    </row>
    <row r="42" spans="6:14" x14ac:dyDescent="0.2">
      <c r="F42" s="48"/>
      <c r="G42" s="31" t="s">
        <v>10</v>
      </c>
      <c r="H42" s="6">
        <f>H41+C10</f>
        <v>2.8000000000000011E-2</v>
      </c>
      <c r="I42" s="9">
        <f>I28/(1+H42)</f>
        <v>88150.778210116725</v>
      </c>
      <c r="J42" s="10">
        <f>I42*(1+C21)</f>
        <v>89032.28599221789</v>
      </c>
      <c r="K42" s="10">
        <f>I42/(1+C22)</f>
        <v>87712.217124494258</v>
      </c>
      <c r="L42" s="10"/>
      <c r="N42" s="13"/>
    </row>
    <row r="43" spans="6:14" x14ac:dyDescent="0.2">
      <c r="F43" s="48"/>
      <c r="G43" s="31" t="s">
        <v>10</v>
      </c>
      <c r="H43" s="6">
        <f>H42+C10</f>
        <v>3.0000000000000013E-2</v>
      </c>
      <c r="I43" s="9">
        <f>I28/(1+H43)</f>
        <v>87979.611650485429</v>
      </c>
      <c r="J43" s="10">
        <f>I43*(1+C21)</f>
        <v>88859.407766990291</v>
      </c>
      <c r="K43" s="10">
        <f>I43/(1+C22)</f>
        <v>87541.9021397865</v>
      </c>
      <c r="L43" s="10"/>
      <c r="N43" s="13"/>
    </row>
    <row r="44" spans="6:14" x14ac:dyDescent="0.2">
      <c r="F44" s="48"/>
      <c r="G44" s="31" t="s">
        <v>10</v>
      </c>
      <c r="H44" s="6">
        <f>H43+C10</f>
        <v>3.2000000000000015E-2</v>
      </c>
      <c r="I44" s="9">
        <f>I28/(1+H44)</f>
        <v>87809.108527131786</v>
      </c>
      <c r="J44" s="10">
        <f>I44*(1+C21)</f>
        <v>88687.199612403099</v>
      </c>
      <c r="K44" s="10">
        <f>I44/(1+C22)</f>
        <v>87372.24729067841</v>
      </c>
      <c r="L44" s="10"/>
      <c r="N44" s="13"/>
    </row>
    <row r="45" spans="6:14" x14ac:dyDescent="0.2">
      <c r="F45" s="48"/>
      <c r="G45" s="31" t="s">
        <v>10</v>
      </c>
      <c r="H45" s="6">
        <f>H44+C10</f>
        <v>3.4000000000000016E-2</v>
      </c>
      <c r="I45" s="9">
        <f>I28/(1+H45)</f>
        <v>87639.264990328811</v>
      </c>
      <c r="J45" s="10">
        <f>I45*(1+C21)</f>
        <v>88515.657640232093</v>
      </c>
      <c r="K45" s="10">
        <f>I45/(1+C22)</f>
        <v>87203.24874659584</v>
      </c>
      <c r="L45" s="10"/>
      <c r="N45" s="13"/>
    </row>
    <row r="46" spans="6:14" x14ac:dyDescent="0.2">
      <c r="F46" s="48"/>
      <c r="G46" s="31" t="s">
        <v>10</v>
      </c>
      <c r="H46" s="6">
        <f>H45+C10</f>
        <v>3.6000000000000018E-2</v>
      </c>
      <c r="I46" s="9">
        <f>I28/(1+H46)</f>
        <v>87470.077220077219</v>
      </c>
      <c r="J46" s="10">
        <f>I46*(1+C21)</f>
        <v>88344.777992277988</v>
      </c>
      <c r="K46" s="10">
        <f>I46/(1+C22)</f>
        <v>87034.902706544512</v>
      </c>
      <c r="L46" s="10"/>
      <c r="N46" s="13"/>
    </row>
    <row r="47" spans="6:14" x14ac:dyDescent="0.2">
      <c r="F47" s="48"/>
      <c r="G47" s="31" t="s">
        <v>10</v>
      </c>
      <c r="H47" s="6">
        <f>H46+C10</f>
        <v>3.800000000000002E-2</v>
      </c>
      <c r="I47" s="9">
        <f>I28/(1+H47)</f>
        <v>87301.541425818883</v>
      </c>
      <c r="J47" s="10">
        <f>I47*(1+C21)</f>
        <v>88174.556840077072</v>
      </c>
      <c r="K47" s="10">
        <f>I47/(1+C22)</f>
        <v>86867.205398824764</v>
      </c>
      <c r="L47" s="10"/>
      <c r="N47" s="13"/>
    </row>
    <row r="48" spans="6:14" x14ac:dyDescent="0.2">
      <c r="F48" s="48"/>
      <c r="G48" s="32" t="s">
        <v>10</v>
      </c>
      <c r="H48" s="20">
        <f>H47+C10</f>
        <v>4.0000000000000022E-2</v>
      </c>
      <c r="I48" s="21">
        <f>I28/(1+H48)</f>
        <v>87133.653846153844</v>
      </c>
      <c r="J48" s="22">
        <f>I48*(1+C21)</f>
        <v>88004.99038461539</v>
      </c>
      <c r="K48" s="22">
        <f>I48/(1+C22)</f>
        <v>86700.153080750097</v>
      </c>
      <c r="L48" s="22"/>
      <c r="M48" s="26"/>
      <c r="N48" s="13"/>
    </row>
    <row r="49" spans="7:9" x14ac:dyDescent="0.2">
      <c r="G49" s="3"/>
      <c r="H49" s="7"/>
      <c r="I49" s="3"/>
    </row>
    <row r="50" spans="7:9" x14ac:dyDescent="0.2">
      <c r="G50" s="3"/>
      <c r="H50" s="7"/>
      <c r="I50" s="3"/>
    </row>
  </sheetData>
  <mergeCells count="3">
    <mergeCell ref="F8:F27"/>
    <mergeCell ref="O8:O27"/>
    <mergeCell ref="F29:F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HF 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2024-12-31T14:30:26Z</dcterms:created>
  <dcterms:modified xsi:type="dcterms:W3CDTF">2025-01-05T12:56:04Z</dcterms:modified>
</cp:coreProperties>
</file>