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DCD0728F-A28A-0348-B94A-466E173266E5}" xr6:coauthVersionLast="47" xr6:coauthVersionMax="47" xr10:uidLastSave="{00000000-0000-0000-0000-000000000000}"/>
  <bookViews>
    <workbookView xWindow="28800" yWindow="0" windowWidth="38400" windowHeight="216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4" i="7" l="1"/>
  <c r="L124" i="7"/>
  <c r="K124" i="7"/>
  <c r="J124" i="7"/>
  <c r="R102" i="7"/>
  <c r="P48" i="7"/>
  <c r="P79" i="7" s="1"/>
  <c r="P47" i="7"/>
  <c r="O48" i="7"/>
  <c r="O47" i="7"/>
  <c r="N48" i="7"/>
  <c r="N47" i="7"/>
  <c r="M48" i="7"/>
  <c r="L48" i="7"/>
  <c r="K48" i="7"/>
  <c r="J48" i="7"/>
  <c r="I48" i="7"/>
  <c r="H48" i="7"/>
  <c r="G48" i="7"/>
  <c r="F48" i="7"/>
  <c r="M51" i="7"/>
  <c r="L51" i="7"/>
  <c r="K51" i="7"/>
  <c r="J51" i="7"/>
  <c r="I51" i="7"/>
  <c r="H51" i="7"/>
  <c r="G51" i="7"/>
  <c r="F51" i="7"/>
  <c r="E51" i="7"/>
  <c r="D51" i="7"/>
  <c r="M54" i="7"/>
  <c r="L54" i="7"/>
  <c r="K54" i="7"/>
  <c r="J54" i="7"/>
  <c r="I54" i="7"/>
  <c r="H54" i="7"/>
  <c r="G54" i="7"/>
  <c r="F54" i="7"/>
  <c r="E54" i="7"/>
  <c r="M57" i="7"/>
  <c r="L57" i="7"/>
  <c r="K57" i="7"/>
  <c r="J57" i="7"/>
  <c r="I57" i="7"/>
  <c r="H57" i="7"/>
  <c r="G57" i="7"/>
  <c r="F57" i="7"/>
  <c r="E57" i="7"/>
  <c r="D57" i="7"/>
  <c r="D54" i="7"/>
  <c r="M47" i="7"/>
  <c r="L47" i="7"/>
  <c r="J47" i="7"/>
  <c r="I47" i="7"/>
  <c r="H47" i="7"/>
  <c r="G47" i="7"/>
  <c r="F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X35" i="2"/>
  <c r="U35" i="2"/>
  <c r="T35" i="2"/>
  <c r="S35" i="2"/>
  <c r="L35" i="2"/>
  <c r="K35" i="2"/>
  <c r="D35" i="2"/>
  <c r="C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M35" i="2" s="1"/>
  <c r="L34" i="2"/>
  <c r="K34" i="2"/>
  <c r="J34" i="2"/>
  <c r="I34" i="2"/>
  <c r="H34" i="2"/>
  <c r="G34" i="2"/>
  <c r="F34" i="2"/>
  <c r="E34" i="2"/>
  <c r="E35" i="2" s="1"/>
  <c r="D34" i="2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D33" i="2"/>
  <c r="C33" i="2"/>
  <c r="B33" i="2"/>
  <c r="B35" i="2" s="1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C60" i="4" s="1"/>
  <c r="B59" i="4"/>
  <c r="B60" i="4" s="1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O79" i="7"/>
  <c r="N78" i="7"/>
  <c r="G5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P69" i="7" l="1"/>
  <c r="Q69" i="7" s="1"/>
  <c r="R69" i="7" s="1"/>
  <c r="Q68" i="7"/>
  <c r="R68" i="7" s="1"/>
  <c r="R30" i="7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Q79" i="7" s="1"/>
  <c r="R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N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87" i="7" l="1"/>
  <c r="N84" i="7"/>
  <c r="O84" i="7" s="1"/>
  <c r="P84" i="7" s="1"/>
  <c r="Q84" i="7" s="1"/>
  <c r="R84" i="7" s="1"/>
  <c r="R28" i="7"/>
  <c r="R21" i="7"/>
  <c r="R34" i="7" s="1"/>
  <c r="H25" i="7" s="1"/>
  <c r="G25" i="7" s="1"/>
  <c r="G10" i="7"/>
  <c r="G11" i="7"/>
  <c r="O90" i="7"/>
  <c r="O87" i="7"/>
  <c r="P87" i="7" s="1"/>
  <c r="Q87" i="7" s="1"/>
  <c r="R87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P72" i="7"/>
  <c r="P89" i="7"/>
  <c r="P86" i="7"/>
  <c r="Q65" i="7"/>
  <c r="Q83" i="7" s="1"/>
  <c r="O92" i="7"/>
  <c r="O93" i="7" s="1"/>
  <c r="K40" i="7"/>
  <c r="J50" i="7"/>
  <c r="J60" i="7" s="1"/>
  <c r="E10" i="7" l="1"/>
  <c r="O130" i="7"/>
  <c r="O133" i="7" s="1"/>
  <c r="R136" i="7" s="1"/>
  <c r="P78" i="7"/>
  <c r="P81" i="7" s="1"/>
  <c r="P92" i="7" s="1"/>
  <c r="P93" i="7" s="1"/>
  <c r="Q89" i="7"/>
  <c r="Q72" i="7"/>
  <c r="Q78" i="7" s="1"/>
  <c r="Q81" i="7" s="1"/>
  <c r="R65" i="7"/>
  <c r="R64" i="7" s="1"/>
  <c r="Q86" i="7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40" i="7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<sst xmlns="http://schemas.openxmlformats.org/spreadsheetml/2006/main" count="384" uniqueCount="255">
  <si>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</si>
  <si>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</si>
  <si>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</si>
  <si>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</si>
  <si>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</si>
  <si>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</si>
  <si>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</si>
  <si>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</si>
  <si>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</si>
  <si>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</si>
  <si>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</si>
  <si>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</si>
  <si>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</si>
  <si>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</si>
  <si>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</si>
  <si>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</si>
  <si>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</si>
  <si>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</si>
  <si>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</si>
  <si>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</si>
  <si>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</si>
  <si>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</si>
  <si>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</si>
  <si>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</si>
  <si>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</si>
  <si>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</si>
  <si>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</si>
  <si>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</si>
  <si>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</si>
  <si>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</si>
  <si>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</si>
  <si>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</si>
  <si>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</si>
  <si>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</si>
  <si>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</si>
  <si>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</si>
  <si>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</si>
  <si>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</si>
  <si>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</si>
  <si>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</si>
  <si>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</si>
  <si>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</si>
  <si>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</si>
  <si>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</si>
  <si>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</si>
  <si>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</si>
  <si>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</si>
  <si>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</si>
  <si>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</si>
  <si>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</si>
  <si>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</si>
  <si>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</si>
  <si>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</si>
  <si>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</si>
  <si>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</si>
  <si>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</si>
  <si>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</si>
  <si>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</si>
  <si>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</si>
  <si>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</si>
  <si>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</si>
  <si>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</si>
  <si>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</si>
  <si>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</si>
  <si>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</si>
  <si>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</si>
  <si>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</si>
  <si>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</si>
  <si>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</si>
  <si>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</si>
  <si>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</si>
  <si>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</si>
  <si>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</si>
  <si>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</si>
  <si>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</si>
  <si>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</si>
  <si>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</si>
  <si>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</si>
  <si>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</si>
  <si>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</si>
  <si>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</si>
  <si>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</si>
  <si>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</si>
  <si>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</si>
  <si>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</si>
  <si>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</si>
  <si>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</si>
  <si>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</si>
  <si>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</si>
  <si>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</si>
  <si>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</si>
  <si>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</si>
  <si>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</si>
  <si>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</si>
  <si>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</si>
  <si>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</si>
  <si>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</si>
  <si>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</si>
  <si>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</si>
  <si>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</si>
  <si>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</si>
  <si>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</si>
  <si>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</si>
  <si>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</si>
  <si>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</si>
  <si>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</si>
  <si>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</si>
  <si>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</si>
  <si>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</si>
  <si>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</si>
  <si>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</si>
  <si>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</si>
  <si>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</si>
  <si>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</si>
  <si>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</si>
  <si>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</si>
  <si>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</si>
  <si>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</si>
  <si>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</si>
  <si>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</si>
  <si>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</si>
  <si>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</si>
  <si>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Income Statement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</si>
  <si>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</si>
  <si>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</si>
  <si>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</si>
  <si>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</si>
  <si>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</si>
  <si>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</si>
  <si>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</si>
  <si>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</si>
  <si>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</si>
  <si>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</si>
  <si>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</si>
  <si>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</si>
  <si>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</si>
  <si>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</si>
  <si>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</si>
  <si>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</si>
  <si>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</si>
  <si>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</si>
  <si>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</si>
  <si>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</si>
  <si>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</si>
  <si>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</si>
  <si>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</si>
  <si>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</si>
  <si>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</si>
  <si>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</si>
  <si>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</si>
  <si>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</si>
  <si>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</si>
  <si>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</si>
  <si>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</si>
  <si>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</si>
  <si>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</si>
  <si>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</si>
  <si>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</si>
  <si>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</si>
  <si>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</si>
  <si>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</si>
  <si>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</si>
  <si>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</si>
  <si>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</si>
  <si>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</si>
  <si>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</si>
  <si>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</si>
  <si>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</si>
  <si>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</si>
  <si>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</si>
  <si>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</si>
  <si>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</si>
  <si>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</si>
  <si>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</si>
  <si>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</si>
  <si>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</si>
  <si>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</si>
  <si>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</si>
  <si>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</si>
  <si>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</si>
  <si>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</si>
  <si>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</si>
  <si>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</si>
  <si>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</si>
  <si>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</si>
  <si>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</si>
  <si>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</si>
  <si>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</si>
  <si>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</si>
  <si>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</si>
  <si>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</si>
  <si>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</si>
  <si>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</si>
  <si>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</si>
  <si>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</si>
  <si>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</si>
  <si>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</si>
  <si>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</si>
  <si>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</si>
  <si>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</si>
  <si>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</si>
  <si>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</si>
  <si>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</si>
  <si>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</si>
  <si>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</si>
  <si>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</si>
  <si>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</si>
  <si>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</si>
  <si>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</si>
  <si>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</si>
  <si>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</si>
  <si>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</si>
  <si>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</si>
  <si>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</si>
  <si>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</si>
  <si>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</si>
  <si>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</si>
  <si>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</si>
  <si>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</si>
  <si>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</si>
  <si>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</si>
  <si>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</si>
  <si>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</si>
  <si>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</si>
  <si>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</si>
  <si>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</si>
  <si>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</si>
  <si>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</si>
  <si>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</si>
  <si>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</si>
  <si>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</si>
  <si>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</si>
  <si>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</si>
  <si>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</si>
  <si>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</si>
  <si>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</si>
  <si>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https://www.marketscreener.com/quote/stock/PAYPAL-HOLDINGS-INC-23377703/finances/</t>
  </si>
  <si>
    <t>*Forecast from MarketScreener (nur bis 2027)</t>
  </si>
  <si>
    <t>AMZN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</si>
  <si>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</si>
  <si>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</si>
  <si>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</si>
  <si>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</si>
  <si>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</si>
  <si>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</si>
  <si>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</si>
  <si>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</si>
  <si>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</si>
  <si>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</si>
  <si>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</si>
  <si>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TTM</t>
  </si>
  <si>
    <t>https://www.infrontanalytics.com/fe-de/31195NU/Amazon-com-Inc-/Beta</t>
  </si>
  <si>
    <t>https://valueinvesting.io/AMZN/valuation/wacc</t>
  </si>
  <si>
    <t>https://www.gurufocus.com/stock/AMZN/financials</t>
  </si>
  <si>
    <t>https://www.marketscreener.com/quote/stock/AMAZON-COM-INC-12864605/finances/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</si>
</sst>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0" fillId="0" borderId="0" xfId="0" applyNumberFormat="1"/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27" fillId="12" borderId="0" xfId="0" applyNumberFormat="1" applyFont="1" applyFill="1"/>
    <xf numFmtId="38" fontId="28" fillId="12" borderId="0" xfId="0" applyNumberFormat="1" applyFont="1" applyFill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F53804"/>
      <color rgb="FF30CB37"/>
      <color rgb="FF67001A"/>
      <color rgb="FFFF007A"/>
      <color rgb="FFFFA82D"/>
      <color rgb="FF000000"/>
      <color rgb="FF8863F5"/>
      <color rgb="FF29BA74"/>
      <color rgb="FFFFFFFF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172.61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355.26116855152776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386.76778679433619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161.69999999999999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422.76467307503395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43969</c:v>
                </c:pt>
                <c:pt idx="21">
                  <c:v>43970</c:v>
                </c:pt>
                <c:pt idx="22">
                  <c:v>43971</c:v>
                </c:pt>
                <c:pt idx="23">
                  <c:v>43972</c:v>
                </c:pt>
                <c:pt idx="24">
                  <c:v>43973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43983</c:v>
                </c:pt>
                <c:pt idx="30">
                  <c:v>43984</c:v>
                </c:pt>
                <c:pt idx="31">
                  <c:v>43985</c:v>
                </c:pt>
                <c:pt idx="32">
                  <c:v>43986</c:v>
                </c:pt>
                <c:pt idx="33">
                  <c:v>43987</c:v>
                </c:pt>
                <c:pt idx="34">
                  <c:v>43990</c:v>
                </c:pt>
                <c:pt idx="35">
                  <c:v>43991</c:v>
                </c:pt>
                <c:pt idx="36">
                  <c:v>43992</c:v>
                </c:pt>
                <c:pt idx="37">
                  <c:v>43993</c:v>
                </c:pt>
                <c:pt idx="38">
                  <c:v>43994</c:v>
                </c:pt>
                <c:pt idx="39">
                  <c:v>43997</c:v>
                </c:pt>
                <c:pt idx="40">
                  <c:v>43998</c:v>
                </c:pt>
                <c:pt idx="41">
                  <c:v>43999</c:v>
                </c:pt>
                <c:pt idx="42">
                  <c:v>44000</c:v>
                </c:pt>
                <c:pt idx="43">
                  <c:v>44001</c:v>
                </c:pt>
                <c:pt idx="44">
                  <c:v>44004</c:v>
                </c:pt>
                <c:pt idx="45">
                  <c:v>44005</c:v>
                </c:pt>
                <c:pt idx="46">
                  <c:v>44006</c:v>
                </c:pt>
                <c:pt idx="47">
                  <c:v>44007</c:v>
                </c:pt>
                <c:pt idx="48">
                  <c:v>44008</c:v>
                </c:pt>
                <c:pt idx="49">
                  <c:v>44011</c:v>
                </c:pt>
                <c:pt idx="50">
                  <c:v>44012</c:v>
                </c:pt>
                <c:pt idx="51">
                  <c:v>44013</c:v>
                </c:pt>
                <c:pt idx="52">
                  <c:v>44014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44025</c:v>
                </c:pt>
                <c:pt idx="59">
                  <c:v>44026</c:v>
                </c:pt>
                <c:pt idx="60">
                  <c:v>44027</c:v>
                </c:pt>
                <c:pt idx="61">
                  <c:v>44028</c:v>
                </c:pt>
                <c:pt idx="62">
                  <c:v>44029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44039</c:v>
                </c:pt>
                <c:pt idx="69">
                  <c:v>44040</c:v>
                </c:pt>
                <c:pt idx="70">
                  <c:v>44041</c:v>
                </c:pt>
                <c:pt idx="71">
                  <c:v>44042</c:v>
                </c:pt>
                <c:pt idx="72">
                  <c:v>44043</c:v>
                </c:pt>
                <c:pt idx="73">
                  <c:v>44046</c:v>
                </c:pt>
                <c:pt idx="74">
                  <c:v>44047</c:v>
                </c:pt>
                <c:pt idx="75">
                  <c:v>44048</c:v>
                </c:pt>
                <c:pt idx="76">
                  <c:v>44049</c:v>
                </c:pt>
                <c:pt idx="77">
                  <c:v>44050</c:v>
                </c:pt>
                <c:pt idx="78">
                  <c:v>44053</c:v>
                </c:pt>
                <c:pt idx="79">
                  <c:v>44054</c:v>
                </c:pt>
                <c:pt idx="80">
                  <c:v>44055</c:v>
                </c:pt>
                <c:pt idx="81">
                  <c:v>44056</c:v>
                </c:pt>
                <c:pt idx="82">
                  <c:v>44057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44067</c:v>
                </c:pt>
                <c:pt idx="89">
                  <c:v>44068</c:v>
                </c:pt>
                <c:pt idx="90">
                  <c:v>44069</c:v>
                </c:pt>
                <c:pt idx="91">
                  <c:v>44070</c:v>
                </c:pt>
                <c:pt idx="92">
                  <c:v>44071</c:v>
                </c:pt>
                <c:pt idx="93">
                  <c:v>44074</c:v>
                </c:pt>
                <c:pt idx="94">
                  <c:v>44075</c:v>
                </c:pt>
                <c:pt idx="95">
                  <c:v>44076</c:v>
                </c:pt>
                <c:pt idx="96">
                  <c:v>44077</c:v>
                </c:pt>
                <c:pt idx="97">
                  <c:v>44078</c:v>
                </c:pt>
                <c:pt idx="98">
                  <c:v>44082</c:v>
                </c:pt>
                <c:pt idx="99">
                  <c:v>44083</c:v>
                </c:pt>
                <c:pt idx="100">
                  <c:v>44084</c:v>
                </c:pt>
                <c:pt idx="101">
                  <c:v>44085</c:v>
                </c:pt>
                <c:pt idx="102">
                  <c:v>44088</c:v>
                </c:pt>
                <c:pt idx="103">
                  <c:v>44089</c:v>
                </c:pt>
                <c:pt idx="104">
                  <c:v>44090</c:v>
                </c:pt>
                <c:pt idx="105">
                  <c:v>44091</c:v>
                </c:pt>
                <c:pt idx="106">
                  <c:v>44092</c:v>
                </c:pt>
                <c:pt idx="107">
                  <c:v>44095</c:v>
                </c:pt>
                <c:pt idx="108">
                  <c:v>44096</c:v>
                </c:pt>
                <c:pt idx="109">
                  <c:v>44097</c:v>
                </c:pt>
                <c:pt idx="110">
                  <c:v>44098</c:v>
                </c:pt>
                <c:pt idx="111">
                  <c:v>44099</c:v>
                </c:pt>
                <c:pt idx="112">
                  <c:v>44102</c:v>
                </c:pt>
                <c:pt idx="113">
                  <c:v>44103</c:v>
                </c:pt>
                <c:pt idx="114">
                  <c:v>44104</c:v>
                </c:pt>
                <c:pt idx="115">
                  <c:v>44105</c:v>
                </c:pt>
                <c:pt idx="116">
                  <c:v>44106</c:v>
                </c:pt>
                <c:pt idx="117">
                  <c:v>44109</c:v>
                </c:pt>
                <c:pt idx="118">
                  <c:v>44110</c:v>
                </c:pt>
                <c:pt idx="119">
                  <c:v>44111</c:v>
                </c:pt>
                <c:pt idx="120">
                  <c:v>44112</c:v>
                </c:pt>
                <c:pt idx="121">
                  <c:v>44113</c:v>
                </c:pt>
                <c:pt idx="122">
                  <c:v>44116</c:v>
                </c:pt>
                <c:pt idx="123">
                  <c:v>44117</c:v>
                </c:pt>
                <c:pt idx="124">
                  <c:v>44118</c:v>
                </c:pt>
                <c:pt idx="125">
                  <c:v>44119</c:v>
                </c:pt>
                <c:pt idx="126">
                  <c:v>44120</c:v>
                </c:pt>
                <c:pt idx="127">
                  <c:v>44123</c:v>
                </c:pt>
                <c:pt idx="128">
                  <c:v>44124</c:v>
                </c:pt>
                <c:pt idx="129">
                  <c:v>44125</c:v>
                </c:pt>
                <c:pt idx="130">
                  <c:v>44126</c:v>
                </c:pt>
                <c:pt idx="131">
                  <c:v>44127</c:v>
                </c:pt>
                <c:pt idx="132">
                  <c:v>44130</c:v>
                </c:pt>
                <c:pt idx="133">
                  <c:v>44131</c:v>
                </c:pt>
                <c:pt idx="134">
                  <c:v>44132</c:v>
                </c:pt>
                <c:pt idx="135">
                  <c:v>44133</c:v>
                </c:pt>
                <c:pt idx="136">
                  <c:v>44134</c:v>
                </c:pt>
                <c:pt idx="137">
                  <c:v>44137</c:v>
                </c:pt>
                <c:pt idx="138">
                  <c:v>44138</c:v>
                </c:pt>
                <c:pt idx="139">
                  <c:v>44139</c:v>
                </c:pt>
                <c:pt idx="140">
                  <c:v>44140</c:v>
                </c:pt>
                <c:pt idx="141">
                  <c:v>44141</c:v>
                </c:pt>
                <c:pt idx="142">
                  <c:v>44144</c:v>
                </c:pt>
                <c:pt idx="143">
                  <c:v>44145</c:v>
                </c:pt>
                <c:pt idx="144">
                  <c:v>44146</c:v>
                </c:pt>
                <c:pt idx="145">
                  <c:v>44147</c:v>
                </c:pt>
                <c:pt idx="146">
                  <c:v>44148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44158</c:v>
                </c:pt>
                <c:pt idx="153">
                  <c:v>44159</c:v>
                </c:pt>
                <c:pt idx="154">
                  <c:v>44160</c:v>
                </c:pt>
                <c:pt idx="155">
                  <c:v>44162</c:v>
                </c:pt>
                <c:pt idx="156">
                  <c:v>44165</c:v>
                </c:pt>
                <c:pt idx="157">
                  <c:v>44166</c:v>
                </c:pt>
                <c:pt idx="158">
                  <c:v>44167</c:v>
                </c:pt>
                <c:pt idx="159">
                  <c:v>44168</c:v>
                </c:pt>
                <c:pt idx="160">
                  <c:v>44169</c:v>
                </c:pt>
                <c:pt idx="161">
                  <c:v>44172</c:v>
                </c:pt>
                <c:pt idx="162">
                  <c:v>44173</c:v>
                </c:pt>
                <c:pt idx="163">
                  <c:v>44174</c:v>
                </c:pt>
                <c:pt idx="164">
                  <c:v>44175</c:v>
                </c:pt>
                <c:pt idx="165">
                  <c:v>44176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44186</c:v>
                </c:pt>
                <c:pt idx="172">
                  <c:v>44187</c:v>
                </c:pt>
                <c:pt idx="173">
                  <c:v>44188</c:v>
                </c:pt>
                <c:pt idx="174">
                  <c:v>44189</c:v>
                </c:pt>
                <c:pt idx="175">
                  <c:v>44193</c:v>
                </c:pt>
                <c:pt idx="176">
                  <c:v>44194</c:v>
                </c:pt>
                <c:pt idx="177">
                  <c:v>44195</c:v>
                </c:pt>
                <c:pt idx="178">
                  <c:v>44196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44207</c:v>
                </c:pt>
                <c:pt idx="185">
                  <c:v>44208</c:v>
                </c:pt>
                <c:pt idx="186">
                  <c:v>44209</c:v>
                </c:pt>
                <c:pt idx="187">
                  <c:v>44210</c:v>
                </c:pt>
                <c:pt idx="188">
                  <c:v>44211</c:v>
                </c:pt>
                <c:pt idx="189">
                  <c:v>44215</c:v>
                </c:pt>
                <c:pt idx="190">
                  <c:v>44216</c:v>
                </c:pt>
                <c:pt idx="191">
                  <c:v>44217</c:v>
                </c:pt>
                <c:pt idx="192">
                  <c:v>44218</c:v>
                </c:pt>
                <c:pt idx="193">
                  <c:v>44221</c:v>
                </c:pt>
                <c:pt idx="194">
                  <c:v>44222</c:v>
                </c:pt>
                <c:pt idx="195">
                  <c:v>44223</c:v>
                </c:pt>
                <c:pt idx="196">
                  <c:v>44224</c:v>
                </c:pt>
                <c:pt idx="197">
                  <c:v>44225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44235</c:v>
                </c:pt>
                <c:pt idx="204">
                  <c:v>44236</c:v>
                </c:pt>
                <c:pt idx="205">
                  <c:v>44237</c:v>
                </c:pt>
                <c:pt idx="206">
                  <c:v>44238</c:v>
                </c:pt>
                <c:pt idx="207">
                  <c:v>44239</c:v>
                </c:pt>
                <c:pt idx="208">
                  <c:v>44243</c:v>
                </c:pt>
                <c:pt idx="209">
                  <c:v>44244</c:v>
                </c:pt>
                <c:pt idx="210">
                  <c:v>44245</c:v>
                </c:pt>
                <c:pt idx="211">
                  <c:v>44246</c:v>
                </c:pt>
                <c:pt idx="212">
                  <c:v>44249</c:v>
                </c:pt>
                <c:pt idx="213">
                  <c:v>44250</c:v>
                </c:pt>
                <c:pt idx="214">
                  <c:v>44251</c:v>
                </c:pt>
                <c:pt idx="215">
                  <c:v>44252</c:v>
                </c:pt>
                <c:pt idx="216">
                  <c:v>44253</c:v>
                </c:pt>
                <c:pt idx="217">
                  <c:v>44256</c:v>
                </c:pt>
                <c:pt idx="218">
                  <c:v>44257</c:v>
                </c:pt>
                <c:pt idx="219">
                  <c:v>44258</c:v>
                </c:pt>
                <c:pt idx="220">
                  <c:v>44259</c:v>
                </c:pt>
                <c:pt idx="221">
                  <c:v>44260</c:v>
                </c:pt>
                <c:pt idx="222">
                  <c:v>44263</c:v>
                </c:pt>
                <c:pt idx="223">
                  <c:v>44264</c:v>
                </c:pt>
                <c:pt idx="224">
                  <c:v>44265</c:v>
                </c:pt>
                <c:pt idx="225">
                  <c:v>44266</c:v>
                </c:pt>
                <c:pt idx="226">
                  <c:v>44267</c:v>
                </c:pt>
                <c:pt idx="227">
                  <c:v>44270</c:v>
                </c:pt>
                <c:pt idx="228">
                  <c:v>44271</c:v>
                </c:pt>
                <c:pt idx="229">
                  <c:v>44272</c:v>
                </c:pt>
                <c:pt idx="230">
                  <c:v>44273</c:v>
                </c:pt>
                <c:pt idx="231">
                  <c:v>44274</c:v>
                </c:pt>
                <c:pt idx="232">
                  <c:v>44277</c:v>
                </c:pt>
                <c:pt idx="233">
                  <c:v>44278</c:v>
                </c:pt>
                <c:pt idx="234">
                  <c:v>44279</c:v>
                </c:pt>
                <c:pt idx="235">
                  <c:v>44280</c:v>
                </c:pt>
                <c:pt idx="236">
                  <c:v>44281</c:v>
                </c:pt>
                <c:pt idx="237">
                  <c:v>44284</c:v>
                </c:pt>
                <c:pt idx="238">
                  <c:v>44285</c:v>
                </c:pt>
                <c:pt idx="239">
                  <c:v>44286</c:v>
                </c:pt>
                <c:pt idx="240">
                  <c:v>44287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44354</c:v>
                </c:pt>
                <c:pt idx="286">
                  <c:v>44355</c:v>
                </c:pt>
                <c:pt idx="287">
                  <c:v>44356</c:v>
                </c:pt>
                <c:pt idx="288">
                  <c:v>44357</c:v>
                </c:pt>
                <c:pt idx="289">
                  <c:v>44358</c:v>
                </c:pt>
                <c:pt idx="290">
                  <c:v>44361</c:v>
                </c:pt>
                <c:pt idx="291">
                  <c:v>44362</c:v>
                </c:pt>
                <c:pt idx="292">
                  <c:v>44363</c:v>
                </c:pt>
                <c:pt idx="293">
                  <c:v>44364</c:v>
                </c:pt>
                <c:pt idx="294">
                  <c:v>44365</c:v>
                </c:pt>
                <c:pt idx="295">
                  <c:v>44368</c:v>
                </c:pt>
                <c:pt idx="296">
                  <c:v>44369</c:v>
                </c:pt>
                <c:pt idx="297">
                  <c:v>44370</c:v>
                </c:pt>
                <c:pt idx="298">
                  <c:v>44371</c:v>
                </c:pt>
                <c:pt idx="299">
                  <c:v>44372</c:v>
                </c:pt>
                <c:pt idx="300">
                  <c:v>44375</c:v>
                </c:pt>
                <c:pt idx="301">
                  <c:v>44376</c:v>
                </c:pt>
                <c:pt idx="302">
                  <c:v>44377</c:v>
                </c:pt>
                <c:pt idx="303">
                  <c:v>44378</c:v>
                </c:pt>
                <c:pt idx="304">
                  <c:v>44379</c:v>
                </c:pt>
                <c:pt idx="305">
                  <c:v>44383</c:v>
                </c:pt>
                <c:pt idx="306">
                  <c:v>44384</c:v>
                </c:pt>
                <c:pt idx="307">
                  <c:v>44385</c:v>
                </c:pt>
                <c:pt idx="308">
                  <c:v>44386</c:v>
                </c:pt>
                <c:pt idx="309">
                  <c:v>44389</c:v>
                </c:pt>
                <c:pt idx="310">
                  <c:v>44390</c:v>
                </c:pt>
                <c:pt idx="311">
                  <c:v>44391</c:v>
                </c:pt>
                <c:pt idx="312">
                  <c:v>44392</c:v>
                </c:pt>
                <c:pt idx="313">
                  <c:v>44393</c:v>
                </c:pt>
                <c:pt idx="314">
                  <c:v>44396</c:v>
                </c:pt>
                <c:pt idx="315">
                  <c:v>44397</c:v>
                </c:pt>
                <c:pt idx="316">
                  <c:v>44398</c:v>
                </c:pt>
                <c:pt idx="317">
                  <c:v>44399</c:v>
                </c:pt>
                <c:pt idx="318">
                  <c:v>44400</c:v>
                </c:pt>
                <c:pt idx="319">
                  <c:v>44403</c:v>
                </c:pt>
                <c:pt idx="320">
                  <c:v>44404</c:v>
                </c:pt>
                <c:pt idx="321">
                  <c:v>44405</c:v>
                </c:pt>
                <c:pt idx="322">
                  <c:v>44406</c:v>
                </c:pt>
                <c:pt idx="323">
                  <c:v>44407</c:v>
                </c:pt>
                <c:pt idx="324">
                  <c:v>44410</c:v>
                </c:pt>
                <c:pt idx="325">
                  <c:v>44411</c:v>
                </c:pt>
                <c:pt idx="326">
                  <c:v>44412</c:v>
                </c:pt>
                <c:pt idx="327">
                  <c:v>44413</c:v>
                </c:pt>
                <c:pt idx="328">
                  <c:v>44414</c:v>
                </c:pt>
                <c:pt idx="329">
                  <c:v>44417</c:v>
                </c:pt>
                <c:pt idx="330">
                  <c:v>44418</c:v>
                </c:pt>
                <c:pt idx="331">
                  <c:v>44419</c:v>
                </c:pt>
                <c:pt idx="332">
                  <c:v>44420</c:v>
                </c:pt>
                <c:pt idx="333">
                  <c:v>44421</c:v>
                </c:pt>
                <c:pt idx="334">
                  <c:v>44424</c:v>
                </c:pt>
                <c:pt idx="335">
                  <c:v>44425</c:v>
                </c:pt>
                <c:pt idx="336">
                  <c:v>44426</c:v>
                </c:pt>
                <c:pt idx="337">
                  <c:v>44427</c:v>
                </c:pt>
                <c:pt idx="338">
                  <c:v>44428</c:v>
                </c:pt>
                <c:pt idx="339">
                  <c:v>44431</c:v>
                </c:pt>
                <c:pt idx="340">
                  <c:v>44432</c:v>
                </c:pt>
                <c:pt idx="341">
                  <c:v>44433</c:v>
                </c:pt>
                <c:pt idx="342">
                  <c:v>44434</c:v>
                </c:pt>
                <c:pt idx="343">
                  <c:v>44435</c:v>
                </c:pt>
                <c:pt idx="344">
                  <c:v>44438</c:v>
                </c:pt>
                <c:pt idx="345">
                  <c:v>44439</c:v>
                </c:pt>
                <c:pt idx="346">
                  <c:v>44440</c:v>
                </c:pt>
                <c:pt idx="347">
                  <c:v>44441</c:v>
                </c:pt>
                <c:pt idx="348">
                  <c:v>44442</c:v>
                </c:pt>
                <c:pt idx="349">
                  <c:v>44446</c:v>
                </c:pt>
                <c:pt idx="350">
                  <c:v>44447</c:v>
                </c:pt>
                <c:pt idx="351">
                  <c:v>44448</c:v>
                </c:pt>
                <c:pt idx="352">
                  <c:v>44449</c:v>
                </c:pt>
                <c:pt idx="353">
                  <c:v>44452</c:v>
                </c:pt>
                <c:pt idx="354">
                  <c:v>44453</c:v>
                </c:pt>
                <c:pt idx="355">
                  <c:v>44454</c:v>
                </c:pt>
                <c:pt idx="356">
                  <c:v>44455</c:v>
                </c:pt>
                <c:pt idx="357">
                  <c:v>44456</c:v>
                </c:pt>
                <c:pt idx="358">
                  <c:v>44459</c:v>
                </c:pt>
                <c:pt idx="359">
                  <c:v>44460</c:v>
                </c:pt>
                <c:pt idx="360">
                  <c:v>44461</c:v>
                </c:pt>
                <c:pt idx="361">
                  <c:v>44462</c:v>
                </c:pt>
                <c:pt idx="362">
                  <c:v>44463</c:v>
                </c:pt>
                <c:pt idx="363">
                  <c:v>44466</c:v>
                </c:pt>
                <c:pt idx="364">
                  <c:v>44467</c:v>
                </c:pt>
                <c:pt idx="365">
                  <c:v>44468</c:v>
                </c:pt>
                <c:pt idx="366">
                  <c:v>44469</c:v>
                </c:pt>
                <c:pt idx="367">
                  <c:v>44470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44487</c:v>
                </c:pt>
                <c:pt idx="379">
                  <c:v>44488</c:v>
                </c:pt>
                <c:pt idx="380">
                  <c:v>44489</c:v>
                </c:pt>
                <c:pt idx="381">
                  <c:v>44490</c:v>
                </c:pt>
                <c:pt idx="382">
                  <c:v>44491</c:v>
                </c:pt>
                <c:pt idx="383">
                  <c:v>44494</c:v>
                </c:pt>
                <c:pt idx="384">
                  <c:v>44495</c:v>
                </c:pt>
                <c:pt idx="385">
                  <c:v>44496</c:v>
                </c:pt>
                <c:pt idx="386">
                  <c:v>44497</c:v>
                </c:pt>
                <c:pt idx="387">
                  <c:v>44498</c:v>
                </c:pt>
                <c:pt idx="388">
                  <c:v>44501</c:v>
                </c:pt>
                <c:pt idx="389">
                  <c:v>44502</c:v>
                </c:pt>
                <c:pt idx="390">
                  <c:v>44503</c:v>
                </c:pt>
                <c:pt idx="391">
                  <c:v>44504</c:v>
                </c:pt>
                <c:pt idx="392">
                  <c:v>44505</c:v>
                </c:pt>
                <c:pt idx="393">
                  <c:v>44508</c:v>
                </c:pt>
                <c:pt idx="394">
                  <c:v>44509</c:v>
                </c:pt>
                <c:pt idx="395">
                  <c:v>44510</c:v>
                </c:pt>
                <c:pt idx="396">
                  <c:v>44511</c:v>
                </c:pt>
                <c:pt idx="397">
                  <c:v>44512</c:v>
                </c:pt>
                <c:pt idx="398">
                  <c:v>44515</c:v>
                </c:pt>
                <c:pt idx="399">
                  <c:v>44516</c:v>
                </c:pt>
                <c:pt idx="400">
                  <c:v>44517</c:v>
                </c:pt>
                <c:pt idx="401">
                  <c:v>44518</c:v>
                </c:pt>
                <c:pt idx="402">
                  <c:v>44519</c:v>
                </c:pt>
                <c:pt idx="403">
                  <c:v>44522</c:v>
                </c:pt>
                <c:pt idx="404">
                  <c:v>44523</c:v>
                </c:pt>
                <c:pt idx="405">
                  <c:v>44524</c:v>
                </c:pt>
                <c:pt idx="406">
                  <c:v>44526</c:v>
                </c:pt>
                <c:pt idx="407">
                  <c:v>44529</c:v>
                </c:pt>
                <c:pt idx="408">
                  <c:v>44530</c:v>
                </c:pt>
                <c:pt idx="409">
                  <c:v>44531</c:v>
                </c:pt>
                <c:pt idx="410">
                  <c:v>44532</c:v>
                </c:pt>
                <c:pt idx="411">
                  <c:v>44533</c:v>
                </c:pt>
                <c:pt idx="412">
                  <c:v>44536</c:v>
                </c:pt>
                <c:pt idx="413">
                  <c:v>44537</c:v>
                </c:pt>
                <c:pt idx="414">
                  <c:v>44538</c:v>
                </c:pt>
                <c:pt idx="415">
                  <c:v>44539</c:v>
                </c:pt>
                <c:pt idx="416">
                  <c:v>44540</c:v>
                </c:pt>
                <c:pt idx="417">
                  <c:v>44543</c:v>
                </c:pt>
                <c:pt idx="418">
                  <c:v>44544</c:v>
                </c:pt>
                <c:pt idx="419">
                  <c:v>44545</c:v>
                </c:pt>
                <c:pt idx="420">
                  <c:v>44546</c:v>
                </c:pt>
                <c:pt idx="421">
                  <c:v>44547</c:v>
                </c:pt>
                <c:pt idx="422">
                  <c:v>44550</c:v>
                </c:pt>
                <c:pt idx="423">
                  <c:v>44551</c:v>
                </c:pt>
                <c:pt idx="424">
                  <c:v>44552</c:v>
                </c:pt>
                <c:pt idx="425">
                  <c:v>44553</c:v>
                </c:pt>
                <c:pt idx="426">
                  <c:v>44557</c:v>
                </c:pt>
                <c:pt idx="427">
                  <c:v>44558</c:v>
                </c:pt>
                <c:pt idx="428">
                  <c:v>44559</c:v>
                </c:pt>
                <c:pt idx="429">
                  <c:v>44560</c:v>
                </c:pt>
                <c:pt idx="430">
                  <c:v>44561</c:v>
                </c:pt>
                <c:pt idx="431">
                  <c:v>44564</c:v>
                </c:pt>
                <c:pt idx="432">
                  <c:v>44565</c:v>
                </c:pt>
                <c:pt idx="433">
                  <c:v>44566</c:v>
                </c:pt>
                <c:pt idx="434">
                  <c:v>44567</c:v>
                </c:pt>
                <c:pt idx="435">
                  <c:v>44568</c:v>
                </c:pt>
                <c:pt idx="436">
                  <c:v>44571</c:v>
                </c:pt>
                <c:pt idx="437">
                  <c:v>44572</c:v>
                </c:pt>
                <c:pt idx="438">
                  <c:v>44573</c:v>
                </c:pt>
                <c:pt idx="439">
                  <c:v>44574</c:v>
                </c:pt>
                <c:pt idx="440">
                  <c:v>44575</c:v>
                </c:pt>
                <c:pt idx="441">
                  <c:v>44579</c:v>
                </c:pt>
                <c:pt idx="442">
                  <c:v>44580</c:v>
                </c:pt>
                <c:pt idx="443">
                  <c:v>44581</c:v>
                </c:pt>
                <c:pt idx="444">
                  <c:v>44582</c:v>
                </c:pt>
                <c:pt idx="445">
                  <c:v>44585</c:v>
                </c:pt>
                <c:pt idx="446">
                  <c:v>44586</c:v>
                </c:pt>
                <c:pt idx="447">
                  <c:v>44587</c:v>
                </c:pt>
                <c:pt idx="448">
                  <c:v>44588</c:v>
                </c:pt>
                <c:pt idx="449">
                  <c:v>44589</c:v>
                </c:pt>
                <c:pt idx="450">
                  <c:v>44592</c:v>
                </c:pt>
                <c:pt idx="451">
                  <c:v>44593</c:v>
                </c:pt>
                <c:pt idx="452">
                  <c:v>44594</c:v>
                </c:pt>
                <c:pt idx="453">
                  <c:v>44595</c:v>
                </c:pt>
                <c:pt idx="454">
                  <c:v>44596</c:v>
                </c:pt>
                <c:pt idx="455">
                  <c:v>44599</c:v>
                </c:pt>
                <c:pt idx="456">
                  <c:v>44600</c:v>
                </c:pt>
                <c:pt idx="457">
                  <c:v>44601</c:v>
                </c:pt>
                <c:pt idx="458">
                  <c:v>44602</c:v>
                </c:pt>
                <c:pt idx="459">
                  <c:v>44603</c:v>
                </c:pt>
                <c:pt idx="460">
                  <c:v>44606</c:v>
                </c:pt>
                <c:pt idx="461">
                  <c:v>44607</c:v>
                </c:pt>
                <c:pt idx="462">
                  <c:v>44608</c:v>
                </c:pt>
                <c:pt idx="463">
                  <c:v>44609</c:v>
                </c:pt>
                <c:pt idx="464">
                  <c:v>44610</c:v>
                </c:pt>
                <c:pt idx="465">
                  <c:v>44614</c:v>
                </c:pt>
                <c:pt idx="466">
                  <c:v>44615</c:v>
                </c:pt>
                <c:pt idx="467">
                  <c:v>44616</c:v>
                </c:pt>
                <c:pt idx="468">
                  <c:v>44617</c:v>
                </c:pt>
                <c:pt idx="469">
                  <c:v>44620</c:v>
                </c:pt>
                <c:pt idx="470">
                  <c:v>44621</c:v>
                </c:pt>
                <c:pt idx="471">
                  <c:v>44622</c:v>
                </c:pt>
                <c:pt idx="472">
                  <c:v>44623</c:v>
                </c:pt>
                <c:pt idx="473">
                  <c:v>44624</c:v>
                </c:pt>
                <c:pt idx="474">
                  <c:v>44627</c:v>
                </c:pt>
                <c:pt idx="475">
                  <c:v>44628</c:v>
                </c:pt>
                <c:pt idx="476">
                  <c:v>44629</c:v>
                </c:pt>
                <c:pt idx="477">
                  <c:v>44630</c:v>
                </c:pt>
                <c:pt idx="478">
                  <c:v>44631</c:v>
                </c:pt>
                <c:pt idx="479">
                  <c:v>44634</c:v>
                </c:pt>
                <c:pt idx="480">
                  <c:v>44635</c:v>
                </c:pt>
                <c:pt idx="481">
                  <c:v>44636</c:v>
                </c:pt>
                <c:pt idx="482">
                  <c:v>44637</c:v>
                </c:pt>
                <c:pt idx="483">
                  <c:v>44638</c:v>
                </c:pt>
                <c:pt idx="484">
                  <c:v>44641</c:v>
                </c:pt>
                <c:pt idx="485">
                  <c:v>44642</c:v>
                </c:pt>
                <c:pt idx="486">
                  <c:v>44643</c:v>
                </c:pt>
                <c:pt idx="487">
                  <c:v>44644</c:v>
                </c:pt>
                <c:pt idx="488">
                  <c:v>44645</c:v>
                </c:pt>
                <c:pt idx="489">
                  <c:v>44648</c:v>
                </c:pt>
                <c:pt idx="490">
                  <c:v>44649</c:v>
                </c:pt>
                <c:pt idx="491">
                  <c:v>44650</c:v>
                </c:pt>
                <c:pt idx="492">
                  <c:v>44651</c:v>
                </c:pt>
                <c:pt idx="493">
                  <c:v>44652</c:v>
                </c:pt>
                <c:pt idx="494">
                  <c:v>44655</c:v>
                </c:pt>
                <c:pt idx="495">
                  <c:v>44656</c:v>
                </c:pt>
                <c:pt idx="496">
                  <c:v>44657</c:v>
                </c:pt>
                <c:pt idx="497">
                  <c:v>44658</c:v>
                </c:pt>
                <c:pt idx="498">
                  <c:v>44659</c:v>
                </c:pt>
                <c:pt idx="499">
                  <c:v>44662</c:v>
                </c:pt>
                <c:pt idx="500">
                  <c:v>44663</c:v>
                </c:pt>
                <c:pt idx="501">
                  <c:v>44664</c:v>
                </c:pt>
                <c:pt idx="502">
                  <c:v>44665</c:v>
                </c:pt>
                <c:pt idx="503">
                  <c:v>44669</c:v>
                </c:pt>
                <c:pt idx="504">
                  <c:v>44670</c:v>
                </c:pt>
                <c:pt idx="505">
                  <c:v>44671</c:v>
                </c:pt>
                <c:pt idx="506">
                  <c:v>44672</c:v>
                </c:pt>
                <c:pt idx="507">
                  <c:v>44673</c:v>
                </c:pt>
                <c:pt idx="508">
                  <c:v>44676</c:v>
                </c:pt>
                <c:pt idx="509">
                  <c:v>44677</c:v>
                </c:pt>
                <c:pt idx="510">
                  <c:v>44678</c:v>
                </c:pt>
                <c:pt idx="511">
                  <c:v>44679</c:v>
                </c:pt>
                <c:pt idx="512">
                  <c:v>44680</c:v>
                </c:pt>
                <c:pt idx="513">
                  <c:v>44683</c:v>
                </c:pt>
                <c:pt idx="514">
                  <c:v>44684</c:v>
                </c:pt>
                <c:pt idx="515">
                  <c:v>44685</c:v>
                </c:pt>
                <c:pt idx="516">
                  <c:v>44686</c:v>
                </c:pt>
                <c:pt idx="517">
                  <c:v>44687</c:v>
                </c:pt>
                <c:pt idx="518">
                  <c:v>44690</c:v>
                </c:pt>
                <c:pt idx="519">
                  <c:v>44691</c:v>
                </c:pt>
                <c:pt idx="520">
                  <c:v>44692</c:v>
                </c:pt>
                <c:pt idx="521">
                  <c:v>44693</c:v>
                </c:pt>
                <c:pt idx="522">
                  <c:v>44694</c:v>
                </c:pt>
                <c:pt idx="523">
                  <c:v>44697</c:v>
                </c:pt>
                <c:pt idx="524">
                  <c:v>44698</c:v>
                </c:pt>
                <c:pt idx="525">
                  <c:v>44699</c:v>
                </c:pt>
                <c:pt idx="526">
                  <c:v>44700</c:v>
                </c:pt>
                <c:pt idx="527">
                  <c:v>44701</c:v>
                </c:pt>
                <c:pt idx="528">
                  <c:v>44704</c:v>
                </c:pt>
                <c:pt idx="529">
                  <c:v>44705</c:v>
                </c:pt>
                <c:pt idx="530">
                  <c:v>44706</c:v>
                </c:pt>
                <c:pt idx="531">
                  <c:v>44707</c:v>
                </c:pt>
                <c:pt idx="532">
                  <c:v>44708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44718</c:v>
                </c:pt>
                <c:pt idx="538">
                  <c:v>44719</c:v>
                </c:pt>
                <c:pt idx="539">
                  <c:v>44720</c:v>
                </c:pt>
                <c:pt idx="540">
                  <c:v>44721</c:v>
                </c:pt>
                <c:pt idx="541">
                  <c:v>44722</c:v>
                </c:pt>
                <c:pt idx="542">
                  <c:v>44725</c:v>
                </c:pt>
                <c:pt idx="543">
                  <c:v>44726</c:v>
                </c:pt>
                <c:pt idx="544">
                  <c:v>44727</c:v>
                </c:pt>
                <c:pt idx="545">
                  <c:v>44728</c:v>
                </c:pt>
                <c:pt idx="546">
                  <c:v>44729</c:v>
                </c:pt>
                <c:pt idx="547">
                  <c:v>44733</c:v>
                </c:pt>
                <c:pt idx="548">
                  <c:v>44734</c:v>
                </c:pt>
                <c:pt idx="549">
                  <c:v>44735</c:v>
                </c:pt>
                <c:pt idx="550">
                  <c:v>44736</c:v>
                </c:pt>
                <c:pt idx="551">
                  <c:v>44739</c:v>
                </c:pt>
                <c:pt idx="552">
                  <c:v>44740</c:v>
                </c:pt>
                <c:pt idx="553">
                  <c:v>44741</c:v>
                </c:pt>
                <c:pt idx="554">
                  <c:v>44742</c:v>
                </c:pt>
                <c:pt idx="555">
                  <c:v>44743</c:v>
                </c:pt>
                <c:pt idx="556">
                  <c:v>44747</c:v>
                </c:pt>
                <c:pt idx="557">
                  <c:v>44748</c:v>
                </c:pt>
                <c:pt idx="558">
                  <c:v>44749</c:v>
                </c:pt>
                <c:pt idx="559">
                  <c:v>44750</c:v>
                </c:pt>
                <c:pt idx="560">
                  <c:v>44753</c:v>
                </c:pt>
                <c:pt idx="561">
                  <c:v>44754</c:v>
                </c:pt>
                <c:pt idx="562">
                  <c:v>44755</c:v>
                </c:pt>
                <c:pt idx="563">
                  <c:v>44756</c:v>
                </c:pt>
                <c:pt idx="564">
                  <c:v>44757</c:v>
                </c:pt>
                <c:pt idx="565">
                  <c:v>44760</c:v>
                </c:pt>
                <c:pt idx="566">
                  <c:v>44761</c:v>
                </c:pt>
                <c:pt idx="567">
                  <c:v>44762</c:v>
                </c:pt>
                <c:pt idx="568">
                  <c:v>44763</c:v>
                </c:pt>
                <c:pt idx="569">
                  <c:v>44764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44774</c:v>
                </c:pt>
                <c:pt idx="576">
                  <c:v>44775</c:v>
                </c:pt>
                <c:pt idx="577">
                  <c:v>44776</c:v>
                </c:pt>
                <c:pt idx="578">
                  <c:v>44777</c:v>
                </c:pt>
                <c:pt idx="579">
                  <c:v>44778</c:v>
                </c:pt>
                <c:pt idx="580">
                  <c:v>44781</c:v>
                </c:pt>
                <c:pt idx="581">
                  <c:v>44782</c:v>
                </c:pt>
                <c:pt idx="582">
                  <c:v>44783</c:v>
                </c:pt>
                <c:pt idx="583">
                  <c:v>44784</c:v>
                </c:pt>
                <c:pt idx="584">
                  <c:v>44785</c:v>
                </c:pt>
                <c:pt idx="585">
                  <c:v>44788</c:v>
                </c:pt>
                <c:pt idx="586">
                  <c:v>44789</c:v>
                </c:pt>
                <c:pt idx="587">
                  <c:v>44790</c:v>
                </c:pt>
                <c:pt idx="588">
                  <c:v>44791</c:v>
                </c:pt>
                <c:pt idx="589">
                  <c:v>44792</c:v>
                </c:pt>
                <c:pt idx="590">
                  <c:v>44795</c:v>
                </c:pt>
                <c:pt idx="591">
                  <c:v>44796</c:v>
                </c:pt>
                <c:pt idx="592">
                  <c:v>44797</c:v>
                </c:pt>
                <c:pt idx="593">
                  <c:v>44798</c:v>
                </c:pt>
                <c:pt idx="594">
                  <c:v>44799</c:v>
                </c:pt>
                <c:pt idx="595">
                  <c:v>44802</c:v>
                </c:pt>
                <c:pt idx="596">
                  <c:v>44803</c:v>
                </c:pt>
                <c:pt idx="597">
                  <c:v>44804</c:v>
                </c:pt>
                <c:pt idx="598">
                  <c:v>44805</c:v>
                </c:pt>
                <c:pt idx="599">
                  <c:v>44806</c:v>
                </c:pt>
                <c:pt idx="600">
                  <c:v>44810</c:v>
                </c:pt>
                <c:pt idx="601">
                  <c:v>44811</c:v>
                </c:pt>
                <c:pt idx="602">
                  <c:v>44812</c:v>
                </c:pt>
                <c:pt idx="603">
                  <c:v>44813</c:v>
                </c:pt>
                <c:pt idx="604">
                  <c:v>44816</c:v>
                </c:pt>
                <c:pt idx="605">
                  <c:v>44817</c:v>
                </c:pt>
                <c:pt idx="606">
                  <c:v>44818</c:v>
                </c:pt>
                <c:pt idx="607">
                  <c:v>44819</c:v>
                </c:pt>
                <c:pt idx="608">
                  <c:v>44820</c:v>
                </c:pt>
                <c:pt idx="609">
                  <c:v>44823</c:v>
                </c:pt>
                <c:pt idx="610">
                  <c:v>44824</c:v>
                </c:pt>
                <c:pt idx="611">
                  <c:v>44825</c:v>
                </c:pt>
                <c:pt idx="612">
                  <c:v>44826</c:v>
                </c:pt>
                <c:pt idx="613">
                  <c:v>44827</c:v>
                </c:pt>
                <c:pt idx="614">
                  <c:v>44830</c:v>
                </c:pt>
                <c:pt idx="615">
                  <c:v>44831</c:v>
                </c:pt>
                <c:pt idx="616">
                  <c:v>44832</c:v>
                </c:pt>
                <c:pt idx="617">
                  <c:v>44833</c:v>
                </c:pt>
                <c:pt idx="618">
                  <c:v>44834</c:v>
                </c:pt>
                <c:pt idx="619">
                  <c:v>44837</c:v>
                </c:pt>
                <c:pt idx="620">
                  <c:v>44838</c:v>
                </c:pt>
                <c:pt idx="621">
                  <c:v>44839</c:v>
                </c:pt>
                <c:pt idx="622">
                  <c:v>44840</c:v>
                </c:pt>
                <c:pt idx="623">
                  <c:v>44841</c:v>
                </c:pt>
                <c:pt idx="624">
                  <c:v>44844</c:v>
                </c:pt>
                <c:pt idx="625">
                  <c:v>44845</c:v>
                </c:pt>
                <c:pt idx="626">
                  <c:v>44846</c:v>
                </c:pt>
                <c:pt idx="627">
                  <c:v>44847</c:v>
                </c:pt>
                <c:pt idx="628">
                  <c:v>44848</c:v>
                </c:pt>
                <c:pt idx="629">
                  <c:v>44851</c:v>
                </c:pt>
                <c:pt idx="630">
                  <c:v>44852</c:v>
                </c:pt>
                <c:pt idx="631">
                  <c:v>44853</c:v>
                </c:pt>
                <c:pt idx="632">
                  <c:v>44854</c:v>
                </c:pt>
                <c:pt idx="633">
                  <c:v>44855</c:v>
                </c:pt>
                <c:pt idx="634">
                  <c:v>44858</c:v>
                </c:pt>
                <c:pt idx="635">
                  <c:v>44859</c:v>
                </c:pt>
                <c:pt idx="636">
                  <c:v>44860</c:v>
                </c:pt>
                <c:pt idx="637">
                  <c:v>44861</c:v>
                </c:pt>
                <c:pt idx="638">
                  <c:v>44862</c:v>
                </c:pt>
                <c:pt idx="639">
                  <c:v>44865</c:v>
                </c:pt>
                <c:pt idx="640">
                  <c:v>44866</c:v>
                </c:pt>
                <c:pt idx="641">
                  <c:v>44867</c:v>
                </c:pt>
                <c:pt idx="642">
                  <c:v>44868</c:v>
                </c:pt>
                <c:pt idx="643">
                  <c:v>44869</c:v>
                </c:pt>
                <c:pt idx="644">
                  <c:v>44872</c:v>
                </c:pt>
                <c:pt idx="645">
                  <c:v>44873</c:v>
                </c:pt>
                <c:pt idx="646">
                  <c:v>44874</c:v>
                </c:pt>
                <c:pt idx="647">
                  <c:v>44875</c:v>
                </c:pt>
                <c:pt idx="648">
                  <c:v>44876</c:v>
                </c:pt>
                <c:pt idx="649">
                  <c:v>44879</c:v>
                </c:pt>
                <c:pt idx="650">
                  <c:v>44880</c:v>
                </c:pt>
                <c:pt idx="651">
                  <c:v>44881</c:v>
                </c:pt>
                <c:pt idx="652">
                  <c:v>44882</c:v>
                </c:pt>
                <c:pt idx="653">
                  <c:v>44883</c:v>
                </c:pt>
                <c:pt idx="654">
                  <c:v>44886</c:v>
                </c:pt>
                <c:pt idx="655">
                  <c:v>44887</c:v>
                </c:pt>
                <c:pt idx="656">
                  <c:v>44888</c:v>
                </c:pt>
                <c:pt idx="657">
                  <c:v>44890</c:v>
                </c:pt>
                <c:pt idx="658">
                  <c:v>44893</c:v>
                </c:pt>
                <c:pt idx="659">
                  <c:v>44894</c:v>
                </c:pt>
                <c:pt idx="660">
                  <c:v>44895</c:v>
                </c:pt>
                <c:pt idx="661">
                  <c:v>44896</c:v>
                </c:pt>
                <c:pt idx="662">
                  <c:v>44897</c:v>
                </c:pt>
                <c:pt idx="663">
                  <c:v>44900</c:v>
                </c:pt>
                <c:pt idx="664">
                  <c:v>44901</c:v>
                </c:pt>
                <c:pt idx="665">
                  <c:v>44902</c:v>
                </c:pt>
                <c:pt idx="666">
                  <c:v>44903</c:v>
                </c:pt>
                <c:pt idx="667">
                  <c:v>44904</c:v>
                </c:pt>
                <c:pt idx="668">
                  <c:v>44907</c:v>
                </c:pt>
                <c:pt idx="669">
                  <c:v>44908</c:v>
                </c:pt>
                <c:pt idx="670">
                  <c:v>44909</c:v>
                </c:pt>
                <c:pt idx="671">
                  <c:v>44910</c:v>
                </c:pt>
                <c:pt idx="672">
                  <c:v>44911</c:v>
                </c:pt>
                <c:pt idx="673">
                  <c:v>44914</c:v>
                </c:pt>
                <c:pt idx="674">
                  <c:v>44915</c:v>
                </c:pt>
                <c:pt idx="675">
                  <c:v>44916</c:v>
                </c:pt>
                <c:pt idx="676">
                  <c:v>44917</c:v>
                </c:pt>
                <c:pt idx="677">
                  <c:v>44918</c:v>
                </c:pt>
                <c:pt idx="678">
                  <c:v>44922</c:v>
                </c:pt>
                <c:pt idx="679">
                  <c:v>44923</c:v>
                </c:pt>
                <c:pt idx="680">
                  <c:v>44924</c:v>
                </c:pt>
                <c:pt idx="681">
                  <c:v>44925</c:v>
                </c:pt>
                <c:pt idx="682">
                  <c:v>44929</c:v>
                </c:pt>
                <c:pt idx="683">
                  <c:v>44930</c:v>
                </c:pt>
                <c:pt idx="684">
                  <c:v>44931</c:v>
                </c:pt>
                <c:pt idx="685">
                  <c:v>44932</c:v>
                </c:pt>
                <c:pt idx="686">
                  <c:v>44935</c:v>
                </c:pt>
                <c:pt idx="687">
                  <c:v>44936</c:v>
                </c:pt>
                <c:pt idx="688">
                  <c:v>44937</c:v>
                </c:pt>
                <c:pt idx="689">
                  <c:v>44938</c:v>
                </c:pt>
                <c:pt idx="690">
                  <c:v>44939</c:v>
                </c:pt>
                <c:pt idx="691">
                  <c:v>44943</c:v>
                </c:pt>
                <c:pt idx="692">
                  <c:v>44944</c:v>
                </c:pt>
                <c:pt idx="693">
                  <c:v>44945</c:v>
                </c:pt>
                <c:pt idx="694">
                  <c:v>44946</c:v>
                </c:pt>
                <c:pt idx="695">
                  <c:v>44949</c:v>
                </c:pt>
                <c:pt idx="696">
                  <c:v>44950</c:v>
                </c:pt>
                <c:pt idx="697">
                  <c:v>44951</c:v>
                </c:pt>
                <c:pt idx="698">
                  <c:v>44952</c:v>
                </c:pt>
                <c:pt idx="699">
                  <c:v>44953</c:v>
                </c:pt>
                <c:pt idx="700">
                  <c:v>44956</c:v>
                </c:pt>
                <c:pt idx="701">
                  <c:v>44957</c:v>
                </c:pt>
                <c:pt idx="702">
                  <c:v>44958</c:v>
                </c:pt>
                <c:pt idx="703">
                  <c:v>44959</c:v>
                </c:pt>
                <c:pt idx="704">
                  <c:v>44960</c:v>
                </c:pt>
                <c:pt idx="705">
                  <c:v>44963</c:v>
                </c:pt>
                <c:pt idx="706">
                  <c:v>44964</c:v>
                </c:pt>
                <c:pt idx="707">
                  <c:v>44965</c:v>
                </c:pt>
                <c:pt idx="708">
                  <c:v>44966</c:v>
                </c:pt>
                <c:pt idx="709">
                  <c:v>44967</c:v>
                </c:pt>
                <c:pt idx="710">
                  <c:v>44970</c:v>
                </c:pt>
                <c:pt idx="711">
                  <c:v>44971</c:v>
                </c:pt>
                <c:pt idx="712">
                  <c:v>44972</c:v>
                </c:pt>
                <c:pt idx="713">
                  <c:v>44973</c:v>
                </c:pt>
                <c:pt idx="714">
                  <c:v>44974</c:v>
                </c:pt>
                <c:pt idx="715">
                  <c:v>44978</c:v>
                </c:pt>
                <c:pt idx="716">
                  <c:v>44979</c:v>
                </c:pt>
                <c:pt idx="717">
                  <c:v>44980</c:v>
                </c:pt>
                <c:pt idx="718">
                  <c:v>44981</c:v>
                </c:pt>
                <c:pt idx="719">
                  <c:v>44984</c:v>
                </c:pt>
                <c:pt idx="720">
                  <c:v>44985</c:v>
                </c:pt>
                <c:pt idx="721">
                  <c:v>44986</c:v>
                </c:pt>
                <c:pt idx="722">
                  <c:v>44987</c:v>
                </c:pt>
                <c:pt idx="723">
                  <c:v>44988</c:v>
                </c:pt>
                <c:pt idx="724">
                  <c:v>44991</c:v>
                </c:pt>
                <c:pt idx="725">
                  <c:v>44992</c:v>
                </c:pt>
                <c:pt idx="726">
                  <c:v>44993</c:v>
                </c:pt>
                <c:pt idx="727">
                  <c:v>44994</c:v>
                </c:pt>
                <c:pt idx="728">
                  <c:v>44995</c:v>
                </c:pt>
                <c:pt idx="729">
                  <c:v>44998</c:v>
                </c:pt>
                <c:pt idx="730">
                  <c:v>44999</c:v>
                </c:pt>
                <c:pt idx="731">
                  <c:v>45000</c:v>
                </c:pt>
                <c:pt idx="732">
                  <c:v>45001</c:v>
                </c:pt>
                <c:pt idx="733">
                  <c:v>45002</c:v>
                </c:pt>
                <c:pt idx="734">
                  <c:v>45005</c:v>
                </c:pt>
                <c:pt idx="735">
                  <c:v>45006</c:v>
                </c:pt>
                <c:pt idx="736">
                  <c:v>45007</c:v>
                </c:pt>
                <c:pt idx="737">
                  <c:v>45008</c:v>
                </c:pt>
                <c:pt idx="738">
                  <c:v>45009</c:v>
                </c:pt>
                <c:pt idx="739">
                  <c:v>45012</c:v>
                </c:pt>
                <c:pt idx="740">
                  <c:v>45013</c:v>
                </c:pt>
                <c:pt idx="741">
                  <c:v>45014</c:v>
                </c:pt>
                <c:pt idx="742">
                  <c:v>45015</c:v>
                </c:pt>
                <c:pt idx="743">
                  <c:v>45016</c:v>
                </c:pt>
                <c:pt idx="744">
                  <c:v>45019</c:v>
                </c:pt>
                <c:pt idx="745">
                  <c:v>45020</c:v>
                </c:pt>
                <c:pt idx="746">
                  <c:v>45021</c:v>
                </c:pt>
                <c:pt idx="747">
                  <c:v>45022</c:v>
                </c:pt>
                <c:pt idx="748">
                  <c:v>45026</c:v>
                </c:pt>
                <c:pt idx="749">
                  <c:v>45027</c:v>
                </c:pt>
                <c:pt idx="750">
                  <c:v>45028</c:v>
                </c:pt>
                <c:pt idx="751">
                  <c:v>45029</c:v>
                </c:pt>
                <c:pt idx="752">
                  <c:v>45030</c:v>
                </c:pt>
                <c:pt idx="753">
                  <c:v>45033</c:v>
                </c:pt>
                <c:pt idx="754">
                  <c:v>45034</c:v>
                </c:pt>
                <c:pt idx="755">
                  <c:v>45035</c:v>
                </c:pt>
                <c:pt idx="756">
                  <c:v>45036</c:v>
                </c:pt>
                <c:pt idx="757">
                  <c:v>45037</c:v>
                </c:pt>
                <c:pt idx="758">
                  <c:v>45040</c:v>
                </c:pt>
                <c:pt idx="759">
                  <c:v>45041</c:v>
                </c:pt>
                <c:pt idx="760">
                  <c:v>45042</c:v>
                </c:pt>
                <c:pt idx="761">
                  <c:v>45043</c:v>
                </c:pt>
                <c:pt idx="762">
                  <c:v>45044</c:v>
                </c:pt>
                <c:pt idx="763">
                  <c:v>45047</c:v>
                </c:pt>
                <c:pt idx="764">
                  <c:v>45048</c:v>
                </c:pt>
                <c:pt idx="765">
                  <c:v>45049</c:v>
                </c:pt>
                <c:pt idx="766">
                  <c:v>45050</c:v>
                </c:pt>
                <c:pt idx="767">
                  <c:v>45051</c:v>
                </c:pt>
                <c:pt idx="768">
                  <c:v>45054</c:v>
                </c:pt>
                <c:pt idx="769">
                  <c:v>45055</c:v>
                </c:pt>
                <c:pt idx="770">
                  <c:v>45056</c:v>
                </c:pt>
                <c:pt idx="771">
                  <c:v>45057</c:v>
                </c:pt>
                <c:pt idx="772">
                  <c:v>45058</c:v>
                </c:pt>
                <c:pt idx="773">
                  <c:v>45061</c:v>
                </c:pt>
                <c:pt idx="774">
                  <c:v>45062</c:v>
                </c:pt>
                <c:pt idx="775">
                  <c:v>45063</c:v>
                </c:pt>
                <c:pt idx="776">
                  <c:v>45064</c:v>
                </c:pt>
                <c:pt idx="777">
                  <c:v>45065</c:v>
                </c:pt>
                <c:pt idx="778">
                  <c:v>45068</c:v>
                </c:pt>
                <c:pt idx="779">
                  <c:v>45069</c:v>
                </c:pt>
                <c:pt idx="780">
                  <c:v>45070</c:v>
                </c:pt>
                <c:pt idx="781">
                  <c:v>45071</c:v>
                </c:pt>
                <c:pt idx="782">
                  <c:v>45072</c:v>
                </c:pt>
                <c:pt idx="783">
                  <c:v>45076</c:v>
                </c:pt>
                <c:pt idx="784">
                  <c:v>45077</c:v>
                </c:pt>
                <c:pt idx="785">
                  <c:v>45078</c:v>
                </c:pt>
                <c:pt idx="786">
                  <c:v>45079</c:v>
                </c:pt>
                <c:pt idx="787">
                  <c:v>45082</c:v>
                </c:pt>
                <c:pt idx="788">
                  <c:v>45083</c:v>
                </c:pt>
                <c:pt idx="789">
                  <c:v>45084</c:v>
                </c:pt>
                <c:pt idx="790">
                  <c:v>45085</c:v>
                </c:pt>
                <c:pt idx="791">
                  <c:v>45086</c:v>
                </c:pt>
                <c:pt idx="792">
                  <c:v>45089</c:v>
                </c:pt>
                <c:pt idx="793">
                  <c:v>45090</c:v>
                </c:pt>
                <c:pt idx="794">
                  <c:v>45091</c:v>
                </c:pt>
                <c:pt idx="795">
                  <c:v>45092</c:v>
                </c:pt>
                <c:pt idx="796">
                  <c:v>45093</c:v>
                </c:pt>
                <c:pt idx="797">
                  <c:v>45097</c:v>
                </c:pt>
                <c:pt idx="798">
                  <c:v>45098</c:v>
                </c:pt>
                <c:pt idx="799">
                  <c:v>45099</c:v>
                </c:pt>
                <c:pt idx="800">
                  <c:v>45100</c:v>
                </c:pt>
                <c:pt idx="801">
                  <c:v>45103</c:v>
                </c:pt>
                <c:pt idx="802">
                  <c:v>45104</c:v>
                </c:pt>
                <c:pt idx="803">
                  <c:v>45105</c:v>
                </c:pt>
                <c:pt idx="804">
                  <c:v>45106</c:v>
                </c:pt>
                <c:pt idx="805">
                  <c:v>45107</c:v>
                </c:pt>
                <c:pt idx="806">
                  <c:v>45110</c:v>
                </c:pt>
                <c:pt idx="807">
                  <c:v>45112</c:v>
                </c:pt>
                <c:pt idx="808">
                  <c:v>45113</c:v>
                </c:pt>
                <c:pt idx="809">
                  <c:v>45114</c:v>
                </c:pt>
                <c:pt idx="810">
                  <c:v>45117</c:v>
                </c:pt>
                <c:pt idx="811">
                  <c:v>45118</c:v>
                </c:pt>
                <c:pt idx="812">
                  <c:v>45119</c:v>
                </c:pt>
                <c:pt idx="813">
                  <c:v>45120</c:v>
                </c:pt>
                <c:pt idx="814">
                  <c:v>45121</c:v>
                </c:pt>
                <c:pt idx="815">
                  <c:v>45124</c:v>
                </c:pt>
                <c:pt idx="816">
                  <c:v>45125</c:v>
                </c:pt>
                <c:pt idx="817">
                  <c:v>45126</c:v>
                </c:pt>
                <c:pt idx="818">
                  <c:v>45127</c:v>
                </c:pt>
                <c:pt idx="819">
                  <c:v>45128</c:v>
                </c:pt>
                <c:pt idx="820">
                  <c:v>45131</c:v>
                </c:pt>
                <c:pt idx="821">
                  <c:v>45132</c:v>
                </c:pt>
                <c:pt idx="822">
                  <c:v>45133</c:v>
                </c:pt>
                <c:pt idx="823">
                  <c:v>45134</c:v>
                </c:pt>
                <c:pt idx="824">
                  <c:v>45135</c:v>
                </c:pt>
                <c:pt idx="825">
                  <c:v>45138</c:v>
                </c:pt>
                <c:pt idx="826">
                  <c:v>45139</c:v>
                </c:pt>
                <c:pt idx="827">
                  <c:v>45140</c:v>
                </c:pt>
                <c:pt idx="828">
                  <c:v>45141</c:v>
                </c:pt>
                <c:pt idx="829">
                  <c:v>45142</c:v>
                </c:pt>
                <c:pt idx="830">
                  <c:v>45145</c:v>
                </c:pt>
                <c:pt idx="831">
                  <c:v>45146</c:v>
                </c:pt>
                <c:pt idx="832">
                  <c:v>45147</c:v>
                </c:pt>
                <c:pt idx="833">
                  <c:v>45148</c:v>
                </c:pt>
                <c:pt idx="834">
                  <c:v>45149</c:v>
                </c:pt>
                <c:pt idx="835">
                  <c:v>45152</c:v>
                </c:pt>
                <c:pt idx="836">
                  <c:v>45153</c:v>
                </c:pt>
                <c:pt idx="837">
                  <c:v>45154</c:v>
                </c:pt>
                <c:pt idx="838">
                  <c:v>45155</c:v>
                </c:pt>
                <c:pt idx="839">
                  <c:v>45156</c:v>
                </c:pt>
                <c:pt idx="840">
                  <c:v>45159</c:v>
                </c:pt>
                <c:pt idx="841">
                  <c:v>45160</c:v>
                </c:pt>
                <c:pt idx="842">
                  <c:v>45161</c:v>
                </c:pt>
                <c:pt idx="843">
                  <c:v>45162</c:v>
                </c:pt>
                <c:pt idx="844">
                  <c:v>45163</c:v>
                </c:pt>
                <c:pt idx="845">
                  <c:v>45166</c:v>
                </c:pt>
                <c:pt idx="846">
                  <c:v>45167</c:v>
                </c:pt>
                <c:pt idx="847">
                  <c:v>45168</c:v>
                </c:pt>
                <c:pt idx="848">
                  <c:v>45169</c:v>
                </c:pt>
                <c:pt idx="849">
                  <c:v>45170</c:v>
                </c:pt>
                <c:pt idx="850">
                  <c:v>45174</c:v>
                </c:pt>
                <c:pt idx="851">
                  <c:v>45175</c:v>
                </c:pt>
                <c:pt idx="852">
                  <c:v>45176</c:v>
                </c:pt>
                <c:pt idx="853">
                  <c:v>45177</c:v>
                </c:pt>
                <c:pt idx="854">
                  <c:v>45180</c:v>
                </c:pt>
                <c:pt idx="855">
                  <c:v>45181</c:v>
                </c:pt>
                <c:pt idx="856">
                  <c:v>45182</c:v>
                </c:pt>
                <c:pt idx="857">
                  <c:v>45183</c:v>
                </c:pt>
                <c:pt idx="858">
                  <c:v>45184</c:v>
                </c:pt>
                <c:pt idx="859">
                  <c:v>45187</c:v>
                </c:pt>
                <c:pt idx="860">
                  <c:v>45188</c:v>
                </c:pt>
                <c:pt idx="861">
                  <c:v>45189</c:v>
                </c:pt>
                <c:pt idx="862">
                  <c:v>45190</c:v>
                </c:pt>
                <c:pt idx="863">
                  <c:v>45191</c:v>
                </c:pt>
                <c:pt idx="864">
                  <c:v>45194</c:v>
                </c:pt>
                <c:pt idx="865">
                  <c:v>45195</c:v>
                </c:pt>
                <c:pt idx="866">
                  <c:v>45196</c:v>
                </c:pt>
                <c:pt idx="867">
                  <c:v>45197</c:v>
                </c:pt>
                <c:pt idx="868">
                  <c:v>45198</c:v>
                </c:pt>
                <c:pt idx="869">
                  <c:v>45201</c:v>
                </c:pt>
                <c:pt idx="870">
                  <c:v>45202</c:v>
                </c:pt>
                <c:pt idx="871">
                  <c:v>45203</c:v>
                </c:pt>
                <c:pt idx="872">
                  <c:v>45204</c:v>
                </c:pt>
                <c:pt idx="873">
                  <c:v>45205</c:v>
                </c:pt>
                <c:pt idx="874">
                  <c:v>45208</c:v>
                </c:pt>
                <c:pt idx="875">
                  <c:v>45209</c:v>
                </c:pt>
                <c:pt idx="876">
                  <c:v>45210</c:v>
                </c:pt>
                <c:pt idx="877">
                  <c:v>45211</c:v>
                </c:pt>
                <c:pt idx="878">
                  <c:v>45212</c:v>
                </c:pt>
                <c:pt idx="879">
                  <c:v>45215</c:v>
                </c:pt>
                <c:pt idx="880">
                  <c:v>45216</c:v>
                </c:pt>
                <c:pt idx="881">
                  <c:v>45217</c:v>
                </c:pt>
                <c:pt idx="882">
                  <c:v>45218</c:v>
                </c:pt>
                <c:pt idx="883">
                  <c:v>45219</c:v>
                </c:pt>
                <c:pt idx="884">
                  <c:v>45222</c:v>
                </c:pt>
                <c:pt idx="885">
                  <c:v>45223</c:v>
                </c:pt>
                <c:pt idx="886">
                  <c:v>45224</c:v>
                </c:pt>
                <c:pt idx="887">
                  <c:v>45225</c:v>
                </c:pt>
                <c:pt idx="888">
                  <c:v>45226</c:v>
                </c:pt>
                <c:pt idx="889">
                  <c:v>45229</c:v>
                </c:pt>
                <c:pt idx="890">
                  <c:v>45230</c:v>
                </c:pt>
                <c:pt idx="891">
                  <c:v>45231</c:v>
                </c:pt>
                <c:pt idx="892">
                  <c:v>45232</c:v>
                </c:pt>
                <c:pt idx="893">
                  <c:v>45233</c:v>
                </c:pt>
                <c:pt idx="894">
                  <c:v>45236</c:v>
                </c:pt>
                <c:pt idx="895">
                  <c:v>45237</c:v>
                </c:pt>
                <c:pt idx="896">
                  <c:v>45238</c:v>
                </c:pt>
                <c:pt idx="897">
                  <c:v>45239</c:v>
                </c:pt>
                <c:pt idx="898">
                  <c:v>45240</c:v>
                </c:pt>
                <c:pt idx="899">
                  <c:v>45243</c:v>
                </c:pt>
                <c:pt idx="900">
                  <c:v>45244</c:v>
                </c:pt>
                <c:pt idx="901">
                  <c:v>45245</c:v>
                </c:pt>
                <c:pt idx="902">
                  <c:v>45246</c:v>
                </c:pt>
                <c:pt idx="903">
                  <c:v>45247</c:v>
                </c:pt>
                <c:pt idx="904">
                  <c:v>45250</c:v>
                </c:pt>
                <c:pt idx="905">
                  <c:v>45251</c:v>
                </c:pt>
                <c:pt idx="906">
                  <c:v>45252</c:v>
                </c:pt>
                <c:pt idx="907">
                  <c:v>45254</c:v>
                </c:pt>
                <c:pt idx="908">
                  <c:v>45257</c:v>
                </c:pt>
                <c:pt idx="909">
                  <c:v>45258</c:v>
                </c:pt>
                <c:pt idx="910">
                  <c:v>45259</c:v>
                </c:pt>
                <c:pt idx="911">
                  <c:v>45260</c:v>
                </c:pt>
                <c:pt idx="912">
                  <c:v>45261</c:v>
                </c:pt>
                <c:pt idx="913">
                  <c:v>45264</c:v>
                </c:pt>
                <c:pt idx="914">
                  <c:v>45265</c:v>
                </c:pt>
                <c:pt idx="915">
                  <c:v>45266</c:v>
                </c:pt>
                <c:pt idx="916">
                  <c:v>45267</c:v>
                </c:pt>
                <c:pt idx="917">
                  <c:v>45268</c:v>
                </c:pt>
                <c:pt idx="918">
                  <c:v>45271</c:v>
                </c:pt>
                <c:pt idx="919">
                  <c:v>45272</c:v>
                </c:pt>
                <c:pt idx="920">
                  <c:v>45273</c:v>
                </c:pt>
                <c:pt idx="921">
                  <c:v>45274</c:v>
                </c:pt>
                <c:pt idx="922">
                  <c:v>45275</c:v>
                </c:pt>
                <c:pt idx="923">
                  <c:v>45278</c:v>
                </c:pt>
                <c:pt idx="924">
                  <c:v>45279</c:v>
                </c:pt>
                <c:pt idx="925">
                  <c:v>45280</c:v>
                </c:pt>
                <c:pt idx="926">
                  <c:v>45281</c:v>
                </c:pt>
                <c:pt idx="927">
                  <c:v>45282</c:v>
                </c:pt>
                <c:pt idx="928">
                  <c:v>45286</c:v>
                </c:pt>
                <c:pt idx="929">
                  <c:v>45287</c:v>
                </c:pt>
                <c:pt idx="930">
                  <c:v>45288</c:v>
                </c:pt>
                <c:pt idx="931">
                  <c:v>45289</c:v>
                </c:pt>
                <c:pt idx="932">
                  <c:v>45293</c:v>
                </c:pt>
                <c:pt idx="933">
                  <c:v>45294</c:v>
                </c:pt>
                <c:pt idx="934">
                  <c:v>45295</c:v>
                </c:pt>
                <c:pt idx="935">
                  <c:v>45296</c:v>
                </c:pt>
                <c:pt idx="936">
                  <c:v>45299</c:v>
                </c:pt>
                <c:pt idx="937">
                  <c:v>45300</c:v>
                </c:pt>
                <c:pt idx="938">
                  <c:v>45301</c:v>
                </c:pt>
                <c:pt idx="939">
                  <c:v>45302</c:v>
                </c:pt>
                <c:pt idx="940">
                  <c:v>45303</c:v>
                </c:pt>
                <c:pt idx="941">
                  <c:v>45307</c:v>
                </c:pt>
                <c:pt idx="942">
                  <c:v>45308</c:v>
                </c:pt>
                <c:pt idx="943">
                  <c:v>45309</c:v>
                </c:pt>
                <c:pt idx="944">
                  <c:v>45310</c:v>
                </c:pt>
                <c:pt idx="945">
                  <c:v>45313</c:v>
                </c:pt>
                <c:pt idx="946">
                  <c:v>45314</c:v>
                </c:pt>
                <c:pt idx="947">
                  <c:v>45315</c:v>
                </c:pt>
                <c:pt idx="948">
                  <c:v>45316</c:v>
                </c:pt>
                <c:pt idx="949">
                  <c:v>45317</c:v>
                </c:pt>
                <c:pt idx="950">
                  <c:v>45320</c:v>
                </c:pt>
                <c:pt idx="951">
                  <c:v>45321</c:v>
                </c:pt>
                <c:pt idx="952">
                  <c:v>45322</c:v>
                </c:pt>
                <c:pt idx="953">
                  <c:v>45323</c:v>
                </c:pt>
                <c:pt idx="954">
                  <c:v>45324</c:v>
                </c:pt>
                <c:pt idx="955">
                  <c:v>45327</c:v>
                </c:pt>
                <c:pt idx="956">
                  <c:v>45328</c:v>
                </c:pt>
                <c:pt idx="957">
                  <c:v>45329</c:v>
                </c:pt>
                <c:pt idx="958">
                  <c:v>45330</c:v>
                </c:pt>
                <c:pt idx="959">
                  <c:v>45331</c:v>
                </c:pt>
                <c:pt idx="960">
                  <c:v>45334</c:v>
                </c:pt>
                <c:pt idx="961">
                  <c:v>45335</c:v>
                </c:pt>
                <c:pt idx="962">
                  <c:v>45336</c:v>
                </c:pt>
                <c:pt idx="963">
                  <c:v>45337</c:v>
                </c:pt>
                <c:pt idx="964">
                  <c:v>45338</c:v>
                </c:pt>
                <c:pt idx="965">
                  <c:v>45342</c:v>
                </c:pt>
                <c:pt idx="966">
                  <c:v>45343</c:v>
                </c:pt>
                <c:pt idx="967">
                  <c:v>45344</c:v>
                </c:pt>
                <c:pt idx="968">
                  <c:v>45345</c:v>
                </c:pt>
                <c:pt idx="969">
                  <c:v>45348</c:v>
                </c:pt>
                <c:pt idx="970">
                  <c:v>45349</c:v>
                </c:pt>
                <c:pt idx="971">
                  <c:v>45350</c:v>
                </c:pt>
                <c:pt idx="972">
                  <c:v>45351</c:v>
                </c:pt>
                <c:pt idx="973">
                  <c:v>45352</c:v>
                </c:pt>
                <c:pt idx="974">
                  <c:v>45355</c:v>
                </c:pt>
                <c:pt idx="975">
                  <c:v>45356</c:v>
                </c:pt>
                <c:pt idx="976">
                  <c:v>45357</c:v>
                </c:pt>
                <c:pt idx="977">
                  <c:v>45358</c:v>
                </c:pt>
                <c:pt idx="978">
                  <c:v>45359</c:v>
                </c:pt>
                <c:pt idx="979">
                  <c:v>45362</c:v>
                </c:pt>
                <c:pt idx="980">
                  <c:v>45363</c:v>
                </c:pt>
                <c:pt idx="981">
                  <c:v>45364</c:v>
                </c:pt>
                <c:pt idx="982">
                  <c:v>45365</c:v>
                </c:pt>
                <c:pt idx="983">
                  <c:v>45366</c:v>
                </c:pt>
                <c:pt idx="984">
                  <c:v>45369</c:v>
                </c:pt>
                <c:pt idx="985">
                  <c:v>45370</c:v>
                </c:pt>
                <c:pt idx="986">
                  <c:v>45371</c:v>
                </c:pt>
                <c:pt idx="987">
                  <c:v>45372</c:v>
                </c:pt>
                <c:pt idx="988">
                  <c:v>45373</c:v>
                </c:pt>
                <c:pt idx="989">
                  <c:v>45376</c:v>
                </c:pt>
                <c:pt idx="990">
                  <c:v>45377</c:v>
                </c:pt>
                <c:pt idx="991">
                  <c:v>45378</c:v>
                </c:pt>
                <c:pt idx="992">
                  <c:v>45379</c:v>
                </c:pt>
                <c:pt idx="993">
                  <c:v>45383</c:v>
                </c:pt>
                <c:pt idx="994">
                  <c:v>45384</c:v>
                </c:pt>
                <c:pt idx="995">
                  <c:v>45385</c:v>
                </c:pt>
                <c:pt idx="996">
                  <c:v>45386</c:v>
                </c:pt>
                <c:pt idx="997">
                  <c:v>45387</c:v>
                </c:pt>
                <c:pt idx="998">
                  <c:v>45390</c:v>
                </c:pt>
                <c:pt idx="999">
                  <c:v>45391</c:v>
                </c:pt>
                <c:pt idx="1000">
                  <c:v>45392</c:v>
                </c:pt>
                <c:pt idx="1001">
                  <c:v>45393</c:v>
                </c:pt>
                <c:pt idx="1002">
                  <c:v>45394</c:v>
                </c:pt>
                <c:pt idx="1003">
                  <c:v>45397</c:v>
                </c:pt>
                <c:pt idx="1004">
                  <c:v>45398</c:v>
                </c:pt>
                <c:pt idx="1005">
                  <c:v>45399</c:v>
                </c:pt>
                <c:pt idx="1006">
                  <c:v>45400</c:v>
                </c:pt>
                <c:pt idx="1007">
                  <c:v>45401</c:v>
                </c:pt>
                <c:pt idx="1008">
                  <c:v>45404</c:v>
                </c:pt>
                <c:pt idx="1009">
                  <c:v>45405</c:v>
                </c:pt>
                <c:pt idx="1010">
                  <c:v>45406</c:v>
                </c:pt>
                <c:pt idx="1011">
                  <c:v>45407</c:v>
                </c:pt>
                <c:pt idx="1012">
                  <c:v>45408</c:v>
                </c:pt>
                <c:pt idx="1013">
                  <c:v>45411</c:v>
                </c:pt>
                <c:pt idx="1014">
                  <c:v>45412</c:v>
                </c:pt>
                <c:pt idx="1015">
                  <c:v>45413</c:v>
                </c:pt>
                <c:pt idx="1016">
                  <c:v>45414</c:v>
                </c:pt>
                <c:pt idx="1017">
                  <c:v>45415</c:v>
                </c:pt>
                <c:pt idx="1018">
                  <c:v>45418</c:v>
                </c:pt>
                <c:pt idx="1019">
                  <c:v>45419</c:v>
                </c:pt>
                <c:pt idx="1020">
                  <c:v>45420</c:v>
                </c:pt>
                <c:pt idx="1021">
                  <c:v>45421</c:v>
                </c:pt>
                <c:pt idx="1022">
                  <c:v>45422</c:v>
                </c:pt>
                <c:pt idx="1023">
                  <c:v>45425</c:v>
                </c:pt>
                <c:pt idx="1024">
                  <c:v>45426</c:v>
                </c:pt>
                <c:pt idx="1025">
                  <c:v>45427</c:v>
                </c:pt>
                <c:pt idx="1026">
                  <c:v>45428</c:v>
                </c:pt>
                <c:pt idx="1027">
                  <c:v>45429</c:v>
                </c:pt>
                <c:pt idx="1028">
                  <c:v>45432</c:v>
                </c:pt>
                <c:pt idx="1029">
                  <c:v>45433</c:v>
                </c:pt>
                <c:pt idx="1030">
                  <c:v>45434</c:v>
                </c:pt>
                <c:pt idx="1031">
                  <c:v>45435</c:v>
                </c:pt>
                <c:pt idx="1032">
                  <c:v>45436</c:v>
                </c:pt>
                <c:pt idx="1033">
                  <c:v>45440</c:v>
                </c:pt>
                <c:pt idx="1034">
                  <c:v>45441</c:v>
                </c:pt>
                <c:pt idx="1035">
                  <c:v>45442</c:v>
                </c:pt>
                <c:pt idx="1036">
                  <c:v>45443</c:v>
                </c:pt>
                <c:pt idx="1037">
                  <c:v>45446</c:v>
                </c:pt>
                <c:pt idx="1038">
                  <c:v>45447</c:v>
                </c:pt>
                <c:pt idx="1039">
                  <c:v>45448</c:v>
                </c:pt>
                <c:pt idx="1040">
                  <c:v>45449</c:v>
                </c:pt>
                <c:pt idx="1041">
                  <c:v>45450</c:v>
                </c:pt>
                <c:pt idx="1042">
                  <c:v>45453</c:v>
                </c:pt>
                <c:pt idx="1043">
                  <c:v>45454</c:v>
                </c:pt>
                <c:pt idx="1044">
                  <c:v>45455</c:v>
                </c:pt>
                <c:pt idx="1045">
                  <c:v>45456</c:v>
                </c:pt>
                <c:pt idx="1046">
                  <c:v>45457</c:v>
                </c:pt>
                <c:pt idx="1047">
                  <c:v>45460</c:v>
                </c:pt>
                <c:pt idx="1048">
                  <c:v>45461</c:v>
                </c:pt>
                <c:pt idx="1049">
                  <c:v>45463</c:v>
                </c:pt>
                <c:pt idx="1050">
                  <c:v>45464</c:v>
                </c:pt>
                <c:pt idx="1051">
                  <c:v>45467</c:v>
                </c:pt>
                <c:pt idx="1052">
                  <c:v>45468</c:v>
                </c:pt>
                <c:pt idx="1053">
                  <c:v>45469</c:v>
                </c:pt>
                <c:pt idx="1054">
                  <c:v>45470</c:v>
                </c:pt>
                <c:pt idx="1055">
                  <c:v>45471</c:v>
                </c:pt>
                <c:pt idx="1056">
                  <c:v>45474</c:v>
                </c:pt>
                <c:pt idx="1057">
                  <c:v>45475</c:v>
                </c:pt>
                <c:pt idx="1058">
                  <c:v>45476</c:v>
                </c:pt>
                <c:pt idx="1059">
                  <c:v>45478</c:v>
                </c:pt>
                <c:pt idx="1060">
                  <c:v>45481</c:v>
                </c:pt>
                <c:pt idx="1061">
                  <c:v>45482</c:v>
                </c:pt>
                <c:pt idx="1062">
                  <c:v>45483</c:v>
                </c:pt>
                <c:pt idx="1063">
                  <c:v>45484</c:v>
                </c:pt>
                <c:pt idx="1064">
                  <c:v>45485</c:v>
                </c:pt>
                <c:pt idx="1065">
                  <c:v>45488</c:v>
                </c:pt>
                <c:pt idx="1066">
                  <c:v>45489</c:v>
                </c:pt>
                <c:pt idx="1067">
                  <c:v>45490</c:v>
                </c:pt>
                <c:pt idx="1068">
                  <c:v>45491</c:v>
                </c:pt>
                <c:pt idx="1069">
                  <c:v>45492</c:v>
                </c:pt>
                <c:pt idx="1070">
                  <c:v>45495</c:v>
                </c:pt>
                <c:pt idx="1071">
                  <c:v>45496</c:v>
                </c:pt>
                <c:pt idx="1072">
                  <c:v>45497</c:v>
                </c:pt>
                <c:pt idx="1073">
                  <c:v>45498</c:v>
                </c:pt>
                <c:pt idx="1074">
                  <c:v>45499</c:v>
                </c:pt>
                <c:pt idx="1075">
                  <c:v>45502</c:v>
                </c:pt>
                <c:pt idx="1076">
                  <c:v>45503</c:v>
                </c:pt>
                <c:pt idx="1077">
                  <c:v>45504</c:v>
                </c:pt>
                <c:pt idx="1078">
                  <c:v>45505</c:v>
                </c:pt>
                <c:pt idx="1079">
                  <c:v>45506</c:v>
                </c:pt>
                <c:pt idx="1080">
                  <c:v>45509</c:v>
                </c:pt>
                <c:pt idx="1081">
                  <c:v>45510</c:v>
                </c:pt>
                <c:pt idx="1082">
                  <c:v>45511</c:v>
                </c:pt>
                <c:pt idx="1083">
                  <c:v>45512</c:v>
                </c:pt>
                <c:pt idx="1084">
                  <c:v>45513</c:v>
                </c:pt>
                <c:pt idx="1085">
                  <c:v>45516</c:v>
                </c:pt>
                <c:pt idx="1086">
                  <c:v>45517</c:v>
                </c:pt>
                <c:pt idx="1087">
                  <c:v>45518</c:v>
                </c:pt>
                <c:pt idx="1088">
                  <c:v>45519</c:v>
                </c:pt>
                <c:pt idx="1089">
                  <c:v>45520</c:v>
                </c:pt>
                <c:pt idx="1090">
                  <c:v>45523</c:v>
                </c:pt>
                <c:pt idx="1091">
                  <c:v>45524</c:v>
                </c:pt>
                <c:pt idx="1092">
                  <c:v>45525</c:v>
                </c:pt>
                <c:pt idx="1093">
                  <c:v>45526</c:v>
                </c:pt>
                <c:pt idx="1094">
                  <c:v>45527</c:v>
                </c:pt>
                <c:pt idx="1095">
                  <c:v>45530</c:v>
                </c:pt>
                <c:pt idx="1096">
                  <c:v>45531</c:v>
                </c:pt>
                <c:pt idx="1097">
                  <c:v>45532</c:v>
                </c:pt>
                <c:pt idx="1098">
                  <c:v>45533</c:v>
                </c:pt>
                <c:pt idx="1099">
                  <c:v>45534</c:v>
                </c:pt>
                <c:pt idx="1100">
                  <c:v>45538</c:v>
                </c:pt>
                <c:pt idx="1101">
                  <c:v>45539</c:v>
                </c:pt>
                <c:pt idx="1102">
                  <c:v>45540</c:v>
                </c:pt>
                <c:pt idx="1103">
                  <c:v>45541</c:v>
                </c:pt>
                <c:pt idx="1104">
                  <c:v>45544</c:v>
                </c:pt>
                <c:pt idx="1105">
                  <c:v>45545</c:v>
                </c:pt>
                <c:pt idx="1106">
                  <c:v>45546</c:v>
                </c:pt>
                <c:pt idx="1107">
                  <c:v>45547</c:v>
                </c:pt>
                <c:pt idx="1108">
                  <c:v>45548</c:v>
                </c:pt>
                <c:pt idx="1109">
                  <c:v>45551</c:v>
                </c:pt>
                <c:pt idx="1110">
                  <c:v>45552</c:v>
                </c:pt>
                <c:pt idx="1111">
                  <c:v>45553</c:v>
                </c:pt>
                <c:pt idx="1112">
                  <c:v>45554</c:v>
                </c:pt>
                <c:pt idx="1113">
                  <c:v>45555</c:v>
                </c:pt>
                <c:pt idx="1114">
                  <c:v>45558</c:v>
                </c:pt>
                <c:pt idx="1115">
                  <c:v>45559</c:v>
                </c:pt>
                <c:pt idx="1116">
                  <c:v>45560</c:v>
                </c:pt>
                <c:pt idx="1117">
                  <c:v>45561</c:v>
                </c:pt>
                <c:pt idx="1118">
                  <c:v>45562</c:v>
                </c:pt>
                <c:pt idx="1119">
                  <c:v>45565</c:v>
                </c:pt>
                <c:pt idx="1120">
                  <c:v>45566</c:v>
                </c:pt>
                <c:pt idx="1121">
                  <c:v>45567</c:v>
                </c:pt>
                <c:pt idx="1122">
                  <c:v>45568</c:v>
                </c:pt>
                <c:pt idx="1123">
                  <c:v>45569</c:v>
                </c:pt>
                <c:pt idx="1124">
                  <c:v>45572</c:v>
                </c:pt>
                <c:pt idx="1125">
                  <c:v>45573</c:v>
                </c:pt>
                <c:pt idx="1126">
                  <c:v>45574</c:v>
                </c:pt>
                <c:pt idx="1127">
                  <c:v>45575</c:v>
                </c:pt>
                <c:pt idx="1128">
                  <c:v>45576</c:v>
                </c:pt>
                <c:pt idx="1129">
                  <c:v>45579</c:v>
                </c:pt>
                <c:pt idx="1130">
                  <c:v>45580</c:v>
                </c:pt>
                <c:pt idx="1131">
                  <c:v>45581</c:v>
                </c:pt>
                <c:pt idx="1132">
                  <c:v>45582</c:v>
                </c:pt>
                <c:pt idx="1133">
                  <c:v>45583</c:v>
                </c:pt>
                <c:pt idx="1134">
                  <c:v>45586</c:v>
                </c:pt>
                <c:pt idx="1135">
                  <c:v>45587</c:v>
                </c:pt>
                <c:pt idx="1136">
                  <c:v>45588</c:v>
                </c:pt>
                <c:pt idx="1137">
                  <c:v>45589</c:v>
                </c:pt>
                <c:pt idx="1138">
                  <c:v>45590</c:v>
                </c:pt>
                <c:pt idx="1139">
                  <c:v>45593</c:v>
                </c:pt>
                <c:pt idx="1140">
                  <c:v>45594</c:v>
                </c:pt>
                <c:pt idx="1141">
                  <c:v>45595</c:v>
                </c:pt>
                <c:pt idx="1142">
                  <c:v>45596</c:v>
                </c:pt>
                <c:pt idx="1143">
                  <c:v>45597</c:v>
                </c:pt>
                <c:pt idx="1144">
                  <c:v>45600</c:v>
                </c:pt>
                <c:pt idx="1145">
                  <c:v>45601</c:v>
                </c:pt>
                <c:pt idx="1146">
                  <c:v>45602</c:v>
                </c:pt>
                <c:pt idx="1147">
                  <c:v>45603</c:v>
                </c:pt>
                <c:pt idx="1148">
                  <c:v>45604</c:v>
                </c:pt>
                <c:pt idx="1149">
                  <c:v>45607</c:v>
                </c:pt>
                <c:pt idx="1150">
                  <c:v>45608</c:v>
                </c:pt>
                <c:pt idx="1151">
                  <c:v>45609</c:v>
                </c:pt>
                <c:pt idx="1152">
                  <c:v>45610</c:v>
                </c:pt>
                <c:pt idx="1153">
                  <c:v>45611</c:v>
                </c:pt>
                <c:pt idx="1154">
                  <c:v>45614</c:v>
                </c:pt>
                <c:pt idx="1155">
                  <c:v>45615</c:v>
                </c:pt>
                <c:pt idx="1156">
                  <c:v>45616</c:v>
                </c:pt>
                <c:pt idx="1157">
                  <c:v>45617</c:v>
                </c:pt>
                <c:pt idx="1158">
                  <c:v>45618</c:v>
                </c:pt>
                <c:pt idx="1159">
                  <c:v>45621</c:v>
                </c:pt>
                <c:pt idx="1160">
                  <c:v>45622</c:v>
                </c:pt>
                <c:pt idx="1161">
                  <c:v>45623</c:v>
                </c:pt>
                <c:pt idx="1162">
                  <c:v>45625</c:v>
                </c:pt>
                <c:pt idx="1163">
                  <c:v>45628</c:v>
                </c:pt>
                <c:pt idx="1164">
                  <c:v>45629</c:v>
                </c:pt>
                <c:pt idx="1165">
                  <c:v>45630</c:v>
                </c:pt>
                <c:pt idx="1166">
                  <c:v>45631</c:v>
                </c:pt>
                <c:pt idx="1167">
                  <c:v>45632</c:v>
                </c:pt>
                <c:pt idx="1168">
                  <c:v>45635</c:v>
                </c:pt>
                <c:pt idx="1169">
                  <c:v>45636</c:v>
                </c:pt>
                <c:pt idx="1170">
                  <c:v>45637</c:v>
                </c:pt>
                <c:pt idx="1171">
                  <c:v>45638</c:v>
                </c:pt>
                <c:pt idx="1172">
                  <c:v>45639</c:v>
                </c:pt>
                <c:pt idx="1173">
                  <c:v>45642</c:v>
                </c:pt>
                <c:pt idx="1174">
                  <c:v>45643</c:v>
                </c:pt>
                <c:pt idx="1175">
                  <c:v>45644</c:v>
                </c:pt>
                <c:pt idx="1176">
                  <c:v>45645</c:v>
                </c:pt>
                <c:pt idx="1177">
                  <c:v>45646</c:v>
                </c:pt>
                <c:pt idx="1178">
                  <c:v>45649</c:v>
                </c:pt>
                <c:pt idx="1179">
                  <c:v>45650</c:v>
                </c:pt>
                <c:pt idx="1180">
                  <c:v>45652</c:v>
                </c:pt>
                <c:pt idx="1181">
                  <c:v>45653</c:v>
                </c:pt>
                <c:pt idx="1182">
                  <c:v>45656</c:v>
                </c:pt>
                <c:pt idx="1183">
                  <c:v>45657</c:v>
                </c:pt>
                <c:pt idx="1184">
                  <c:v>45659</c:v>
                </c:pt>
                <c:pt idx="1185">
                  <c:v>45660</c:v>
                </c:pt>
                <c:pt idx="1186">
                  <c:v>45663</c:v>
                </c:pt>
                <c:pt idx="1187">
                  <c:v>45664</c:v>
                </c:pt>
                <c:pt idx="1188">
                  <c:v>45665</c:v>
                </c:pt>
                <c:pt idx="1189">
                  <c:v>45667</c:v>
                </c:pt>
                <c:pt idx="1190">
                  <c:v>45670</c:v>
                </c:pt>
                <c:pt idx="1191">
                  <c:v>45671</c:v>
                </c:pt>
                <c:pt idx="1192">
                  <c:v>45672</c:v>
                </c:pt>
                <c:pt idx="1193">
                  <c:v>45673</c:v>
                </c:pt>
                <c:pt idx="1194">
                  <c:v>45674</c:v>
                </c:pt>
                <c:pt idx="1195">
                  <c:v>45678</c:v>
                </c:pt>
                <c:pt idx="1196">
                  <c:v>45679</c:v>
                </c:pt>
                <c:pt idx="1197">
                  <c:v>45680</c:v>
                </c:pt>
                <c:pt idx="1198">
                  <c:v>45681</c:v>
                </c:pt>
                <c:pt idx="1199">
                  <c:v>45684</c:v>
                </c:pt>
                <c:pt idx="1200">
                  <c:v>45685</c:v>
                </c:pt>
                <c:pt idx="1201">
                  <c:v>45686</c:v>
                </c:pt>
                <c:pt idx="1202">
                  <c:v>45687</c:v>
                </c:pt>
                <c:pt idx="1203">
                  <c:v>45688</c:v>
                </c:pt>
                <c:pt idx="1204">
                  <c:v>45691</c:v>
                </c:pt>
                <c:pt idx="1205">
                  <c:v>45692</c:v>
                </c:pt>
                <c:pt idx="1206">
                  <c:v>45693</c:v>
                </c:pt>
                <c:pt idx="1207">
                  <c:v>45694</c:v>
                </c:pt>
                <c:pt idx="1208">
                  <c:v>45695</c:v>
                </c:pt>
                <c:pt idx="1209">
                  <c:v>45698</c:v>
                </c:pt>
                <c:pt idx="1210">
                  <c:v>45699</c:v>
                </c:pt>
                <c:pt idx="1211">
                  <c:v>45700</c:v>
                </c:pt>
                <c:pt idx="1212">
                  <c:v>45701</c:v>
                </c:pt>
                <c:pt idx="1213">
                  <c:v>45702</c:v>
                </c:pt>
                <c:pt idx="1214">
                  <c:v>45706</c:v>
                </c:pt>
                <c:pt idx="1215">
                  <c:v>45707</c:v>
                </c:pt>
                <c:pt idx="1216">
                  <c:v>45708</c:v>
                </c:pt>
                <c:pt idx="1217">
                  <c:v>45709</c:v>
                </c:pt>
                <c:pt idx="1218">
                  <c:v>45712</c:v>
                </c:pt>
                <c:pt idx="1219">
                  <c:v>45713</c:v>
                </c:pt>
                <c:pt idx="1220">
                  <c:v>45714</c:v>
                </c:pt>
                <c:pt idx="1221">
                  <c:v>45715</c:v>
                </c:pt>
                <c:pt idx="1222">
                  <c:v>45716</c:v>
                </c:pt>
                <c:pt idx="1223">
                  <c:v>45719</c:v>
                </c:pt>
                <c:pt idx="1224">
                  <c:v>45720</c:v>
                </c:pt>
                <c:pt idx="1225">
                  <c:v>45721</c:v>
                </c:pt>
                <c:pt idx="1226">
                  <c:v>45722</c:v>
                </c:pt>
                <c:pt idx="1227">
                  <c:v>45723</c:v>
                </c:pt>
                <c:pt idx="1228">
                  <c:v>45726</c:v>
                </c:pt>
                <c:pt idx="1229">
                  <c:v>45727</c:v>
                </c:pt>
                <c:pt idx="1230">
                  <c:v>45728</c:v>
                </c:pt>
                <c:pt idx="1231">
                  <c:v>45729</c:v>
                </c:pt>
                <c:pt idx="1232">
                  <c:v>45730</c:v>
                </c:pt>
                <c:pt idx="1233">
                  <c:v>45733</c:v>
                </c:pt>
                <c:pt idx="1234">
                  <c:v>45734</c:v>
                </c:pt>
                <c:pt idx="1235">
                  <c:v>45735</c:v>
                </c:pt>
                <c:pt idx="1236">
                  <c:v>45736</c:v>
                </c:pt>
                <c:pt idx="1237">
                  <c:v>45737</c:v>
                </c:pt>
                <c:pt idx="1238">
                  <c:v>45740</c:v>
                </c:pt>
                <c:pt idx="1239">
                  <c:v>45741</c:v>
                </c:pt>
                <c:pt idx="1240">
                  <c:v>45742</c:v>
                </c:pt>
                <c:pt idx="1241">
                  <c:v>45743</c:v>
                </c:pt>
                <c:pt idx="1242">
                  <c:v>45744</c:v>
                </c:pt>
                <c:pt idx="1243">
                  <c:v>45747</c:v>
                </c:pt>
                <c:pt idx="1244">
                  <c:v>45748</c:v>
                </c:pt>
                <c:pt idx="1245">
                  <c:v>45749</c:v>
                </c:pt>
                <c:pt idx="1246">
                  <c:v>45750</c:v>
                </c:pt>
                <c:pt idx="1247">
                  <c:v>45751</c:v>
                </c:pt>
                <c:pt idx="1248">
                  <c:v>45754</c:v>
                </c:pt>
                <c:pt idx="1249">
                  <c:v>45755</c:v>
                </c:pt>
                <c:pt idx="1250">
                  <c:v>45756</c:v>
                </c:pt>
                <c:pt idx="1251">
                  <c:v>45757</c:v>
                </c:pt>
                <c:pt idx="1252">
                  <c:v>45758</c:v>
                </c:pt>
                <c:pt idx="1253">
                  <c:v>45761</c:v>
                </c:pt>
                <c:pt idx="1254">
                  <c:v>45762</c:v>
                </c:pt>
                <c:pt idx="1255">
                  <c:v>45763</c:v>
                </c:pt>
                <c:pt idx="1256">
                  <c:v>45764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119.498</c:v>
                </c:pt>
                <c:pt idx="1">
                  <c:v>120.831</c:v>
                </c:pt>
                <c:pt idx="2">
                  <c:v>118.45</c:v>
                </c:pt>
                <c:pt idx="3">
                  <c:v>119.999</c:v>
                </c:pt>
                <c:pt idx="4">
                  <c:v>120.85</c:v>
                </c:pt>
                <c:pt idx="5">
                  <c:v>122.16</c:v>
                </c:pt>
                <c:pt idx="6">
                  <c:v>118.605</c:v>
                </c:pt>
                <c:pt idx="7">
                  <c:v>116.501</c:v>
                </c:pt>
                <c:pt idx="8">
                  <c:v>120.992</c:v>
                </c:pt>
                <c:pt idx="9">
                  <c:v>116.84</c:v>
                </c:pt>
                <c:pt idx="10">
                  <c:v>112.819</c:v>
                </c:pt>
                <c:pt idx="11">
                  <c:v>117</c:v>
                </c:pt>
                <c:pt idx="12">
                  <c:v>116.47199999999999</c:v>
                </c:pt>
                <c:pt idx="13">
                  <c:v>118.739</c:v>
                </c:pt>
                <c:pt idx="14">
                  <c:v>118.607</c:v>
                </c:pt>
                <c:pt idx="15">
                  <c:v>118.735</c:v>
                </c:pt>
                <c:pt idx="16">
                  <c:v>120.593</c:v>
                </c:pt>
                <c:pt idx="17">
                  <c:v>118.34</c:v>
                </c:pt>
                <c:pt idx="18">
                  <c:v>118.051</c:v>
                </c:pt>
                <c:pt idx="19">
                  <c:v>118.426</c:v>
                </c:pt>
                <c:pt idx="20">
                  <c:v>120.217</c:v>
                </c:pt>
                <c:pt idx="21">
                  <c:v>121.492</c:v>
                </c:pt>
                <c:pt idx="22">
                  <c:v>123.89400000000001</c:v>
                </c:pt>
                <c:pt idx="23">
                  <c:v>125</c:v>
                </c:pt>
                <c:pt idx="24">
                  <c:v>122.751</c:v>
                </c:pt>
                <c:pt idx="25">
                  <c:v>122.9</c:v>
                </c:pt>
                <c:pt idx="26">
                  <c:v>120.25</c:v>
                </c:pt>
                <c:pt idx="27">
                  <c:v>119.217</c:v>
                </c:pt>
                <c:pt idx="28">
                  <c:v>120.797</c:v>
                </c:pt>
                <c:pt idx="29">
                  <c:v>122.4</c:v>
                </c:pt>
                <c:pt idx="30">
                  <c:v>123.35</c:v>
                </c:pt>
                <c:pt idx="31">
                  <c:v>123.401</c:v>
                </c:pt>
                <c:pt idx="32">
                  <c:v>123.872</c:v>
                </c:pt>
                <c:pt idx="33">
                  <c:v>122.226</c:v>
                </c:pt>
                <c:pt idx="34">
                  <c:v>125.01</c:v>
                </c:pt>
                <c:pt idx="35">
                  <c:v>126.47199999999999</c:v>
                </c:pt>
                <c:pt idx="36">
                  <c:v>132.25</c:v>
                </c:pt>
                <c:pt idx="37">
                  <c:v>130.17500000000001</c:v>
                </c:pt>
                <c:pt idx="38">
                  <c:v>130.06100000000001</c:v>
                </c:pt>
                <c:pt idx="39">
                  <c:v>126.33</c:v>
                </c:pt>
                <c:pt idx="40">
                  <c:v>131</c:v>
                </c:pt>
                <c:pt idx="41">
                  <c:v>132.375</c:v>
                </c:pt>
                <c:pt idx="42">
                  <c:v>132.351</c:v>
                </c:pt>
                <c:pt idx="43">
                  <c:v>133.904</c:v>
                </c:pt>
                <c:pt idx="44">
                  <c:v>134.22499999999999</c:v>
                </c:pt>
                <c:pt idx="45">
                  <c:v>136.30099999999999</c:v>
                </c:pt>
                <c:pt idx="46">
                  <c:v>139</c:v>
                </c:pt>
                <c:pt idx="47">
                  <c:v>136.97800000000001</c:v>
                </c:pt>
                <c:pt idx="48">
                  <c:v>138.75299999999999</c:v>
                </c:pt>
                <c:pt idx="49">
                  <c:v>134.501</c:v>
                </c:pt>
                <c:pt idx="50">
                  <c:v>134.25299999999999</c:v>
                </c:pt>
                <c:pt idx="51">
                  <c:v>137.9</c:v>
                </c:pt>
                <c:pt idx="52">
                  <c:v>145.601</c:v>
                </c:pt>
                <c:pt idx="53">
                  <c:v>146.749</c:v>
                </c:pt>
                <c:pt idx="54">
                  <c:v>152.928</c:v>
                </c:pt>
                <c:pt idx="55">
                  <c:v>151.131</c:v>
                </c:pt>
                <c:pt idx="56">
                  <c:v>155.80000000000001</c:v>
                </c:pt>
                <c:pt idx="57">
                  <c:v>159.58799999999999</c:v>
                </c:pt>
                <c:pt idx="58">
                  <c:v>162.553</c:v>
                </c:pt>
                <c:pt idx="59">
                  <c:v>154.44999999999999</c:v>
                </c:pt>
                <c:pt idx="60">
                  <c:v>154.012</c:v>
                </c:pt>
                <c:pt idx="61">
                  <c:v>148.553</c:v>
                </c:pt>
                <c:pt idx="62">
                  <c:v>150.44999999999999</c:v>
                </c:pt>
                <c:pt idx="63">
                  <c:v>150.01</c:v>
                </c:pt>
                <c:pt idx="64">
                  <c:v>161.625</c:v>
                </c:pt>
                <c:pt idx="65">
                  <c:v>156.25</c:v>
                </c:pt>
                <c:pt idx="66">
                  <c:v>154.91399999999999</c:v>
                </c:pt>
                <c:pt idx="67">
                  <c:v>146.5</c:v>
                </c:pt>
                <c:pt idx="68">
                  <c:v>153.1</c:v>
                </c:pt>
                <c:pt idx="69">
                  <c:v>152.714</c:v>
                </c:pt>
                <c:pt idx="70">
                  <c:v>151.55000000000001</c:v>
                </c:pt>
                <c:pt idx="71">
                  <c:v>150.69999999999999</c:v>
                </c:pt>
                <c:pt idx="72">
                  <c:v>162.19999999999999</c:v>
                </c:pt>
                <c:pt idx="73">
                  <c:v>159.02600000000001</c:v>
                </c:pt>
                <c:pt idx="74">
                  <c:v>155.06100000000001</c:v>
                </c:pt>
                <c:pt idx="75">
                  <c:v>157.18899999999999</c:v>
                </c:pt>
                <c:pt idx="76">
                  <c:v>159.71799999999999</c:v>
                </c:pt>
                <c:pt idx="77">
                  <c:v>161.20099999999999</c:v>
                </c:pt>
                <c:pt idx="78">
                  <c:v>158.51599999999999</c:v>
                </c:pt>
                <c:pt idx="79">
                  <c:v>155.66</c:v>
                </c:pt>
                <c:pt idx="80">
                  <c:v>155.4</c:v>
                </c:pt>
                <c:pt idx="81">
                  <c:v>159.15</c:v>
                </c:pt>
                <c:pt idx="82">
                  <c:v>158.90899999999999</c:v>
                </c:pt>
                <c:pt idx="83">
                  <c:v>158.65600000000001</c:v>
                </c:pt>
                <c:pt idx="84">
                  <c:v>160.6</c:v>
                </c:pt>
                <c:pt idx="85">
                  <c:v>165.15100000000001</c:v>
                </c:pt>
                <c:pt idx="86">
                  <c:v>162.6</c:v>
                </c:pt>
                <c:pt idx="87">
                  <c:v>164.75</c:v>
                </c:pt>
                <c:pt idx="88">
                  <c:v>165.50800000000001</c:v>
                </c:pt>
                <c:pt idx="89">
                  <c:v>164.75</c:v>
                </c:pt>
                <c:pt idx="90">
                  <c:v>167.55600000000001</c:v>
                </c:pt>
                <c:pt idx="91">
                  <c:v>172.50299999999999</c:v>
                </c:pt>
                <c:pt idx="92">
                  <c:v>171.15</c:v>
                </c:pt>
                <c:pt idx="93">
                  <c:v>170.45</c:v>
                </c:pt>
                <c:pt idx="94">
                  <c:v>174.47900000000001</c:v>
                </c:pt>
                <c:pt idx="95">
                  <c:v>177.35</c:v>
                </c:pt>
                <c:pt idx="96">
                  <c:v>174.25</c:v>
                </c:pt>
                <c:pt idx="97">
                  <c:v>165.9</c:v>
                </c:pt>
                <c:pt idx="98">
                  <c:v>157.19999999999999</c:v>
                </c:pt>
                <c:pt idx="99">
                  <c:v>160.15</c:v>
                </c:pt>
                <c:pt idx="100">
                  <c:v>165.36099999999999</c:v>
                </c:pt>
                <c:pt idx="101">
                  <c:v>160.435</c:v>
                </c:pt>
                <c:pt idx="102">
                  <c:v>158.64699999999999</c:v>
                </c:pt>
                <c:pt idx="103">
                  <c:v>156.80799999999999</c:v>
                </c:pt>
                <c:pt idx="104">
                  <c:v>159</c:v>
                </c:pt>
                <c:pt idx="105">
                  <c:v>150.46299999999999</c:v>
                </c:pt>
                <c:pt idx="106">
                  <c:v>151.58699999999999</c:v>
                </c:pt>
                <c:pt idx="107">
                  <c:v>145.32499999999999</c:v>
                </c:pt>
                <c:pt idx="108">
                  <c:v>151.69200000000001</c:v>
                </c:pt>
                <c:pt idx="109">
                  <c:v>156.02199999999999</c:v>
                </c:pt>
                <c:pt idx="110">
                  <c:v>148.88999999999999</c:v>
                </c:pt>
                <c:pt idx="111">
                  <c:v>152.74299999999999</c:v>
                </c:pt>
                <c:pt idx="112">
                  <c:v>157.44300000000001</c:v>
                </c:pt>
                <c:pt idx="113">
                  <c:v>158.77000000000001</c:v>
                </c:pt>
                <c:pt idx="114">
                  <c:v>157.05699999999999</c:v>
                </c:pt>
                <c:pt idx="115">
                  <c:v>160.4</c:v>
                </c:pt>
                <c:pt idx="116">
                  <c:v>157.68199999999999</c:v>
                </c:pt>
                <c:pt idx="117">
                  <c:v>157.292</c:v>
                </c:pt>
                <c:pt idx="118">
                  <c:v>158.25</c:v>
                </c:pt>
                <c:pt idx="119">
                  <c:v>156.75</c:v>
                </c:pt>
                <c:pt idx="120">
                  <c:v>161.25</c:v>
                </c:pt>
                <c:pt idx="121">
                  <c:v>160.5</c:v>
                </c:pt>
                <c:pt idx="122">
                  <c:v>167.49700000000001</c:v>
                </c:pt>
                <c:pt idx="123">
                  <c:v>173.4</c:v>
                </c:pt>
                <c:pt idx="124">
                  <c:v>172.35</c:v>
                </c:pt>
                <c:pt idx="125">
                  <c:v>164.601</c:v>
                </c:pt>
                <c:pt idx="126">
                  <c:v>168.16200000000001</c:v>
                </c:pt>
                <c:pt idx="127">
                  <c:v>164.98099999999999</c:v>
                </c:pt>
                <c:pt idx="128">
                  <c:v>161.114</c:v>
                </c:pt>
                <c:pt idx="129">
                  <c:v>160.625</c:v>
                </c:pt>
                <c:pt idx="130">
                  <c:v>159.494</c:v>
                </c:pt>
                <c:pt idx="131">
                  <c:v>159.55000000000001</c:v>
                </c:pt>
                <c:pt idx="132">
                  <c:v>159.93700000000001</c:v>
                </c:pt>
                <c:pt idx="133">
                  <c:v>161.24700000000001</c:v>
                </c:pt>
                <c:pt idx="134">
                  <c:v>162.465</c:v>
                </c:pt>
                <c:pt idx="135">
                  <c:v>160.06399999999999</c:v>
                </c:pt>
                <c:pt idx="136">
                  <c:v>157.88800000000001</c:v>
                </c:pt>
                <c:pt idx="137">
                  <c:v>153.08699999999999</c:v>
                </c:pt>
                <c:pt idx="138">
                  <c:v>150.92699999999999</c:v>
                </c:pt>
                <c:pt idx="139">
                  <c:v>158</c:v>
                </c:pt>
                <c:pt idx="140">
                  <c:v>165.999</c:v>
                </c:pt>
                <c:pt idx="141">
                  <c:v>165.232</c:v>
                </c:pt>
                <c:pt idx="142">
                  <c:v>161.55199999999999</c:v>
                </c:pt>
                <c:pt idx="143">
                  <c:v>154.751</c:v>
                </c:pt>
                <c:pt idx="144">
                  <c:v>153.089</c:v>
                </c:pt>
                <c:pt idx="145">
                  <c:v>157.99799999999999</c:v>
                </c:pt>
                <c:pt idx="146">
                  <c:v>156.1</c:v>
                </c:pt>
                <c:pt idx="147">
                  <c:v>154.66</c:v>
                </c:pt>
                <c:pt idx="148">
                  <c:v>159.17699999999999</c:v>
                </c:pt>
                <c:pt idx="149">
                  <c:v>156.69999999999999</c:v>
                </c:pt>
                <c:pt idx="150">
                  <c:v>155.26599999999999</c:v>
                </c:pt>
                <c:pt idx="151">
                  <c:v>155.851</c:v>
                </c:pt>
                <c:pt idx="152">
                  <c:v>155.83500000000001</c:v>
                </c:pt>
                <c:pt idx="153">
                  <c:v>155.02500000000001</c:v>
                </c:pt>
                <c:pt idx="154">
                  <c:v>157.09399999999999</c:v>
                </c:pt>
                <c:pt idx="155">
                  <c:v>160.56299999999999</c:v>
                </c:pt>
                <c:pt idx="156">
                  <c:v>160.42400000000001</c:v>
                </c:pt>
                <c:pt idx="157">
                  <c:v>159.42500000000001</c:v>
                </c:pt>
                <c:pt idx="158">
                  <c:v>161.083</c:v>
                </c:pt>
                <c:pt idx="159">
                  <c:v>160.273</c:v>
                </c:pt>
                <c:pt idx="160">
                  <c:v>159.911</c:v>
                </c:pt>
                <c:pt idx="161">
                  <c:v>157.82400000000001</c:v>
                </c:pt>
                <c:pt idx="162">
                  <c:v>157.94499999999999</c:v>
                </c:pt>
                <c:pt idx="163">
                  <c:v>158.39500000000001</c:v>
                </c:pt>
                <c:pt idx="164">
                  <c:v>154.44999999999999</c:v>
                </c:pt>
                <c:pt idx="165">
                  <c:v>154.833</c:v>
                </c:pt>
                <c:pt idx="166">
                  <c:v>157.15</c:v>
                </c:pt>
                <c:pt idx="167">
                  <c:v>159.05099999999999</c:v>
                </c:pt>
                <c:pt idx="168">
                  <c:v>158.80099999999999</c:v>
                </c:pt>
                <c:pt idx="169">
                  <c:v>162.5</c:v>
                </c:pt>
                <c:pt idx="170">
                  <c:v>162.19999999999999</c:v>
                </c:pt>
                <c:pt idx="171">
                  <c:v>160.001</c:v>
                </c:pt>
                <c:pt idx="172">
                  <c:v>160.142</c:v>
                </c:pt>
                <c:pt idx="173">
                  <c:v>160.25</c:v>
                </c:pt>
                <c:pt idx="174">
                  <c:v>159.69499999999999</c:v>
                </c:pt>
                <c:pt idx="175">
                  <c:v>159.69999999999999</c:v>
                </c:pt>
                <c:pt idx="176">
                  <c:v>165.49700000000001</c:v>
                </c:pt>
                <c:pt idx="177">
                  <c:v>167.05</c:v>
                </c:pt>
                <c:pt idx="178">
                  <c:v>163.75</c:v>
                </c:pt>
                <c:pt idx="179">
                  <c:v>163.5</c:v>
                </c:pt>
                <c:pt idx="180">
                  <c:v>158.30099999999999</c:v>
                </c:pt>
                <c:pt idx="181">
                  <c:v>157.32400000000001</c:v>
                </c:pt>
                <c:pt idx="182">
                  <c:v>157.85</c:v>
                </c:pt>
                <c:pt idx="183">
                  <c:v>159</c:v>
                </c:pt>
                <c:pt idx="184">
                  <c:v>157.40100000000001</c:v>
                </c:pt>
                <c:pt idx="185">
                  <c:v>156</c:v>
                </c:pt>
                <c:pt idx="186">
                  <c:v>156.422</c:v>
                </c:pt>
                <c:pt idx="187">
                  <c:v>158.376</c:v>
                </c:pt>
                <c:pt idx="188">
                  <c:v>156.15100000000001</c:v>
                </c:pt>
                <c:pt idx="189">
                  <c:v>155.35</c:v>
                </c:pt>
                <c:pt idx="190">
                  <c:v>159.1</c:v>
                </c:pt>
                <c:pt idx="191">
                  <c:v>164.65</c:v>
                </c:pt>
                <c:pt idx="192">
                  <c:v>165.21600000000001</c:v>
                </c:pt>
                <c:pt idx="193">
                  <c:v>166.42500000000001</c:v>
                </c:pt>
                <c:pt idx="194">
                  <c:v>164.81800000000001</c:v>
                </c:pt>
                <c:pt idx="195">
                  <c:v>167.07499999999999</c:v>
                </c:pt>
                <c:pt idx="196">
                  <c:v>161.75200000000001</c:v>
                </c:pt>
                <c:pt idx="197">
                  <c:v>161.5</c:v>
                </c:pt>
                <c:pt idx="198">
                  <c:v>162.11799999999999</c:v>
                </c:pt>
                <c:pt idx="199">
                  <c:v>169</c:v>
                </c:pt>
                <c:pt idx="200">
                  <c:v>171.251</c:v>
                </c:pt>
                <c:pt idx="201">
                  <c:v>166.5</c:v>
                </c:pt>
                <c:pt idx="202">
                  <c:v>165.95</c:v>
                </c:pt>
                <c:pt idx="203">
                  <c:v>167.92500000000001</c:v>
                </c:pt>
                <c:pt idx="204">
                  <c:v>165.625</c:v>
                </c:pt>
                <c:pt idx="205">
                  <c:v>165.7</c:v>
                </c:pt>
                <c:pt idx="206">
                  <c:v>164.6</c:v>
                </c:pt>
                <c:pt idx="207">
                  <c:v>162.5</c:v>
                </c:pt>
                <c:pt idx="208">
                  <c:v>162.703</c:v>
                </c:pt>
                <c:pt idx="209">
                  <c:v>163.18</c:v>
                </c:pt>
                <c:pt idx="210">
                  <c:v>164.12100000000001</c:v>
                </c:pt>
                <c:pt idx="211">
                  <c:v>166.41200000000001</c:v>
                </c:pt>
                <c:pt idx="212">
                  <c:v>162.495</c:v>
                </c:pt>
                <c:pt idx="213">
                  <c:v>156.352</c:v>
                </c:pt>
                <c:pt idx="214">
                  <c:v>158.33799999999999</c:v>
                </c:pt>
                <c:pt idx="215">
                  <c:v>156.83699999999999</c:v>
                </c:pt>
                <c:pt idx="216">
                  <c:v>154.76</c:v>
                </c:pt>
                <c:pt idx="217">
                  <c:v>156.39500000000001</c:v>
                </c:pt>
                <c:pt idx="218">
                  <c:v>157.17400000000001</c:v>
                </c:pt>
                <c:pt idx="219">
                  <c:v>154.059</c:v>
                </c:pt>
                <c:pt idx="220">
                  <c:v>150.6</c:v>
                </c:pt>
                <c:pt idx="221">
                  <c:v>150.25</c:v>
                </c:pt>
                <c:pt idx="222">
                  <c:v>150.75</c:v>
                </c:pt>
                <c:pt idx="223">
                  <c:v>150.9</c:v>
                </c:pt>
                <c:pt idx="224">
                  <c:v>154.923</c:v>
                </c:pt>
                <c:pt idx="225">
                  <c:v>155.20099999999999</c:v>
                </c:pt>
                <c:pt idx="226">
                  <c:v>153.75</c:v>
                </c:pt>
                <c:pt idx="227">
                  <c:v>153.72900000000001</c:v>
                </c:pt>
                <c:pt idx="228">
                  <c:v>155.249</c:v>
                </c:pt>
                <c:pt idx="229">
                  <c:v>153.661</c:v>
                </c:pt>
                <c:pt idx="230">
                  <c:v>155.05000000000001</c:v>
                </c:pt>
                <c:pt idx="231">
                  <c:v>151.46199999999999</c:v>
                </c:pt>
                <c:pt idx="232">
                  <c:v>153.393</c:v>
                </c:pt>
                <c:pt idx="233">
                  <c:v>156.35</c:v>
                </c:pt>
                <c:pt idx="234">
                  <c:v>157.55199999999999</c:v>
                </c:pt>
                <c:pt idx="235">
                  <c:v>153.65</c:v>
                </c:pt>
                <c:pt idx="236">
                  <c:v>152.203</c:v>
                </c:pt>
                <c:pt idx="237">
                  <c:v>152.77199999999999</c:v>
                </c:pt>
                <c:pt idx="238">
                  <c:v>153.501</c:v>
                </c:pt>
                <c:pt idx="239">
                  <c:v>153.203</c:v>
                </c:pt>
                <c:pt idx="240">
                  <c:v>155.89699999999999</c:v>
                </c:pt>
                <c:pt idx="241">
                  <c:v>158.65</c:v>
                </c:pt>
                <c:pt idx="242">
                  <c:v>161.18799999999999</c:v>
                </c:pt>
                <c:pt idx="243">
                  <c:v>161.69</c:v>
                </c:pt>
                <c:pt idx="244">
                  <c:v>165.54499999999999</c:v>
                </c:pt>
                <c:pt idx="245">
                  <c:v>165.23500000000001</c:v>
                </c:pt>
                <c:pt idx="246">
                  <c:v>167.761</c:v>
                </c:pt>
                <c:pt idx="247">
                  <c:v>170.042</c:v>
                </c:pt>
                <c:pt idx="248">
                  <c:v>170.202</c:v>
                </c:pt>
                <c:pt idx="249">
                  <c:v>168.55</c:v>
                </c:pt>
                <c:pt idx="250">
                  <c:v>169</c:v>
                </c:pt>
                <c:pt idx="251">
                  <c:v>169.517</c:v>
                </c:pt>
                <c:pt idx="252">
                  <c:v>168.68</c:v>
                </c:pt>
                <c:pt idx="253">
                  <c:v>165.8</c:v>
                </c:pt>
                <c:pt idx="254">
                  <c:v>168.584</c:v>
                </c:pt>
                <c:pt idx="255">
                  <c:v>165.95500000000001</c:v>
                </c:pt>
                <c:pt idx="256">
                  <c:v>167.4</c:v>
                </c:pt>
                <c:pt idx="257">
                  <c:v>172.17400000000001</c:v>
                </c:pt>
                <c:pt idx="258">
                  <c:v>171.74</c:v>
                </c:pt>
                <c:pt idx="259">
                  <c:v>175.255</c:v>
                </c:pt>
                <c:pt idx="260">
                  <c:v>176.256</c:v>
                </c:pt>
                <c:pt idx="261">
                  <c:v>174.23699999999999</c:v>
                </c:pt>
                <c:pt idx="262">
                  <c:v>167.81</c:v>
                </c:pt>
                <c:pt idx="263">
                  <c:v>166.94300000000001</c:v>
                </c:pt>
                <c:pt idx="264">
                  <c:v>163.5</c:v>
                </c:pt>
                <c:pt idx="265">
                  <c:v>165.95500000000001</c:v>
                </c:pt>
                <c:pt idx="266">
                  <c:v>164.11600000000001</c:v>
                </c:pt>
                <c:pt idx="267">
                  <c:v>156.81399999999999</c:v>
                </c:pt>
                <c:pt idx="268">
                  <c:v>159.25</c:v>
                </c:pt>
                <c:pt idx="269">
                  <c:v>159.274</c:v>
                </c:pt>
                <c:pt idx="270">
                  <c:v>159.27799999999999</c:v>
                </c:pt>
                <c:pt idx="271">
                  <c:v>162.297</c:v>
                </c:pt>
                <c:pt idx="272">
                  <c:v>164.62899999999999</c:v>
                </c:pt>
                <c:pt idx="273">
                  <c:v>159.75</c:v>
                </c:pt>
                <c:pt idx="274">
                  <c:v>162.22</c:v>
                </c:pt>
                <c:pt idx="275">
                  <c:v>162.5</c:v>
                </c:pt>
                <c:pt idx="276">
                  <c:v>160.77500000000001</c:v>
                </c:pt>
                <c:pt idx="277">
                  <c:v>163.334</c:v>
                </c:pt>
                <c:pt idx="278">
                  <c:v>163.72999999999999</c:v>
                </c:pt>
                <c:pt idx="279">
                  <c:v>162.80000000000001</c:v>
                </c:pt>
                <c:pt idx="280">
                  <c:v>162.1</c:v>
                </c:pt>
                <c:pt idx="281">
                  <c:v>162.17500000000001</c:v>
                </c:pt>
                <c:pt idx="282">
                  <c:v>161.155</c:v>
                </c:pt>
                <c:pt idx="283">
                  <c:v>160.21199999999999</c:v>
                </c:pt>
                <c:pt idx="284">
                  <c:v>160.6</c:v>
                </c:pt>
                <c:pt idx="285">
                  <c:v>159.86699999999999</c:v>
                </c:pt>
                <c:pt idx="286">
                  <c:v>161.131</c:v>
                </c:pt>
                <c:pt idx="287">
                  <c:v>163.64400000000001</c:v>
                </c:pt>
                <c:pt idx="288">
                  <c:v>164.101</c:v>
                </c:pt>
                <c:pt idx="289">
                  <c:v>167.483</c:v>
                </c:pt>
                <c:pt idx="290">
                  <c:v>167.34200000000001</c:v>
                </c:pt>
                <c:pt idx="291">
                  <c:v>169.2</c:v>
                </c:pt>
                <c:pt idx="292">
                  <c:v>169.6</c:v>
                </c:pt>
                <c:pt idx="293">
                  <c:v>170.15899999999999</c:v>
                </c:pt>
                <c:pt idx="294">
                  <c:v>174</c:v>
                </c:pt>
                <c:pt idx="295">
                  <c:v>173.821</c:v>
                </c:pt>
                <c:pt idx="296">
                  <c:v>172.90299999999999</c:v>
                </c:pt>
                <c:pt idx="297">
                  <c:v>175.25</c:v>
                </c:pt>
                <c:pt idx="298">
                  <c:v>175.38200000000001</c:v>
                </c:pt>
                <c:pt idx="299">
                  <c:v>173.2</c:v>
                </c:pt>
                <c:pt idx="300">
                  <c:v>170.8</c:v>
                </c:pt>
                <c:pt idx="301">
                  <c:v>171.941</c:v>
                </c:pt>
                <c:pt idx="302">
                  <c:v>172.053</c:v>
                </c:pt>
                <c:pt idx="303">
                  <c:v>171.73099999999999</c:v>
                </c:pt>
                <c:pt idx="304">
                  <c:v>172.58199999999999</c:v>
                </c:pt>
                <c:pt idx="305">
                  <c:v>176.506</c:v>
                </c:pt>
                <c:pt idx="306">
                  <c:v>185.869</c:v>
                </c:pt>
                <c:pt idx="307">
                  <c:v>182.178</c:v>
                </c:pt>
                <c:pt idx="308">
                  <c:v>186.126</c:v>
                </c:pt>
                <c:pt idx="309">
                  <c:v>187.2</c:v>
                </c:pt>
                <c:pt idx="310">
                  <c:v>185.10499999999999</c:v>
                </c:pt>
                <c:pt idx="311">
                  <c:v>185.44300000000001</c:v>
                </c:pt>
                <c:pt idx="312">
                  <c:v>184.71</c:v>
                </c:pt>
                <c:pt idx="313">
                  <c:v>181.666</c:v>
                </c:pt>
                <c:pt idx="314">
                  <c:v>176.62899999999999</c:v>
                </c:pt>
                <c:pt idx="315">
                  <c:v>178.36600000000001</c:v>
                </c:pt>
                <c:pt idx="316">
                  <c:v>178.81899999999999</c:v>
                </c:pt>
                <c:pt idx="317">
                  <c:v>179.36199999999999</c:v>
                </c:pt>
                <c:pt idx="318">
                  <c:v>182</c:v>
                </c:pt>
                <c:pt idx="319">
                  <c:v>183.65899999999999</c:v>
                </c:pt>
                <c:pt idx="320">
                  <c:v>184.92500000000001</c:v>
                </c:pt>
                <c:pt idx="321">
                  <c:v>181.68899999999999</c:v>
                </c:pt>
                <c:pt idx="322">
                  <c:v>181.38800000000001</c:v>
                </c:pt>
                <c:pt idx="323">
                  <c:v>167.398</c:v>
                </c:pt>
                <c:pt idx="324">
                  <c:v>167.655</c:v>
                </c:pt>
                <c:pt idx="325">
                  <c:v>167.036</c:v>
                </c:pt>
                <c:pt idx="326">
                  <c:v>168.96799999999999</c:v>
                </c:pt>
                <c:pt idx="327">
                  <c:v>167.81100000000001</c:v>
                </c:pt>
                <c:pt idx="328">
                  <c:v>168.75</c:v>
                </c:pt>
                <c:pt idx="329">
                  <c:v>167.18100000000001</c:v>
                </c:pt>
                <c:pt idx="330">
                  <c:v>167.251</c:v>
                </c:pt>
                <c:pt idx="331">
                  <c:v>166.572</c:v>
                </c:pt>
                <c:pt idx="332">
                  <c:v>164.5</c:v>
                </c:pt>
                <c:pt idx="333">
                  <c:v>165.28399999999999</c:v>
                </c:pt>
                <c:pt idx="334">
                  <c:v>164.15</c:v>
                </c:pt>
                <c:pt idx="335">
                  <c:v>163.875</c:v>
                </c:pt>
                <c:pt idx="336">
                  <c:v>162.1</c:v>
                </c:pt>
                <c:pt idx="337">
                  <c:v>159.70099999999999</c:v>
                </c:pt>
                <c:pt idx="338">
                  <c:v>160.19399999999999</c:v>
                </c:pt>
                <c:pt idx="339">
                  <c:v>160.595</c:v>
                </c:pt>
                <c:pt idx="340">
                  <c:v>164</c:v>
                </c:pt>
                <c:pt idx="341">
                  <c:v>165.494</c:v>
                </c:pt>
                <c:pt idx="342">
                  <c:v>164.95</c:v>
                </c:pt>
                <c:pt idx="343">
                  <c:v>166.66200000000001</c:v>
                </c:pt>
                <c:pt idx="344">
                  <c:v>167.87100000000001</c:v>
                </c:pt>
                <c:pt idx="345">
                  <c:v>171.24</c:v>
                </c:pt>
                <c:pt idx="346">
                  <c:v>174.82</c:v>
                </c:pt>
                <c:pt idx="347">
                  <c:v>174.738</c:v>
                </c:pt>
                <c:pt idx="348">
                  <c:v>172.6</c:v>
                </c:pt>
                <c:pt idx="349">
                  <c:v>173.9</c:v>
                </c:pt>
                <c:pt idx="350">
                  <c:v>175.583</c:v>
                </c:pt>
                <c:pt idx="351">
                  <c:v>176.30099999999999</c:v>
                </c:pt>
                <c:pt idx="352">
                  <c:v>175.09200000000001</c:v>
                </c:pt>
                <c:pt idx="353">
                  <c:v>174.14</c:v>
                </c:pt>
                <c:pt idx="354">
                  <c:v>173.77799999999999</c:v>
                </c:pt>
                <c:pt idx="355">
                  <c:v>172.126</c:v>
                </c:pt>
                <c:pt idx="356">
                  <c:v>172.99799999999999</c:v>
                </c:pt>
                <c:pt idx="357">
                  <c:v>174.42099999999999</c:v>
                </c:pt>
                <c:pt idx="358">
                  <c:v>169.8</c:v>
                </c:pt>
                <c:pt idx="359">
                  <c:v>168.75</c:v>
                </c:pt>
                <c:pt idx="360">
                  <c:v>167.55</c:v>
                </c:pt>
                <c:pt idx="361">
                  <c:v>169.00299999999999</c:v>
                </c:pt>
                <c:pt idx="362">
                  <c:v>170.101</c:v>
                </c:pt>
                <c:pt idx="363">
                  <c:v>168.57499999999999</c:v>
                </c:pt>
                <c:pt idx="364">
                  <c:v>167.886</c:v>
                </c:pt>
                <c:pt idx="365">
                  <c:v>166.10599999999999</c:v>
                </c:pt>
                <c:pt idx="366">
                  <c:v>165.8</c:v>
                </c:pt>
                <c:pt idx="367">
                  <c:v>164.45099999999999</c:v>
                </c:pt>
                <c:pt idx="368">
                  <c:v>163.97</c:v>
                </c:pt>
                <c:pt idx="369">
                  <c:v>160.22499999999999</c:v>
                </c:pt>
                <c:pt idx="370">
                  <c:v>160.67699999999999</c:v>
                </c:pt>
                <c:pt idx="371">
                  <c:v>164.577</c:v>
                </c:pt>
                <c:pt idx="372">
                  <c:v>165.85</c:v>
                </c:pt>
                <c:pt idx="373">
                  <c:v>163.75</c:v>
                </c:pt>
                <c:pt idx="374">
                  <c:v>162.85</c:v>
                </c:pt>
                <c:pt idx="375">
                  <c:v>163.48599999999999</c:v>
                </c:pt>
                <c:pt idx="376">
                  <c:v>165.12299999999999</c:v>
                </c:pt>
                <c:pt idx="377">
                  <c:v>165.571</c:v>
                </c:pt>
                <c:pt idx="378">
                  <c:v>169.41800000000001</c:v>
                </c:pt>
                <c:pt idx="379">
                  <c:v>171.715</c:v>
                </c:pt>
                <c:pt idx="380">
                  <c:v>172.63300000000001</c:v>
                </c:pt>
                <c:pt idx="381">
                  <c:v>170.71299999999999</c:v>
                </c:pt>
                <c:pt idx="382">
                  <c:v>171.05</c:v>
                </c:pt>
                <c:pt idx="383">
                  <c:v>166.75</c:v>
                </c:pt>
                <c:pt idx="384">
                  <c:v>167.476</c:v>
                </c:pt>
                <c:pt idx="385">
                  <c:v>169.4</c:v>
                </c:pt>
                <c:pt idx="386">
                  <c:v>170.10499999999999</c:v>
                </c:pt>
                <c:pt idx="387">
                  <c:v>165.001</c:v>
                </c:pt>
                <c:pt idx="388">
                  <c:v>168.09</c:v>
                </c:pt>
                <c:pt idx="389">
                  <c:v>165.751</c:v>
                </c:pt>
                <c:pt idx="390">
                  <c:v>165.45</c:v>
                </c:pt>
                <c:pt idx="391">
                  <c:v>168.5</c:v>
                </c:pt>
                <c:pt idx="392">
                  <c:v>173.85</c:v>
                </c:pt>
                <c:pt idx="393">
                  <c:v>176.16200000000001</c:v>
                </c:pt>
                <c:pt idx="394">
                  <c:v>175.76300000000001</c:v>
                </c:pt>
                <c:pt idx="395">
                  <c:v>178.19399999999999</c:v>
                </c:pt>
                <c:pt idx="396">
                  <c:v>175.65</c:v>
                </c:pt>
                <c:pt idx="397">
                  <c:v>174.25</c:v>
                </c:pt>
                <c:pt idx="398">
                  <c:v>176.85</c:v>
                </c:pt>
                <c:pt idx="399">
                  <c:v>176.95</c:v>
                </c:pt>
                <c:pt idx="400">
                  <c:v>178.23599999999999</c:v>
                </c:pt>
                <c:pt idx="401">
                  <c:v>178.31800000000001</c:v>
                </c:pt>
                <c:pt idx="402">
                  <c:v>185.63499999999999</c:v>
                </c:pt>
                <c:pt idx="403">
                  <c:v>183.81899999999999</c:v>
                </c:pt>
                <c:pt idx="404">
                  <c:v>179.25200000000001</c:v>
                </c:pt>
                <c:pt idx="405">
                  <c:v>178.13399999999999</c:v>
                </c:pt>
                <c:pt idx="406">
                  <c:v>180.10499999999999</c:v>
                </c:pt>
                <c:pt idx="407">
                  <c:v>177.38200000000001</c:v>
                </c:pt>
                <c:pt idx="408">
                  <c:v>178.17500000000001</c:v>
                </c:pt>
                <c:pt idx="409">
                  <c:v>177.25</c:v>
                </c:pt>
                <c:pt idx="410">
                  <c:v>173</c:v>
                </c:pt>
                <c:pt idx="411">
                  <c:v>172.75</c:v>
                </c:pt>
                <c:pt idx="412">
                  <c:v>169.65</c:v>
                </c:pt>
                <c:pt idx="413">
                  <c:v>174.6</c:v>
                </c:pt>
                <c:pt idx="414">
                  <c:v>176.15100000000001</c:v>
                </c:pt>
                <c:pt idx="415">
                  <c:v>175.75</c:v>
                </c:pt>
                <c:pt idx="416">
                  <c:v>175.417</c:v>
                </c:pt>
                <c:pt idx="417">
                  <c:v>172</c:v>
                </c:pt>
                <c:pt idx="418">
                  <c:v>167.55</c:v>
                </c:pt>
                <c:pt idx="419">
                  <c:v>168.59800000000001</c:v>
                </c:pt>
                <c:pt idx="420">
                  <c:v>173.369</c:v>
                </c:pt>
                <c:pt idx="421">
                  <c:v>167.71100000000001</c:v>
                </c:pt>
                <c:pt idx="422">
                  <c:v>166.85</c:v>
                </c:pt>
                <c:pt idx="423">
                  <c:v>167.851</c:v>
                </c:pt>
                <c:pt idx="424">
                  <c:v>169.27</c:v>
                </c:pt>
                <c:pt idx="425">
                  <c:v>170.428</c:v>
                </c:pt>
                <c:pt idx="426">
                  <c:v>171.03700000000001</c:v>
                </c:pt>
                <c:pt idx="427">
                  <c:v>170.18299999999999</c:v>
                </c:pt>
                <c:pt idx="428">
                  <c:v>170.84</c:v>
                </c:pt>
                <c:pt idx="429">
                  <c:v>169.7</c:v>
                </c:pt>
                <c:pt idx="430">
                  <c:v>168.95599999999999</c:v>
                </c:pt>
                <c:pt idx="431">
                  <c:v>167.55</c:v>
                </c:pt>
                <c:pt idx="432">
                  <c:v>170.43799999999999</c:v>
                </c:pt>
                <c:pt idx="433">
                  <c:v>166.88300000000001</c:v>
                </c:pt>
                <c:pt idx="434">
                  <c:v>163.45099999999999</c:v>
                </c:pt>
                <c:pt idx="435">
                  <c:v>163.839</c:v>
                </c:pt>
                <c:pt idx="436">
                  <c:v>160.58600000000001</c:v>
                </c:pt>
                <c:pt idx="437">
                  <c:v>161.5</c:v>
                </c:pt>
                <c:pt idx="438">
                  <c:v>166.57499999999999</c:v>
                </c:pt>
                <c:pt idx="439">
                  <c:v>165.251</c:v>
                </c:pt>
                <c:pt idx="440">
                  <c:v>160.15</c:v>
                </c:pt>
                <c:pt idx="441">
                  <c:v>159.10499999999999</c:v>
                </c:pt>
                <c:pt idx="442">
                  <c:v>158.762</c:v>
                </c:pt>
                <c:pt idx="443">
                  <c:v>156.76599999999999</c:v>
                </c:pt>
                <c:pt idx="444">
                  <c:v>149.94999999999999</c:v>
                </c:pt>
                <c:pt idx="445">
                  <c:v>139</c:v>
                </c:pt>
                <c:pt idx="446">
                  <c:v>142.24299999999999</c:v>
                </c:pt>
                <c:pt idx="447">
                  <c:v>144.75</c:v>
                </c:pt>
                <c:pt idx="448">
                  <c:v>140.80000000000001</c:v>
                </c:pt>
                <c:pt idx="449">
                  <c:v>140.86099999999999</c:v>
                </c:pt>
                <c:pt idx="450">
                  <c:v>144.75</c:v>
                </c:pt>
                <c:pt idx="451">
                  <c:v>150</c:v>
                </c:pt>
                <c:pt idx="452">
                  <c:v>155.05000000000001</c:v>
                </c:pt>
                <c:pt idx="453">
                  <c:v>141.738</c:v>
                </c:pt>
                <c:pt idx="454">
                  <c:v>155.607</c:v>
                </c:pt>
                <c:pt idx="455">
                  <c:v>158.52000000000001</c:v>
                </c:pt>
                <c:pt idx="456">
                  <c:v>156.751</c:v>
                </c:pt>
                <c:pt idx="457">
                  <c:v>162.874</c:v>
                </c:pt>
                <c:pt idx="458">
                  <c:v>158.35</c:v>
                </c:pt>
                <c:pt idx="459">
                  <c:v>158.13499999999999</c:v>
                </c:pt>
                <c:pt idx="460">
                  <c:v>151.751</c:v>
                </c:pt>
                <c:pt idx="461">
                  <c:v>155.167</c:v>
                </c:pt>
                <c:pt idx="462">
                  <c:v>155.791</c:v>
                </c:pt>
                <c:pt idx="463">
                  <c:v>158.14599999999999</c:v>
                </c:pt>
                <c:pt idx="464">
                  <c:v>155.5</c:v>
                </c:pt>
                <c:pt idx="465">
                  <c:v>150.47900000000001</c:v>
                </c:pt>
                <c:pt idx="466">
                  <c:v>151.65100000000001</c:v>
                </c:pt>
                <c:pt idx="467">
                  <c:v>139.83799999999999</c:v>
                </c:pt>
                <c:pt idx="468">
                  <c:v>150.55000000000001</c:v>
                </c:pt>
                <c:pt idx="469">
                  <c:v>152.42500000000001</c:v>
                </c:pt>
                <c:pt idx="470">
                  <c:v>152.733</c:v>
                </c:pt>
                <c:pt idx="471">
                  <c:v>150.84899999999999</c:v>
                </c:pt>
                <c:pt idx="472">
                  <c:v>153.53200000000001</c:v>
                </c:pt>
                <c:pt idx="473">
                  <c:v>147.15899999999999</c:v>
                </c:pt>
                <c:pt idx="474">
                  <c:v>145.44399999999999</c:v>
                </c:pt>
                <c:pt idx="475">
                  <c:v>136.684</c:v>
                </c:pt>
                <c:pt idx="476">
                  <c:v>139.5</c:v>
                </c:pt>
                <c:pt idx="477">
                  <c:v>145.685</c:v>
                </c:pt>
                <c:pt idx="478">
                  <c:v>149.57499999999999</c:v>
                </c:pt>
                <c:pt idx="479">
                  <c:v>145.98099999999999</c:v>
                </c:pt>
                <c:pt idx="480">
                  <c:v>142.85</c:v>
                </c:pt>
                <c:pt idx="481">
                  <c:v>148.5</c:v>
                </c:pt>
                <c:pt idx="482">
                  <c:v>152.64099999999999</c:v>
                </c:pt>
                <c:pt idx="483">
                  <c:v>156.81299999999999</c:v>
                </c:pt>
                <c:pt idx="484">
                  <c:v>161.12100000000001</c:v>
                </c:pt>
                <c:pt idx="485">
                  <c:v>161.80600000000001</c:v>
                </c:pt>
                <c:pt idx="486">
                  <c:v>163.70500000000001</c:v>
                </c:pt>
                <c:pt idx="487">
                  <c:v>163.75</c:v>
                </c:pt>
                <c:pt idx="488">
                  <c:v>164</c:v>
                </c:pt>
                <c:pt idx="489">
                  <c:v>164.97499999999999</c:v>
                </c:pt>
                <c:pt idx="490">
                  <c:v>170.38399999999999</c:v>
                </c:pt>
                <c:pt idx="491">
                  <c:v>168.51</c:v>
                </c:pt>
                <c:pt idx="492">
                  <c:v>166.44499999999999</c:v>
                </c:pt>
                <c:pt idx="493">
                  <c:v>164.15</c:v>
                </c:pt>
                <c:pt idx="494">
                  <c:v>164.125</c:v>
                </c:pt>
                <c:pt idx="495">
                  <c:v>167.74199999999999</c:v>
                </c:pt>
                <c:pt idx="496">
                  <c:v>161.65100000000001</c:v>
                </c:pt>
                <c:pt idx="497">
                  <c:v>158.4</c:v>
                </c:pt>
                <c:pt idx="498">
                  <c:v>156.75</c:v>
                </c:pt>
                <c:pt idx="499">
                  <c:v>152.71299999999999</c:v>
                </c:pt>
                <c:pt idx="500">
                  <c:v>153.69300000000001</c:v>
                </c:pt>
                <c:pt idx="501">
                  <c:v>150.01900000000001</c:v>
                </c:pt>
                <c:pt idx="502">
                  <c:v>155.38999999999999</c:v>
                </c:pt>
                <c:pt idx="503">
                  <c:v>151.524</c:v>
                </c:pt>
                <c:pt idx="504">
                  <c:v>152.03</c:v>
                </c:pt>
                <c:pt idx="505">
                  <c:v>157.60300000000001</c:v>
                </c:pt>
                <c:pt idx="506">
                  <c:v>154.714</c:v>
                </c:pt>
                <c:pt idx="507">
                  <c:v>148.25</c:v>
                </c:pt>
                <c:pt idx="508">
                  <c:v>144.023</c:v>
                </c:pt>
                <c:pt idx="509">
                  <c:v>144.80000000000001</c:v>
                </c:pt>
                <c:pt idx="510">
                  <c:v>140.19200000000001</c:v>
                </c:pt>
                <c:pt idx="511">
                  <c:v>142.178</c:v>
                </c:pt>
                <c:pt idx="512">
                  <c:v>129.84899999999999</c:v>
                </c:pt>
                <c:pt idx="513">
                  <c:v>122.401</c:v>
                </c:pt>
                <c:pt idx="514">
                  <c:v>124.054</c:v>
                </c:pt>
                <c:pt idx="515">
                  <c:v>123.6</c:v>
                </c:pt>
                <c:pt idx="516">
                  <c:v>123</c:v>
                </c:pt>
                <c:pt idx="517">
                  <c:v>114.85</c:v>
                </c:pt>
                <c:pt idx="518">
                  <c:v>111.313</c:v>
                </c:pt>
                <c:pt idx="519">
                  <c:v>111.25</c:v>
                </c:pt>
                <c:pt idx="520">
                  <c:v>108.104</c:v>
                </c:pt>
                <c:pt idx="521">
                  <c:v>102.75</c:v>
                </c:pt>
                <c:pt idx="522">
                  <c:v>109.069</c:v>
                </c:pt>
                <c:pt idx="523">
                  <c:v>113.1</c:v>
                </c:pt>
                <c:pt idx="524">
                  <c:v>113.27500000000001</c:v>
                </c:pt>
                <c:pt idx="525">
                  <c:v>111.44</c:v>
                </c:pt>
                <c:pt idx="526">
                  <c:v>106.28100000000001</c:v>
                </c:pt>
                <c:pt idx="527">
                  <c:v>109.569</c:v>
                </c:pt>
                <c:pt idx="528">
                  <c:v>108.461</c:v>
                </c:pt>
                <c:pt idx="529">
                  <c:v>104.02500000000001</c:v>
                </c:pt>
                <c:pt idx="530">
                  <c:v>103.65600000000001</c:v>
                </c:pt>
                <c:pt idx="531">
                  <c:v>107.97</c:v>
                </c:pt>
                <c:pt idx="532">
                  <c:v>113.55</c:v>
                </c:pt>
                <c:pt idx="533">
                  <c:v>116.28</c:v>
                </c:pt>
                <c:pt idx="534">
                  <c:v>122.256</c:v>
                </c:pt>
                <c:pt idx="535">
                  <c:v>121.684</c:v>
                </c:pt>
                <c:pt idx="536">
                  <c:v>124.2</c:v>
                </c:pt>
                <c:pt idx="537">
                  <c:v>125.245</c:v>
                </c:pt>
                <c:pt idx="538">
                  <c:v>122.005</c:v>
                </c:pt>
                <c:pt idx="539">
                  <c:v>122.61</c:v>
                </c:pt>
                <c:pt idx="540">
                  <c:v>119.99</c:v>
                </c:pt>
                <c:pt idx="541">
                  <c:v>113.41500000000001</c:v>
                </c:pt>
                <c:pt idx="542">
                  <c:v>104.19</c:v>
                </c:pt>
                <c:pt idx="543">
                  <c:v>104.19</c:v>
                </c:pt>
                <c:pt idx="544">
                  <c:v>103.86</c:v>
                </c:pt>
                <c:pt idx="545">
                  <c:v>104.47</c:v>
                </c:pt>
                <c:pt idx="546">
                  <c:v>102.8</c:v>
                </c:pt>
                <c:pt idx="547">
                  <c:v>108.2</c:v>
                </c:pt>
                <c:pt idx="548">
                  <c:v>107.43</c:v>
                </c:pt>
                <c:pt idx="549">
                  <c:v>110.39</c:v>
                </c:pt>
                <c:pt idx="550">
                  <c:v>112.38</c:v>
                </c:pt>
                <c:pt idx="551">
                  <c:v>117.09</c:v>
                </c:pt>
                <c:pt idx="552">
                  <c:v>113.5</c:v>
                </c:pt>
                <c:pt idx="553">
                  <c:v>107.38</c:v>
                </c:pt>
                <c:pt idx="554">
                  <c:v>108.11</c:v>
                </c:pt>
                <c:pt idx="555">
                  <c:v>106.29</c:v>
                </c:pt>
                <c:pt idx="556">
                  <c:v>107.6</c:v>
                </c:pt>
                <c:pt idx="557">
                  <c:v>113.21</c:v>
                </c:pt>
                <c:pt idx="558">
                  <c:v>113.85</c:v>
                </c:pt>
                <c:pt idx="559">
                  <c:v>114.6</c:v>
                </c:pt>
                <c:pt idx="560">
                  <c:v>114.08</c:v>
                </c:pt>
                <c:pt idx="561">
                  <c:v>112.16</c:v>
                </c:pt>
                <c:pt idx="562">
                  <c:v>107.03</c:v>
                </c:pt>
                <c:pt idx="563">
                  <c:v>110.24</c:v>
                </c:pt>
                <c:pt idx="564">
                  <c:v>112.5</c:v>
                </c:pt>
                <c:pt idx="565">
                  <c:v>115</c:v>
                </c:pt>
                <c:pt idx="566">
                  <c:v>115.7</c:v>
                </c:pt>
                <c:pt idx="567">
                  <c:v>118.61499999999999</c:v>
                </c:pt>
                <c:pt idx="568">
                  <c:v>123.2</c:v>
                </c:pt>
                <c:pt idx="569">
                  <c:v>125.01</c:v>
                </c:pt>
                <c:pt idx="570">
                  <c:v>122.69499999999999</c:v>
                </c:pt>
                <c:pt idx="571">
                  <c:v>115.79</c:v>
                </c:pt>
                <c:pt idx="572">
                  <c:v>117.31</c:v>
                </c:pt>
                <c:pt idx="573">
                  <c:v>121.57</c:v>
                </c:pt>
                <c:pt idx="574">
                  <c:v>134.9</c:v>
                </c:pt>
                <c:pt idx="575">
                  <c:v>134.96</c:v>
                </c:pt>
                <c:pt idx="576">
                  <c:v>134.72</c:v>
                </c:pt>
                <c:pt idx="577">
                  <c:v>136.21</c:v>
                </c:pt>
                <c:pt idx="578">
                  <c:v>140.58000000000001</c:v>
                </c:pt>
                <c:pt idx="579">
                  <c:v>140.1</c:v>
                </c:pt>
                <c:pt idx="580">
                  <c:v>142.05000000000001</c:v>
                </c:pt>
                <c:pt idx="581">
                  <c:v>138.05199999999999</c:v>
                </c:pt>
                <c:pt idx="582">
                  <c:v>142.9</c:v>
                </c:pt>
                <c:pt idx="583">
                  <c:v>143.86000000000001</c:v>
                </c:pt>
                <c:pt idx="584">
                  <c:v>142.05000000000001</c:v>
                </c:pt>
                <c:pt idx="585">
                  <c:v>142.80000000000001</c:v>
                </c:pt>
                <c:pt idx="586">
                  <c:v>143.905</c:v>
                </c:pt>
                <c:pt idx="587">
                  <c:v>142.69</c:v>
                </c:pt>
                <c:pt idx="588">
                  <c:v>141.32</c:v>
                </c:pt>
                <c:pt idx="589">
                  <c:v>140.47</c:v>
                </c:pt>
                <c:pt idx="590">
                  <c:v>135.72</c:v>
                </c:pt>
                <c:pt idx="591">
                  <c:v>133.41</c:v>
                </c:pt>
                <c:pt idx="592">
                  <c:v>132.75</c:v>
                </c:pt>
                <c:pt idx="593">
                  <c:v>135.26</c:v>
                </c:pt>
                <c:pt idx="594">
                  <c:v>136.55000000000001</c:v>
                </c:pt>
                <c:pt idx="595">
                  <c:v>129.9</c:v>
                </c:pt>
                <c:pt idx="596">
                  <c:v>131.25</c:v>
                </c:pt>
                <c:pt idx="597">
                  <c:v>129.44999999999999</c:v>
                </c:pt>
                <c:pt idx="598">
                  <c:v>126</c:v>
                </c:pt>
                <c:pt idx="599">
                  <c:v>129.5</c:v>
                </c:pt>
                <c:pt idx="600">
                  <c:v>127.92</c:v>
                </c:pt>
                <c:pt idx="601">
                  <c:v>126.12</c:v>
                </c:pt>
                <c:pt idx="602">
                  <c:v>127.72</c:v>
                </c:pt>
                <c:pt idx="603">
                  <c:v>130.91</c:v>
                </c:pt>
                <c:pt idx="604">
                  <c:v>134.095</c:v>
                </c:pt>
                <c:pt idx="605">
                  <c:v>131.01</c:v>
                </c:pt>
                <c:pt idx="606">
                  <c:v>127.364</c:v>
                </c:pt>
                <c:pt idx="607">
                  <c:v>127.38</c:v>
                </c:pt>
                <c:pt idx="608">
                  <c:v>122.78</c:v>
                </c:pt>
                <c:pt idx="609">
                  <c:v>122.16</c:v>
                </c:pt>
                <c:pt idx="610">
                  <c:v>123.35</c:v>
                </c:pt>
                <c:pt idx="611">
                  <c:v>122.49</c:v>
                </c:pt>
                <c:pt idx="612">
                  <c:v>117.08</c:v>
                </c:pt>
                <c:pt idx="613">
                  <c:v>116</c:v>
                </c:pt>
                <c:pt idx="614">
                  <c:v>113.295</c:v>
                </c:pt>
                <c:pt idx="615">
                  <c:v>117.19499999999999</c:v>
                </c:pt>
                <c:pt idx="616">
                  <c:v>114.38</c:v>
                </c:pt>
                <c:pt idx="617">
                  <c:v>115.6</c:v>
                </c:pt>
                <c:pt idx="618">
                  <c:v>114.075</c:v>
                </c:pt>
                <c:pt idx="619">
                  <c:v>113.58</c:v>
                </c:pt>
                <c:pt idx="620">
                  <c:v>119.89</c:v>
                </c:pt>
                <c:pt idx="621">
                  <c:v>118.58</c:v>
                </c:pt>
                <c:pt idx="622">
                  <c:v>120.77</c:v>
                </c:pt>
                <c:pt idx="623">
                  <c:v>118</c:v>
                </c:pt>
                <c:pt idx="624">
                  <c:v>115.1</c:v>
                </c:pt>
                <c:pt idx="625">
                  <c:v>112.71</c:v>
                </c:pt>
                <c:pt idx="626">
                  <c:v>112.49</c:v>
                </c:pt>
                <c:pt idx="627">
                  <c:v>107.88</c:v>
                </c:pt>
                <c:pt idx="628">
                  <c:v>114.1</c:v>
                </c:pt>
                <c:pt idx="629">
                  <c:v>110.11</c:v>
                </c:pt>
                <c:pt idx="630">
                  <c:v>119.06</c:v>
                </c:pt>
                <c:pt idx="631">
                  <c:v>114.71</c:v>
                </c:pt>
                <c:pt idx="632">
                  <c:v>113.83</c:v>
                </c:pt>
                <c:pt idx="633">
                  <c:v>114.792</c:v>
                </c:pt>
                <c:pt idx="634">
                  <c:v>119.98</c:v>
                </c:pt>
                <c:pt idx="635">
                  <c:v>119.65</c:v>
                </c:pt>
                <c:pt idx="636">
                  <c:v>116</c:v>
                </c:pt>
                <c:pt idx="637">
                  <c:v>113.92</c:v>
                </c:pt>
                <c:pt idx="638">
                  <c:v>97.905000000000001</c:v>
                </c:pt>
                <c:pt idx="639">
                  <c:v>103.56</c:v>
                </c:pt>
                <c:pt idx="640">
                  <c:v>103.99</c:v>
                </c:pt>
                <c:pt idx="641">
                  <c:v>97.314999999999998</c:v>
                </c:pt>
                <c:pt idx="642">
                  <c:v>92.47</c:v>
                </c:pt>
                <c:pt idx="643">
                  <c:v>91.49</c:v>
                </c:pt>
                <c:pt idx="644">
                  <c:v>91.95</c:v>
                </c:pt>
                <c:pt idx="645">
                  <c:v>90.79</c:v>
                </c:pt>
                <c:pt idx="646">
                  <c:v>89.47</c:v>
                </c:pt>
                <c:pt idx="647">
                  <c:v>92.935000000000002</c:v>
                </c:pt>
                <c:pt idx="648">
                  <c:v>97.88</c:v>
                </c:pt>
                <c:pt idx="649">
                  <c:v>98.77</c:v>
                </c:pt>
                <c:pt idx="650">
                  <c:v>103.21</c:v>
                </c:pt>
                <c:pt idx="651">
                  <c:v>96.85</c:v>
                </c:pt>
                <c:pt idx="652">
                  <c:v>95.37</c:v>
                </c:pt>
                <c:pt idx="653">
                  <c:v>95.95</c:v>
                </c:pt>
                <c:pt idx="654">
                  <c:v>93.97</c:v>
                </c:pt>
                <c:pt idx="655">
                  <c:v>92.62</c:v>
                </c:pt>
                <c:pt idx="656">
                  <c:v>93.24</c:v>
                </c:pt>
                <c:pt idx="657">
                  <c:v>93.79</c:v>
                </c:pt>
                <c:pt idx="658">
                  <c:v>93.93</c:v>
                </c:pt>
                <c:pt idx="659">
                  <c:v>94.04</c:v>
                </c:pt>
                <c:pt idx="660">
                  <c:v>92.47</c:v>
                </c:pt>
                <c:pt idx="661">
                  <c:v>96.99</c:v>
                </c:pt>
                <c:pt idx="662">
                  <c:v>94.474999999999994</c:v>
                </c:pt>
                <c:pt idx="663">
                  <c:v>93.05</c:v>
                </c:pt>
                <c:pt idx="664">
                  <c:v>90.5</c:v>
                </c:pt>
                <c:pt idx="665">
                  <c:v>88.34</c:v>
                </c:pt>
                <c:pt idx="666">
                  <c:v>89.24</c:v>
                </c:pt>
                <c:pt idx="667">
                  <c:v>88.9</c:v>
                </c:pt>
                <c:pt idx="668">
                  <c:v>89.21</c:v>
                </c:pt>
                <c:pt idx="669">
                  <c:v>95.23</c:v>
                </c:pt>
                <c:pt idx="670">
                  <c:v>92.501999999999995</c:v>
                </c:pt>
                <c:pt idx="671">
                  <c:v>89.89</c:v>
                </c:pt>
                <c:pt idx="672">
                  <c:v>88.265000000000001</c:v>
                </c:pt>
                <c:pt idx="673">
                  <c:v>87.51</c:v>
                </c:pt>
                <c:pt idx="674">
                  <c:v>85.33</c:v>
                </c:pt>
                <c:pt idx="675">
                  <c:v>86.174999999999997</c:v>
                </c:pt>
                <c:pt idx="676">
                  <c:v>85.52</c:v>
                </c:pt>
                <c:pt idx="677">
                  <c:v>83.25</c:v>
                </c:pt>
                <c:pt idx="678">
                  <c:v>84.97</c:v>
                </c:pt>
                <c:pt idx="679">
                  <c:v>82.8</c:v>
                </c:pt>
                <c:pt idx="680">
                  <c:v>82.87</c:v>
                </c:pt>
                <c:pt idx="681">
                  <c:v>83.12</c:v>
                </c:pt>
                <c:pt idx="682">
                  <c:v>85.46</c:v>
                </c:pt>
                <c:pt idx="683">
                  <c:v>86.55</c:v>
                </c:pt>
                <c:pt idx="684">
                  <c:v>85.33</c:v>
                </c:pt>
                <c:pt idx="685">
                  <c:v>83.03</c:v>
                </c:pt>
                <c:pt idx="686">
                  <c:v>87.46</c:v>
                </c:pt>
                <c:pt idx="687">
                  <c:v>87.57</c:v>
                </c:pt>
                <c:pt idx="688">
                  <c:v>90.93</c:v>
                </c:pt>
                <c:pt idx="689">
                  <c:v>96.93</c:v>
                </c:pt>
                <c:pt idx="690">
                  <c:v>94.18</c:v>
                </c:pt>
                <c:pt idx="691">
                  <c:v>98.68</c:v>
                </c:pt>
                <c:pt idx="692">
                  <c:v>97.25</c:v>
                </c:pt>
                <c:pt idx="693">
                  <c:v>94.74</c:v>
                </c:pt>
                <c:pt idx="694">
                  <c:v>93.86</c:v>
                </c:pt>
                <c:pt idx="695">
                  <c:v>97.56</c:v>
                </c:pt>
                <c:pt idx="696">
                  <c:v>96.93</c:v>
                </c:pt>
                <c:pt idx="697">
                  <c:v>92.56</c:v>
                </c:pt>
                <c:pt idx="698">
                  <c:v>98.234999999999999</c:v>
                </c:pt>
                <c:pt idx="699">
                  <c:v>99.53</c:v>
                </c:pt>
                <c:pt idx="700">
                  <c:v>101.09</c:v>
                </c:pt>
                <c:pt idx="701">
                  <c:v>101.155</c:v>
                </c:pt>
                <c:pt idx="702">
                  <c:v>102.53</c:v>
                </c:pt>
                <c:pt idx="703">
                  <c:v>110.245</c:v>
                </c:pt>
                <c:pt idx="704">
                  <c:v>105.26</c:v>
                </c:pt>
                <c:pt idx="705">
                  <c:v>102.925</c:v>
                </c:pt>
                <c:pt idx="706">
                  <c:v>101.17</c:v>
                </c:pt>
                <c:pt idx="707">
                  <c:v>102.04</c:v>
                </c:pt>
                <c:pt idx="708">
                  <c:v>101.32</c:v>
                </c:pt>
                <c:pt idx="709">
                  <c:v>97.56</c:v>
                </c:pt>
                <c:pt idx="710">
                  <c:v>97.85</c:v>
                </c:pt>
                <c:pt idx="711">
                  <c:v>98.41</c:v>
                </c:pt>
                <c:pt idx="712">
                  <c:v>99.09</c:v>
                </c:pt>
                <c:pt idx="713">
                  <c:v>99.21</c:v>
                </c:pt>
                <c:pt idx="714">
                  <c:v>97.8</c:v>
                </c:pt>
                <c:pt idx="715">
                  <c:v>95.334999999999994</c:v>
                </c:pt>
                <c:pt idx="716">
                  <c:v>95.1</c:v>
                </c:pt>
                <c:pt idx="717">
                  <c:v>96.12</c:v>
                </c:pt>
                <c:pt idx="718">
                  <c:v>93.53</c:v>
                </c:pt>
                <c:pt idx="719">
                  <c:v>94.28</c:v>
                </c:pt>
                <c:pt idx="720">
                  <c:v>93.14</c:v>
                </c:pt>
                <c:pt idx="721">
                  <c:v>93.87</c:v>
                </c:pt>
                <c:pt idx="722">
                  <c:v>91.41</c:v>
                </c:pt>
                <c:pt idx="723">
                  <c:v>92.74</c:v>
                </c:pt>
                <c:pt idx="724">
                  <c:v>95.19</c:v>
                </c:pt>
                <c:pt idx="725">
                  <c:v>94.06</c:v>
                </c:pt>
                <c:pt idx="726">
                  <c:v>93.6</c:v>
                </c:pt>
                <c:pt idx="727">
                  <c:v>93.68</c:v>
                </c:pt>
                <c:pt idx="728">
                  <c:v>92.67</c:v>
                </c:pt>
                <c:pt idx="729">
                  <c:v>89.97</c:v>
                </c:pt>
                <c:pt idx="730">
                  <c:v>93.83</c:v>
                </c:pt>
                <c:pt idx="731">
                  <c:v>93.22</c:v>
                </c:pt>
                <c:pt idx="732">
                  <c:v>95.75</c:v>
                </c:pt>
                <c:pt idx="733">
                  <c:v>99.79</c:v>
                </c:pt>
                <c:pt idx="734">
                  <c:v>98.41</c:v>
                </c:pt>
                <c:pt idx="735">
                  <c:v>98.14</c:v>
                </c:pt>
                <c:pt idx="736">
                  <c:v>100.45</c:v>
                </c:pt>
                <c:pt idx="737">
                  <c:v>100.43</c:v>
                </c:pt>
                <c:pt idx="738">
                  <c:v>98.064999999999998</c:v>
                </c:pt>
                <c:pt idx="739">
                  <c:v>99.07</c:v>
                </c:pt>
                <c:pt idx="740">
                  <c:v>98.11</c:v>
                </c:pt>
                <c:pt idx="741">
                  <c:v>98.69</c:v>
                </c:pt>
                <c:pt idx="742">
                  <c:v>101.55</c:v>
                </c:pt>
                <c:pt idx="743">
                  <c:v>102.16</c:v>
                </c:pt>
                <c:pt idx="744">
                  <c:v>102.3</c:v>
                </c:pt>
                <c:pt idx="745">
                  <c:v>102.75</c:v>
                </c:pt>
                <c:pt idx="746">
                  <c:v>103.91</c:v>
                </c:pt>
                <c:pt idx="747">
                  <c:v>100.75</c:v>
                </c:pt>
                <c:pt idx="748">
                  <c:v>100.96</c:v>
                </c:pt>
                <c:pt idx="749">
                  <c:v>100.8</c:v>
                </c:pt>
                <c:pt idx="750">
                  <c:v>100.4</c:v>
                </c:pt>
                <c:pt idx="751">
                  <c:v>98.95</c:v>
                </c:pt>
                <c:pt idx="752">
                  <c:v>102.07</c:v>
                </c:pt>
                <c:pt idx="753">
                  <c:v>103.16</c:v>
                </c:pt>
                <c:pt idx="754">
                  <c:v>103.95</c:v>
                </c:pt>
                <c:pt idx="755">
                  <c:v>101.58</c:v>
                </c:pt>
                <c:pt idx="756">
                  <c:v>103.53</c:v>
                </c:pt>
                <c:pt idx="757">
                  <c:v>106.1</c:v>
                </c:pt>
                <c:pt idx="758">
                  <c:v>107.655</c:v>
                </c:pt>
                <c:pt idx="759">
                  <c:v>104.91</c:v>
                </c:pt>
                <c:pt idx="760">
                  <c:v>105.04</c:v>
                </c:pt>
                <c:pt idx="761">
                  <c:v>108.16</c:v>
                </c:pt>
                <c:pt idx="762">
                  <c:v>107.73</c:v>
                </c:pt>
                <c:pt idx="763">
                  <c:v>104.95</c:v>
                </c:pt>
                <c:pt idx="764">
                  <c:v>101.47</c:v>
                </c:pt>
                <c:pt idx="765">
                  <c:v>103.735</c:v>
                </c:pt>
                <c:pt idx="766">
                  <c:v>104.04</c:v>
                </c:pt>
                <c:pt idx="767">
                  <c:v>104.27</c:v>
                </c:pt>
                <c:pt idx="768">
                  <c:v>105.04</c:v>
                </c:pt>
                <c:pt idx="769">
                  <c:v>105.48</c:v>
                </c:pt>
                <c:pt idx="770">
                  <c:v>108.1</c:v>
                </c:pt>
                <c:pt idx="771">
                  <c:v>111.03</c:v>
                </c:pt>
                <c:pt idx="772">
                  <c:v>112.16</c:v>
                </c:pt>
                <c:pt idx="773">
                  <c:v>111.15</c:v>
                </c:pt>
                <c:pt idx="774">
                  <c:v>111.05</c:v>
                </c:pt>
                <c:pt idx="775">
                  <c:v>114.89</c:v>
                </c:pt>
                <c:pt idx="776">
                  <c:v>116.69</c:v>
                </c:pt>
                <c:pt idx="777">
                  <c:v>118.16</c:v>
                </c:pt>
                <c:pt idx="778">
                  <c:v>116.77</c:v>
                </c:pt>
                <c:pt idx="779">
                  <c:v>114.27</c:v>
                </c:pt>
                <c:pt idx="780">
                  <c:v>115.35</c:v>
                </c:pt>
                <c:pt idx="781">
                  <c:v>116.63</c:v>
                </c:pt>
                <c:pt idx="782">
                  <c:v>116.04</c:v>
                </c:pt>
                <c:pt idx="783">
                  <c:v>122.37</c:v>
                </c:pt>
                <c:pt idx="784">
                  <c:v>121.45</c:v>
                </c:pt>
                <c:pt idx="785">
                  <c:v>120.69</c:v>
                </c:pt>
                <c:pt idx="786">
                  <c:v>124.92</c:v>
                </c:pt>
                <c:pt idx="787">
                  <c:v>123.36</c:v>
                </c:pt>
                <c:pt idx="788">
                  <c:v>125.07</c:v>
                </c:pt>
                <c:pt idx="789">
                  <c:v>127.01</c:v>
                </c:pt>
                <c:pt idx="790">
                  <c:v>123.01</c:v>
                </c:pt>
                <c:pt idx="791">
                  <c:v>124.08</c:v>
                </c:pt>
                <c:pt idx="792">
                  <c:v>124.02</c:v>
                </c:pt>
                <c:pt idx="793">
                  <c:v>128.12</c:v>
                </c:pt>
                <c:pt idx="794">
                  <c:v>126.7</c:v>
                </c:pt>
                <c:pt idx="795">
                  <c:v>125.21</c:v>
                </c:pt>
                <c:pt idx="796">
                  <c:v>127.71</c:v>
                </c:pt>
                <c:pt idx="797">
                  <c:v>124.97</c:v>
                </c:pt>
                <c:pt idx="798">
                  <c:v>125.64</c:v>
                </c:pt>
                <c:pt idx="799">
                  <c:v>125.31</c:v>
                </c:pt>
                <c:pt idx="800">
                  <c:v>129.11000000000001</c:v>
                </c:pt>
                <c:pt idx="801">
                  <c:v>129.33000000000001</c:v>
                </c:pt>
                <c:pt idx="802">
                  <c:v>128.63</c:v>
                </c:pt>
                <c:pt idx="803">
                  <c:v>128.94</c:v>
                </c:pt>
                <c:pt idx="804">
                  <c:v>128.77000000000001</c:v>
                </c:pt>
                <c:pt idx="805">
                  <c:v>129.47</c:v>
                </c:pt>
                <c:pt idx="806">
                  <c:v>130.82</c:v>
                </c:pt>
                <c:pt idx="807">
                  <c:v>130.24</c:v>
                </c:pt>
                <c:pt idx="808">
                  <c:v>128.25</c:v>
                </c:pt>
                <c:pt idx="809">
                  <c:v>128.59</c:v>
                </c:pt>
                <c:pt idx="810">
                  <c:v>129.07</c:v>
                </c:pt>
                <c:pt idx="811">
                  <c:v>127.75</c:v>
                </c:pt>
                <c:pt idx="812">
                  <c:v>130.31</c:v>
                </c:pt>
                <c:pt idx="813">
                  <c:v>134.04</c:v>
                </c:pt>
                <c:pt idx="814">
                  <c:v>134.06</c:v>
                </c:pt>
                <c:pt idx="815">
                  <c:v>134.56</c:v>
                </c:pt>
                <c:pt idx="816">
                  <c:v>132.71</c:v>
                </c:pt>
                <c:pt idx="817">
                  <c:v>133.38999999999999</c:v>
                </c:pt>
                <c:pt idx="818">
                  <c:v>134.07</c:v>
                </c:pt>
                <c:pt idx="819">
                  <c:v>131.34</c:v>
                </c:pt>
                <c:pt idx="820">
                  <c:v>130.30500000000001</c:v>
                </c:pt>
                <c:pt idx="821">
                  <c:v>129.31</c:v>
                </c:pt>
                <c:pt idx="822">
                  <c:v>126.51</c:v>
                </c:pt>
                <c:pt idx="823">
                  <c:v>131</c:v>
                </c:pt>
                <c:pt idx="824">
                  <c:v>129.69</c:v>
                </c:pt>
                <c:pt idx="825">
                  <c:v>133.19999999999999</c:v>
                </c:pt>
                <c:pt idx="826">
                  <c:v>133.55000000000001</c:v>
                </c:pt>
                <c:pt idx="827">
                  <c:v>130.154</c:v>
                </c:pt>
                <c:pt idx="828">
                  <c:v>127.48</c:v>
                </c:pt>
                <c:pt idx="829">
                  <c:v>141.06</c:v>
                </c:pt>
                <c:pt idx="830">
                  <c:v>140.99</c:v>
                </c:pt>
                <c:pt idx="831">
                  <c:v>140.62</c:v>
                </c:pt>
                <c:pt idx="832">
                  <c:v>139.97</c:v>
                </c:pt>
                <c:pt idx="833">
                  <c:v>139.07499999999999</c:v>
                </c:pt>
                <c:pt idx="834">
                  <c:v>137.4</c:v>
                </c:pt>
                <c:pt idx="835">
                  <c:v>138.30000000000001</c:v>
                </c:pt>
                <c:pt idx="836">
                  <c:v>140.05000000000001</c:v>
                </c:pt>
                <c:pt idx="837">
                  <c:v>137.19</c:v>
                </c:pt>
                <c:pt idx="838">
                  <c:v>135.46</c:v>
                </c:pt>
                <c:pt idx="839">
                  <c:v>131.62</c:v>
                </c:pt>
                <c:pt idx="840">
                  <c:v>133.74</c:v>
                </c:pt>
                <c:pt idx="841">
                  <c:v>135.08000000000001</c:v>
                </c:pt>
                <c:pt idx="842">
                  <c:v>134.5</c:v>
                </c:pt>
                <c:pt idx="843">
                  <c:v>136.4</c:v>
                </c:pt>
                <c:pt idx="844">
                  <c:v>132.47</c:v>
                </c:pt>
                <c:pt idx="845">
                  <c:v>133.78</c:v>
                </c:pt>
                <c:pt idx="846">
                  <c:v>133.38</c:v>
                </c:pt>
                <c:pt idx="847">
                  <c:v>134.93</c:v>
                </c:pt>
                <c:pt idx="848">
                  <c:v>135.06</c:v>
                </c:pt>
                <c:pt idx="849">
                  <c:v>139.45500000000001</c:v>
                </c:pt>
                <c:pt idx="850">
                  <c:v>137.72999999999999</c:v>
                </c:pt>
                <c:pt idx="851">
                  <c:v>136.32</c:v>
                </c:pt>
                <c:pt idx="852">
                  <c:v>133.9</c:v>
                </c:pt>
                <c:pt idx="853">
                  <c:v>136.86000000000001</c:v>
                </c:pt>
                <c:pt idx="854">
                  <c:v>138.75</c:v>
                </c:pt>
                <c:pt idx="855">
                  <c:v>142.32</c:v>
                </c:pt>
                <c:pt idx="856">
                  <c:v>140.94999999999999</c:v>
                </c:pt>
                <c:pt idx="857">
                  <c:v>145.08000000000001</c:v>
                </c:pt>
                <c:pt idx="858">
                  <c:v>142.69</c:v>
                </c:pt>
                <c:pt idx="859">
                  <c:v>140.47999999999999</c:v>
                </c:pt>
                <c:pt idx="860">
                  <c:v>138.69999999999999</c:v>
                </c:pt>
                <c:pt idx="861">
                  <c:v>138.55000000000001</c:v>
                </c:pt>
                <c:pt idx="862">
                  <c:v>131.94</c:v>
                </c:pt>
                <c:pt idx="863">
                  <c:v>131.11000000000001</c:v>
                </c:pt>
                <c:pt idx="864">
                  <c:v>129.36000000000001</c:v>
                </c:pt>
                <c:pt idx="865">
                  <c:v>130.12</c:v>
                </c:pt>
                <c:pt idx="866">
                  <c:v>125.76</c:v>
                </c:pt>
                <c:pt idx="867">
                  <c:v>124.04</c:v>
                </c:pt>
                <c:pt idx="868">
                  <c:v>128.19999999999999</c:v>
                </c:pt>
                <c:pt idx="869">
                  <c:v>127.28</c:v>
                </c:pt>
                <c:pt idx="870">
                  <c:v>128.06</c:v>
                </c:pt>
                <c:pt idx="871">
                  <c:v>126.06</c:v>
                </c:pt>
                <c:pt idx="872">
                  <c:v>126.71</c:v>
                </c:pt>
                <c:pt idx="873">
                  <c:v>124.16</c:v>
                </c:pt>
                <c:pt idx="874">
                  <c:v>126.22</c:v>
                </c:pt>
                <c:pt idx="875">
                  <c:v>128.82</c:v>
                </c:pt>
                <c:pt idx="876">
                  <c:v>129.74</c:v>
                </c:pt>
                <c:pt idx="877">
                  <c:v>132.16999999999999</c:v>
                </c:pt>
                <c:pt idx="878">
                  <c:v>132.97999999999999</c:v>
                </c:pt>
                <c:pt idx="879">
                  <c:v>130.69</c:v>
                </c:pt>
                <c:pt idx="880">
                  <c:v>130.38999999999999</c:v>
                </c:pt>
                <c:pt idx="881">
                  <c:v>129.9</c:v>
                </c:pt>
                <c:pt idx="882">
                  <c:v>130.565</c:v>
                </c:pt>
                <c:pt idx="883">
                  <c:v>128.05000000000001</c:v>
                </c:pt>
                <c:pt idx="884">
                  <c:v>124.63</c:v>
                </c:pt>
                <c:pt idx="885">
                  <c:v>127.74</c:v>
                </c:pt>
                <c:pt idx="886">
                  <c:v>126.04</c:v>
                </c:pt>
                <c:pt idx="887">
                  <c:v>120.63</c:v>
                </c:pt>
                <c:pt idx="888">
                  <c:v>126.2</c:v>
                </c:pt>
                <c:pt idx="889">
                  <c:v>129.72</c:v>
                </c:pt>
                <c:pt idx="890">
                  <c:v>132.75</c:v>
                </c:pt>
                <c:pt idx="891">
                  <c:v>133.96</c:v>
                </c:pt>
                <c:pt idx="892">
                  <c:v>138.72999999999999</c:v>
                </c:pt>
                <c:pt idx="893">
                  <c:v>138.99</c:v>
                </c:pt>
                <c:pt idx="894">
                  <c:v>138.76</c:v>
                </c:pt>
                <c:pt idx="895">
                  <c:v>140.55000000000001</c:v>
                </c:pt>
                <c:pt idx="896">
                  <c:v>142.97</c:v>
                </c:pt>
                <c:pt idx="897">
                  <c:v>142.08000000000001</c:v>
                </c:pt>
                <c:pt idx="898">
                  <c:v>140.46</c:v>
                </c:pt>
                <c:pt idx="899">
                  <c:v>142.08000000000001</c:v>
                </c:pt>
                <c:pt idx="900">
                  <c:v>145</c:v>
                </c:pt>
                <c:pt idx="901">
                  <c:v>147.06</c:v>
                </c:pt>
                <c:pt idx="902">
                  <c:v>140.91</c:v>
                </c:pt>
                <c:pt idx="903">
                  <c:v>142.66</c:v>
                </c:pt>
                <c:pt idx="904">
                  <c:v>145.13</c:v>
                </c:pt>
                <c:pt idx="905">
                  <c:v>143.91</c:v>
                </c:pt>
                <c:pt idx="906">
                  <c:v>144.57</c:v>
                </c:pt>
                <c:pt idx="907">
                  <c:v>146.69999999999999</c:v>
                </c:pt>
                <c:pt idx="908">
                  <c:v>147.53</c:v>
                </c:pt>
                <c:pt idx="909">
                  <c:v>146.97999999999999</c:v>
                </c:pt>
                <c:pt idx="910">
                  <c:v>147.85</c:v>
                </c:pt>
                <c:pt idx="911">
                  <c:v>144.76</c:v>
                </c:pt>
                <c:pt idx="912">
                  <c:v>146</c:v>
                </c:pt>
                <c:pt idx="913">
                  <c:v>145.25</c:v>
                </c:pt>
                <c:pt idx="914">
                  <c:v>143.55000000000001</c:v>
                </c:pt>
                <c:pt idx="915">
                  <c:v>147.58000000000001</c:v>
                </c:pt>
                <c:pt idx="916">
                  <c:v>146.15</c:v>
                </c:pt>
                <c:pt idx="917">
                  <c:v>145.47999999999999</c:v>
                </c:pt>
                <c:pt idx="918">
                  <c:v>145.66</c:v>
                </c:pt>
                <c:pt idx="919">
                  <c:v>145.52000000000001</c:v>
                </c:pt>
                <c:pt idx="920">
                  <c:v>148.12</c:v>
                </c:pt>
                <c:pt idx="921">
                  <c:v>149.93</c:v>
                </c:pt>
                <c:pt idx="922">
                  <c:v>148.38</c:v>
                </c:pt>
                <c:pt idx="923">
                  <c:v>150.56</c:v>
                </c:pt>
                <c:pt idx="924">
                  <c:v>154.4</c:v>
                </c:pt>
                <c:pt idx="925">
                  <c:v>152.9</c:v>
                </c:pt>
                <c:pt idx="926">
                  <c:v>153.30000000000001</c:v>
                </c:pt>
                <c:pt idx="927">
                  <c:v>153.77000000000001</c:v>
                </c:pt>
                <c:pt idx="928">
                  <c:v>153.56</c:v>
                </c:pt>
                <c:pt idx="929">
                  <c:v>153.56</c:v>
                </c:pt>
                <c:pt idx="930">
                  <c:v>153.72</c:v>
                </c:pt>
                <c:pt idx="931">
                  <c:v>153.1</c:v>
                </c:pt>
                <c:pt idx="932">
                  <c:v>151.54</c:v>
                </c:pt>
                <c:pt idx="933">
                  <c:v>149.19999999999999</c:v>
                </c:pt>
                <c:pt idx="934">
                  <c:v>145.59</c:v>
                </c:pt>
                <c:pt idx="935">
                  <c:v>144.69</c:v>
                </c:pt>
                <c:pt idx="936">
                  <c:v>146.74</c:v>
                </c:pt>
                <c:pt idx="937">
                  <c:v>148.33000000000001</c:v>
                </c:pt>
                <c:pt idx="938">
                  <c:v>152.06</c:v>
                </c:pt>
                <c:pt idx="939">
                  <c:v>155.04</c:v>
                </c:pt>
                <c:pt idx="940">
                  <c:v>155.38999999999999</c:v>
                </c:pt>
                <c:pt idx="941">
                  <c:v>153.53</c:v>
                </c:pt>
                <c:pt idx="942">
                  <c:v>151.49</c:v>
                </c:pt>
                <c:pt idx="943">
                  <c:v>152.77000000000001</c:v>
                </c:pt>
                <c:pt idx="944">
                  <c:v>153.83000000000001</c:v>
                </c:pt>
                <c:pt idx="945">
                  <c:v>156.88999999999999</c:v>
                </c:pt>
                <c:pt idx="946">
                  <c:v>154.85</c:v>
                </c:pt>
                <c:pt idx="947">
                  <c:v>157.80000000000001</c:v>
                </c:pt>
                <c:pt idx="948">
                  <c:v>156.94999999999999</c:v>
                </c:pt>
                <c:pt idx="949">
                  <c:v>158.41999999999999</c:v>
                </c:pt>
                <c:pt idx="950">
                  <c:v>159.34</c:v>
                </c:pt>
                <c:pt idx="951">
                  <c:v>160.69999999999999</c:v>
                </c:pt>
                <c:pt idx="952">
                  <c:v>157</c:v>
                </c:pt>
                <c:pt idx="953">
                  <c:v>155.87</c:v>
                </c:pt>
                <c:pt idx="954">
                  <c:v>169.19</c:v>
                </c:pt>
                <c:pt idx="955">
                  <c:v>170.2</c:v>
                </c:pt>
                <c:pt idx="956">
                  <c:v>169.39</c:v>
                </c:pt>
                <c:pt idx="957">
                  <c:v>169.48</c:v>
                </c:pt>
                <c:pt idx="958">
                  <c:v>169.65</c:v>
                </c:pt>
                <c:pt idx="959">
                  <c:v>170.9</c:v>
                </c:pt>
                <c:pt idx="960">
                  <c:v>174.8</c:v>
                </c:pt>
                <c:pt idx="961">
                  <c:v>167.73</c:v>
                </c:pt>
                <c:pt idx="962">
                  <c:v>169.21</c:v>
                </c:pt>
                <c:pt idx="963">
                  <c:v>170.58</c:v>
                </c:pt>
                <c:pt idx="964">
                  <c:v>168.74</c:v>
                </c:pt>
                <c:pt idx="965">
                  <c:v>167.83</c:v>
                </c:pt>
                <c:pt idx="966">
                  <c:v>168.94</c:v>
                </c:pt>
                <c:pt idx="967">
                  <c:v>173.1</c:v>
                </c:pt>
                <c:pt idx="968">
                  <c:v>174.28</c:v>
                </c:pt>
                <c:pt idx="969">
                  <c:v>175.7</c:v>
                </c:pt>
                <c:pt idx="970">
                  <c:v>174.07499999999999</c:v>
                </c:pt>
                <c:pt idx="971">
                  <c:v>172.44</c:v>
                </c:pt>
                <c:pt idx="972">
                  <c:v>173.01</c:v>
                </c:pt>
                <c:pt idx="973">
                  <c:v>176.75</c:v>
                </c:pt>
                <c:pt idx="974">
                  <c:v>177.53</c:v>
                </c:pt>
                <c:pt idx="975">
                  <c:v>176.93</c:v>
                </c:pt>
                <c:pt idx="976">
                  <c:v>175.54</c:v>
                </c:pt>
                <c:pt idx="977">
                  <c:v>174.83</c:v>
                </c:pt>
                <c:pt idx="978">
                  <c:v>176.44</c:v>
                </c:pt>
                <c:pt idx="979">
                  <c:v>174.31</c:v>
                </c:pt>
                <c:pt idx="980">
                  <c:v>173.5</c:v>
                </c:pt>
                <c:pt idx="981">
                  <c:v>175.9</c:v>
                </c:pt>
                <c:pt idx="982">
                  <c:v>177.69</c:v>
                </c:pt>
                <c:pt idx="983">
                  <c:v>176.64</c:v>
                </c:pt>
                <c:pt idx="984">
                  <c:v>175.8</c:v>
                </c:pt>
                <c:pt idx="985">
                  <c:v>174.215</c:v>
                </c:pt>
                <c:pt idx="986">
                  <c:v>176.14</c:v>
                </c:pt>
                <c:pt idx="987">
                  <c:v>179.988</c:v>
                </c:pt>
                <c:pt idx="988">
                  <c:v>177.75200000000001</c:v>
                </c:pt>
                <c:pt idx="989">
                  <c:v>178.01</c:v>
                </c:pt>
                <c:pt idx="990">
                  <c:v>180.15</c:v>
                </c:pt>
                <c:pt idx="991">
                  <c:v>179.88</c:v>
                </c:pt>
                <c:pt idx="992">
                  <c:v>180.17</c:v>
                </c:pt>
                <c:pt idx="993">
                  <c:v>180.79</c:v>
                </c:pt>
                <c:pt idx="994">
                  <c:v>179.07</c:v>
                </c:pt>
                <c:pt idx="995">
                  <c:v>179.9</c:v>
                </c:pt>
                <c:pt idx="996">
                  <c:v>184</c:v>
                </c:pt>
                <c:pt idx="997">
                  <c:v>182.38</c:v>
                </c:pt>
                <c:pt idx="998">
                  <c:v>186.9</c:v>
                </c:pt>
                <c:pt idx="999">
                  <c:v>187.24</c:v>
                </c:pt>
                <c:pt idx="1000">
                  <c:v>182.76499999999999</c:v>
                </c:pt>
                <c:pt idx="1001">
                  <c:v>186.74</c:v>
                </c:pt>
                <c:pt idx="1002">
                  <c:v>187.72</c:v>
                </c:pt>
                <c:pt idx="1003">
                  <c:v>187.42500000000001</c:v>
                </c:pt>
                <c:pt idx="1004">
                  <c:v>183.27</c:v>
                </c:pt>
                <c:pt idx="1005">
                  <c:v>184.31</c:v>
                </c:pt>
                <c:pt idx="1006">
                  <c:v>181.47</c:v>
                </c:pt>
                <c:pt idx="1007">
                  <c:v>178.74</c:v>
                </c:pt>
                <c:pt idx="1008">
                  <c:v>176.94</c:v>
                </c:pt>
                <c:pt idx="1009">
                  <c:v>178.08</c:v>
                </c:pt>
                <c:pt idx="1010">
                  <c:v>179.94</c:v>
                </c:pt>
                <c:pt idx="1011">
                  <c:v>169.68</c:v>
                </c:pt>
                <c:pt idx="1012">
                  <c:v>177.79499999999999</c:v>
                </c:pt>
                <c:pt idx="1013">
                  <c:v>182.75</c:v>
                </c:pt>
                <c:pt idx="1014">
                  <c:v>181.09</c:v>
                </c:pt>
                <c:pt idx="1015">
                  <c:v>181.63499999999999</c:v>
                </c:pt>
                <c:pt idx="1016">
                  <c:v>180.85</c:v>
                </c:pt>
                <c:pt idx="1017">
                  <c:v>186.99</c:v>
                </c:pt>
                <c:pt idx="1018">
                  <c:v>186.28</c:v>
                </c:pt>
                <c:pt idx="1019">
                  <c:v>188.92</c:v>
                </c:pt>
                <c:pt idx="1020">
                  <c:v>187.44</c:v>
                </c:pt>
                <c:pt idx="1021">
                  <c:v>188.88</c:v>
                </c:pt>
                <c:pt idx="1022">
                  <c:v>189.16</c:v>
                </c:pt>
                <c:pt idx="1023">
                  <c:v>188</c:v>
                </c:pt>
                <c:pt idx="1024">
                  <c:v>183.82</c:v>
                </c:pt>
                <c:pt idx="1025">
                  <c:v>185.97</c:v>
                </c:pt>
                <c:pt idx="1026">
                  <c:v>185.6</c:v>
                </c:pt>
                <c:pt idx="1027">
                  <c:v>183.76</c:v>
                </c:pt>
                <c:pt idx="1028">
                  <c:v>184.34</c:v>
                </c:pt>
                <c:pt idx="1029">
                  <c:v>182.3</c:v>
                </c:pt>
                <c:pt idx="1030">
                  <c:v>183.88</c:v>
                </c:pt>
                <c:pt idx="1031">
                  <c:v>183.66</c:v>
                </c:pt>
                <c:pt idx="1032">
                  <c:v>181.65</c:v>
                </c:pt>
                <c:pt idx="1033">
                  <c:v>179.93</c:v>
                </c:pt>
                <c:pt idx="1034">
                  <c:v>181.7</c:v>
                </c:pt>
                <c:pt idx="1035">
                  <c:v>181.31</c:v>
                </c:pt>
                <c:pt idx="1036">
                  <c:v>178.3</c:v>
                </c:pt>
                <c:pt idx="1037">
                  <c:v>177.7</c:v>
                </c:pt>
                <c:pt idx="1038">
                  <c:v>177.64</c:v>
                </c:pt>
                <c:pt idx="1039">
                  <c:v>180.1</c:v>
                </c:pt>
                <c:pt idx="1040">
                  <c:v>181.745</c:v>
                </c:pt>
                <c:pt idx="1041">
                  <c:v>184.9</c:v>
                </c:pt>
                <c:pt idx="1042">
                  <c:v>184.07</c:v>
                </c:pt>
                <c:pt idx="1043">
                  <c:v>187.06</c:v>
                </c:pt>
                <c:pt idx="1044">
                  <c:v>188.01499999999999</c:v>
                </c:pt>
                <c:pt idx="1045">
                  <c:v>186.09</c:v>
                </c:pt>
                <c:pt idx="1046">
                  <c:v>183.08</c:v>
                </c:pt>
                <c:pt idx="1047">
                  <c:v>182.52</c:v>
                </c:pt>
                <c:pt idx="1048">
                  <c:v>183.73500000000001</c:v>
                </c:pt>
                <c:pt idx="1049">
                  <c:v>182.91</c:v>
                </c:pt>
                <c:pt idx="1050">
                  <c:v>187.8</c:v>
                </c:pt>
                <c:pt idx="1051">
                  <c:v>189.33</c:v>
                </c:pt>
                <c:pt idx="1052">
                  <c:v>186.81</c:v>
                </c:pt>
                <c:pt idx="1053">
                  <c:v>186.92</c:v>
                </c:pt>
                <c:pt idx="1054">
                  <c:v>195.005</c:v>
                </c:pt>
                <c:pt idx="1055">
                  <c:v>197.73</c:v>
                </c:pt>
                <c:pt idx="1056">
                  <c:v>193.49</c:v>
                </c:pt>
                <c:pt idx="1057">
                  <c:v>197.28</c:v>
                </c:pt>
                <c:pt idx="1058">
                  <c:v>199.94</c:v>
                </c:pt>
                <c:pt idx="1059">
                  <c:v>198.65</c:v>
                </c:pt>
                <c:pt idx="1060">
                  <c:v>200.04</c:v>
                </c:pt>
                <c:pt idx="1061">
                  <c:v>199.4</c:v>
                </c:pt>
                <c:pt idx="1062">
                  <c:v>199.995</c:v>
                </c:pt>
                <c:pt idx="1063">
                  <c:v>200.09</c:v>
                </c:pt>
                <c:pt idx="1064">
                  <c:v>194.8</c:v>
                </c:pt>
                <c:pt idx="1065">
                  <c:v>194.56</c:v>
                </c:pt>
                <c:pt idx="1066">
                  <c:v>195.59</c:v>
                </c:pt>
                <c:pt idx="1067">
                  <c:v>191.35</c:v>
                </c:pt>
                <c:pt idx="1068">
                  <c:v>189.59</c:v>
                </c:pt>
                <c:pt idx="1069">
                  <c:v>181.14</c:v>
                </c:pt>
                <c:pt idx="1070">
                  <c:v>185</c:v>
                </c:pt>
                <c:pt idx="1071">
                  <c:v>184.1</c:v>
                </c:pt>
                <c:pt idx="1072">
                  <c:v>183.2</c:v>
                </c:pt>
                <c:pt idx="1073">
                  <c:v>182.91</c:v>
                </c:pt>
                <c:pt idx="1074">
                  <c:v>180.39</c:v>
                </c:pt>
                <c:pt idx="1075">
                  <c:v>183.84</c:v>
                </c:pt>
                <c:pt idx="1076">
                  <c:v>184.72</c:v>
                </c:pt>
                <c:pt idx="1077">
                  <c:v>185.05</c:v>
                </c:pt>
                <c:pt idx="1078">
                  <c:v>189.285</c:v>
                </c:pt>
                <c:pt idx="1079">
                  <c:v>166.75</c:v>
                </c:pt>
                <c:pt idx="1080">
                  <c:v>154.21</c:v>
                </c:pt>
                <c:pt idx="1081">
                  <c:v>161.71</c:v>
                </c:pt>
                <c:pt idx="1082">
                  <c:v>166.55</c:v>
                </c:pt>
                <c:pt idx="1083">
                  <c:v>165.16499999999999</c:v>
                </c:pt>
                <c:pt idx="1084">
                  <c:v>166.4</c:v>
                </c:pt>
                <c:pt idx="1085">
                  <c:v>168.14</c:v>
                </c:pt>
                <c:pt idx="1086">
                  <c:v>167.81</c:v>
                </c:pt>
                <c:pt idx="1087">
                  <c:v>172.11</c:v>
                </c:pt>
                <c:pt idx="1088">
                  <c:v>174.86</c:v>
                </c:pt>
                <c:pt idx="1089">
                  <c:v>177.04</c:v>
                </c:pt>
                <c:pt idx="1090">
                  <c:v>177.64</c:v>
                </c:pt>
                <c:pt idx="1091">
                  <c:v>177.92</c:v>
                </c:pt>
                <c:pt idx="1092">
                  <c:v>179.92</c:v>
                </c:pt>
                <c:pt idx="1093">
                  <c:v>181.38</c:v>
                </c:pt>
                <c:pt idx="1094">
                  <c:v>177.34</c:v>
                </c:pt>
                <c:pt idx="1095">
                  <c:v>176.7</c:v>
                </c:pt>
                <c:pt idx="1096">
                  <c:v>174.15</c:v>
                </c:pt>
                <c:pt idx="1097">
                  <c:v>173.69</c:v>
                </c:pt>
                <c:pt idx="1098">
                  <c:v>173.22</c:v>
                </c:pt>
                <c:pt idx="1099">
                  <c:v>172.78</c:v>
                </c:pt>
                <c:pt idx="1100">
                  <c:v>177.55</c:v>
                </c:pt>
                <c:pt idx="1101">
                  <c:v>174.48</c:v>
                </c:pt>
                <c:pt idx="1102">
                  <c:v>175</c:v>
                </c:pt>
                <c:pt idx="1103">
                  <c:v>177.24</c:v>
                </c:pt>
                <c:pt idx="1104">
                  <c:v>174.53</c:v>
                </c:pt>
                <c:pt idx="1105">
                  <c:v>177.49</c:v>
                </c:pt>
                <c:pt idx="1106">
                  <c:v>180.095</c:v>
                </c:pt>
                <c:pt idx="1107">
                  <c:v>184.8</c:v>
                </c:pt>
                <c:pt idx="1108">
                  <c:v>187</c:v>
                </c:pt>
                <c:pt idx="1109">
                  <c:v>185.29</c:v>
                </c:pt>
                <c:pt idx="1110">
                  <c:v>186.85</c:v>
                </c:pt>
                <c:pt idx="1111">
                  <c:v>186.45</c:v>
                </c:pt>
                <c:pt idx="1112">
                  <c:v>190.04</c:v>
                </c:pt>
                <c:pt idx="1113">
                  <c:v>190.23</c:v>
                </c:pt>
                <c:pt idx="1114">
                  <c:v>191.64</c:v>
                </c:pt>
                <c:pt idx="1115">
                  <c:v>194.27</c:v>
                </c:pt>
                <c:pt idx="1116">
                  <c:v>193.75</c:v>
                </c:pt>
                <c:pt idx="1117">
                  <c:v>194.31</c:v>
                </c:pt>
                <c:pt idx="1118">
                  <c:v>190.68</c:v>
                </c:pt>
                <c:pt idx="1119">
                  <c:v>187.101</c:v>
                </c:pt>
                <c:pt idx="1120">
                  <c:v>184.9</c:v>
                </c:pt>
                <c:pt idx="1121">
                  <c:v>184.44</c:v>
                </c:pt>
                <c:pt idx="1122">
                  <c:v>183.04499999999999</c:v>
                </c:pt>
                <c:pt idx="1123">
                  <c:v>185.75</c:v>
                </c:pt>
                <c:pt idx="1124">
                  <c:v>182.95</c:v>
                </c:pt>
                <c:pt idx="1125">
                  <c:v>181.91499999999999</c:v>
                </c:pt>
                <c:pt idx="1126">
                  <c:v>182.82</c:v>
                </c:pt>
                <c:pt idx="1127">
                  <c:v>187.13</c:v>
                </c:pt>
                <c:pt idx="1128">
                  <c:v>186.63</c:v>
                </c:pt>
                <c:pt idx="1129">
                  <c:v>189.86</c:v>
                </c:pt>
                <c:pt idx="1130">
                  <c:v>187.63</c:v>
                </c:pt>
                <c:pt idx="1131">
                  <c:v>187.05</c:v>
                </c:pt>
                <c:pt idx="1132">
                  <c:v>188.22</c:v>
                </c:pt>
                <c:pt idx="1133">
                  <c:v>187.15</c:v>
                </c:pt>
                <c:pt idx="1134">
                  <c:v>188.05</c:v>
                </c:pt>
                <c:pt idx="1135">
                  <c:v>188.35</c:v>
                </c:pt>
                <c:pt idx="1136">
                  <c:v>188.85</c:v>
                </c:pt>
                <c:pt idx="1137">
                  <c:v>185.25</c:v>
                </c:pt>
                <c:pt idx="1138">
                  <c:v>187.85</c:v>
                </c:pt>
                <c:pt idx="1139">
                  <c:v>189.565</c:v>
                </c:pt>
                <c:pt idx="1140">
                  <c:v>188.58</c:v>
                </c:pt>
                <c:pt idx="1141">
                  <c:v>194.69499999999999</c:v>
                </c:pt>
                <c:pt idx="1142">
                  <c:v>190.51</c:v>
                </c:pt>
                <c:pt idx="1143">
                  <c:v>199</c:v>
                </c:pt>
                <c:pt idx="1144">
                  <c:v>196.45</c:v>
                </c:pt>
                <c:pt idx="1145">
                  <c:v>196.04</c:v>
                </c:pt>
                <c:pt idx="1146">
                  <c:v>200.01</c:v>
                </c:pt>
                <c:pt idx="1147">
                  <c:v>207.44</c:v>
                </c:pt>
                <c:pt idx="1148">
                  <c:v>209.72</c:v>
                </c:pt>
                <c:pt idx="1149">
                  <c:v>208.5</c:v>
                </c:pt>
                <c:pt idx="1150">
                  <c:v>208.37</c:v>
                </c:pt>
                <c:pt idx="1151">
                  <c:v>209.4</c:v>
                </c:pt>
                <c:pt idx="1152">
                  <c:v>214.16</c:v>
                </c:pt>
                <c:pt idx="1153">
                  <c:v>206.76</c:v>
                </c:pt>
                <c:pt idx="1154">
                  <c:v>204.15</c:v>
                </c:pt>
                <c:pt idx="1155">
                  <c:v>199.33</c:v>
                </c:pt>
                <c:pt idx="1156">
                  <c:v>202.98</c:v>
                </c:pt>
                <c:pt idx="1157">
                  <c:v>203.49</c:v>
                </c:pt>
                <c:pt idx="1158">
                  <c:v>198.25</c:v>
                </c:pt>
                <c:pt idx="1159">
                  <c:v>199.28</c:v>
                </c:pt>
                <c:pt idx="1160">
                  <c:v>201.9</c:v>
                </c:pt>
                <c:pt idx="1161">
                  <c:v>206.98</c:v>
                </c:pt>
                <c:pt idx="1162">
                  <c:v>205.83</c:v>
                </c:pt>
                <c:pt idx="1163">
                  <c:v>209.96</c:v>
                </c:pt>
                <c:pt idx="1164">
                  <c:v>210.31</c:v>
                </c:pt>
                <c:pt idx="1165">
                  <c:v>215.96</c:v>
                </c:pt>
                <c:pt idx="1166">
                  <c:v>218.03</c:v>
                </c:pt>
                <c:pt idx="1167">
                  <c:v>220.75</c:v>
                </c:pt>
                <c:pt idx="1168">
                  <c:v>227.21</c:v>
                </c:pt>
                <c:pt idx="1169">
                  <c:v>226.09</c:v>
                </c:pt>
                <c:pt idx="1170">
                  <c:v>226.41</c:v>
                </c:pt>
                <c:pt idx="1171">
                  <c:v>229.83</c:v>
                </c:pt>
                <c:pt idx="1172">
                  <c:v>228.4</c:v>
                </c:pt>
                <c:pt idx="1173">
                  <c:v>230.23</c:v>
                </c:pt>
                <c:pt idx="1174">
                  <c:v>232.39</c:v>
                </c:pt>
                <c:pt idx="1175">
                  <c:v>230.77</c:v>
                </c:pt>
                <c:pt idx="1176">
                  <c:v>224.91</c:v>
                </c:pt>
                <c:pt idx="1177">
                  <c:v>219.84</c:v>
                </c:pt>
                <c:pt idx="1178">
                  <c:v>225.01</c:v>
                </c:pt>
                <c:pt idx="1179">
                  <c:v>226.94</c:v>
                </c:pt>
                <c:pt idx="1180">
                  <c:v>228.5</c:v>
                </c:pt>
                <c:pt idx="1181">
                  <c:v>225.6</c:v>
                </c:pt>
                <c:pt idx="1182">
                  <c:v>220.06</c:v>
                </c:pt>
                <c:pt idx="1183">
                  <c:v>222.965</c:v>
                </c:pt>
                <c:pt idx="1184">
                  <c:v>222.03</c:v>
                </c:pt>
                <c:pt idx="1185">
                  <c:v>222.505</c:v>
                </c:pt>
                <c:pt idx="1186">
                  <c:v>226.78</c:v>
                </c:pt>
                <c:pt idx="1187">
                  <c:v>227.9</c:v>
                </c:pt>
                <c:pt idx="1188">
                  <c:v>223.185</c:v>
                </c:pt>
                <c:pt idx="1189">
                  <c:v>221.46</c:v>
                </c:pt>
                <c:pt idx="1190">
                  <c:v>218.06</c:v>
                </c:pt>
                <c:pt idx="1191">
                  <c:v>220.44</c:v>
                </c:pt>
                <c:pt idx="1192">
                  <c:v>222.83</c:v>
                </c:pt>
                <c:pt idx="1193">
                  <c:v>224.42</c:v>
                </c:pt>
                <c:pt idx="1194">
                  <c:v>225.84</c:v>
                </c:pt>
                <c:pt idx="1195">
                  <c:v>228.9</c:v>
                </c:pt>
                <c:pt idx="1196">
                  <c:v>232.02</c:v>
                </c:pt>
                <c:pt idx="1197">
                  <c:v>234.1</c:v>
                </c:pt>
                <c:pt idx="1198">
                  <c:v>234.5</c:v>
                </c:pt>
                <c:pt idx="1199">
                  <c:v>226.21</c:v>
                </c:pt>
                <c:pt idx="1200">
                  <c:v>234.29</c:v>
                </c:pt>
                <c:pt idx="1201">
                  <c:v>239.01499999999999</c:v>
                </c:pt>
                <c:pt idx="1202">
                  <c:v>237.14</c:v>
                </c:pt>
                <c:pt idx="1203">
                  <c:v>236.5</c:v>
                </c:pt>
                <c:pt idx="1204">
                  <c:v>234.06</c:v>
                </c:pt>
                <c:pt idx="1205">
                  <c:v>239.01</c:v>
                </c:pt>
                <c:pt idx="1206">
                  <c:v>237.02</c:v>
                </c:pt>
                <c:pt idx="1207">
                  <c:v>238.01</c:v>
                </c:pt>
                <c:pt idx="1208">
                  <c:v>232.5</c:v>
                </c:pt>
                <c:pt idx="1209">
                  <c:v>230.54499999999999</c:v>
                </c:pt>
                <c:pt idx="1210">
                  <c:v>231.92</c:v>
                </c:pt>
                <c:pt idx="1211">
                  <c:v>230.46</c:v>
                </c:pt>
                <c:pt idx="1212">
                  <c:v>228.85</c:v>
                </c:pt>
                <c:pt idx="1213">
                  <c:v>229.2</c:v>
                </c:pt>
                <c:pt idx="1214">
                  <c:v>228.82</c:v>
                </c:pt>
                <c:pt idx="1215">
                  <c:v>225.52</c:v>
                </c:pt>
                <c:pt idx="1216">
                  <c:v>224.77500000000001</c:v>
                </c:pt>
                <c:pt idx="1217">
                  <c:v>223.28</c:v>
                </c:pt>
                <c:pt idx="1218">
                  <c:v>217.45</c:v>
                </c:pt>
                <c:pt idx="1219">
                  <c:v>211.63</c:v>
                </c:pt>
                <c:pt idx="1220">
                  <c:v>214.94</c:v>
                </c:pt>
                <c:pt idx="1221">
                  <c:v>218.35</c:v>
                </c:pt>
                <c:pt idx="1222">
                  <c:v>208.65</c:v>
                </c:pt>
                <c:pt idx="1223">
                  <c:v>213.352</c:v>
                </c:pt>
                <c:pt idx="1224">
                  <c:v>200.11</c:v>
                </c:pt>
                <c:pt idx="1225">
                  <c:v>204.8</c:v>
                </c:pt>
                <c:pt idx="1226">
                  <c:v>204.4</c:v>
                </c:pt>
                <c:pt idx="1227">
                  <c:v>199.49</c:v>
                </c:pt>
                <c:pt idx="1228">
                  <c:v>195.6</c:v>
                </c:pt>
                <c:pt idx="1229">
                  <c:v>193.9</c:v>
                </c:pt>
                <c:pt idx="1230">
                  <c:v>200.72</c:v>
                </c:pt>
                <c:pt idx="1231">
                  <c:v>198.16499999999999</c:v>
                </c:pt>
                <c:pt idx="1232">
                  <c:v>197.41</c:v>
                </c:pt>
                <c:pt idx="1233">
                  <c:v>198.77</c:v>
                </c:pt>
                <c:pt idx="1234">
                  <c:v>192.52</c:v>
                </c:pt>
                <c:pt idx="1235">
                  <c:v>193.38</c:v>
                </c:pt>
                <c:pt idx="1236">
                  <c:v>193.07</c:v>
                </c:pt>
                <c:pt idx="1237">
                  <c:v>192.9</c:v>
                </c:pt>
                <c:pt idx="1238">
                  <c:v>200</c:v>
                </c:pt>
                <c:pt idx="1239">
                  <c:v>203.595</c:v>
                </c:pt>
                <c:pt idx="1240">
                  <c:v>205.83500000000001</c:v>
                </c:pt>
                <c:pt idx="1241">
                  <c:v>200.89</c:v>
                </c:pt>
                <c:pt idx="1242">
                  <c:v>198.42</c:v>
                </c:pt>
                <c:pt idx="1243">
                  <c:v>188.19</c:v>
                </c:pt>
                <c:pt idx="1244">
                  <c:v>187.86</c:v>
                </c:pt>
                <c:pt idx="1245">
                  <c:v>187.66</c:v>
                </c:pt>
                <c:pt idx="1246">
                  <c:v>182.995</c:v>
                </c:pt>
                <c:pt idx="1247">
                  <c:v>167.14500000000001</c:v>
                </c:pt>
                <c:pt idx="1248">
                  <c:v>162</c:v>
                </c:pt>
                <c:pt idx="1249">
                  <c:v>185.23</c:v>
                </c:pt>
                <c:pt idx="1250">
                  <c:v>172.11500000000001</c:v>
                </c:pt>
                <c:pt idx="1251">
                  <c:v>185.44</c:v>
                </c:pt>
                <c:pt idx="1252">
                  <c:v>179.93</c:v>
                </c:pt>
                <c:pt idx="1253">
                  <c:v>186.84</c:v>
                </c:pt>
                <c:pt idx="1254">
                  <c:v>181.41</c:v>
                </c:pt>
                <c:pt idx="1255">
                  <c:v>176.29</c:v>
                </c:pt>
                <c:pt idx="125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43941</c:v>
                </c:pt>
                <c:pt idx="1">
                  <c:v>43942</c:v>
                </c:pt>
                <c:pt idx="2">
                  <c:v>43943</c:v>
                </c:pt>
                <c:pt idx="3">
                  <c:v>43944</c:v>
                </c:pt>
                <c:pt idx="4">
                  <c:v>43945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43969</c:v>
                </c:pt>
                <c:pt idx="21">
                  <c:v>43970</c:v>
                </c:pt>
                <c:pt idx="22">
                  <c:v>43971</c:v>
                </c:pt>
                <c:pt idx="23">
                  <c:v>43972</c:v>
                </c:pt>
                <c:pt idx="24">
                  <c:v>43973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43983</c:v>
                </c:pt>
                <c:pt idx="30">
                  <c:v>43984</c:v>
                </c:pt>
                <c:pt idx="31">
                  <c:v>43985</c:v>
                </c:pt>
                <c:pt idx="32">
                  <c:v>43986</c:v>
                </c:pt>
                <c:pt idx="33">
                  <c:v>43987</c:v>
                </c:pt>
                <c:pt idx="34">
                  <c:v>43990</c:v>
                </c:pt>
                <c:pt idx="35">
                  <c:v>43991</c:v>
                </c:pt>
                <c:pt idx="36">
                  <c:v>43992</c:v>
                </c:pt>
                <c:pt idx="37">
                  <c:v>43993</c:v>
                </c:pt>
                <c:pt idx="38">
                  <c:v>43994</c:v>
                </c:pt>
                <c:pt idx="39">
                  <c:v>43997</c:v>
                </c:pt>
                <c:pt idx="40">
                  <c:v>43998</c:v>
                </c:pt>
                <c:pt idx="41">
                  <c:v>43999</c:v>
                </c:pt>
                <c:pt idx="42">
                  <c:v>44000</c:v>
                </c:pt>
                <c:pt idx="43">
                  <c:v>44001</c:v>
                </c:pt>
                <c:pt idx="44">
                  <c:v>44004</c:v>
                </c:pt>
                <c:pt idx="45">
                  <c:v>44005</c:v>
                </c:pt>
                <c:pt idx="46">
                  <c:v>44006</c:v>
                </c:pt>
                <c:pt idx="47">
                  <c:v>44007</c:v>
                </c:pt>
                <c:pt idx="48">
                  <c:v>44008</c:v>
                </c:pt>
                <c:pt idx="49">
                  <c:v>44011</c:v>
                </c:pt>
                <c:pt idx="50">
                  <c:v>44012</c:v>
                </c:pt>
                <c:pt idx="51">
                  <c:v>44013</c:v>
                </c:pt>
                <c:pt idx="52">
                  <c:v>44014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44025</c:v>
                </c:pt>
                <c:pt idx="59">
                  <c:v>44026</c:v>
                </c:pt>
                <c:pt idx="60">
                  <c:v>44027</c:v>
                </c:pt>
                <c:pt idx="61">
                  <c:v>44028</c:v>
                </c:pt>
                <c:pt idx="62">
                  <c:v>44029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44039</c:v>
                </c:pt>
                <c:pt idx="69">
                  <c:v>44040</c:v>
                </c:pt>
                <c:pt idx="70">
                  <c:v>44041</c:v>
                </c:pt>
                <c:pt idx="71">
                  <c:v>44042</c:v>
                </c:pt>
                <c:pt idx="72">
                  <c:v>44043</c:v>
                </c:pt>
                <c:pt idx="73">
                  <c:v>44046</c:v>
                </c:pt>
                <c:pt idx="74">
                  <c:v>44047</c:v>
                </c:pt>
                <c:pt idx="75">
                  <c:v>44048</c:v>
                </c:pt>
                <c:pt idx="76">
                  <c:v>44049</c:v>
                </c:pt>
                <c:pt idx="77">
                  <c:v>44050</c:v>
                </c:pt>
                <c:pt idx="78">
                  <c:v>44053</c:v>
                </c:pt>
                <c:pt idx="79">
                  <c:v>44054</c:v>
                </c:pt>
                <c:pt idx="80">
                  <c:v>44055</c:v>
                </c:pt>
                <c:pt idx="81">
                  <c:v>44056</c:v>
                </c:pt>
                <c:pt idx="82">
                  <c:v>44057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44067</c:v>
                </c:pt>
                <c:pt idx="89">
                  <c:v>44068</c:v>
                </c:pt>
                <c:pt idx="90">
                  <c:v>44069</c:v>
                </c:pt>
                <c:pt idx="91">
                  <c:v>44070</c:v>
                </c:pt>
                <c:pt idx="92">
                  <c:v>44071</c:v>
                </c:pt>
                <c:pt idx="93">
                  <c:v>44074</c:v>
                </c:pt>
                <c:pt idx="94">
                  <c:v>44075</c:v>
                </c:pt>
                <c:pt idx="95">
                  <c:v>44076</c:v>
                </c:pt>
                <c:pt idx="96">
                  <c:v>44077</c:v>
                </c:pt>
                <c:pt idx="97">
                  <c:v>44078</c:v>
                </c:pt>
                <c:pt idx="98">
                  <c:v>44082</c:v>
                </c:pt>
                <c:pt idx="99">
                  <c:v>44083</c:v>
                </c:pt>
                <c:pt idx="100">
                  <c:v>44084</c:v>
                </c:pt>
                <c:pt idx="101">
                  <c:v>44085</c:v>
                </c:pt>
                <c:pt idx="102">
                  <c:v>44088</c:v>
                </c:pt>
                <c:pt idx="103">
                  <c:v>44089</c:v>
                </c:pt>
                <c:pt idx="104">
                  <c:v>44090</c:v>
                </c:pt>
                <c:pt idx="105">
                  <c:v>44091</c:v>
                </c:pt>
                <c:pt idx="106">
                  <c:v>44092</c:v>
                </c:pt>
                <c:pt idx="107">
                  <c:v>44095</c:v>
                </c:pt>
                <c:pt idx="108">
                  <c:v>44096</c:v>
                </c:pt>
                <c:pt idx="109">
                  <c:v>44097</c:v>
                </c:pt>
                <c:pt idx="110">
                  <c:v>44098</c:v>
                </c:pt>
                <c:pt idx="111">
                  <c:v>44099</c:v>
                </c:pt>
                <c:pt idx="112">
                  <c:v>44102</c:v>
                </c:pt>
                <c:pt idx="113">
                  <c:v>44103</c:v>
                </c:pt>
                <c:pt idx="114">
                  <c:v>44104</c:v>
                </c:pt>
                <c:pt idx="115">
                  <c:v>44105</c:v>
                </c:pt>
                <c:pt idx="116">
                  <c:v>44106</c:v>
                </c:pt>
                <c:pt idx="117">
                  <c:v>44109</c:v>
                </c:pt>
                <c:pt idx="118">
                  <c:v>44110</c:v>
                </c:pt>
                <c:pt idx="119">
                  <c:v>44111</c:v>
                </c:pt>
                <c:pt idx="120">
                  <c:v>44112</c:v>
                </c:pt>
                <c:pt idx="121">
                  <c:v>44113</c:v>
                </c:pt>
                <c:pt idx="122">
                  <c:v>44116</c:v>
                </c:pt>
                <c:pt idx="123">
                  <c:v>44117</c:v>
                </c:pt>
                <c:pt idx="124">
                  <c:v>44118</c:v>
                </c:pt>
                <c:pt idx="125">
                  <c:v>44119</c:v>
                </c:pt>
                <c:pt idx="126">
                  <c:v>44120</c:v>
                </c:pt>
                <c:pt idx="127">
                  <c:v>44123</c:v>
                </c:pt>
                <c:pt idx="128">
                  <c:v>44124</c:v>
                </c:pt>
                <c:pt idx="129">
                  <c:v>44125</c:v>
                </c:pt>
                <c:pt idx="130">
                  <c:v>44126</c:v>
                </c:pt>
                <c:pt idx="131">
                  <c:v>44127</c:v>
                </c:pt>
                <c:pt idx="132">
                  <c:v>44130</c:v>
                </c:pt>
                <c:pt idx="133">
                  <c:v>44131</c:v>
                </c:pt>
                <c:pt idx="134">
                  <c:v>44132</c:v>
                </c:pt>
                <c:pt idx="135">
                  <c:v>44133</c:v>
                </c:pt>
                <c:pt idx="136">
                  <c:v>44134</c:v>
                </c:pt>
                <c:pt idx="137">
                  <c:v>44137</c:v>
                </c:pt>
                <c:pt idx="138">
                  <c:v>44138</c:v>
                </c:pt>
                <c:pt idx="139">
                  <c:v>44139</c:v>
                </c:pt>
                <c:pt idx="140">
                  <c:v>44140</c:v>
                </c:pt>
                <c:pt idx="141">
                  <c:v>44141</c:v>
                </c:pt>
                <c:pt idx="142">
                  <c:v>44144</c:v>
                </c:pt>
                <c:pt idx="143">
                  <c:v>44145</c:v>
                </c:pt>
                <c:pt idx="144">
                  <c:v>44146</c:v>
                </c:pt>
                <c:pt idx="145">
                  <c:v>44147</c:v>
                </c:pt>
                <c:pt idx="146">
                  <c:v>44148</c:v>
                </c:pt>
                <c:pt idx="147">
                  <c:v>44151</c:v>
                </c:pt>
                <c:pt idx="148">
                  <c:v>44152</c:v>
                </c:pt>
                <c:pt idx="149">
                  <c:v>44153</c:v>
                </c:pt>
                <c:pt idx="150">
                  <c:v>44154</c:v>
                </c:pt>
                <c:pt idx="151">
                  <c:v>44155</c:v>
                </c:pt>
                <c:pt idx="152">
                  <c:v>44158</c:v>
                </c:pt>
                <c:pt idx="153">
                  <c:v>44159</c:v>
                </c:pt>
                <c:pt idx="154">
                  <c:v>44160</c:v>
                </c:pt>
                <c:pt idx="155">
                  <c:v>44162</c:v>
                </c:pt>
                <c:pt idx="156">
                  <c:v>44165</c:v>
                </c:pt>
                <c:pt idx="157">
                  <c:v>44166</c:v>
                </c:pt>
                <c:pt idx="158">
                  <c:v>44167</c:v>
                </c:pt>
                <c:pt idx="159">
                  <c:v>44168</c:v>
                </c:pt>
                <c:pt idx="160">
                  <c:v>44169</c:v>
                </c:pt>
                <c:pt idx="161">
                  <c:v>44172</c:v>
                </c:pt>
                <c:pt idx="162">
                  <c:v>44173</c:v>
                </c:pt>
                <c:pt idx="163">
                  <c:v>44174</c:v>
                </c:pt>
                <c:pt idx="164">
                  <c:v>44175</c:v>
                </c:pt>
                <c:pt idx="165">
                  <c:v>44176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44186</c:v>
                </c:pt>
                <c:pt idx="172">
                  <c:v>44187</c:v>
                </c:pt>
                <c:pt idx="173">
                  <c:v>44188</c:v>
                </c:pt>
                <c:pt idx="174">
                  <c:v>44189</c:v>
                </c:pt>
                <c:pt idx="175">
                  <c:v>44193</c:v>
                </c:pt>
                <c:pt idx="176">
                  <c:v>44194</c:v>
                </c:pt>
                <c:pt idx="177">
                  <c:v>44195</c:v>
                </c:pt>
                <c:pt idx="178">
                  <c:v>44196</c:v>
                </c:pt>
                <c:pt idx="179">
                  <c:v>44200</c:v>
                </c:pt>
                <c:pt idx="180">
                  <c:v>44201</c:v>
                </c:pt>
                <c:pt idx="181">
                  <c:v>44202</c:v>
                </c:pt>
                <c:pt idx="182">
                  <c:v>44203</c:v>
                </c:pt>
                <c:pt idx="183">
                  <c:v>44204</c:v>
                </c:pt>
                <c:pt idx="184">
                  <c:v>44207</c:v>
                </c:pt>
                <c:pt idx="185">
                  <c:v>44208</c:v>
                </c:pt>
                <c:pt idx="186">
                  <c:v>44209</c:v>
                </c:pt>
                <c:pt idx="187">
                  <c:v>44210</c:v>
                </c:pt>
                <c:pt idx="188">
                  <c:v>44211</c:v>
                </c:pt>
                <c:pt idx="189">
                  <c:v>44215</c:v>
                </c:pt>
                <c:pt idx="190">
                  <c:v>44216</c:v>
                </c:pt>
                <c:pt idx="191">
                  <c:v>44217</c:v>
                </c:pt>
                <c:pt idx="192">
                  <c:v>44218</c:v>
                </c:pt>
                <c:pt idx="193">
                  <c:v>44221</c:v>
                </c:pt>
                <c:pt idx="194">
                  <c:v>44222</c:v>
                </c:pt>
                <c:pt idx="195">
                  <c:v>44223</c:v>
                </c:pt>
                <c:pt idx="196">
                  <c:v>44224</c:v>
                </c:pt>
                <c:pt idx="197">
                  <c:v>44225</c:v>
                </c:pt>
                <c:pt idx="198">
                  <c:v>44228</c:v>
                </c:pt>
                <c:pt idx="199">
                  <c:v>44229</c:v>
                </c:pt>
                <c:pt idx="200">
                  <c:v>44230</c:v>
                </c:pt>
                <c:pt idx="201">
                  <c:v>44231</c:v>
                </c:pt>
                <c:pt idx="202">
                  <c:v>44232</c:v>
                </c:pt>
                <c:pt idx="203">
                  <c:v>44235</c:v>
                </c:pt>
                <c:pt idx="204">
                  <c:v>44236</c:v>
                </c:pt>
                <c:pt idx="205">
                  <c:v>44237</c:v>
                </c:pt>
                <c:pt idx="206">
                  <c:v>44238</c:v>
                </c:pt>
                <c:pt idx="207">
                  <c:v>44239</c:v>
                </c:pt>
                <c:pt idx="208">
                  <c:v>44243</c:v>
                </c:pt>
                <c:pt idx="209">
                  <c:v>44244</c:v>
                </c:pt>
                <c:pt idx="210">
                  <c:v>44245</c:v>
                </c:pt>
                <c:pt idx="211">
                  <c:v>44246</c:v>
                </c:pt>
                <c:pt idx="212">
                  <c:v>44249</c:v>
                </c:pt>
                <c:pt idx="213">
                  <c:v>44250</c:v>
                </c:pt>
                <c:pt idx="214">
                  <c:v>44251</c:v>
                </c:pt>
                <c:pt idx="215">
                  <c:v>44252</c:v>
                </c:pt>
                <c:pt idx="216">
                  <c:v>44253</c:v>
                </c:pt>
                <c:pt idx="217">
                  <c:v>44256</c:v>
                </c:pt>
                <c:pt idx="218">
                  <c:v>44257</c:v>
                </c:pt>
                <c:pt idx="219">
                  <c:v>44258</c:v>
                </c:pt>
                <c:pt idx="220">
                  <c:v>44259</c:v>
                </c:pt>
                <c:pt idx="221">
                  <c:v>44260</c:v>
                </c:pt>
                <c:pt idx="222">
                  <c:v>44263</c:v>
                </c:pt>
                <c:pt idx="223">
                  <c:v>44264</c:v>
                </c:pt>
                <c:pt idx="224">
                  <c:v>44265</c:v>
                </c:pt>
                <c:pt idx="225">
                  <c:v>44266</c:v>
                </c:pt>
                <c:pt idx="226">
                  <c:v>44267</c:v>
                </c:pt>
                <c:pt idx="227">
                  <c:v>44270</c:v>
                </c:pt>
                <c:pt idx="228">
                  <c:v>44271</c:v>
                </c:pt>
                <c:pt idx="229">
                  <c:v>44272</c:v>
                </c:pt>
                <c:pt idx="230">
                  <c:v>44273</c:v>
                </c:pt>
                <c:pt idx="231">
                  <c:v>44274</c:v>
                </c:pt>
                <c:pt idx="232">
                  <c:v>44277</c:v>
                </c:pt>
                <c:pt idx="233">
                  <c:v>44278</c:v>
                </c:pt>
                <c:pt idx="234">
                  <c:v>44279</c:v>
                </c:pt>
                <c:pt idx="235">
                  <c:v>44280</c:v>
                </c:pt>
                <c:pt idx="236">
                  <c:v>44281</c:v>
                </c:pt>
                <c:pt idx="237">
                  <c:v>44284</c:v>
                </c:pt>
                <c:pt idx="238">
                  <c:v>44285</c:v>
                </c:pt>
                <c:pt idx="239">
                  <c:v>44286</c:v>
                </c:pt>
                <c:pt idx="240">
                  <c:v>44287</c:v>
                </c:pt>
                <c:pt idx="241">
                  <c:v>44291</c:v>
                </c:pt>
                <c:pt idx="242">
                  <c:v>44292</c:v>
                </c:pt>
                <c:pt idx="243">
                  <c:v>44293</c:v>
                </c:pt>
                <c:pt idx="244">
                  <c:v>44294</c:v>
                </c:pt>
                <c:pt idx="245">
                  <c:v>44295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44312</c:v>
                </c:pt>
                <c:pt idx="257">
                  <c:v>44313</c:v>
                </c:pt>
                <c:pt idx="258">
                  <c:v>44314</c:v>
                </c:pt>
                <c:pt idx="259">
                  <c:v>44315</c:v>
                </c:pt>
                <c:pt idx="260">
                  <c:v>44316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44326</c:v>
                </c:pt>
                <c:pt idx="267">
                  <c:v>44327</c:v>
                </c:pt>
                <c:pt idx="268">
                  <c:v>44328</c:v>
                </c:pt>
                <c:pt idx="269">
                  <c:v>44329</c:v>
                </c:pt>
                <c:pt idx="270">
                  <c:v>44330</c:v>
                </c:pt>
                <c:pt idx="271">
                  <c:v>44333</c:v>
                </c:pt>
                <c:pt idx="272">
                  <c:v>44334</c:v>
                </c:pt>
                <c:pt idx="273">
                  <c:v>44335</c:v>
                </c:pt>
                <c:pt idx="274">
                  <c:v>44336</c:v>
                </c:pt>
                <c:pt idx="275">
                  <c:v>44337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44354</c:v>
                </c:pt>
                <c:pt idx="286">
                  <c:v>44355</c:v>
                </c:pt>
                <c:pt idx="287">
                  <c:v>44356</c:v>
                </c:pt>
                <c:pt idx="288">
                  <c:v>44357</c:v>
                </c:pt>
                <c:pt idx="289">
                  <c:v>44358</c:v>
                </c:pt>
                <c:pt idx="290">
                  <c:v>44361</c:v>
                </c:pt>
                <c:pt idx="291">
                  <c:v>44362</c:v>
                </c:pt>
                <c:pt idx="292">
                  <c:v>44363</c:v>
                </c:pt>
                <c:pt idx="293">
                  <c:v>44364</c:v>
                </c:pt>
                <c:pt idx="294">
                  <c:v>44365</c:v>
                </c:pt>
                <c:pt idx="295">
                  <c:v>44368</c:v>
                </c:pt>
                <c:pt idx="296">
                  <c:v>44369</c:v>
                </c:pt>
                <c:pt idx="297">
                  <c:v>44370</c:v>
                </c:pt>
                <c:pt idx="298">
                  <c:v>44371</c:v>
                </c:pt>
                <c:pt idx="299">
                  <c:v>44372</c:v>
                </c:pt>
                <c:pt idx="300">
                  <c:v>44375</c:v>
                </c:pt>
                <c:pt idx="301">
                  <c:v>44376</c:v>
                </c:pt>
                <c:pt idx="302">
                  <c:v>44377</c:v>
                </c:pt>
                <c:pt idx="303">
                  <c:v>44378</c:v>
                </c:pt>
                <c:pt idx="304">
                  <c:v>44379</c:v>
                </c:pt>
                <c:pt idx="305">
                  <c:v>44383</c:v>
                </c:pt>
                <c:pt idx="306">
                  <c:v>44384</c:v>
                </c:pt>
                <c:pt idx="307">
                  <c:v>44385</c:v>
                </c:pt>
                <c:pt idx="308">
                  <c:v>44386</c:v>
                </c:pt>
                <c:pt idx="309">
                  <c:v>44389</c:v>
                </c:pt>
                <c:pt idx="310">
                  <c:v>44390</c:v>
                </c:pt>
                <c:pt idx="311">
                  <c:v>44391</c:v>
                </c:pt>
                <c:pt idx="312">
                  <c:v>44392</c:v>
                </c:pt>
                <c:pt idx="313">
                  <c:v>44393</c:v>
                </c:pt>
                <c:pt idx="314">
                  <c:v>44396</c:v>
                </c:pt>
                <c:pt idx="315">
                  <c:v>44397</c:v>
                </c:pt>
                <c:pt idx="316">
                  <c:v>44398</c:v>
                </c:pt>
                <c:pt idx="317">
                  <c:v>44399</c:v>
                </c:pt>
                <c:pt idx="318">
                  <c:v>44400</c:v>
                </c:pt>
                <c:pt idx="319">
                  <c:v>44403</c:v>
                </c:pt>
                <c:pt idx="320">
                  <c:v>44404</c:v>
                </c:pt>
                <c:pt idx="321">
                  <c:v>44405</c:v>
                </c:pt>
                <c:pt idx="322">
                  <c:v>44406</c:v>
                </c:pt>
                <c:pt idx="323">
                  <c:v>44407</c:v>
                </c:pt>
                <c:pt idx="324">
                  <c:v>44410</c:v>
                </c:pt>
                <c:pt idx="325">
                  <c:v>44411</c:v>
                </c:pt>
                <c:pt idx="326">
                  <c:v>44412</c:v>
                </c:pt>
                <c:pt idx="327">
                  <c:v>44413</c:v>
                </c:pt>
                <c:pt idx="328">
                  <c:v>44414</c:v>
                </c:pt>
                <c:pt idx="329">
                  <c:v>44417</c:v>
                </c:pt>
                <c:pt idx="330">
                  <c:v>44418</c:v>
                </c:pt>
                <c:pt idx="331">
                  <c:v>44419</c:v>
                </c:pt>
                <c:pt idx="332">
                  <c:v>44420</c:v>
                </c:pt>
                <c:pt idx="333">
                  <c:v>44421</c:v>
                </c:pt>
                <c:pt idx="334">
                  <c:v>44424</c:v>
                </c:pt>
                <c:pt idx="335">
                  <c:v>44425</c:v>
                </c:pt>
                <c:pt idx="336">
                  <c:v>44426</c:v>
                </c:pt>
                <c:pt idx="337">
                  <c:v>44427</c:v>
                </c:pt>
                <c:pt idx="338">
                  <c:v>44428</c:v>
                </c:pt>
                <c:pt idx="339">
                  <c:v>44431</c:v>
                </c:pt>
                <c:pt idx="340">
                  <c:v>44432</c:v>
                </c:pt>
                <c:pt idx="341">
                  <c:v>44433</c:v>
                </c:pt>
                <c:pt idx="342">
                  <c:v>44434</c:v>
                </c:pt>
                <c:pt idx="343">
                  <c:v>44435</c:v>
                </c:pt>
                <c:pt idx="344">
                  <c:v>44438</c:v>
                </c:pt>
                <c:pt idx="345">
                  <c:v>44439</c:v>
                </c:pt>
                <c:pt idx="346">
                  <c:v>44440</c:v>
                </c:pt>
                <c:pt idx="347">
                  <c:v>44441</c:v>
                </c:pt>
                <c:pt idx="348">
                  <c:v>44442</c:v>
                </c:pt>
                <c:pt idx="349">
                  <c:v>44446</c:v>
                </c:pt>
                <c:pt idx="350">
                  <c:v>44447</c:v>
                </c:pt>
                <c:pt idx="351">
                  <c:v>44448</c:v>
                </c:pt>
                <c:pt idx="352">
                  <c:v>44449</c:v>
                </c:pt>
                <c:pt idx="353">
                  <c:v>44452</c:v>
                </c:pt>
                <c:pt idx="354">
                  <c:v>44453</c:v>
                </c:pt>
                <c:pt idx="355">
                  <c:v>44454</c:v>
                </c:pt>
                <c:pt idx="356">
                  <c:v>44455</c:v>
                </c:pt>
                <c:pt idx="357">
                  <c:v>44456</c:v>
                </c:pt>
                <c:pt idx="358">
                  <c:v>44459</c:v>
                </c:pt>
                <c:pt idx="359">
                  <c:v>44460</c:v>
                </c:pt>
                <c:pt idx="360">
                  <c:v>44461</c:v>
                </c:pt>
                <c:pt idx="361">
                  <c:v>44462</c:v>
                </c:pt>
                <c:pt idx="362">
                  <c:v>44463</c:v>
                </c:pt>
                <c:pt idx="363">
                  <c:v>44466</c:v>
                </c:pt>
                <c:pt idx="364">
                  <c:v>44467</c:v>
                </c:pt>
                <c:pt idx="365">
                  <c:v>44468</c:v>
                </c:pt>
                <c:pt idx="366">
                  <c:v>44469</c:v>
                </c:pt>
                <c:pt idx="367">
                  <c:v>44470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44487</c:v>
                </c:pt>
                <c:pt idx="379">
                  <c:v>44488</c:v>
                </c:pt>
                <c:pt idx="380">
                  <c:v>44489</c:v>
                </c:pt>
                <c:pt idx="381">
                  <c:v>44490</c:v>
                </c:pt>
                <c:pt idx="382">
                  <c:v>44491</c:v>
                </c:pt>
                <c:pt idx="383">
                  <c:v>44494</c:v>
                </c:pt>
                <c:pt idx="384">
                  <c:v>44495</c:v>
                </c:pt>
                <c:pt idx="385">
                  <c:v>44496</c:v>
                </c:pt>
                <c:pt idx="386">
                  <c:v>44497</c:v>
                </c:pt>
                <c:pt idx="387">
                  <c:v>44498</c:v>
                </c:pt>
                <c:pt idx="388">
                  <c:v>44501</c:v>
                </c:pt>
                <c:pt idx="389">
                  <c:v>44502</c:v>
                </c:pt>
                <c:pt idx="390">
                  <c:v>44503</c:v>
                </c:pt>
                <c:pt idx="391">
                  <c:v>44504</c:v>
                </c:pt>
                <c:pt idx="392">
                  <c:v>44505</c:v>
                </c:pt>
                <c:pt idx="393">
                  <c:v>44508</c:v>
                </c:pt>
                <c:pt idx="394">
                  <c:v>44509</c:v>
                </c:pt>
                <c:pt idx="395">
                  <c:v>44510</c:v>
                </c:pt>
                <c:pt idx="396">
                  <c:v>44511</c:v>
                </c:pt>
                <c:pt idx="397">
                  <c:v>44512</c:v>
                </c:pt>
                <c:pt idx="398">
                  <c:v>44515</c:v>
                </c:pt>
                <c:pt idx="399">
                  <c:v>44516</c:v>
                </c:pt>
                <c:pt idx="400">
                  <c:v>44517</c:v>
                </c:pt>
                <c:pt idx="401">
                  <c:v>44518</c:v>
                </c:pt>
                <c:pt idx="402">
                  <c:v>44519</c:v>
                </c:pt>
                <c:pt idx="403">
                  <c:v>44522</c:v>
                </c:pt>
                <c:pt idx="404">
                  <c:v>44523</c:v>
                </c:pt>
                <c:pt idx="405">
                  <c:v>44524</c:v>
                </c:pt>
                <c:pt idx="406">
                  <c:v>44526</c:v>
                </c:pt>
                <c:pt idx="407">
                  <c:v>44529</c:v>
                </c:pt>
                <c:pt idx="408">
                  <c:v>44530</c:v>
                </c:pt>
                <c:pt idx="409">
                  <c:v>44531</c:v>
                </c:pt>
                <c:pt idx="410">
                  <c:v>44532</c:v>
                </c:pt>
                <c:pt idx="411">
                  <c:v>44533</c:v>
                </c:pt>
                <c:pt idx="412">
                  <c:v>44536</c:v>
                </c:pt>
                <c:pt idx="413">
                  <c:v>44537</c:v>
                </c:pt>
                <c:pt idx="414">
                  <c:v>44538</c:v>
                </c:pt>
                <c:pt idx="415">
                  <c:v>44539</c:v>
                </c:pt>
                <c:pt idx="416">
                  <c:v>44540</c:v>
                </c:pt>
                <c:pt idx="417">
                  <c:v>44543</c:v>
                </c:pt>
                <c:pt idx="418">
                  <c:v>44544</c:v>
                </c:pt>
                <c:pt idx="419">
                  <c:v>44545</c:v>
                </c:pt>
                <c:pt idx="420">
                  <c:v>44546</c:v>
                </c:pt>
                <c:pt idx="421">
                  <c:v>44547</c:v>
                </c:pt>
                <c:pt idx="422">
                  <c:v>44550</c:v>
                </c:pt>
                <c:pt idx="423">
                  <c:v>44551</c:v>
                </c:pt>
                <c:pt idx="424">
                  <c:v>44552</c:v>
                </c:pt>
                <c:pt idx="425">
                  <c:v>44553</c:v>
                </c:pt>
                <c:pt idx="426">
                  <c:v>44557</c:v>
                </c:pt>
                <c:pt idx="427">
                  <c:v>44558</c:v>
                </c:pt>
                <c:pt idx="428">
                  <c:v>44559</c:v>
                </c:pt>
                <c:pt idx="429">
                  <c:v>44560</c:v>
                </c:pt>
                <c:pt idx="430">
                  <c:v>44561</c:v>
                </c:pt>
                <c:pt idx="431">
                  <c:v>44564</c:v>
                </c:pt>
                <c:pt idx="432">
                  <c:v>44565</c:v>
                </c:pt>
                <c:pt idx="433">
                  <c:v>44566</c:v>
                </c:pt>
                <c:pt idx="434">
                  <c:v>44567</c:v>
                </c:pt>
                <c:pt idx="435">
                  <c:v>44568</c:v>
                </c:pt>
                <c:pt idx="436">
                  <c:v>44571</c:v>
                </c:pt>
                <c:pt idx="437">
                  <c:v>44572</c:v>
                </c:pt>
                <c:pt idx="438">
                  <c:v>44573</c:v>
                </c:pt>
                <c:pt idx="439">
                  <c:v>44574</c:v>
                </c:pt>
                <c:pt idx="440">
                  <c:v>44575</c:v>
                </c:pt>
                <c:pt idx="441">
                  <c:v>44579</c:v>
                </c:pt>
                <c:pt idx="442">
                  <c:v>44580</c:v>
                </c:pt>
                <c:pt idx="443">
                  <c:v>44581</c:v>
                </c:pt>
                <c:pt idx="444">
                  <c:v>44582</c:v>
                </c:pt>
                <c:pt idx="445">
                  <c:v>44585</c:v>
                </c:pt>
                <c:pt idx="446">
                  <c:v>44586</c:v>
                </c:pt>
                <c:pt idx="447">
                  <c:v>44587</c:v>
                </c:pt>
                <c:pt idx="448">
                  <c:v>44588</c:v>
                </c:pt>
                <c:pt idx="449">
                  <c:v>44589</c:v>
                </c:pt>
                <c:pt idx="450">
                  <c:v>44592</c:v>
                </c:pt>
                <c:pt idx="451">
                  <c:v>44593</c:v>
                </c:pt>
                <c:pt idx="452">
                  <c:v>44594</c:v>
                </c:pt>
                <c:pt idx="453">
                  <c:v>44595</c:v>
                </c:pt>
                <c:pt idx="454">
                  <c:v>44596</c:v>
                </c:pt>
                <c:pt idx="455">
                  <c:v>44599</c:v>
                </c:pt>
                <c:pt idx="456">
                  <c:v>44600</c:v>
                </c:pt>
                <c:pt idx="457">
                  <c:v>44601</c:v>
                </c:pt>
                <c:pt idx="458">
                  <c:v>44602</c:v>
                </c:pt>
                <c:pt idx="459">
                  <c:v>44603</c:v>
                </c:pt>
                <c:pt idx="460">
                  <c:v>44606</c:v>
                </c:pt>
                <c:pt idx="461">
                  <c:v>44607</c:v>
                </c:pt>
                <c:pt idx="462">
                  <c:v>44608</c:v>
                </c:pt>
                <c:pt idx="463">
                  <c:v>44609</c:v>
                </c:pt>
                <c:pt idx="464">
                  <c:v>44610</c:v>
                </c:pt>
                <c:pt idx="465">
                  <c:v>44614</c:v>
                </c:pt>
                <c:pt idx="466">
                  <c:v>44615</c:v>
                </c:pt>
                <c:pt idx="467">
                  <c:v>44616</c:v>
                </c:pt>
                <c:pt idx="468">
                  <c:v>44617</c:v>
                </c:pt>
                <c:pt idx="469">
                  <c:v>44620</c:v>
                </c:pt>
                <c:pt idx="470">
                  <c:v>44621</c:v>
                </c:pt>
                <c:pt idx="471">
                  <c:v>44622</c:v>
                </c:pt>
                <c:pt idx="472">
                  <c:v>44623</c:v>
                </c:pt>
                <c:pt idx="473">
                  <c:v>44624</c:v>
                </c:pt>
                <c:pt idx="474">
                  <c:v>44627</c:v>
                </c:pt>
                <c:pt idx="475">
                  <c:v>44628</c:v>
                </c:pt>
                <c:pt idx="476">
                  <c:v>44629</c:v>
                </c:pt>
                <c:pt idx="477">
                  <c:v>44630</c:v>
                </c:pt>
                <c:pt idx="478">
                  <c:v>44631</c:v>
                </c:pt>
                <c:pt idx="479">
                  <c:v>44634</c:v>
                </c:pt>
                <c:pt idx="480">
                  <c:v>44635</c:v>
                </c:pt>
                <c:pt idx="481">
                  <c:v>44636</c:v>
                </c:pt>
                <c:pt idx="482">
                  <c:v>44637</c:v>
                </c:pt>
                <c:pt idx="483">
                  <c:v>44638</c:v>
                </c:pt>
                <c:pt idx="484">
                  <c:v>44641</c:v>
                </c:pt>
                <c:pt idx="485">
                  <c:v>44642</c:v>
                </c:pt>
                <c:pt idx="486">
                  <c:v>44643</c:v>
                </c:pt>
                <c:pt idx="487">
                  <c:v>44644</c:v>
                </c:pt>
                <c:pt idx="488">
                  <c:v>44645</c:v>
                </c:pt>
                <c:pt idx="489">
                  <c:v>44648</c:v>
                </c:pt>
                <c:pt idx="490">
                  <c:v>44649</c:v>
                </c:pt>
                <c:pt idx="491">
                  <c:v>44650</c:v>
                </c:pt>
                <c:pt idx="492">
                  <c:v>44651</c:v>
                </c:pt>
                <c:pt idx="493">
                  <c:v>44652</c:v>
                </c:pt>
                <c:pt idx="494">
                  <c:v>44655</c:v>
                </c:pt>
                <c:pt idx="495">
                  <c:v>44656</c:v>
                </c:pt>
                <c:pt idx="496">
                  <c:v>44657</c:v>
                </c:pt>
                <c:pt idx="497">
                  <c:v>44658</c:v>
                </c:pt>
                <c:pt idx="498">
                  <c:v>44659</c:v>
                </c:pt>
                <c:pt idx="499">
                  <c:v>44662</c:v>
                </c:pt>
                <c:pt idx="500">
                  <c:v>44663</c:v>
                </c:pt>
                <c:pt idx="501">
                  <c:v>44664</c:v>
                </c:pt>
                <c:pt idx="502">
                  <c:v>44665</c:v>
                </c:pt>
                <c:pt idx="503">
                  <c:v>44669</c:v>
                </c:pt>
                <c:pt idx="504">
                  <c:v>44670</c:v>
                </c:pt>
                <c:pt idx="505">
                  <c:v>44671</c:v>
                </c:pt>
                <c:pt idx="506">
                  <c:v>44672</c:v>
                </c:pt>
                <c:pt idx="507">
                  <c:v>44673</c:v>
                </c:pt>
                <c:pt idx="508">
                  <c:v>44676</c:v>
                </c:pt>
                <c:pt idx="509">
                  <c:v>44677</c:v>
                </c:pt>
                <c:pt idx="510">
                  <c:v>44678</c:v>
                </c:pt>
                <c:pt idx="511">
                  <c:v>44679</c:v>
                </c:pt>
                <c:pt idx="512">
                  <c:v>44680</c:v>
                </c:pt>
                <c:pt idx="513">
                  <c:v>44683</c:v>
                </c:pt>
                <c:pt idx="514">
                  <c:v>44684</c:v>
                </c:pt>
                <c:pt idx="515">
                  <c:v>44685</c:v>
                </c:pt>
                <c:pt idx="516">
                  <c:v>44686</c:v>
                </c:pt>
                <c:pt idx="517">
                  <c:v>44687</c:v>
                </c:pt>
                <c:pt idx="518">
                  <c:v>44690</c:v>
                </c:pt>
                <c:pt idx="519">
                  <c:v>44691</c:v>
                </c:pt>
                <c:pt idx="520">
                  <c:v>44692</c:v>
                </c:pt>
                <c:pt idx="521">
                  <c:v>44693</c:v>
                </c:pt>
                <c:pt idx="522">
                  <c:v>44694</c:v>
                </c:pt>
                <c:pt idx="523">
                  <c:v>44697</c:v>
                </c:pt>
                <c:pt idx="524">
                  <c:v>44698</c:v>
                </c:pt>
                <c:pt idx="525">
                  <c:v>44699</c:v>
                </c:pt>
                <c:pt idx="526">
                  <c:v>44700</c:v>
                </c:pt>
                <c:pt idx="527">
                  <c:v>44701</c:v>
                </c:pt>
                <c:pt idx="528">
                  <c:v>44704</c:v>
                </c:pt>
                <c:pt idx="529">
                  <c:v>44705</c:v>
                </c:pt>
                <c:pt idx="530">
                  <c:v>44706</c:v>
                </c:pt>
                <c:pt idx="531">
                  <c:v>44707</c:v>
                </c:pt>
                <c:pt idx="532">
                  <c:v>44708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44718</c:v>
                </c:pt>
                <c:pt idx="538">
                  <c:v>44719</c:v>
                </c:pt>
                <c:pt idx="539">
                  <c:v>44720</c:v>
                </c:pt>
                <c:pt idx="540">
                  <c:v>44721</c:v>
                </c:pt>
                <c:pt idx="541">
                  <c:v>44722</c:v>
                </c:pt>
                <c:pt idx="542">
                  <c:v>44725</c:v>
                </c:pt>
                <c:pt idx="543">
                  <c:v>44726</c:v>
                </c:pt>
                <c:pt idx="544">
                  <c:v>44727</c:v>
                </c:pt>
                <c:pt idx="545">
                  <c:v>44728</c:v>
                </c:pt>
                <c:pt idx="546">
                  <c:v>44729</c:v>
                </c:pt>
                <c:pt idx="547">
                  <c:v>44733</c:v>
                </c:pt>
                <c:pt idx="548">
                  <c:v>44734</c:v>
                </c:pt>
                <c:pt idx="549">
                  <c:v>44735</c:v>
                </c:pt>
                <c:pt idx="550">
                  <c:v>44736</c:v>
                </c:pt>
                <c:pt idx="551">
                  <c:v>44739</c:v>
                </c:pt>
                <c:pt idx="552">
                  <c:v>44740</c:v>
                </c:pt>
                <c:pt idx="553">
                  <c:v>44741</c:v>
                </c:pt>
                <c:pt idx="554">
                  <c:v>44742</c:v>
                </c:pt>
                <c:pt idx="555">
                  <c:v>44743</c:v>
                </c:pt>
                <c:pt idx="556">
                  <c:v>44747</c:v>
                </c:pt>
                <c:pt idx="557">
                  <c:v>44748</c:v>
                </c:pt>
                <c:pt idx="558">
                  <c:v>44749</c:v>
                </c:pt>
                <c:pt idx="559">
                  <c:v>44750</c:v>
                </c:pt>
                <c:pt idx="560">
                  <c:v>44753</c:v>
                </c:pt>
                <c:pt idx="561">
                  <c:v>44754</c:v>
                </c:pt>
                <c:pt idx="562">
                  <c:v>44755</c:v>
                </c:pt>
                <c:pt idx="563">
                  <c:v>44756</c:v>
                </c:pt>
                <c:pt idx="564">
                  <c:v>44757</c:v>
                </c:pt>
                <c:pt idx="565">
                  <c:v>44760</c:v>
                </c:pt>
                <c:pt idx="566">
                  <c:v>44761</c:v>
                </c:pt>
                <c:pt idx="567">
                  <c:v>44762</c:v>
                </c:pt>
                <c:pt idx="568">
                  <c:v>44763</c:v>
                </c:pt>
                <c:pt idx="569">
                  <c:v>44764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44774</c:v>
                </c:pt>
                <c:pt idx="576">
                  <c:v>44775</c:v>
                </c:pt>
                <c:pt idx="577">
                  <c:v>44776</c:v>
                </c:pt>
                <c:pt idx="578">
                  <c:v>44777</c:v>
                </c:pt>
                <c:pt idx="579">
                  <c:v>44778</c:v>
                </c:pt>
                <c:pt idx="580">
                  <c:v>44781</c:v>
                </c:pt>
                <c:pt idx="581">
                  <c:v>44782</c:v>
                </c:pt>
                <c:pt idx="582">
                  <c:v>44783</c:v>
                </c:pt>
                <c:pt idx="583">
                  <c:v>44784</c:v>
                </c:pt>
                <c:pt idx="584">
                  <c:v>44785</c:v>
                </c:pt>
                <c:pt idx="585">
                  <c:v>44788</c:v>
                </c:pt>
                <c:pt idx="586">
                  <c:v>44789</c:v>
                </c:pt>
                <c:pt idx="587">
                  <c:v>44790</c:v>
                </c:pt>
                <c:pt idx="588">
                  <c:v>44791</c:v>
                </c:pt>
                <c:pt idx="589">
                  <c:v>44792</c:v>
                </c:pt>
                <c:pt idx="590">
                  <c:v>44795</c:v>
                </c:pt>
                <c:pt idx="591">
                  <c:v>44796</c:v>
                </c:pt>
                <c:pt idx="592">
                  <c:v>44797</c:v>
                </c:pt>
                <c:pt idx="593">
                  <c:v>44798</c:v>
                </c:pt>
                <c:pt idx="594">
                  <c:v>44799</c:v>
                </c:pt>
                <c:pt idx="595">
                  <c:v>44802</c:v>
                </c:pt>
                <c:pt idx="596">
                  <c:v>44803</c:v>
                </c:pt>
                <c:pt idx="597">
                  <c:v>44804</c:v>
                </c:pt>
                <c:pt idx="598">
                  <c:v>44805</c:v>
                </c:pt>
                <c:pt idx="599">
                  <c:v>44806</c:v>
                </c:pt>
                <c:pt idx="600">
                  <c:v>44810</c:v>
                </c:pt>
                <c:pt idx="601">
                  <c:v>44811</c:v>
                </c:pt>
                <c:pt idx="602">
                  <c:v>44812</c:v>
                </c:pt>
                <c:pt idx="603">
                  <c:v>44813</c:v>
                </c:pt>
                <c:pt idx="604">
                  <c:v>44816</c:v>
                </c:pt>
                <c:pt idx="605">
                  <c:v>44817</c:v>
                </c:pt>
                <c:pt idx="606">
                  <c:v>44818</c:v>
                </c:pt>
                <c:pt idx="607">
                  <c:v>44819</c:v>
                </c:pt>
                <c:pt idx="608">
                  <c:v>44820</c:v>
                </c:pt>
                <c:pt idx="609">
                  <c:v>44823</c:v>
                </c:pt>
                <c:pt idx="610">
                  <c:v>44824</c:v>
                </c:pt>
                <c:pt idx="611">
                  <c:v>44825</c:v>
                </c:pt>
                <c:pt idx="612">
                  <c:v>44826</c:v>
                </c:pt>
                <c:pt idx="613">
                  <c:v>44827</c:v>
                </c:pt>
                <c:pt idx="614">
                  <c:v>44830</c:v>
                </c:pt>
                <c:pt idx="615">
                  <c:v>44831</c:v>
                </c:pt>
                <c:pt idx="616">
                  <c:v>44832</c:v>
                </c:pt>
                <c:pt idx="617">
                  <c:v>44833</c:v>
                </c:pt>
                <c:pt idx="618">
                  <c:v>44834</c:v>
                </c:pt>
                <c:pt idx="619">
                  <c:v>44837</c:v>
                </c:pt>
                <c:pt idx="620">
                  <c:v>44838</c:v>
                </c:pt>
                <c:pt idx="621">
                  <c:v>44839</c:v>
                </c:pt>
                <c:pt idx="622">
                  <c:v>44840</c:v>
                </c:pt>
                <c:pt idx="623">
                  <c:v>44841</c:v>
                </c:pt>
                <c:pt idx="624">
                  <c:v>44844</c:v>
                </c:pt>
                <c:pt idx="625">
                  <c:v>44845</c:v>
                </c:pt>
                <c:pt idx="626">
                  <c:v>44846</c:v>
                </c:pt>
                <c:pt idx="627">
                  <c:v>44847</c:v>
                </c:pt>
                <c:pt idx="628">
                  <c:v>44848</c:v>
                </c:pt>
                <c:pt idx="629">
                  <c:v>44851</c:v>
                </c:pt>
                <c:pt idx="630">
                  <c:v>44852</c:v>
                </c:pt>
                <c:pt idx="631">
                  <c:v>44853</c:v>
                </c:pt>
                <c:pt idx="632">
                  <c:v>44854</c:v>
                </c:pt>
                <c:pt idx="633">
                  <c:v>44855</c:v>
                </c:pt>
                <c:pt idx="634">
                  <c:v>44858</c:v>
                </c:pt>
                <c:pt idx="635">
                  <c:v>44859</c:v>
                </c:pt>
                <c:pt idx="636">
                  <c:v>44860</c:v>
                </c:pt>
                <c:pt idx="637">
                  <c:v>44861</c:v>
                </c:pt>
                <c:pt idx="638">
                  <c:v>44862</c:v>
                </c:pt>
                <c:pt idx="639">
                  <c:v>44865</c:v>
                </c:pt>
                <c:pt idx="640">
                  <c:v>44866</c:v>
                </c:pt>
                <c:pt idx="641">
                  <c:v>44867</c:v>
                </c:pt>
                <c:pt idx="642">
                  <c:v>44868</c:v>
                </c:pt>
                <c:pt idx="643">
                  <c:v>44869</c:v>
                </c:pt>
                <c:pt idx="644">
                  <c:v>44872</c:v>
                </c:pt>
                <c:pt idx="645">
                  <c:v>44873</c:v>
                </c:pt>
                <c:pt idx="646">
                  <c:v>44874</c:v>
                </c:pt>
                <c:pt idx="647">
                  <c:v>44875</c:v>
                </c:pt>
                <c:pt idx="648">
                  <c:v>44876</c:v>
                </c:pt>
                <c:pt idx="649">
                  <c:v>44879</c:v>
                </c:pt>
                <c:pt idx="650">
                  <c:v>44880</c:v>
                </c:pt>
                <c:pt idx="651">
                  <c:v>44881</c:v>
                </c:pt>
                <c:pt idx="652">
                  <c:v>44882</c:v>
                </c:pt>
                <c:pt idx="653">
                  <c:v>44883</c:v>
                </c:pt>
                <c:pt idx="654">
                  <c:v>44886</c:v>
                </c:pt>
                <c:pt idx="655">
                  <c:v>44887</c:v>
                </c:pt>
                <c:pt idx="656">
                  <c:v>44888</c:v>
                </c:pt>
                <c:pt idx="657">
                  <c:v>44890</c:v>
                </c:pt>
                <c:pt idx="658">
                  <c:v>44893</c:v>
                </c:pt>
                <c:pt idx="659">
                  <c:v>44894</c:v>
                </c:pt>
                <c:pt idx="660">
                  <c:v>44895</c:v>
                </c:pt>
                <c:pt idx="661">
                  <c:v>44896</c:v>
                </c:pt>
                <c:pt idx="662">
                  <c:v>44897</c:v>
                </c:pt>
                <c:pt idx="663">
                  <c:v>44900</c:v>
                </c:pt>
                <c:pt idx="664">
                  <c:v>44901</c:v>
                </c:pt>
                <c:pt idx="665">
                  <c:v>44902</c:v>
                </c:pt>
                <c:pt idx="666">
                  <c:v>44903</c:v>
                </c:pt>
                <c:pt idx="667">
                  <c:v>44904</c:v>
                </c:pt>
                <c:pt idx="668">
                  <c:v>44907</c:v>
                </c:pt>
                <c:pt idx="669">
                  <c:v>44908</c:v>
                </c:pt>
                <c:pt idx="670">
                  <c:v>44909</c:v>
                </c:pt>
                <c:pt idx="671">
                  <c:v>44910</c:v>
                </c:pt>
                <c:pt idx="672">
                  <c:v>44911</c:v>
                </c:pt>
                <c:pt idx="673">
                  <c:v>44914</c:v>
                </c:pt>
                <c:pt idx="674">
                  <c:v>44915</c:v>
                </c:pt>
                <c:pt idx="675">
                  <c:v>44916</c:v>
                </c:pt>
                <c:pt idx="676">
                  <c:v>44917</c:v>
                </c:pt>
                <c:pt idx="677">
                  <c:v>44918</c:v>
                </c:pt>
                <c:pt idx="678">
                  <c:v>44922</c:v>
                </c:pt>
                <c:pt idx="679">
                  <c:v>44923</c:v>
                </c:pt>
                <c:pt idx="680">
                  <c:v>44924</c:v>
                </c:pt>
                <c:pt idx="681">
                  <c:v>44925</c:v>
                </c:pt>
                <c:pt idx="682">
                  <c:v>44929</c:v>
                </c:pt>
                <c:pt idx="683">
                  <c:v>44930</c:v>
                </c:pt>
                <c:pt idx="684">
                  <c:v>44931</c:v>
                </c:pt>
                <c:pt idx="685">
                  <c:v>44932</c:v>
                </c:pt>
                <c:pt idx="686">
                  <c:v>44935</c:v>
                </c:pt>
                <c:pt idx="687">
                  <c:v>44936</c:v>
                </c:pt>
                <c:pt idx="688">
                  <c:v>44937</c:v>
                </c:pt>
                <c:pt idx="689">
                  <c:v>44938</c:v>
                </c:pt>
                <c:pt idx="690">
                  <c:v>44939</c:v>
                </c:pt>
                <c:pt idx="691">
                  <c:v>44943</c:v>
                </c:pt>
                <c:pt idx="692">
                  <c:v>44944</c:v>
                </c:pt>
                <c:pt idx="693">
                  <c:v>44945</c:v>
                </c:pt>
                <c:pt idx="694">
                  <c:v>44946</c:v>
                </c:pt>
                <c:pt idx="695">
                  <c:v>44949</c:v>
                </c:pt>
                <c:pt idx="696">
                  <c:v>44950</c:v>
                </c:pt>
                <c:pt idx="697">
                  <c:v>44951</c:v>
                </c:pt>
                <c:pt idx="698">
                  <c:v>44952</c:v>
                </c:pt>
                <c:pt idx="699">
                  <c:v>44953</c:v>
                </c:pt>
                <c:pt idx="700">
                  <c:v>44956</c:v>
                </c:pt>
                <c:pt idx="701">
                  <c:v>44957</c:v>
                </c:pt>
                <c:pt idx="702">
                  <c:v>44958</c:v>
                </c:pt>
                <c:pt idx="703">
                  <c:v>44959</c:v>
                </c:pt>
                <c:pt idx="704">
                  <c:v>44960</c:v>
                </c:pt>
                <c:pt idx="705">
                  <c:v>44963</c:v>
                </c:pt>
                <c:pt idx="706">
                  <c:v>44964</c:v>
                </c:pt>
                <c:pt idx="707">
                  <c:v>44965</c:v>
                </c:pt>
                <c:pt idx="708">
                  <c:v>44966</c:v>
                </c:pt>
                <c:pt idx="709">
                  <c:v>44967</c:v>
                </c:pt>
                <c:pt idx="710">
                  <c:v>44970</c:v>
                </c:pt>
                <c:pt idx="711">
                  <c:v>44971</c:v>
                </c:pt>
                <c:pt idx="712">
                  <c:v>44972</c:v>
                </c:pt>
                <c:pt idx="713">
                  <c:v>44973</c:v>
                </c:pt>
                <c:pt idx="714">
                  <c:v>44974</c:v>
                </c:pt>
                <c:pt idx="715">
                  <c:v>44978</c:v>
                </c:pt>
                <c:pt idx="716">
                  <c:v>44979</c:v>
                </c:pt>
                <c:pt idx="717">
                  <c:v>44980</c:v>
                </c:pt>
                <c:pt idx="718">
                  <c:v>44981</c:v>
                </c:pt>
                <c:pt idx="719">
                  <c:v>44984</c:v>
                </c:pt>
                <c:pt idx="720">
                  <c:v>44985</c:v>
                </c:pt>
                <c:pt idx="721">
                  <c:v>44986</c:v>
                </c:pt>
                <c:pt idx="722">
                  <c:v>44987</c:v>
                </c:pt>
                <c:pt idx="723">
                  <c:v>44988</c:v>
                </c:pt>
                <c:pt idx="724">
                  <c:v>44991</c:v>
                </c:pt>
                <c:pt idx="725">
                  <c:v>44992</c:v>
                </c:pt>
                <c:pt idx="726">
                  <c:v>44993</c:v>
                </c:pt>
                <c:pt idx="727">
                  <c:v>44994</c:v>
                </c:pt>
                <c:pt idx="728">
                  <c:v>44995</c:v>
                </c:pt>
                <c:pt idx="729">
                  <c:v>44998</c:v>
                </c:pt>
                <c:pt idx="730">
                  <c:v>44999</c:v>
                </c:pt>
                <c:pt idx="731">
                  <c:v>45000</c:v>
                </c:pt>
                <c:pt idx="732">
                  <c:v>45001</c:v>
                </c:pt>
                <c:pt idx="733">
                  <c:v>45002</c:v>
                </c:pt>
                <c:pt idx="734">
                  <c:v>45005</c:v>
                </c:pt>
                <c:pt idx="735">
                  <c:v>45006</c:v>
                </c:pt>
                <c:pt idx="736">
                  <c:v>45007</c:v>
                </c:pt>
                <c:pt idx="737">
                  <c:v>45008</c:v>
                </c:pt>
                <c:pt idx="738">
                  <c:v>45009</c:v>
                </c:pt>
                <c:pt idx="739">
                  <c:v>45012</c:v>
                </c:pt>
                <c:pt idx="740">
                  <c:v>45013</c:v>
                </c:pt>
                <c:pt idx="741">
                  <c:v>45014</c:v>
                </c:pt>
                <c:pt idx="742">
                  <c:v>45015</c:v>
                </c:pt>
                <c:pt idx="743">
                  <c:v>45016</c:v>
                </c:pt>
                <c:pt idx="744">
                  <c:v>45019</c:v>
                </c:pt>
                <c:pt idx="745">
                  <c:v>45020</c:v>
                </c:pt>
                <c:pt idx="746">
                  <c:v>45021</c:v>
                </c:pt>
                <c:pt idx="747">
                  <c:v>45022</c:v>
                </c:pt>
                <c:pt idx="748">
                  <c:v>45026</c:v>
                </c:pt>
                <c:pt idx="749">
                  <c:v>45027</c:v>
                </c:pt>
                <c:pt idx="750">
                  <c:v>45028</c:v>
                </c:pt>
                <c:pt idx="751">
                  <c:v>45029</c:v>
                </c:pt>
                <c:pt idx="752">
                  <c:v>45030</c:v>
                </c:pt>
                <c:pt idx="753">
                  <c:v>45033</c:v>
                </c:pt>
                <c:pt idx="754">
                  <c:v>45034</c:v>
                </c:pt>
                <c:pt idx="755">
                  <c:v>45035</c:v>
                </c:pt>
                <c:pt idx="756">
                  <c:v>45036</c:v>
                </c:pt>
                <c:pt idx="757">
                  <c:v>45037</c:v>
                </c:pt>
                <c:pt idx="758">
                  <c:v>45040</c:v>
                </c:pt>
                <c:pt idx="759">
                  <c:v>45041</c:v>
                </c:pt>
                <c:pt idx="760">
                  <c:v>45042</c:v>
                </c:pt>
                <c:pt idx="761">
                  <c:v>45043</c:v>
                </c:pt>
                <c:pt idx="762">
                  <c:v>45044</c:v>
                </c:pt>
                <c:pt idx="763">
                  <c:v>45047</c:v>
                </c:pt>
                <c:pt idx="764">
                  <c:v>45048</c:v>
                </c:pt>
                <c:pt idx="765">
                  <c:v>45049</c:v>
                </c:pt>
                <c:pt idx="766">
                  <c:v>45050</c:v>
                </c:pt>
                <c:pt idx="767">
                  <c:v>45051</c:v>
                </c:pt>
                <c:pt idx="768">
                  <c:v>45054</c:v>
                </c:pt>
                <c:pt idx="769">
                  <c:v>45055</c:v>
                </c:pt>
                <c:pt idx="770">
                  <c:v>45056</c:v>
                </c:pt>
                <c:pt idx="771">
                  <c:v>45057</c:v>
                </c:pt>
                <c:pt idx="772">
                  <c:v>45058</c:v>
                </c:pt>
                <c:pt idx="773">
                  <c:v>45061</c:v>
                </c:pt>
                <c:pt idx="774">
                  <c:v>45062</c:v>
                </c:pt>
                <c:pt idx="775">
                  <c:v>45063</c:v>
                </c:pt>
                <c:pt idx="776">
                  <c:v>45064</c:v>
                </c:pt>
                <c:pt idx="777">
                  <c:v>45065</c:v>
                </c:pt>
                <c:pt idx="778">
                  <c:v>45068</c:v>
                </c:pt>
                <c:pt idx="779">
                  <c:v>45069</c:v>
                </c:pt>
                <c:pt idx="780">
                  <c:v>45070</c:v>
                </c:pt>
                <c:pt idx="781">
                  <c:v>45071</c:v>
                </c:pt>
                <c:pt idx="782">
                  <c:v>45072</c:v>
                </c:pt>
                <c:pt idx="783">
                  <c:v>45076</c:v>
                </c:pt>
                <c:pt idx="784">
                  <c:v>45077</c:v>
                </c:pt>
                <c:pt idx="785">
                  <c:v>45078</c:v>
                </c:pt>
                <c:pt idx="786">
                  <c:v>45079</c:v>
                </c:pt>
                <c:pt idx="787">
                  <c:v>45082</c:v>
                </c:pt>
                <c:pt idx="788">
                  <c:v>45083</c:v>
                </c:pt>
                <c:pt idx="789">
                  <c:v>45084</c:v>
                </c:pt>
                <c:pt idx="790">
                  <c:v>45085</c:v>
                </c:pt>
                <c:pt idx="791">
                  <c:v>45086</c:v>
                </c:pt>
                <c:pt idx="792">
                  <c:v>45089</c:v>
                </c:pt>
                <c:pt idx="793">
                  <c:v>45090</c:v>
                </c:pt>
                <c:pt idx="794">
                  <c:v>45091</c:v>
                </c:pt>
                <c:pt idx="795">
                  <c:v>45092</c:v>
                </c:pt>
                <c:pt idx="796">
                  <c:v>45093</c:v>
                </c:pt>
                <c:pt idx="797">
                  <c:v>45097</c:v>
                </c:pt>
                <c:pt idx="798">
                  <c:v>45098</c:v>
                </c:pt>
                <c:pt idx="799">
                  <c:v>45099</c:v>
                </c:pt>
                <c:pt idx="800">
                  <c:v>45100</c:v>
                </c:pt>
                <c:pt idx="801">
                  <c:v>45103</c:v>
                </c:pt>
                <c:pt idx="802">
                  <c:v>45104</c:v>
                </c:pt>
                <c:pt idx="803">
                  <c:v>45105</c:v>
                </c:pt>
                <c:pt idx="804">
                  <c:v>45106</c:v>
                </c:pt>
                <c:pt idx="805">
                  <c:v>45107</c:v>
                </c:pt>
                <c:pt idx="806">
                  <c:v>45110</c:v>
                </c:pt>
                <c:pt idx="807">
                  <c:v>45112</c:v>
                </c:pt>
                <c:pt idx="808">
                  <c:v>45113</c:v>
                </c:pt>
                <c:pt idx="809">
                  <c:v>45114</c:v>
                </c:pt>
                <c:pt idx="810">
                  <c:v>45117</c:v>
                </c:pt>
                <c:pt idx="811">
                  <c:v>45118</c:v>
                </c:pt>
                <c:pt idx="812">
                  <c:v>45119</c:v>
                </c:pt>
                <c:pt idx="813">
                  <c:v>45120</c:v>
                </c:pt>
                <c:pt idx="814">
                  <c:v>45121</c:v>
                </c:pt>
                <c:pt idx="815">
                  <c:v>45124</c:v>
                </c:pt>
                <c:pt idx="816">
                  <c:v>45125</c:v>
                </c:pt>
                <c:pt idx="817">
                  <c:v>45126</c:v>
                </c:pt>
                <c:pt idx="818">
                  <c:v>45127</c:v>
                </c:pt>
                <c:pt idx="819">
                  <c:v>45128</c:v>
                </c:pt>
                <c:pt idx="820">
                  <c:v>45131</c:v>
                </c:pt>
                <c:pt idx="821">
                  <c:v>45132</c:v>
                </c:pt>
                <c:pt idx="822">
                  <c:v>45133</c:v>
                </c:pt>
                <c:pt idx="823">
                  <c:v>45134</c:v>
                </c:pt>
                <c:pt idx="824">
                  <c:v>45135</c:v>
                </c:pt>
                <c:pt idx="825">
                  <c:v>45138</c:v>
                </c:pt>
                <c:pt idx="826">
                  <c:v>45139</c:v>
                </c:pt>
                <c:pt idx="827">
                  <c:v>45140</c:v>
                </c:pt>
                <c:pt idx="828">
                  <c:v>45141</c:v>
                </c:pt>
                <c:pt idx="829">
                  <c:v>45142</c:v>
                </c:pt>
                <c:pt idx="830">
                  <c:v>45145</c:v>
                </c:pt>
                <c:pt idx="831">
                  <c:v>45146</c:v>
                </c:pt>
                <c:pt idx="832">
                  <c:v>45147</c:v>
                </c:pt>
                <c:pt idx="833">
                  <c:v>45148</c:v>
                </c:pt>
                <c:pt idx="834">
                  <c:v>45149</c:v>
                </c:pt>
                <c:pt idx="835">
                  <c:v>45152</c:v>
                </c:pt>
                <c:pt idx="836">
                  <c:v>45153</c:v>
                </c:pt>
                <c:pt idx="837">
                  <c:v>45154</c:v>
                </c:pt>
                <c:pt idx="838">
                  <c:v>45155</c:v>
                </c:pt>
                <c:pt idx="839">
                  <c:v>45156</c:v>
                </c:pt>
                <c:pt idx="840">
                  <c:v>45159</c:v>
                </c:pt>
                <c:pt idx="841">
                  <c:v>45160</c:v>
                </c:pt>
                <c:pt idx="842">
                  <c:v>45161</c:v>
                </c:pt>
                <c:pt idx="843">
                  <c:v>45162</c:v>
                </c:pt>
                <c:pt idx="844">
                  <c:v>45163</c:v>
                </c:pt>
                <c:pt idx="845">
                  <c:v>45166</c:v>
                </c:pt>
                <c:pt idx="846">
                  <c:v>45167</c:v>
                </c:pt>
                <c:pt idx="847">
                  <c:v>45168</c:v>
                </c:pt>
                <c:pt idx="848">
                  <c:v>45169</c:v>
                </c:pt>
                <c:pt idx="849">
                  <c:v>45170</c:v>
                </c:pt>
                <c:pt idx="850">
                  <c:v>45174</c:v>
                </c:pt>
                <c:pt idx="851">
                  <c:v>45175</c:v>
                </c:pt>
                <c:pt idx="852">
                  <c:v>45176</c:v>
                </c:pt>
                <c:pt idx="853">
                  <c:v>45177</c:v>
                </c:pt>
                <c:pt idx="854">
                  <c:v>45180</c:v>
                </c:pt>
                <c:pt idx="855">
                  <c:v>45181</c:v>
                </c:pt>
                <c:pt idx="856">
                  <c:v>45182</c:v>
                </c:pt>
                <c:pt idx="857">
                  <c:v>45183</c:v>
                </c:pt>
                <c:pt idx="858">
                  <c:v>45184</c:v>
                </c:pt>
                <c:pt idx="859">
                  <c:v>45187</c:v>
                </c:pt>
                <c:pt idx="860">
                  <c:v>45188</c:v>
                </c:pt>
                <c:pt idx="861">
                  <c:v>45189</c:v>
                </c:pt>
                <c:pt idx="862">
                  <c:v>45190</c:v>
                </c:pt>
                <c:pt idx="863">
                  <c:v>45191</c:v>
                </c:pt>
                <c:pt idx="864">
                  <c:v>45194</c:v>
                </c:pt>
                <c:pt idx="865">
                  <c:v>45195</c:v>
                </c:pt>
                <c:pt idx="866">
                  <c:v>45196</c:v>
                </c:pt>
                <c:pt idx="867">
                  <c:v>45197</c:v>
                </c:pt>
                <c:pt idx="868">
                  <c:v>45198</c:v>
                </c:pt>
                <c:pt idx="869">
                  <c:v>45201</c:v>
                </c:pt>
                <c:pt idx="870">
                  <c:v>45202</c:v>
                </c:pt>
                <c:pt idx="871">
                  <c:v>45203</c:v>
                </c:pt>
                <c:pt idx="872">
                  <c:v>45204</c:v>
                </c:pt>
                <c:pt idx="873">
                  <c:v>45205</c:v>
                </c:pt>
                <c:pt idx="874">
                  <c:v>45208</c:v>
                </c:pt>
                <c:pt idx="875">
                  <c:v>45209</c:v>
                </c:pt>
                <c:pt idx="876">
                  <c:v>45210</c:v>
                </c:pt>
                <c:pt idx="877">
                  <c:v>45211</c:v>
                </c:pt>
                <c:pt idx="878">
                  <c:v>45212</c:v>
                </c:pt>
                <c:pt idx="879">
                  <c:v>45215</c:v>
                </c:pt>
                <c:pt idx="880">
                  <c:v>45216</c:v>
                </c:pt>
                <c:pt idx="881">
                  <c:v>45217</c:v>
                </c:pt>
                <c:pt idx="882">
                  <c:v>45218</c:v>
                </c:pt>
                <c:pt idx="883">
                  <c:v>45219</c:v>
                </c:pt>
                <c:pt idx="884">
                  <c:v>45222</c:v>
                </c:pt>
                <c:pt idx="885">
                  <c:v>45223</c:v>
                </c:pt>
                <c:pt idx="886">
                  <c:v>45224</c:v>
                </c:pt>
                <c:pt idx="887">
                  <c:v>45225</c:v>
                </c:pt>
                <c:pt idx="888">
                  <c:v>45226</c:v>
                </c:pt>
                <c:pt idx="889">
                  <c:v>45229</c:v>
                </c:pt>
                <c:pt idx="890">
                  <c:v>45230</c:v>
                </c:pt>
                <c:pt idx="891">
                  <c:v>45231</c:v>
                </c:pt>
                <c:pt idx="892">
                  <c:v>45232</c:v>
                </c:pt>
                <c:pt idx="893">
                  <c:v>45233</c:v>
                </c:pt>
                <c:pt idx="894">
                  <c:v>45236</c:v>
                </c:pt>
                <c:pt idx="895">
                  <c:v>45237</c:v>
                </c:pt>
                <c:pt idx="896">
                  <c:v>45238</c:v>
                </c:pt>
                <c:pt idx="897">
                  <c:v>45239</c:v>
                </c:pt>
                <c:pt idx="898">
                  <c:v>45240</c:v>
                </c:pt>
                <c:pt idx="899">
                  <c:v>45243</c:v>
                </c:pt>
                <c:pt idx="900">
                  <c:v>45244</c:v>
                </c:pt>
                <c:pt idx="901">
                  <c:v>45245</c:v>
                </c:pt>
                <c:pt idx="902">
                  <c:v>45246</c:v>
                </c:pt>
                <c:pt idx="903">
                  <c:v>45247</c:v>
                </c:pt>
                <c:pt idx="904">
                  <c:v>45250</c:v>
                </c:pt>
                <c:pt idx="905">
                  <c:v>45251</c:v>
                </c:pt>
                <c:pt idx="906">
                  <c:v>45252</c:v>
                </c:pt>
                <c:pt idx="907">
                  <c:v>45254</c:v>
                </c:pt>
                <c:pt idx="908">
                  <c:v>45257</c:v>
                </c:pt>
                <c:pt idx="909">
                  <c:v>45258</c:v>
                </c:pt>
                <c:pt idx="910">
                  <c:v>45259</c:v>
                </c:pt>
                <c:pt idx="911">
                  <c:v>45260</c:v>
                </c:pt>
                <c:pt idx="912">
                  <c:v>45261</c:v>
                </c:pt>
                <c:pt idx="913">
                  <c:v>45264</c:v>
                </c:pt>
                <c:pt idx="914">
                  <c:v>45265</c:v>
                </c:pt>
                <c:pt idx="915">
                  <c:v>45266</c:v>
                </c:pt>
                <c:pt idx="916">
                  <c:v>45267</c:v>
                </c:pt>
                <c:pt idx="917">
                  <c:v>45268</c:v>
                </c:pt>
                <c:pt idx="918">
                  <c:v>45271</c:v>
                </c:pt>
                <c:pt idx="919">
                  <c:v>45272</c:v>
                </c:pt>
                <c:pt idx="920">
                  <c:v>45273</c:v>
                </c:pt>
                <c:pt idx="921">
                  <c:v>45274</c:v>
                </c:pt>
                <c:pt idx="922">
                  <c:v>45275</c:v>
                </c:pt>
                <c:pt idx="923">
                  <c:v>45278</c:v>
                </c:pt>
                <c:pt idx="924">
                  <c:v>45279</c:v>
                </c:pt>
                <c:pt idx="925">
                  <c:v>45280</c:v>
                </c:pt>
                <c:pt idx="926">
                  <c:v>45281</c:v>
                </c:pt>
                <c:pt idx="927">
                  <c:v>45282</c:v>
                </c:pt>
                <c:pt idx="928">
                  <c:v>45286</c:v>
                </c:pt>
                <c:pt idx="929">
                  <c:v>45287</c:v>
                </c:pt>
                <c:pt idx="930">
                  <c:v>45288</c:v>
                </c:pt>
                <c:pt idx="931">
                  <c:v>45289</c:v>
                </c:pt>
                <c:pt idx="932">
                  <c:v>45293</c:v>
                </c:pt>
                <c:pt idx="933">
                  <c:v>45294</c:v>
                </c:pt>
                <c:pt idx="934">
                  <c:v>45295</c:v>
                </c:pt>
                <c:pt idx="935">
                  <c:v>45296</c:v>
                </c:pt>
                <c:pt idx="936">
                  <c:v>45299</c:v>
                </c:pt>
                <c:pt idx="937">
                  <c:v>45300</c:v>
                </c:pt>
                <c:pt idx="938">
                  <c:v>45301</c:v>
                </c:pt>
                <c:pt idx="939">
                  <c:v>45302</c:v>
                </c:pt>
                <c:pt idx="940">
                  <c:v>45303</c:v>
                </c:pt>
                <c:pt idx="941">
                  <c:v>45307</c:v>
                </c:pt>
                <c:pt idx="942">
                  <c:v>45308</c:v>
                </c:pt>
                <c:pt idx="943">
                  <c:v>45309</c:v>
                </c:pt>
                <c:pt idx="944">
                  <c:v>45310</c:v>
                </c:pt>
                <c:pt idx="945">
                  <c:v>45313</c:v>
                </c:pt>
                <c:pt idx="946">
                  <c:v>45314</c:v>
                </c:pt>
                <c:pt idx="947">
                  <c:v>45315</c:v>
                </c:pt>
                <c:pt idx="948">
                  <c:v>45316</c:v>
                </c:pt>
                <c:pt idx="949">
                  <c:v>45317</c:v>
                </c:pt>
                <c:pt idx="950">
                  <c:v>45320</c:v>
                </c:pt>
                <c:pt idx="951">
                  <c:v>45321</c:v>
                </c:pt>
                <c:pt idx="952">
                  <c:v>45322</c:v>
                </c:pt>
                <c:pt idx="953">
                  <c:v>45323</c:v>
                </c:pt>
                <c:pt idx="954">
                  <c:v>45324</c:v>
                </c:pt>
                <c:pt idx="955">
                  <c:v>45327</c:v>
                </c:pt>
                <c:pt idx="956">
                  <c:v>45328</c:v>
                </c:pt>
                <c:pt idx="957">
                  <c:v>45329</c:v>
                </c:pt>
                <c:pt idx="958">
                  <c:v>45330</c:v>
                </c:pt>
                <c:pt idx="959">
                  <c:v>45331</c:v>
                </c:pt>
                <c:pt idx="960">
                  <c:v>45334</c:v>
                </c:pt>
                <c:pt idx="961">
                  <c:v>45335</c:v>
                </c:pt>
                <c:pt idx="962">
                  <c:v>45336</c:v>
                </c:pt>
                <c:pt idx="963">
                  <c:v>45337</c:v>
                </c:pt>
                <c:pt idx="964">
                  <c:v>45338</c:v>
                </c:pt>
                <c:pt idx="965">
                  <c:v>45342</c:v>
                </c:pt>
                <c:pt idx="966">
                  <c:v>45343</c:v>
                </c:pt>
                <c:pt idx="967">
                  <c:v>45344</c:v>
                </c:pt>
                <c:pt idx="968">
                  <c:v>45345</c:v>
                </c:pt>
                <c:pt idx="969">
                  <c:v>45348</c:v>
                </c:pt>
                <c:pt idx="970">
                  <c:v>45349</c:v>
                </c:pt>
                <c:pt idx="971">
                  <c:v>45350</c:v>
                </c:pt>
                <c:pt idx="972">
                  <c:v>45351</c:v>
                </c:pt>
                <c:pt idx="973">
                  <c:v>45352</c:v>
                </c:pt>
                <c:pt idx="974">
                  <c:v>45355</c:v>
                </c:pt>
                <c:pt idx="975">
                  <c:v>45356</c:v>
                </c:pt>
                <c:pt idx="976">
                  <c:v>45357</c:v>
                </c:pt>
                <c:pt idx="977">
                  <c:v>45358</c:v>
                </c:pt>
                <c:pt idx="978">
                  <c:v>45359</c:v>
                </c:pt>
                <c:pt idx="979">
                  <c:v>45362</c:v>
                </c:pt>
                <c:pt idx="980">
                  <c:v>45363</c:v>
                </c:pt>
                <c:pt idx="981">
                  <c:v>45364</c:v>
                </c:pt>
                <c:pt idx="982">
                  <c:v>45365</c:v>
                </c:pt>
                <c:pt idx="983">
                  <c:v>45366</c:v>
                </c:pt>
                <c:pt idx="984">
                  <c:v>45369</c:v>
                </c:pt>
                <c:pt idx="985">
                  <c:v>45370</c:v>
                </c:pt>
                <c:pt idx="986">
                  <c:v>45371</c:v>
                </c:pt>
                <c:pt idx="987">
                  <c:v>45372</c:v>
                </c:pt>
                <c:pt idx="988">
                  <c:v>45373</c:v>
                </c:pt>
                <c:pt idx="989">
                  <c:v>45376</c:v>
                </c:pt>
                <c:pt idx="990">
                  <c:v>45377</c:v>
                </c:pt>
                <c:pt idx="991">
                  <c:v>45378</c:v>
                </c:pt>
                <c:pt idx="992">
                  <c:v>45379</c:v>
                </c:pt>
                <c:pt idx="993">
                  <c:v>45383</c:v>
                </c:pt>
                <c:pt idx="994">
                  <c:v>45384</c:v>
                </c:pt>
                <c:pt idx="995">
                  <c:v>45385</c:v>
                </c:pt>
                <c:pt idx="996">
                  <c:v>45386</c:v>
                </c:pt>
                <c:pt idx="997">
                  <c:v>45387</c:v>
                </c:pt>
                <c:pt idx="998">
                  <c:v>45390</c:v>
                </c:pt>
                <c:pt idx="999">
                  <c:v>45391</c:v>
                </c:pt>
                <c:pt idx="1000">
                  <c:v>45392</c:v>
                </c:pt>
                <c:pt idx="1001">
                  <c:v>45393</c:v>
                </c:pt>
                <c:pt idx="1002">
                  <c:v>45394</c:v>
                </c:pt>
                <c:pt idx="1003">
                  <c:v>45397</c:v>
                </c:pt>
                <c:pt idx="1004">
                  <c:v>45398</c:v>
                </c:pt>
                <c:pt idx="1005">
                  <c:v>45399</c:v>
                </c:pt>
                <c:pt idx="1006">
                  <c:v>45400</c:v>
                </c:pt>
                <c:pt idx="1007">
                  <c:v>45401</c:v>
                </c:pt>
                <c:pt idx="1008">
                  <c:v>45404</c:v>
                </c:pt>
                <c:pt idx="1009">
                  <c:v>45405</c:v>
                </c:pt>
                <c:pt idx="1010">
                  <c:v>45406</c:v>
                </c:pt>
                <c:pt idx="1011">
                  <c:v>45407</c:v>
                </c:pt>
                <c:pt idx="1012">
                  <c:v>45408</c:v>
                </c:pt>
                <c:pt idx="1013">
                  <c:v>45411</c:v>
                </c:pt>
                <c:pt idx="1014">
                  <c:v>45412</c:v>
                </c:pt>
                <c:pt idx="1015">
                  <c:v>45413</c:v>
                </c:pt>
                <c:pt idx="1016">
                  <c:v>45414</c:v>
                </c:pt>
                <c:pt idx="1017">
                  <c:v>45415</c:v>
                </c:pt>
                <c:pt idx="1018">
                  <c:v>45418</c:v>
                </c:pt>
                <c:pt idx="1019">
                  <c:v>45419</c:v>
                </c:pt>
                <c:pt idx="1020">
                  <c:v>45420</c:v>
                </c:pt>
                <c:pt idx="1021">
                  <c:v>45421</c:v>
                </c:pt>
                <c:pt idx="1022">
                  <c:v>45422</c:v>
                </c:pt>
                <c:pt idx="1023">
                  <c:v>45425</c:v>
                </c:pt>
                <c:pt idx="1024">
                  <c:v>45426</c:v>
                </c:pt>
                <c:pt idx="1025">
                  <c:v>45427</c:v>
                </c:pt>
                <c:pt idx="1026">
                  <c:v>45428</c:v>
                </c:pt>
                <c:pt idx="1027">
                  <c:v>45429</c:v>
                </c:pt>
                <c:pt idx="1028">
                  <c:v>45432</c:v>
                </c:pt>
                <c:pt idx="1029">
                  <c:v>45433</c:v>
                </c:pt>
                <c:pt idx="1030">
                  <c:v>45434</c:v>
                </c:pt>
                <c:pt idx="1031">
                  <c:v>45435</c:v>
                </c:pt>
                <c:pt idx="1032">
                  <c:v>45436</c:v>
                </c:pt>
                <c:pt idx="1033">
                  <c:v>45440</c:v>
                </c:pt>
                <c:pt idx="1034">
                  <c:v>45441</c:v>
                </c:pt>
                <c:pt idx="1035">
                  <c:v>45442</c:v>
                </c:pt>
                <c:pt idx="1036">
                  <c:v>45443</c:v>
                </c:pt>
                <c:pt idx="1037">
                  <c:v>45446</c:v>
                </c:pt>
                <c:pt idx="1038">
                  <c:v>45447</c:v>
                </c:pt>
                <c:pt idx="1039">
                  <c:v>45448</c:v>
                </c:pt>
                <c:pt idx="1040">
                  <c:v>45449</c:v>
                </c:pt>
                <c:pt idx="1041">
                  <c:v>45450</c:v>
                </c:pt>
                <c:pt idx="1042">
                  <c:v>45453</c:v>
                </c:pt>
                <c:pt idx="1043">
                  <c:v>45454</c:v>
                </c:pt>
                <c:pt idx="1044">
                  <c:v>45455</c:v>
                </c:pt>
                <c:pt idx="1045">
                  <c:v>45456</c:v>
                </c:pt>
                <c:pt idx="1046">
                  <c:v>45457</c:v>
                </c:pt>
                <c:pt idx="1047">
                  <c:v>45460</c:v>
                </c:pt>
                <c:pt idx="1048">
                  <c:v>45461</c:v>
                </c:pt>
                <c:pt idx="1049">
                  <c:v>45463</c:v>
                </c:pt>
                <c:pt idx="1050">
                  <c:v>45464</c:v>
                </c:pt>
                <c:pt idx="1051">
                  <c:v>45467</c:v>
                </c:pt>
                <c:pt idx="1052">
                  <c:v>45468</c:v>
                </c:pt>
                <c:pt idx="1053">
                  <c:v>45469</c:v>
                </c:pt>
                <c:pt idx="1054">
                  <c:v>45470</c:v>
                </c:pt>
                <c:pt idx="1055">
                  <c:v>45471</c:v>
                </c:pt>
                <c:pt idx="1056">
                  <c:v>45474</c:v>
                </c:pt>
                <c:pt idx="1057">
                  <c:v>45475</c:v>
                </c:pt>
                <c:pt idx="1058">
                  <c:v>45476</c:v>
                </c:pt>
                <c:pt idx="1059">
                  <c:v>45478</c:v>
                </c:pt>
                <c:pt idx="1060">
                  <c:v>45481</c:v>
                </c:pt>
                <c:pt idx="1061">
                  <c:v>45482</c:v>
                </c:pt>
                <c:pt idx="1062">
                  <c:v>45483</c:v>
                </c:pt>
                <c:pt idx="1063">
                  <c:v>45484</c:v>
                </c:pt>
                <c:pt idx="1064">
                  <c:v>45485</c:v>
                </c:pt>
                <c:pt idx="1065">
                  <c:v>45488</c:v>
                </c:pt>
                <c:pt idx="1066">
                  <c:v>45489</c:v>
                </c:pt>
                <c:pt idx="1067">
                  <c:v>45490</c:v>
                </c:pt>
                <c:pt idx="1068">
                  <c:v>45491</c:v>
                </c:pt>
                <c:pt idx="1069">
                  <c:v>45492</c:v>
                </c:pt>
                <c:pt idx="1070">
                  <c:v>45495</c:v>
                </c:pt>
                <c:pt idx="1071">
                  <c:v>45496</c:v>
                </c:pt>
                <c:pt idx="1072">
                  <c:v>45497</c:v>
                </c:pt>
                <c:pt idx="1073">
                  <c:v>45498</c:v>
                </c:pt>
                <c:pt idx="1074">
                  <c:v>45499</c:v>
                </c:pt>
                <c:pt idx="1075">
                  <c:v>45502</c:v>
                </c:pt>
                <c:pt idx="1076">
                  <c:v>45503</c:v>
                </c:pt>
                <c:pt idx="1077">
                  <c:v>45504</c:v>
                </c:pt>
                <c:pt idx="1078">
                  <c:v>45505</c:v>
                </c:pt>
                <c:pt idx="1079">
                  <c:v>45506</c:v>
                </c:pt>
                <c:pt idx="1080">
                  <c:v>45509</c:v>
                </c:pt>
                <c:pt idx="1081">
                  <c:v>45510</c:v>
                </c:pt>
                <c:pt idx="1082">
                  <c:v>45511</c:v>
                </c:pt>
                <c:pt idx="1083">
                  <c:v>45512</c:v>
                </c:pt>
                <c:pt idx="1084">
                  <c:v>45513</c:v>
                </c:pt>
                <c:pt idx="1085">
                  <c:v>45516</c:v>
                </c:pt>
                <c:pt idx="1086">
                  <c:v>45517</c:v>
                </c:pt>
                <c:pt idx="1087">
                  <c:v>45518</c:v>
                </c:pt>
                <c:pt idx="1088">
                  <c:v>45519</c:v>
                </c:pt>
                <c:pt idx="1089">
                  <c:v>45520</c:v>
                </c:pt>
                <c:pt idx="1090">
                  <c:v>45523</c:v>
                </c:pt>
                <c:pt idx="1091">
                  <c:v>45524</c:v>
                </c:pt>
                <c:pt idx="1092">
                  <c:v>45525</c:v>
                </c:pt>
                <c:pt idx="1093">
                  <c:v>45526</c:v>
                </c:pt>
                <c:pt idx="1094">
                  <c:v>45527</c:v>
                </c:pt>
                <c:pt idx="1095">
                  <c:v>45530</c:v>
                </c:pt>
                <c:pt idx="1096">
                  <c:v>45531</c:v>
                </c:pt>
                <c:pt idx="1097">
                  <c:v>45532</c:v>
                </c:pt>
                <c:pt idx="1098">
                  <c:v>45533</c:v>
                </c:pt>
                <c:pt idx="1099">
                  <c:v>45534</c:v>
                </c:pt>
                <c:pt idx="1100">
                  <c:v>45538</c:v>
                </c:pt>
                <c:pt idx="1101">
                  <c:v>45539</c:v>
                </c:pt>
                <c:pt idx="1102">
                  <c:v>45540</c:v>
                </c:pt>
                <c:pt idx="1103">
                  <c:v>45541</c:v>
                </c:pt>
                <c:pt idx="1104">
                  <c:v>45544</c:v>
                </c:pt>
                <c:pt idx="1105">
                  <c:v>45545</c:v>
                </c:pt>
                <c:pt idx="1106">
                  <c:v>45546</c:v>
                </c:pt>
                <c:pt idx="1107">
                  <c:v>45547</c:v>
                </c:pt>
                <c:pt idx="1108">
                  <c:v>45548</c:v>
                </c:pt>
                <c:pt idx="1109">
                  <c:v>45551</c:v>
                </c:pt>
                <c:pt idx="1110">
                  <c:v>45552</c:v>
                </c:pt>
                <c:pt idx="1111">
                  <c:v>45553</c:v>
                </c:pt>
                <c:pt idx="1112">
                  <c:v>45554</c:v>
                </c:pt>
                <c:pt idx="1113">
                  <c:v>45555</c:v>
                </c:pt>
                <c:pt idx="1114">
                  <c:v>45558</c:v>
                </c:pt>
                <c:pt idx="1115">
                  <c:v>45559</c:v>
                </c:pt>
                <c:pt idx="1116">
                  <c:v>45560</c:v>
                </c:pt>
                <c:pt idx="1117">
                  <c:v>45561</c:v>
                </c:pt>
                <c:pt idx="1118">
                  <c:v>45562</c:v>
                </c:pt>
                <c:pt idx="1119">
                  <c:v>45565</c:v>
                </c:pt>
                <c:pt idx="1120">
                  <c:v>45566</c:v>
                </c:pt>
                <c:pt idx="1121">
                  <c:v>45567</c:v>
                </c:pt>
                <c:pt idx="1122">
                  <c:v>45568</c:v>
                </c:pt>
                <c:pt idx="1123">
                  <c:v>45569</c:v>
                </c:pt>
                <c:pt idx="1124">
                  <c:v>45572</c:v>
                </c:pt>
                <c:pt idx="1125">
                  <c:v>45573</c:v>
                </c:pt>
                <c:pt idx="1126">
                  <c:v>45574</c:v>
                </c:pt>
                <c:pt idx="1127">
                  <c:v>45575</c:v>
                </c:pt>
                <c:pt idx="1128">
                  <c:v>45576</c:v>
                </c:pt>
                <c:pt idx="1129">
                  <c:v>45579</c:v>
                </c:pt>
                <c:pt idx="1130">
                  <c:v>45580</c:v>
                </c:pt>
                <c:pt idx="1131">
                  <c:v>45581</c:v>
                </c:pt>
                <c:pt idx="1132">
                  <c:v>45582</c:v>
                </c:pt>
                <c:pt idx="1133">
                  <c:v>45583</c:v>
                </c:pt>
                <c:pt idx="1134">
                  <c:v>45586</c:v>
                </c:pt>
                <c:pt idx="1135">
                  <c:v>45587</c:v>
                </c:pt>
                <c:pt idx="1136">
                  <c:v>45588</c:v>
                </c:pt>
                <c:pt idx="1137">
                  <c:v>45589</c:v>
                </c:pt>
                <c:pt idx="1138">
                  <c:v>45590</c:v>
                </c:pt>
                <c:pt idx="1139">
                  <c:v>45593</c:v>
                </c:pt>
                <c:pt idx="1140">
                  <c:v>45594</c:v>
                </c:pt>
                <c:pt idx="1141">
                  <c:v>45595</c:v>
                </c:pt>
                <c:pt idx="1142">
                  <c:v>45596</c:v>
                </c:pt>
                <c:pt idx="1143">
                  <c:v>45597</c:v>
                </c:pt>
                <c:pt idx="1144">
                  <c:v>45600</c:v>
                </c:pt>
                <c:pt idx="1145">
                  <c:v>45601</c:v>
                </c:pt>
                <c:pt idx="1146">
                  <c:v>45602</c:v>
                </c:pt>
                <c:pt idx="1147">
                  <c:v>45603</c:v>
                </c:pt>
                <c:pt idx="1148">
                  <c:v>45604</c:v>
                </c:pt>
                <c:pt idx="1149">
                  <c:v>45607</c:v>
                </c:pt>
                <c:pt idx="1150">
                  <c:v>45608</c:v>
                </c:pt>
                <c:pt idx="1151">
                  <c:v>45609</c:v>
                </c:pt>
                <c:pt idx="1152">
                  <c:v>45610</c:v>
                </c:pt>
                <c:pt idx="1153">
                  <c:v>45611</c:v>
                </c:pt>
                <c:pt idx="1154">
                  <c:v>45614</c:v>
                </c:pt>
                <c:pt idx="1155">
                  <c:v>45615</c:v>
                </c:pt>
                <c:pt idx="1156">
                  <c:v>45616</c:v>
                </c:pt>
                <c:pt idx="1157">
                  <c:v>45617</c:v>
                </c:pt>
                <c:pt idx="1158">
                  <c:v>45618</c:v>
                </c:pt>
                <c:pt idx="1159">
                  <c:v>45621</c:v>
                </c:pt>
                <c:pt idx="1160">
                  <c:v>45622</c:v>
                </c:pt>
                <c:pt idx="1161">
                  <c:v>45623</c:v>
                </c:pt>
                <c:pt idx="1162">
                  <c:v>45625</c:v>
                </c:pt>
                <c:pt idx="1163">
                  <c:v>45628</c:v>
                </c:pt>
                <c:pt idx="1164">
                  <c:v>45629</c:v>
                </c:pt>
                <c:pt idx="1165">
                  <c:v>45630</c:v>
                </c:pt>
                <c:pt idx="1166">
                  <c:v>45631</c:v>
                </c:pt>
                <c:pt idx="1167">
                  <c:v>45632</c:v>
                </c:pt>
                <c:pt idx="1168">
                  <c:v>45635</c:v>
                </c:pt>
                <c:pt idx="1169">
                  <c:v>45636</c:v>
                </c:pt>
                <c:pt idx="1170">
                  <c:v>45637</c:v>
                </c:pt>
                <c:pt idx="1171">
                  <c:v>45638</c:v>
                </c:pt>
                <c:pt idx="1172">
                  <c:v>45639</c:v>
                </c:pt>
                <c:pt idx="1173">
                  <c:v>45642</c:v>
                </c:pt>
                <c:pt idx="1174">
                  <c:v>45643</c:v>
                </c:pt>
                <c:pt idx="1175">
                  <c:v>45644</c:v>
                </c:pt>
                <c:pt idx="1176">
                  <c:v>45645</c:v>
                </c:pt>
                <c:pt idx="1177">
                  <c:v>45646</c:v>
                </c:pt>
                <c:pt idx="1178">
                  <c:v>45649</c:v>
                </c:pt>
                <c:pt idx="1179">
                  <c:v>45650</c:v>
                </c:pt>
                <c:pt idx="1180">
                  <c:v>45652</c:v>
                </c:pt>
                <c:pt idx="1181">
                  <c:v>45653</c:v>
                </c:pt>
                <c:pt idx="1182">
                  <c:v>45656</c:v>
                </c:pt>
                <c:pt idx="1183">
                  <c:v>45657</c:v>
                </c:pt>
                <c:pt idx="1184">
                  <c:v>45659</c:v>
                </c:pt>
                <c:pt idx="1185">
                  <c:v>45660</c:v>
                </c:pt>
                <c:pt idx="1186">
                  <c:v>45663</c:v>
                </c:pt>
                <c:pt idx="1187">
                  <c:v>45664</c:v>
                </c:pt>
                <c:pt idx="1188">
                  <c:v>45665</c:v>
                </c:pt>
                <c:pt idx="1189">
                  <c:v>45667</c:v>
                </c:pt>
                <c:pt idx="1190">
                  <c:v>45670</c:v>
                </c:pt>
                <c:pt idx="1191">
                  <c:v>45671</c:v>
                </c:pt>
                <c:pt idx="1192">
                  <c:v>45672</c:v>
                </c:pt>
                <c:pt idx="1193">
                  <c:v>45673</c:v>
                </c:pt>
                <c:pt idx="1194">
                  <c:v>45674</c:v>
                </c:pt>
                <c:pt idx="1195">
                  <c:v>45678</c:v>
                </c:pt>
                <c:pt idx="1196">
                  <c:v>45679</c:v>
                </c:pt>
                <c:pt idx="1197">
                  <c:v>45680</c:v>
                </c:pt>
                <c:pt idx="1198">
                  <c:v>45681</c:v>
                </c:pt>
                <c:pt idx="1199">
                  <c:v>45684</c:v>
                </c:pt>
                <c:pt idx="1200">
                  <c:v>45685</c:v>
                </c:pt>
                <c:pt idx="1201">
                  <c:v>45686</c:v>
                </c:pt>
                <c:pt idx="1202">
                  <c:v>45687</c:v>
                </c:pt>
                <c:pt idx="1203">
                  <c:v>45688</c:v>
                </c:pt>
                <c:pt idx="1204">
                  <c:v>45691</c:v>
                </c:pt>
                <c:pt idx="1205">
                  <c:v>45692</c:v>
                </c:pt>
                <c:pt idx="1206">
                  <c:v>45693</c:v>
                </c:pt>
                <c:pt idx="1207">
                  <c:v>45694</c:v>
                </c:pt>
                <c:pt idx="1208">
                  <c:v>45695</c:v>
                </c:pt>
                <c:pt idx="1209">
                  <c:v>45698</c:v>
                </c:pt>
                <c:pt idx="1210">
                  <c:v>45699</c:v>
                </c:pt>
                <c:pt idx="1211">
                  <c:v>45700</c:v>
                </c:pt>
                <c:pt idx="1212">
                  <c:v>45701</c:v>
                </c:pt>
                <c:pt idx="1213">
                  <c:v>45702</c:v>
                </c:pt>
                <c:pt idx="1214">
                  <c:v>45706</c:v>
                </c:pt>
                <c:pt idx="1215">
                  <c:v>45707</c:v>
                </c:pt>
                <c:pt idx="1216">
                  <c:v>45708</c:v>
                </c:pt>
                <c:pt idx="1217">
                  <c:v>45709</c:v>
                </c:pt>
                <c:pt idx="1218">
                  <c:v>45712</c:v>
                </c:pt>
                <c:pt idx="1219">
                  <c:v>45713</c:v>
                </c:pt>
                <c:pt idx="1220">
                  <c:v>45714</c:v>
                </c:pt>
                <c:pt idx="1221">
                  <c:v>45715</c:v>
                </c:pt>
                <c:pt idx="1222">
                  <c:v>45716</c:v>
                </c:pt>
                <c:pt idx="1223">
                  <c:v>45719</c:v>
                </c:pt>
                <c:pt idx="1224">
                  <c:v>45720</c:v>
                </c:pt>
                <c:pt idx="1225">
                  <c:v>45721</c:v>
                </c:pt>
                <c:pt idx="1226">
                  <c:v>45722</c:v>
                </c:pt>
                <c:pt idx="1227">
                  <c:v>45723</c:v>
                </c:pt>
                <c:pt idx="1228">
                  <c:v>45726</c:v>
                </c:pt>
                <c:pt idx="1229">
                  <c:v>45727</c:v>
                </c:pt>
                <c:pt idx="1230">
                  <c:v>45728</c:v>
                </c:pt>
                <c:pt idx="1231">
                  <c:v>45729</c:v>
                </c:pt>
                <c:pt idx="1232">
                  <c:v>45730</c:v>
                </c:pt>
                <c:pt idx="1233">
                  <c:v>45733</c:v>
                </c:pt>
                <c:pt idx="1234">
                  <c:v>45734</c:v>
                </c:pt>
                <c:pt idx="1235">
                  <c:v>45735</c:v>
                </c:pt>
                <c:pt idx="1236">
                  <c:v>45736</c:v>
                </c:pt>
                <c:pt idx="1237">
                  <c:v>45737</c:v>
                </c:pt>
                <c:pt idx="1238">
                  <c:v>45740</c:v>
                </c:pt>
                <c:pt idx="1239">
                  <c:v>45741</c:v>
                </c:pt>
                <c:pt idx="1240">
                  <c:v>45742</c:v>
                </c:pt>
                <c:pt idx="1241">
                  <c:v>45743</c:v>
                </c:pt>
                <c:pt idx="1242">
                  <c:v>45744</c:v>
                </c:pt>
                <c:pt idx="1243">
                  <c:v>45747</c:v>
                </c:pt>
                <c:pt idx="1244">
                  <c:v>45748</c:v>
                </c:pt>
                <c:pt idx="1245">
                  <c:v>45749</c:v>
                </c:pt>
                <c:pt idx="1246">
                  <c:v>45750</c:v>
                </c:pt>
                <c:pt idx="1247">
                  <c:v>45751</c:v>
                </c:pt>
                <c:pt idx="1248">
                  <c:v>45754</c:v>
                </c:pt>
                <c:pt idx="1249">
                  <c:v>45755</c:v>
                </c:pt>
                <c:pt idx="1250">
                  <c:v>45756</c:v>
                </c:pt>
                <c:pt idx="1251">
                  <c:v>45757</c:v>
                </c:pt>
                <c:pt idx="1252">
                  <c:v>45758</c:v>
                </c:pt>
                <c:pt idx="1253">
                  <c:v>45761</c:v>
                </c:pt>
                <c:pt idx="1254">
                  <c:v>45762</c:v>
                </c:pt>
                <c:pt idx="1255">
                  <c:v>45763</c:v>
                </c:pt>
                <c:pt idx="1256">
                  <c:v>45764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119.498</c:v>
                </c:pt>
                <c:pt idx="1">
                  <c:v>120.831</c:v>
                </c:pt>
                <c:pt idx="2">
                  <c:v>118.45</c:v>
                </c:pt>
                <c:pt idx="3">
                  <c:v>119.999</c:v>
                </c:pt>
                <c:pt idx="4">
                  <c:v>120.85</c:v>
                </c:pt>
                <c:pt idx="5">
                  <c:v>122.16</c:v>
                </c:pt>
                <c:pt idx="6">
                  <c:v>118.605</c:v>
                </c:pt>
                <c:pt idx="7">
                  <c:v>116.501</c:v>
                </c:pt>
                <c:pt idx="8">
                  <c:v>120.992</c:v>
                </c:pt>
                <c:pt idx="9">
                  <c:v>116.84</c:v>
                </c:pt>
                <c:pt idx="10">
                  <c:v>112.819</c:v>
                </c:pt>
                <c:pt idx="11">
                  <c:v>117</c:v>
                </c:pt>
                <c:pt idx="12">
                  <c:v>116.47199999999999</c:v>
                </c:pt>
                <c:pt idx="13">
                  <c:v>118.739</c:v>
                </c:pt>
                <c:pt idx="14">
                  <c:v>118.607</c:v>
                </c:pt>
                <c:pt idx="15">
                  <c:v>118.735</c:v>
                </c:pt>
                <c:pt idx="16">
                  <c:v>120.593</c:v>
                </c:pt>
                <c:pt idx="17">
                  <c:v>118.34</c:v>
                </c:pt>
                <c:pt idx="18">
                  <c:v>118.051</c:v>
                </c:pt>
                <c:pt idx="19">
                  <c:v>118.426</c:v>
                </c:pt>
                <c:pt idx="20">
                  <c:v>120.217</c:v>
                </c:pt>
                <c:pt idx="21">
                  <c:v>121.492</c:v>
                </c:pt>
                <c:pt idx="22">
                  <c:v>123.89400000000001</c:v>
                </c:pt>
                <c:pt idx="23">
                  <c:v>125</c:v>
                </c:pt>
                <c:pt idx="24">
                  <c:v>122.751</c:v>
                </c:pt>
                <c:pt idx="25">
                  <c:v>122.9</c:v>
                </c:pt>
                <c:pt idx="26">
                  <c:v>120.25</c:v>
                </c:pt>
                <c:pt idx="27">
                  <c:v>119.217</c:v>
                </c:pt>
                <c:pt idx="28">
                  <c:v>120.797</c:v>
                </c:pt>
                <c:pt idx="29">
                  <c:v>122.4</c:v>
                </c:pt>
                <c:pt idx="30">
                  <c:v>123.35</c:v>
                </c:pt>
                <c:pt idx="31">
                  <c:v>123.401</c:v>
                </c:pt>
                <c:pt idx="32">
                  <c:v>123.872</c:v>
                </c:pt>
                <c:pt idx="33">
                  <c:v>122.226</c:v>
                </c:pt>
                <c:pt idx="34">
                  <c:v>125.01</c:v>
                </c:pt>
                <c:pt idx="35">
                  <c:v>126.47199999999999</c:v>
                </c:pt>
                <c:pt idx="36">
                  <c:v>132.25</c:v>
                </c:pt>
                <c:pt idx="37">
                  <c:v>130.17500000000001</c:v>
                </c:pt>
                <c:pt idx="38">
                  <c:v>130.06100000000001</c:v>
                </c:pt>
                <c:pt idx="39">
                  <c:v>126.33</c:v>
                </c:pt>
                <c:pt idx="40">
                  <c:v>131</c:v>
                </c:pt>
                <c:pt idx="41">
                  <c:v>132.375</c:v>
                </c:pt>
                <c:pt idx="42">
                  <c:v>132.351</c:v>
                </c:pt>
                <c:pt idx="43">
                  <c:v>133.904</c:v>
                </c:pt>
                <c:pt idx="44">
                  <c:v>134.22499999999999</c:v>
                </c:pt>
                <c:pt idx="45">
                  <c:v>136.30099999999999</c:v>
                </c:pt>
                <c:pt idx="46">
                  <c:v>139</c:v>
                </c:pt>
                <c:pt idx="47">
                  <c:v>136.97800000000001</c:v>
                </c:pt>
                <c:pt idx="48">
                  <c:v>138.75299999999999</c:v>
                </c:pt>
                <c:pt idx="49">
                  <c:v>134.501</c:v>
                </c:pt>
                <c:pt idx="50">
                  <c:v>134.25299999999999</c:v>
                </c:pt>
                <c:pt idx="51">
                  <c:v>137.9</c:v>
                </c:pt>
                <c:pt idx="52">
                  <c:v>145.601</c:v>
                </c:pt>
                <c:pt idx="53">
                  <c:v>146.749</c:v>
                </c:pt>
                <c:pt idx="54">
                  <c:v>152.928</c:v>
                </c:pt>
                <c:pt idx="55">
                  <c:v>151.131</c:v>
                </c:pt>
                <c:pt idx="56">
                  <c:v>155.80000000000001</c:v>
                </c:pt>
                <c:pt idx="57">
                  <c:v>159.58799999999999</c:v>
                </c:pt>
                <c:pt idx="58">
                  <c:v>162.553</c:v>
                </c:pt>
                <c:pt idx="59">
                  <c:v>154.44999999999999</c:v>
                </c:pt>
                <c:pt idx="60">
                  <c:v>154.012</c:v>
                </c:pt>
                <c:pt idx="61">
                  <c:v>148.553</c:v>
                </c:pt>
                <c:pt idx="62">
                  <c:v>150.44999999999999</c:v>
                </c:pt>
                <c:pt idx="63">
                  <c:v>150.01</c:v>
                </c:pt>
                <c:pt idx="64">
                  <c:v>161.625</c:v>
                </c:pt>
                <c:pt idx="65">
                  <c:v>156.25</c:v>
                </c:pt>
                <c:pt idx="66">
                  <c:v>154.91399999999999</c:v>
                </c:pt>
                <c:pt idx="67">
                  <c:v>146.5</c:v>
                </c:pt>
                <c:pt idx="68">
                  <c:v>153.1</c:v>
                </c:pt>
                <c:pt idx="69">
                  <c:v>152.714</c:v>
                </c:pt>
                <c:pt idx="70">
                  <c:v>151.55000000000001</c:v>
                </c:pt>
                <c:pt idx="71">
                  <c:v>150.69999999999999</c:v>
                </c:pt>
                <c:pt idx="72">
                  <c:v>162.19999999999999</c:v>
                </c:pt>
                <c:pt idx="73">
                  <c:v>159.02600000000001</c:v>
                </c:pt>
                <c:pt idx="74">
                  <c:v>155.06100000000001</c:v>
                </c:pt>
                <c:pt idx="75">
                  <c:v>157.18899999999999</c:v>
                </c:pt>
                <c:pt idx="76">
                  <c:v>159.71799999999999</c:v>
                </c:pt>
                <c:pt idx="77">
                  <c:v>161.20099999999999</c:v>
                </c:pt>
                <c:pt idx="78">
                  <c:v>158.51599999999999</c:v>
                </c:pt>
                <c:pt idx="79">
                  <c:v>155.66</c:v>
                </c:pt>
                <c:pt idx="80">
                  <c:v>155.4</c:v>
                </c:pt>
                <c:pt idx="81">
                  <c:v>159.15</c:v>
                </c:pt>
                <c:pt idx="82">
                  <c:v>158.90899999999999</c:v>
                </c:pt>
                <c:pt idx="83">
                  <c:v>158.65600000000001</c:v>
                </c:pt>
                <c:pt idx="84">
                  <c:v>160.6</c:v>
                </c:pt>
                <c:pt idx="85">
                  <c:v>165.15100000000001</c:v>
                </c:pt>
                <c:pt idx="86">
                  <c:v>162.6</c:v>
                </c:pt>
                <c:pt idx="87">
                  <c:v>164.75</c:v>
                </c:pt>
                <c:pt idx="88">
                  <c:v>165.50800000000001</c:v>
                </c:pt>
                <c:pt idx="89">
                  <c:v>164.75</c:v>
                </c:pt>
                <c:pt idx="90">
                  <c:v>167.55600000000001</c:v>
                </c:pt>
                <c:pt idx="91">
                  <c:v>172.50299999999999</c:v>
                </c:pt>
                <c:pt idx="92">
                  <c:v>171.15</c:v>
                </c:pt>
                <c:pt idx="93">
                  <c:v>170.45</c:v>
                </c:pt>
                <c:pt idx="94">
                  <c:v>174.47900000000001</c:v>
                </c:pt>
                <c:pt idx="95">
                  <c:v>177.35</c:v>
                </c:pt>
                <c:pt idx="96">
                  <c:v>174.25</c:v>
                </c:pt>
                <c:pt idx="97">
                  <c:v>165.9</c:v>
                </c:pt>
                <c:pt idx="98">
                  <c:v>157.19999999999999</c:v>
                </c:pt>
                <c:pt idx="99">
                  <c:v>160.15</c:v>
                </c:pt>
                <c:pt idx="100">
                  <c:v>165.36099999999999</c:v>
                </c:pt>
                <c:pt idx="101">
                  <c:v>160.435</c:v>
                </c:pt>
                <c:pt idx="102">
                  <c:v>158.64699999999999</c:v>
                </c:pt>
                <c:pt idx="103">
                  <c:v>156.80799999999999</c:v>
                </c:pt>
                <c:pt idx="104">
                  <c:v>159</c:v>
                </c:pt>
                <c:pt idx="105">
                  <c:v>150.46299999999999</c:v>
                </c:pt>
                <c:pt idx="106">
                  <c:v>151.58699999999999</c:v>
                </c:pt>
                <c:pt idx="107">
                  <c:v>145.32499999999999</c:v>
                </c:pt>
                <c:pt idx="108">
                  <c:v>151.69200000000001</c:v>
                </c:pt>
                <c:pt idx="109">
                  <c:v>156.02199999999999</c:v>
                </c:pt>
                <c:pt idx="110">
                  <c:v>148.88999999999999</c:v>
                </c:pt>
                <c:pt idx="111">
                  <c:v>152.74299999999999</c:v>
                </c:pt>
                <c:pt idx="112">
                  <c:v>157.44300000000001</c:v>
                </c:pt>
                <c:pt idx="113">
                  <c:v>158.77000000000001</c:v>
                </c:pt>
                <c:pt idx="114">
                  <c:v>157.05699999999999</c:v>
                </c:pt>
                <c:pt idx="115">
                  <c:v>160.4</c:v>
                </c:pt>
                <c:pt idx="116">
                  <c:v>157.68199999999999</c:v>
                </c:pt>
                <c:pt idx="117">
                  <c:v>157.292</c:v>
                </c:pt>
                <c:pt idx="118">
                  <c:v>158.25</c:v>
                </c:pt>
                <c:pt idx="119">
                  <c:v>156.75</c:v>
                </c:pt>
                <c:pt idx="120">
                  <c:v>161.25</c:v>
                </c:pt>
                <c:pt idx="121">
                  <c:v>160.5</c:v>
                </c:pt>
                <c:pt idx="122">
                  <c:v>167.49700000000001</c:v>
                </c:pt>
                <c:pt idx="123">
                  <c:v>173.4</c:v>
                </c:pt>
                <c:pt idx="124">
                  <c:v>172.35</c:v>
                </c:pt>
                <c:pt idx="125">
                  <c:v>164.601</c:v>
                </c:pt>
                <c:pt idx="126">
                  <c:v>168.16200000000001</c:v>
                </c:pt>
                <c:pt idx="127">
                  <c:v>164.98099999999999</c:v>
                </c:pt>
                <c:pt idx="128">
                  <c:v>161.114</c:v>
                </c:pt>
                <c:pt idx="129">
                  <c:v>160.625</c:v>
                </c:pt>
                <c:pt idx="130">
                  <c:v>159.494</c:v>
                </c:pt>
                <c:pt idx="131">
                  <c:v>159.55000000000001</c:v>
                </c:pt>
                <c:pt idx="132">
                  <c:v>159.93700000000001</c:v>
                </c:pt>
                <c:pt idx="133">
                  <c:v>161.24700000000001</c:v>
                </c:pt>
                <c:pt idx="134">
                  <c:v>162.465</c:v>
                </c:pt>
                <c:pt idx="135">
                  <c:v>160.06399999999999</c:v>
                </c:pt>
                <c:pt idx="136">
                  <c:v>157.88800000000001</c:v>
                </c:pt>
                <c:pt idx="137">
                  <c:v>153.08699999999999</c:v>
                </c:pt>
                <c:pt idx="138">
                  <c:v>150.92699999999999</c:v>
                </c:pt>
                <c:pt idx="139">
                  <c:v>158</c:v>
                </c:pt>
                <c:pt idx="140">
                  <c:v>165.999</c:v>
                </c:pt>
                <c:pt idx="141">
                  <c:v>165.232</c:v>
                </c:pt>
                <c:pt idx="142">
                  <c:v>161.55199999999999</c:v>
                </c:pt>
                <c:pt idx="143">
                  <c:v>154.751</c:v>
                </c:pt>
                <c:pt idx="144">
                  <c:v>153.089</c:v>
                </c:pt>
                <c:pt idx="145">
                  <c:v>157.99799999999999</c:v>
                </c:pt>
                <c:pt idx="146">
                  <c:v>156.1</c:v>
                </c:pt>
                <c:pt idx="147">
                  <c:v>154.66</c:v>
                </c:pt>
                <c:pt idx="148">
                  <c:v>159.17699999999999</c:v>
                </c:pt>
                <c:pt idx="149">
                  <c:v>156.69999999999999</c:v>
                </c:pt>
                <c:pt idx="150">
                  <c:v>155.26599999999999</c:v>
                </c:pt>
                <c:pt idx="151">
                  <c:v>155.851</c:v>
                </c:pt>
                <c:pt idx="152">
                  <c:v>155.83500000000001</c:v>
                </c:pt>
                <c:pt idx="153">
                  <c:v>155.02500000000001</c:v>
                </c:pt>
                <c:pt idx="154">
                  <c:v>157.09399999999999</c:v>
                </c:pt>
                <c:pt idx="155">
                  <c:v>160.56299999999999</c:v>
                </c:pt>
                <c:pt idx="156">
                  <c:v>160.42400000000001</c:v>
                </c:pt>
                <c:pt idx="157">
                  <c:v>159.42500000000001</c:v>
                </c:pt>
                <c:pt idx="158">
                  <c:v>161.083</c:v>
                </c:pt>
                <c:pt idx="159">
                  <c:v>160.273</c:v>
                </c:pt>
                <c:pt idx="160">
                  <c:v>159.911</c:v>
                </c:pt>
                <c:pt idx="161">
                  <c:v>157.82400000000001</c:v>
                </c:pt>
                <c:pt idx="162">
                  <c:v>157.94499999999999</c:v>
                </c:pt>
                <c:pt idx="163">
                  <c:v>158.39500000000001</c:v>
                </c:pt>
                <c:pt idx="164">
                  <c:v>154.44999999999999</c:v>
                </c:pt>
                <c:pt idx="165">
                  <c:v>154.833</c:v>
                </c:pt>
                <c:pt idx="166">
                  <c:v>157.15</c:v>
                </c:pt>
                <c:pt idx="167">
                  <c:v>159.05099999999999</c:v>
                </c:pt>
                <c:pt idx="168">
                  <c:v>158.80099999999999</c:v>
                </c:pt>
                <c:pt idx="169">
                  <c:v>162.5</c:v>
                </c:pt>
                <c:pt idx="170">
                  <c:v>162.19999999999999</c:v>
                </c:pt>
                <c:pt idx="171">
                  <c:v>160.001</c:v>
                </c:pt>
                <c:pt idx="172">
                  <c:v>160.142</c:v>
                </c:pt>
                <c:pt idx="173">
                  <c:v>160.25</c:v>
                </c:pt>
                <c:pt idx="174">
                  <c:v>159.69499999999999</c:v>
                </c:pt>
                <c:pt idx="175">
                  <c:v>159.69999999999999</c:v>
                </c:pt>
                <c:pt idx="176">
                  <c:v>165.49700000000001</c:v>
                </c:pt>
                <c:pt idx="177">
                  <c:v>167.05</c:v>
                </c:pt>
                <c:pt idx="178">
                  <c:v>163.75</c:v>
                </c:pt>
                <c:pt idx="179">
                  <c:v>163.5</c:v>
                </c:pt>
                <c:pt idx="180">
                  <c:v>158.30099999999999</c:v>
                </c:pt>
                <c:pt idx="181">
                  <c:v>157.32400000000001</c:v>
                </c:pt>
                <c:pt idx="182">
                  <c:v>157.85</c:v>
                </c:pt>
                <c:pt idx="183">
                  <c:v>159</c:v>
                </c:pt>
                <c:pt idx="184">
                  <c:v>157.40100000000001</c:v>
                </c:pt>
                <c:pt idx="185">
                  <c:v>156</c:v>
                </c:pt>
                <c:pt idx="186">
                  <c:v>156.422</c:v>
                </c:pt>
                <c:pt idx="187">
                  <c:v>158.376</c:v>
                </c:pt>
                <c:pt idx="188">
                  <c:v>156.15100000000001</c:v>
                </c:pt>
                <c:pt idx="189">
                  <c:v>155.35</c:v>
                </c:pt>
                <c:pt idx="190">
                  <c:v>159.1</c:v>
                </c:pt>
                <c:pt idx="191">
                  <c:v>164.65</c:v>
                </c:pt>
                <c:pt idx="192">
                  <c:v>165.21600000000001</c:v>
                </c:pt>
                <c:pt idx="193">
                  <c:v>166.42500000000001</c:v>
                </c:pt>
                <c:pt idx="194">
                  <c:v>164.81800000000001</c:v>
                </c:pt>
                <c:pt idx="195">
                  <c:v>167.07499999999999</c:v>
                </c:pt>
                <c:pt idx="196">
                  <c:v>161.75200000000001</c:v>
                </c:pt>
                <c:pt idx="197">
                  <c:v>161.5</c:v>
                </c:pt>
                <c:pt idx="198">
                  <c:v>162.11799999999999</c:v>
                </c:pt>
                <c:pt idx="199">
                  <c:v>169</c:v>
                </c:pt>
                <c:pt idx="200">
                  <c:v>171.251</c:v>
                </c:pt>
                <c:pt idx="201">
                  <c:v>166.5</c:v>
                </c:pt>
                <c:pt idx="202">
                  <c:v>165.95</c:v>
                </c:pt>
                <c:pt idx="203">
                  <c:v>167.92500000000001</c:v>
                </c:pt>
                <c:pt idx="204">
                  <c:v>165.625</c:v>
                </c:pt>
                <c:pt idx="205">
                  <c:v>165.7</c:v>
                </c:pt>
                <c:pt idx="206">
                  <c:v>164.6</c:v>
                </c:pt>
                <c:pt idx="207">
                  <c:v>162.5</c:v>
                </c:pt>
                <c:pt idx="208">
                  <c:v>162.703</c:v>
                </c:pt>
                <c:pt idx="209">
                  <c:v>163.18</c:v>
                </c:pt>
                <c:pt idx="210">
                  <c:v>164.12100000000001</c:v>
                </c:pt>
                <c:pt idx="211">
                  <c:v>166.41200000000001</c:v>
                </c:pt>
                <c:pt idx="212">
                  <c:v>162.495</c:v>
                </c:pt>
                <c:pt idx="213">
                  <c:v>156.352</c:v>
                </c:pt>
                <c:pt idx="214">
                  <c:v>158.33799999999999</c:v>
                </c:pt>
                <c:pt idx="215">
                  <c:v>156.83699999999999</c:v>
                </c:pt>
                <c:pt idx="216">
                  <c:v>154.76</c:v>
                </c:pt>
                <c:pt idx="217">
                  <c:v>156.39500000000001</c:v>
                </c:pt>
                <c:pt idx="218">
                  <c:v>157.17400000000001</c:v>
                </c:pt>
                <c:pt idx="219">
                  <c:v>154.059</c:v>
                </c:pt>
                <c:pt idx="220">
                  <c:v>150.6</c:v>
                </c:pt>
                <c:pt idx="221">
                  <c:v>150.25</c:v>
                </c:pt>
                <c:pt idx="222">
                  <c:v>150.75</c:v>
                </c:pt>
                <c:pt idx="223">
                  <c:v>150.9</c:v>
                </c:pt>
                <c:pt idx="224">
                  <c:v>154.923</c:v>
                </c:pt>
                <c:pt idx="225">
                  <c:v>155.20099999999999</c:v>
                </c:pt>
                <c:pt idx="226">
                  <c:v>153.75</c:v>
                </c:pt>
                <c:pt idx="227">
                  <c:v>153.72900000000001</c:v>
                </c:pt>
                <c:pt idx="228">
                  <c:v>155.249</c:v>
                </c:pt>
                <c:pt idx="229">
                  <c:v>153.661</c:v>
                </c:pt>
                <c:pt idx="230">
                  <c:v>155.05000000000001</c:v>
                </c:pt>
                <c:pt idx="231">
                  <c:v>151.46199999999999</c:v>
                </c:pt>
                <c:pt idx="232">
                  <c:v>153.393</c:v>
                </c:pt>
                <c:pt idx="233">
                  <c:v>156.35</c:v>
                </c:pt>
                <c:pt idx="234">
                  <c:v>157.55199999999999</c:v>
                </c:pt>
                <c:pt idx="235">
                  <c:v>153.65</c:v>
                </c:pt>
                <c:pt idx="236">
                  <c:v>152.203</c:v>
                </c:pt>
                <c:pt idx="237">
                  <c:v>152.77199999999999</c:v>
                </c:pt>
                <c:pt idx="238">
                  <c:v>153.501</c:v>
                </c:pt>
                <c:pt idx="239">
                  <c:v>153.203</c:v>
                </c:pt>
                <c:pt idx="240">
                  <c:v>155.89699999999999</c:v>
                </c:pt>
                <c:pt idx="241">
                  <c:v>158.65</c:v>
                </c:pt>
                <c:pt idx="242">
                  <c:v>161.18799999999999</c:v>
                </c:pt>
                <c:pt idx="243">
                  <c:v>161.69</c:v>
                </c:pt>
                <c:pt idx="244">
                  <c:v>165.54499999999999</c:v>
                </c:pt>
                <c:pt idx="245">
                  <c:v>165.23500000000001</c:v>
                </c:pt>
                <c:pt idx="246">
                  <c:v>167.761</c:v>
                </c:pt>
                <c:pt idx="247">
                  <c:v>170.042</c:v>
                </c:pt>
                <c:pt idx="248">
                  <c:v>170.202</c:v>
                </c:pt>
                <c:pt idx="249">
                  <c:v>168.55</c:v>
                </c:pt>
                <c:pt idx="250">
                  <c:v>169</c:v>
                </c:pt>
                <c:pt idx="251">
                  <c:v>169.517</c:v>
                </c:pt>
                <c:pt idx="252">
                  <c:v>168.68</c:v>
                </c:pt>
                <c:pt idx="253">
                  <c:v>165.8</c:v>
                </c:pt>
                <c:pt idx="254">
                  <c:v>168.584</c:v>
                </c:pt>
                <c:pt idx="255">
                  <c:v>165.95500000000001</c:v>
                </c:pt>
                <c:pt idx="256">
                  <c:v>167.4</c:v>
                </c:pt>
                <c:pt idx="257">
                  <c:v>172.17400000000001</c:v>
                </c:pt>
                <c:pt idx="258">
                  <c:v>171.74</c:v>
                </c:pt>
                <c:pt idx="259">
                  <c:v>175.255</c:v>
                </c:pt>
                <c:pt idx="260">
                  <c:v>176.256</c:v>
                </c:pt>
                <c:pt idx="261">
                  <c:v>174.23699999999999</c:v>
                </c:pt>
                <c:pt idx="262">
                  <c:v>167.81</c:v>
                </c:pt>
                <c:pt idx="263">
                  <c:v>166.94300000000001</c:v>
                </c:pt>
                <c:pt idx="264">
                  <c:v>163.5</c:v>
                </c:pt>
                <c:pt idx="265">
                  <c:v>165.95500000000001</c:v>
                </c:pt>
                <c:pt idx="266">
                  <c:v>164.11600000000001</c:v>
                </c:pt>
                <c:pt idx="267">
                  <c:v>156.81399999999999</c:v>
                </c:pt>
                <c:pt idx="268">
                  <c:v>159.25</c:v>
                </c:pt>
                <c:pt idx="269">
                  <c:v>159.274</c:v>
                </c:pt>
                <c:pt idx="270">
                  <c:v>159.27799999999999</c:v>
                </c:pt>
                <c:pt idx="271">
                  <c:v>162.297</c:v>
                </c:pt>
                <c:pt idx="272">
                  <c:v>164.62899999999999</c:v>
                </c:pt>
                <c:pt idx="273">
                  <c:v>159.75</c:v>
                </c:pt>
                <c:pt idx="274">
                  <c:v>162.22</c:v>
                </c:pt>
                <c:pt idx="275">
                  <c:v>162.5</c:v>
                </c:pt>
                <c:pt idx="276">
                  <c:v>160.77500000000001</c:v>
                </c:pt>
                <c:pt idx="277">
                  <c:v>163.334</c:v>
                </c:pt>
                <c:pt idx="278">
                  <c:v>163.72999999999999</c:v>
                </c:pt>
                <c:pt idx="279">
                  <c:v>162.80000000000001</c:v>
                </c:pt>
                <c:pt idx="280">
                  <c:v>162.1</c:v>
                </c:pt>
                <c:pt idx="281">
                  <c:v>162.17500000000001</c:v>
                </c:pt>
                <c:pt idx="282">
                  <c:v>161.155</c:v>
                </c:pt>
                <c:pt idx="283">
                  <c:v>160.21199999999999</c:v>
                </c:pt>
                <c:pt idx="284">
                  <c:v>160.6</c:v>
                </c:pt>
                <c:pt idx="285">
                  <c:v>159.86699999999999</c:v>
                </c:pt>
                <c:pt idx="286">
                  <c:v>161.131</c:v>
                </c:pt>
                <c:pt idx="287">
                  <c:v>163.64400000000001</c:v>
                </c:pt>
                <c:pt idx="288">
                  <c:v>164.101</c:v>
                </c:pt>
                <c:pt idx="289">
                  <c:v>167.483</c:v>
                </c:pt>
                <c:pt idx="290">
                  <c:v>167.34200000000001</c:v>
                </c:pt>
                <c:pt idx="291">
                  <c:v>169.2</c:v>
                </c:pt>
                <c:pt idx="292">
                  <c:v>169.6</c:v>
                </c:pt>
                <c:pt idx="293">
                  <c:v>170.15899999999999</c:v>
                </c:pt>
                <c:pt idx="294">
                  <c:v>174</c:v>
                </c:pt>
                <c:pt idx="295">
                  <c:v>173.821</c:v>
                </c:pt>
                <c:pt idx="296">
                  <c:v>172.90299999999999</c:v>
                </c:pt>
                <c:pt idx="297">
                  <c:v>175.25</c:v>
                </c:pt>
                <c:pt idx="298">
                  <c:v>175.38200000000001</c:v>
                </c:pt>
                <c:pt idx="299">
                  <c:v>173.2</c:v>
                </c:pt>
                <c:pt idx="300">
                  <c:v>170.8</c:v>
                </c:pt>
                <c:pt idx="301">
                  <c:v>171.941</c:v>
                </c:pt>
                <c:pt idx="302">
                  <c:v>172.053</c:v>
                </c:pt>
                <c:pt idx="303">
                  <c:v>171.73099999999999</c:v>
                </c:pt>
                <c:pt idx="304">
                  <c:v>172.58199999999999</c:v>
                </c:pt>
                <c:pt idx="305">
                  <c:v>176.506</c:v>
                </c:pt>
                <c:pt idx="306">
                  <c:v>185.869</c:v>
                </c:pt>
                <c:pt idx="307">
                  <c:v>182.178</c:v>
                </c:pt>
                <c:pt idx="308">
                  <c:v>186.126</c:v>
                </c:pt>
                <c:pt idx="309">
                  <c:v>187.2</c:v>
                </c:pt>
                <c:pt idx="310">
                  <c:v>185.10499999999999</c:v>
                </c:pt>
                <c:pt idx="311">
                  <c:v>185.44300000000001</c:v>
                </c:pt>
                <c:pt idx="312">
                  <c:v>184.71</c:v>
                </c:pt>
                <c:pt idx="313">
                  <c:v>181.666</c:v>
                </c:pt>
                <c:pt idx="314">
                  <c:v>176.62899999999999</c:v>
                </c:pt>
                <c:pt idx="315">
                  <c:v>178.36600000000001</c:v>
                </c:pt>
                <c:pt idx="316">
                  <c:v>178.81899999999999</c:v>
                </c:pt>
                <c:pt idx="317">
                  <c:v>179.36199999999999</c:v>
                </c:pt>
                <c:pt idx="318">
                  <c:v>182</c:v>
                </c:pt>
                <c:pt idx="319">
                  <c:v>183.65899999999999</c:v>
                </c:pt>
                <c:pt idx="320">
                  <c:v>184.92500000000001</c:v>
                </c:pt>
                <c:pt idx="321">
                  <c:v>181.68899999999999</c:v>
                </c:pt>
                <c:pt idx="322">
                  <c:v>181.38800000000001</c:v>
                </c:pt>
                <c:pt idx="323">
                  <c:v>167.398</c:v>
                </c:pt>
                <c:pt idx="324">
                  <c:v>167.655</c:v>
                </c:pt>
                <c:pt idx="325">
                  <c:v>167.036</c:v>
                </c:pt>
                <c:pt idx="326">
                  <c:v>168.96799999999999</c:v>
                </c:pt>
                <c:pt idx="327">
                  <c:v>167.81100000000001</c:v>
                </c:pt>
                <c:pt idx="328">
                  <c:v>168.75</c:v>
                </c:pt>
                <c:pt idx="329">
                  <c:v>167.18100000000001</c:v>
                </c:pt>
                <c:pt idx="330">
                  <c:v>167.251</c:v>
                </c:pt>
                <c:pt idx="331">
                  <c:v>166.572</c:v>
                </c:pt>
                <c:pt idx="332">
                  <c:v>164.5</c:v>
                </c:pt>
                <c:pt idx="333">
                  <c:v>165.28399999999999</c:v>
                </c:pt>
                <c:pt idx="334">
                  <c:v>164.15</c:v>
                </c:pt>
                <c:pt idx="335">
                  <c:v>163.875</c:v>
                </c:pt>
                <c:pt idx="336">
                  <c:v>162.1</c:v>
                </c:pt>
                <c:pt idx="337">
                  <c:v>159.70099999999999</c:v>
                </c:pt>
                <c:pt idx="338">
                  <c:v>160.19399999999999</c:v>
                </c:pt>
                <c:pt idx="339">
                  <c:v>160.595</c:v>
                </c:pt>
                <c:pt idx="340">
                  <c:v>164</c:v>
                </c:pt>
                <c:pt idx="341">
                  <c:v>165.494</c:v>
                </c:pt>
                <c:pt idx="342">
                  <c:v>164.95</c:v>
                </c:pt>
                <c:pt idx="343">
                  <c:v>166.66200000000001</c:v>
                </c:pt>
                <c:pt idx="344">
                  <c:v>167.87100000000001</c:v>
                </c:pt>
                <c:pt idx="345">
                  <c:v>171.24</c:v>
                </c:pt>
                <c:pt idx="346">
                  <c:v>174.82</c:v>
                </c:pt>
                <c:pt idx="347">
                  <c:v>174.738</c:v>
                </c:pt>
                <c:pt idx="348">
                  <c:v>172.6</c:v>
                </c:pt>
                <c:pt idx="349">
                  <c:v>173.9</c:v>
                </c:pt>
                <c:pt idx="350">
                  <c:v>175.583</c:v>
                </c:pt>
                <c:pt idx="351">
                  <c:v>176.30099999999999</c:v>
                </c:pt>
                <c:pt idx="352">
                  <c:v>175.09200000000001</c:v>
                </c:pt>
                <c:pt idx="353">
                  <c:v>174.14</c:v>
                </c:pt>
                <c:pt idx="354">
                  <c:v>173.77799999999999</c:v>
                </c:pt>
                <c:pt idx="355">
                  <c:v>172.126</c:v>
                </c:pt>
                <c:pt idx="356">
                  <c:v>172.99799999999999</c:v>
                </c:pt>
                <c:pt idx="357">
                  <c:v>174.42099999999999</c:v>
                </c:pt>
                <c:pt idx="358">
                  <c:v>169.8</c:v>
                </c:pt>
                <c:pt idx="359">
                  <c:v>168.75</c:v>
                </c:pt>
                <c:pt idx="360">
                  <c:v>167.55</c:v>
                </c:pt>
                <c:pt idx="361">
                  <c:v>169.00299999999999</c:v>
                </c:pt>
                <c:pt idx="362">
                  <c:v>170.101</c:v>
                </c:pt>
                <c:pt idx="363">
                  <c:v>168.57499999999999</c:v>
                </c:pt>
                <c:pt idx="364">
                  <c:v>167.886</c:v>
                </c:pt>
                <c:pt idx="365">
                  <c:v>166.10599999999999</c:v>
                </c:pt>
                <c:pt idx="366">
                  <c:v>165.8</c:v>
                </c:pt>
                <c:pt idx="367">
                  <c:v>164.45099999999999</c:v>
                </c:pt>
                <c:pt idx="368">
                  <c:v>163.97</c:v>
                </c:pt>
                <c:pt idx="369">
                  <c:v>160.22499999999999</c:v>
                </c:pt>
                <c:pt idx="370">
                  <c:v>160.67699999999999</c:v>
                </c:pt>
                <c:pt idx="371">
                  <c:v>164.577</c:v>
                </c:pt>
                <c:pt idx="372">
                  <c:v>165.85</c:v>
                </c:pt>
                <c:pt idx="373">
                  <c:v>163.75</c:v>
                </c:pt>
                <c:pt idx="374">
                  <c:v>162.85</c:v>
                </c:pt>
                <c:pt idx="375">
                  <c:v>163.48599999999999</c:v>
                </c:pt>
                <c:pt idx="376">
                  <c:v>165.12299999999999</c:v>
                </c:pt>
                <c:pt idx="377">
                  <c:v>165.571</c:v>
                </c:pt>
                <c:pt idx="378">
                  <c:v>169.41800000000001</c:v>
                </c:pt>
                <c:pt idx="379">
                  <c:v>171.715</c:v>
                </c:pt>
                <c:pt idx="380">
                  <c:v>172.63300000000001</c:v>
                </c:pt>
                <c:pt idx="381">
                  <c:v>170.71299999999999</c:v>
                </c:pt>
                <c:pt idx="382">
                  <c:v>171.05</c:v>
                </c:pt>
                <c:pt idx="383">
                  <c:v>166.75</c:v>
                </c:pt>
                <c:pt idx="384">
                  <c:v>167.476</c:v>
                </c:pt>
                <c:pt idx="385">
                  <c:v>169.4</c:v>
                </c:pt>
                <c:pt idx="386">
                  <c:v>170.10499999999999</c:v>
                </c:pt>
                <c:pt idx="387">
                  <c:v>165.001</c:v>
                </c:pt>
                <c:pt idx="388">
                  <c:v>168.09</c:v>
                </c:pt>
                <c:pt idx="389">
                  <c:v>165.751</c:v>
                </c:pt>
                <c:pt idx="390">
                  <c:v>165.45</c:v>
                </c:pt>
                <c:pt idx="391">
                  <c:v>168.5</c:v>
                </c:pt>
                <c:pt idx="392">
                  <c:v>173.85</c:v>
                </c:pt>
                <c:pt idx="393">
                  <c:v>176.16200000000001</c:v>
                </c:pt>
                <c:pt idx="394">
                  <c:v>175.76300000000001</c:v>
                </c:pt>
                <c:pt idx="395">
                  <c:v>178.19399999999999</c:v>
                </c:pt>
                <c:pt idx="396">
                  <c:v>175.65</c:v>
                </c:pt>
                <c:pt idx="397">
                  <c:v>174.25</c:v>
                </c:pt>
                <c:pt idx="398">
                  <c:v>176.85</c:v>
                </c:pt>
                <c:pt idx="399">
                  <c:v>176.95</c:v>
                </c:pt>
                <c:pt idx="400">
                  <c:v>178.23599999999999</c:v>
                </c:pt>
                <c:pt idx="401">
                  <c:v>178.31800000000001</c:v>
                </c:pt>
                <c:pt idx="402">
                  <c:v>185.63499999999999</c:v>
                </c:pt>
                <c:pt idx="403">
                  <c:v>183.81899999999999</c:v>
                </c:pt>
                <c:pt idx="404">
                  <c:v>179.25200000000001</c:v>
                </c:pt>
                <c:pt idx="405">
                  <c:v>178.13399999999999</c:v>
                </c:pt>
                <c:pt idx="406">
                  <c:v>180.10499999999999</c:v>
                </c:pt>
                <c:pt idx="407">
                  <c:v>177.38200000000001</c:v>
                </c:pt>
                <c:pt idx="408">
                  <c:v>178.17500000000001</c:v>
                </c:pt>
                <c:pt idx="409">
                  <c:v>177.25</c:v>
                </c:pt>
                <c:pt idx="410">
                  <c:v>173</c:v>
                </c:pt>
                <c:pt idx="411">
                  <c:v>172.75</c:v>
                </c:pt>
                <c:pt idx="412">
                  <c:v>169.65</c:v>
                </c:pt>
                <c:pt idx="413">
                  <c:v>174.6</c:v>
                </c:pt>
                <c:pt idx="414">
                  <c:v>176.15100000000001</c:v>
                </c:pt>
                <c:pt idx="415">
                  <c:v>175.75</c:v>
                </c:pt>
                <c:pt idx="416">
                  <c:v>175.417</c:v>
                </c:pt>
                <c:pt idx="417">
                  <c:v>172</c:v>
                </c:pt>
                <c:pt idx="418">
                  <c:v>167.55</c:v>
                </c:pt>
                <c:pt idx="419">
                  <c:v>168.59800000000001</c:v>
                </c:pt>
                <c:pt idx="420">
                  <c:v>173.369</c:v>
                </c:pt>
                <c:pt idx="421">
                  <c:v>167.71100000000001</c:v>
                </c:pt>
                <c:pt idx="422">
                  <c:v>166.85</c:v>
                </c:pt>
                <c:pt idx="423">
                  <c:v>167.851</c:v>
                </c:pt>
                <c:pt idx="424">
                  <c:v>169.27</c:v>
                </c:pt>
                <c:pt idx="425">
                  <c:v>170.428</c:v>
                </c:pt>
                <c:pt idx="426">
                  <c:v>171.03700000000001</c:v>
                </c:pt>
                <c:pt idx="427">
                  <c:v>170.18299999999999</c:v>
                </c:pt>
                <c:pt idx="428">
                  <c:v>170.84</c:v>
                </c:pt>
                <c:pt idx="429">
                  <c:v>169.7</c:v>
                </c:pt>
                <c:pt idx="430">
                  <c:v>168.95599999999999</c:v>
                </c:pt>
                <c:pt idx="431">
                  <c:v>167.55</c:v>
                </c:pt>
                <c:pt idx="432">
                  <c:v>170.43799999999999</c:v>
                </c:pt>
                <c:pt idx="433">
                  <c:v>166.88300000000001</c:v>
                </c:pt>
                <c:pt idx="434">
                  <c:v>163.45099999999999</c:v>
                </c:pt>
                <c:pt idx="435">
                  <c:v>163.839</c:v>
                </c:pt>
                <c:pt idx="436">
                  <c:v>160.58600000000001</c:v>
                </c:pt>
                <c:pt idx="437">
                  <c:v>161.5</c:v>
                </c:pt>
                <c:pt idx="438">
                  <c:v>166.57499999999999</c:v>
                </c:pt>
                <c:pt idx="439">
                  <c:v>165.251</c:v>
                </c:pt>
                <c:pt idx="440">
                  <c:v>160.15</c:v>
                </c:pt>
                <c:pt idx="441">
                  <c:v>159.10499999999999</c:v>
                </c:pt>
                <c:pt idx="442">
                  <c:v>158.762</c:v>
                </c:pt>
                <c:pt idx="443">
                  <c:v>156.76599999999999</c:v>
                </c:pt>
                <c:pt idx="444">
                  <c:v>149.94999999999999</c:v>
                </c:pt>
                <c:pt idx="445">
                  <c:v>139</c:v>
                </c:pt>
                <c:pt idx="446">
                  <c:v>142.24299999999999</c:v>
                </c:pt>
                <c:pt idx="447">
                  <c:v>144.75</c:v>
                </c:pt>
                <c:pt idx="448">
                  <c:v>140.80000000000001</c:v>
                </c:pt>
                <c:pt idx="449">
                  <c:v>140.86099999999999</c:v>
                </c:pt>
                <c:pt idx="450">
                  <c:v>144.75</c:v>
                </c:pt>
                <c:pt idx="451">
                  <c:v>150</c:v>
                </c:pt>
                <c:pt idx="452">
                  <c:v>155.05000000000001</c:v>
                </c:pt>
                <c:pt idx="453">
                  <c:v>141.738</c:v>
                </c:pt>
                <c:pt idx="454">
                  <c:v>155.607</c:v>
                </c:pt>
                <c:pt idx="455">
                  <c:v>158.52000000000001</c:v>
                </c:pt>
                <c:pt idx="456">
                  <c:v>156.751</c:v>
                </c:pt>
                <c:pt idx="457">
                  <c:v>162.874</c:v>
                </c:pt>
                <c:pt idx="458">
                  <c:v>158.35</c:v>
                </c:pt>
                <c:pt idx="459">
                  <c:v>158.13499999999999</c:v>
                </c:pt>
                <c:pt idx="460">
                  <c:v>151.751</c:v>
                </c:pt>
                <c:pt idx="461">
                  <c:v>155.167</c:v>
                </c:pt>
                <c:pt idx="462">
                  <c:v>155.791</c:v>
                </c:pt>
                <c:pt idx="463">
                  <c:v>158.14599999999999</c:v>
                </c:pt>
                <c:pt idx="464">
                  <c:v>155.5</c:v>
                </c:pt>
                <c:pt idx="465">
                  <c:v>150.47900000000001</c:v>
                </c:pt>
                <c:pt idx="466">
                  <c:v>151.65100000000001</c:v>
                </c:pt>
                <c:pt idx="467">
                  <c:v>139.83799999999999</c:v>
                </c:pt>
                <c:pt idx="468">
                  <c:v>150.55000000000001</c:v>
                </c:pt>
                <c:pt idx="469">
                  <c:v>152.42500000000001</c:v>
                </c:pt>
                <c:pt idx="470">
                  <c:v>152.733</c:v>
                </c:pt>
                <c:pt idx="471">
                  <c:v>150.84899999999999</c:v>
                </c:pt>
                <c:pt idx="472">
                  <c:v>153.53200000000001</c:v>
                </c:pt>
                <c:pt idx="473">
                  <c:v>147.15899999999999</c:v>
                </c:pt>
                <c:pt idx="474">
                  <c:v>145.44399999999999</c:v>
                </c:pt>
                <c:pt idx="475">
                  <c:v>136.684</c:v>
                </c:pt>
                <c:pt idx="476">
                  <c:v>139.5</c:v>
                </c:pt>
                <c:pt idx="477">
                  <c:v>145.685</c:v>
                </c:pt>
                <c:pt idx="478">
                  <c:v>149.57499999999999</c:v>
                </c:pt>
                <c:pt idx="479">
                  <c:v>145.98099999999999</c:v>
                </c:pt>
                <c:pt idx="480">
                  <c:v>142.85</c:v>
                </c:pt>
                <c:pt idx="481">
                  <c:v>148.5</c:v>
                </c:pt>
                <c:pt idx="482">
                  <c:v>152.64099999999999</c:v>
                </c:pt>
                <c:pt idx="483">
                  <c:v>156.81299999999999</c:v>
                </c:pt>
                <c:pt idx="484">
                  <c:v>161.12100000000001</c:v>
                </c:pt>
                <c:pt idx="485">
                  <c:v>161.80600000000001</c:v>
                </c:pt>
                <c:pt idx="486">
                  <c:v>163.70500000000001</c:v>
                </c:pt>
                <c:pt idx="487">
                  <c:v>163.75</c:v>
                </c:pt>
                <c:pt idx="488">
                  <c:v>164</c:v>
                </c:pt>
                <c:pt idx="489">
                  <c:v>164.97499999999999</c:v>
                </c:pt>
                <c:pt idx="490">
                  <c:v>170.38399999999999</c:v>
                </c:pt>
                <c:pt idx="491">
                  <c:v>168.51</c:v>
                </c:pt>
                <c:pt idx="492">
                  <c:v>166.44499999999999</c:v>
                </c:pt>
                <c:pt idx="493">
                  <c:v>164.15</c:v>
                </c:pt>
                <c:pt idx="494">
                  <c:v>164.125</c:v>
                </c:pt>
                <c:pt idx="495">
                  <c:v>167.74199999999999</c:v>
                </c:pt>
                <c:pt idx="496">
                  <c:v>161.65100000000001</c:v>
                </c:pt>
                <c:pt idx="497">
                  <c:v>158.4</c:v>
                </c:pt>
                <c:pt idx="498">
                  <c:v>156.75</c:v>
                </c:pt>
                <c:pt idx="499">
                  <c:v>152.71299999999999</c:v>
                </c:pt>
                <c:pt idx="500">
                  <c:v>153.69300000000001</c:v>
                </c:pt>
                <c:pt idx="501">
                  <c:v>150.01900000000001</c:v>
                </c:pt>
                <c:pt idx="502">
                  <c:v>155.38999999999999</c:v>
                </c:pt>
                <c:pt idx="503">
                  <c:v>151.524</c:v>
                </c:pt>
                <c:pt idx="504">
                  <c:v>152.03</c:v>
                </c:pt>
                <c:pt idx="505">
                  <c:v>157.60300000000001</c:v>
                </c:pt>
                <c:pt idx="506">
                  <c:v>154.714</c:v>
                </c:pt>
                <c:pt idx="507">
                  <c:v>148.25</c:v>
                </c:pt>
                <c:pt idx="508">
                  <c:v>144.023</c:v>
                </c:pt>
                <c:pt idx="509">
                  <c:v>144.80000000000001</c:v>
                </c:pt>
                <c:pt idx="510">
                  <c:v>140.19200000000001</c:v>
                </c:pt>
                <c:pt idx="511">
                  <c:v>142.178</c:v>
                </c:pt>
                <c:pt idx="512">
                  <c:v>129.84899999999999</c:v>
                </c:pt>
                <c:pt idx="513">
                  <c:v>122.401</c:v>
                </c:pt>
                <c:pt idx="514">
                  <c:v>124.054</c:v>
                </c:pt>
                <c:pt idx="515">
                  <c:v>123.6</c:v>
                </c:pt>
                <c:pt idx="516">
                  <c:v>123</c:v>
                </c:pt>
                <c:pt idx="517">
                  <c:v>114.85</c:v>
                </c:pt>
                <c:pt idx="518">
                  <c:v>111.313</c:v>
                </c:pt>
                <c:pt idx="519">
                  <c:v>111.25</c:v>
                </c:pt>
                <c:pt idx="520">
                  <c:v>108.104</c:v>
                </c:pt>
                <c:pt idx="521">
                  <c:v>102.75</c:v>
                </c:pt>
                <c:pt idx="522">
                  <c:v>109.069</c:v>
                </c:pt>
                <c:pt idx="523">
                  <c:v>113.1</c:v>
                </c:pt>
                <c:pt idx="524">
                  <c:v>113.27500000000001</c:v>
                </c:pt>
                <c:pt idx="525">
                  <c:v>111.44</c:v>
                </c:pt>
                <c:pt idx="526">
                  <c:v>106.28100000000001</c:v>
                </c:pt>
                <c:pt idx="527">
                  <c:v>109.569</c:v>
                </c:pt>
                <c:pt idx="528">
                  <c:v>108.461</c:v>
                </c:pt>
                <c:pt idx="529">
                  <c:v>104.02500000000001</c:v>
                </c:pt>
                <c:pt idx="530">
                  <c:v>103.65600000000001</c:v>
                </c:pt>
                <c:pt idx="531">
                  <c:v>107.97</c:v>
                </c:pt>
                <c:pt idx="532">
                  <c:v>113.55</c:v>
                </c:pt>
                <c:pt idx="533">
                  <c:v>116.28</c:v>
                </c:pt>
                <c:pt idx="534">
                  <c:v>122.256</c:v>
                </c:pt>
                <c:pt idx="535">
                  <c:v>121.684</c:v>
                </c:pt>
                <c:pt idx="536">
                  <c:v>124.2</c:v>
                </c:pt>
                <c:pt idx="537">
                  <c:v>125.245</c:v>
                </c:pt>
                <c:pt idx="538">
                  <c:v>122.005</c:v>
                </c:pt>
                <c:pt idx="539">
                  <c:v>122.61</c:v>
                </c:pt>
                <c:pt idx="540">
                  <c:v>119.99</c:v>
                </c:pt>
                <c:pt idx="541">
                  <c:v>113.41500000000001</c:v>
                </c:pt>
                <c:pt idx="542">
                  <c:v>104.19</c:v>
                </c:pt>
                <c:pt idx="543">
                  <c:v>104.19</c:v>
                </c:pt>
                <c:pt idx="544">
                  <c:v>103.86</c:v>
                </c:pt>
                <c:pt idx="545">
                  <c:v>104.47</c:v>
                </c:pt>
                <c:pt idx="546">
                  <c:v>102.8</c:v>
                </c:pt>
                <c:pt idx="547">
                  <c:v>108.2</c:v>
                </c:pt>
                <c:pt idx="548">
                  <c:v>107.43</c:v>
                </c:pt>
                <c:pt idx="549">
                  <c:v>110.39</c:v>
                </c:pt>
                <c:pt idx="550">
                  <c:v>112.38</c:v>
                </c:pt>
                <c:pt idx="551">
                  <c:v>117.09</c:v>
                </c:pt>
                <c:pt idx="552">
                  <c:v>113.5</c:v>
                </c:pt>
                <c:pt idx="553">
                  <c:v>107.38</c:v>
                </c:pt>
                <c:pt idx="554">
                  <c:v>108.11</c:v>
                </c:pt>
                <c:pt idx="555">
                  <c:v>106.29</c:v>
                </c:pt>
                <c:pt idx="556">
                  <c:v>107.6</c:v>
                </c:pt>
                <c:pt idx="557">
                  <c:v>113.21</c:v>
                </c:pt>
                <c:pt idx="558">
                  <c:v>113.85</c:v>
                </c:pt>
                <c:pt idx="559">
                  <c:v>114.6</c:v>
                </c:pt>
                <c:pt idx="560">
                  <c:v>114.08</c:v>
                </c:pt>
                <c:pt idx="561">
                  <c:v>112.16</c:v>
                </c:pt>
                <c:pt idx="562">
                  <c:v>107.03</c:v>
                </c:pt>
                <c:pt idx="563">
                  <c:v>110.24</c:v>
                </c:pt>
                <c:pt idx="564">
                  <c:v>112.5</c:v>
                </c:pt>
                <c:pt idx="565">
                  <c:v>115</c:v>
                </c:pt>
                <c:pt idx="566">
                  <c:v>115.7</c:v>
                </c:pt>
                <c:pt idx="567">
                  <c:v>118.61499999999999</c:v>
                </c:pt>
                <c:pt idx="568">
                  <c:v>123.2</c:v>
                </c:pt>
                <c:pt idx="569">
                  <c:v>125.01</c:v>
                </c:pt>
                <c:pt idx="570">
                  <c:v>122.69499999999999</c:v>
                </c:pt>
                <c:pt idx="571">
                  <c:v>115.79</c:v>
                </c:pt>
                <c:pt idx="572">
                  <c:v>117.31</c:v>
                </c:pt>
                <c:pt idx="573">
                  <c:v>121.57</c:v>
                </c:pt>
                <c:pt idx="574">
                  <c:v>134.9</c:v>
                </c:pt>
                <c:pt idx="575">
                  <c:v>134.96</c:v>
                </c:pt>
                <c:pt idx="576">
                  <c:v>134.72</c:v>
                </c:pt>
                <c:pt idx="577">
                  <c:v>136.21</c:v>
                </c:pt>
                <c:pt idx="578">
                  <c:v>140.58000000000001</c:v>
                </c:pt>
                <c:pt idx="579">
                  <c:v>140.1</c:v>
                </c:pt>
                <c:pt idx="580">
                  <c:v>142.05000000000001</c:v>
                </c:pt>
                <c:pt idx="581">
                  <c:v>138.05199999999999</c:v>
                </c:pt>
                <c:pt idx="582">
                  <c:v>142.9</c:v>
                </c:pt>
                <c:pt idx="583">
                  <c:v>143.86000000000001</c:v>
                </c:pt>
                <c:pt idx="584">
                  <c:v>142.05000000000001</c:v>
                </c:pt>
                <c:pt idx="585">
                  <c:v>142.80000000000001</c:v>
                </c:pt>
                <c:pt idx="586">
                  <c:v>143.905</c:v>
                </c:pt>
                <c:pt idx="587">
                  <c:v>142.69</c:v>
                </c:pt>
                <c:pt idx="588">
                  <c:v>141.32</c:v>
                </c:pt>
                <c:pt idx="589">
                  <c:v>140.47</c:v>
                </c:pt>
                <c:pt idx="590">
                  <c:v>135.72</c:v>
                </c:pt>
                <c:pt idx="591">
                  <c:v>133.41</c:v>
                </c:pt>
                <c:pt idx="592">
                  <c:v>132.75</c:v>
                </c:pt>
                <c:pt idx="593">
                  <c:v>135.26</c:v>
                </c:pt>
                <c:pt idx="594">
                  <c:v>136.55000000000001</c:v>
                </c:pt>
                <c:pt idx="595">
                  <c:v>129.9</c:v>
                </c:pt>
                <c:pt idx="596">
                  <c:v>131.25</c:v>
                </c:pt>
                <c:pt idx="597">
                  <c:v>129.44999999999999</c:v>
                </c:pt>
                <c:pt idx="598">
                  <c:v>126</c:v>
                </c:pt>
                <c:pt idx="599">
                  <c:v>129.5</c:v>
                </c:pt>
                <c:pt idx="600">
                  <c:v>127.92</c:v>
                </c:pt>
                <c:pt idx="601">
                  <c:v>126.12</c:v>
                </c:pt>
                <c:pt idx="602">
                  <c:v>127.72</c:v>
                </c:pt>
                <c:pt idx="603">
                  <c:v>130.91</c:v>
                </c:pt>
                <c:pt idx="604">
                  <c:v>134.095</c:v>
                </c:pt>
                <c:pt idx="605">
                  <c:v>131.01</c:v>
                </c:pt>
                <c:pt idx="606">
                  <c:v>127.364</c:v>
                </c:pt>
                <c:pt idx="607">
                  <c:v>127.38</c:v>
                </c:pt>
                <c:pt idx="608">
                  <c:v>122.78</c:v>
                </c:pt>
                <c:pt idx="609">
                  <c:v>122.16</c:v>
                </c:pt>
                <c:pt idx="610">
                  <c:v>123.35</c:v>
                </c:pt>
                <c:pt idx="611">
                  <c:v>122.49</c:v>
                </c:pt>
                <c:pt idx="612">
                  <c:v>117.08</c:v>
                </c:pt>
                <c:pt idx="613">
                  <c:v>116</c:v>
                </c:pt>
                <c:pt idx="614">
                  <c:v>113.295</c:v>
                </c:pt>
                <c:pt idx="615">
                  <c:v>117.19499999999999</c:v>
                </c:pt>
                <c:pt idx="616">
                  <c:v>114.38</c:v>
                </c:pt>
                <c:pt idx="617">
                  <c:v>115.6</c:v>
                </c:pt>
                <c:pt idx="618">
                  <c:v>114.075</c:v>
                </c:pt>
                <c:pt idx="619">
                  <c:v>113.58</c:v>
                </c:pt>
                <c:pt idx="620">
                  <c:v>119.89</c:v>
                </c:pt>
                <c:pt idx="621">
                  <c:v>118.58</c:v>
                </c:pt>
                <c:pt idx="622">
                  <c:v>120.77</c:v>
                </c:pt>
                <c:pt idx="623">
                  <c:v>118</c:v>
                </c:pt>
                <c:pt idx="624">
                  <c:v>115.1</c:v>
                </c:pt>
                <c:pt idx="625">
                  <c:v>112.71</c:v>
                </c:pt>
                <c:pt idx="626">
                  <c:v>112.49</c:v>
                </c:pt>
                <c:pt idx="627">
                  <c:v>107.88</c:v>
                </c:pt>
                <c:pt idx="628">
                  <c:v>114.1</c:v>
                </c:pt>
                <c:pt idx="629">
                  <c:v>110.11</c:v>
                </c:pt>
                <c:pt idx="630">
                  <c:v>119.06</c:v>
                </c:pt>
                <c:pt idx="631">
                  <c:v>114.71</c:v>
                </c:pt>
                <c:pt idx="632">
                  <c:v>113.83</c:v>
                </c:pt>
                <c:pt idx="633">
                  <c:v>114.792</c:v>
                </c:pt>
                <c:pt idx="634">
                  <c:v>119.98</c:v>
                </c:pt>
                <c:pt idx="635">
                  <c:v>119.65</c:v>
                </c:pt>
                <c:pt idx="636">
                  <c:v>116</c:v>
                </c:pt>
                <c:pt idx="637">
                  <c:v>113.92</c:v>
                </c:pt>
                <c:pt idx="638">
                  <c:v>97.905000000000001</c:v>
                </c:pt>
                <c:pt idx="639">
                  <c:v>103.56</c:v>
                </c:pt>
                <c:pt idx="640">
                  <c:v>103.99</c:v>
                </c:pt>
                <c:pt idx="641">
                  <c:v>97.314999999999998</c:v>
                </c:pt>
                <c:pt idx="642">
                  <c:v>92.47</c:v>
                </c:pt>
                <c:pt idx="643">
                  <c:v>91.49</c:v>
                </c:pt>
                <c:pt idx="644">
                  <c:v>91.95</c:v>
                </c:pt>
                <c:pt idx="645">
                  <c:v>90.79</c:v>
                </c:pt>
                <c:pt idx="646">
                  <c:v>89.47</c:v>
                </c:pt>
                <c:pt idx="647">
                  <c:v>92.935000000000002</c:v>
                </c:pt>
                <c:pt idx="648">
                  <c:v>97.88</c:v>
                </c:pt>
                <c:pt idx="649">
                  <c:v>98.77</c:v>
                </c:pt>
                <c:pt idx="650">
                  <c:v>103.21</c:v>
                </c:pt>
                <c:pt idx="651">
                  <c:v>96.85</c:v>
                </c:pt>
                <c:pt idx="652">
                  <c:v>95.37</c:v>
                </c:pt>
                <c:pt idx="653">
                  <c:v>95.95</c:v>
                </c:pt>
                <c:pt idx="654">
                  <c:v>93.97</c:v>
                </c:pt>
                <c:pt idx="655">
                  <c:v>92.62</c:v>
                </c:pt>
                <c:pt idx="656">
                  <c:v>93.24</c:v>
                </c:pt>
                <c:pt idx="657">
                  <c:v>93.79</c:v>
                </c:pt>
                <c:pt idx="658">
                  <c:v>93.93</c:v>
                </c:pt>
                <c:pt idx="659">
                  <c:v>94.04</c:v>
                </c:pt>
                <c:pt idx="660">
                  <c:v>92.47</c:v>
                </c:pt>
                <c:pt idx="661">
                  <c:v>96.99</c:v>
                </c:pt>
                <c:pt idx="662">
                  <c:v>94.474999999999994</c:v>
                </c:pt>
                <c:pt idx="663">
                  <c:v>93.05</c:v>
                </c:pt>
                <c:pt idx="664">
                  <c:v>90.5</c:v>
                </c:pt>
                <c:pt idx="665">
                  <c:v>88.34</c:v>
                </c:pt>
                <c:pt idx="666">
                  <c:v>89.24</c:v>
                </c:pt>
                <c:pt idx="667">
                  <c:v>88.9</c:v>
                </c:pt>
                <c:pt idx="668">
                  <c:v>89.21</c:v>
                </c:pt>
                <c:pt idx="669">
                  <c:v>95.23</c:v>
                </c:pt>
                <c:pt idx="670">
                  <c:v>92.501999999999995</c:v>
                </c:pt>
                <c:pt idx="671">
                  <c:v>89.89</c:v>
                </c:pt>
                <c:pt idx="672">
                  <c:v>88.265000000000001</c:v>
                </c:pt>
                <c:pt idx="673">
                  <c:v>87.51</c:v>
                </c:pt>
                <c:pt idx="674">
                  <c:v>85.33</c:v>
                </c:pt>
                <c:pt idx="675">
                  <c:v>86.174999999999997</c:v>
                </c:pt>
                <c:pt idx="676">
                  <c:v>85.52</c:v>
                </c:pt>
                <c:pt idx="677">
                  <c:v>83.25</c:v>
                </c:pt>
                <c:pt idx="678">
                  <c:v>84.97</c:v>
                </c:pt>
                <c:pt idx="679">
                  <c:v>82.8</c:v>
                </c:pt>
                <c:pt idx="680">
                  <c:v>82.87</c:v>
                </c:pt>
                <c:pt idx="681">
                  <c:v>83.12</c:v>
                </c:pt>
                <c:pt idx="682">
                  <c:v>85.46</c:v>
                </c:pt>
                <c:pt idx="683">
                  <c:v>86.55</c:v>
                </c:pt>
                <c:pt idx="684">
                  <c:v>85.33</c:v>
                </c:pt>
                <c:pt idx="685">
                  <c:v>83.03</c:v>
                </c:pt>
                <c:pt idx="686">
                  <c:v>87.46</c:v>
                </c:pt>
                <c:pt idx="687">
                  <c:v>87.57</c:v>
                </c:pt>
                <c:pt idx="688">
                  <c:v>90.93</c:v>
                </c:pt>
                <c:pt idx="689">
                  <c:v>96.93</c:v>
                </c:pt>
                <c:pt idx="690">
                  <c:v>94.18</c:v>
                </c:pt>
                <c:pt idx="691">
                  <c:v>98.68</c:v>
                </c:pt>
                <c:pt idx="692">
                  <c:v>97.25</c:v>
                </c:pt>
                <c:pt idx="693">
                  <c:v>94.74</c:v>
                </c:pt>
                <c:pt idx="694">
                  <c:v>93.86</c:v>
                </c:pt>
                <c:pt idx="695">
                  <c:v>97.56</c:v>
                </c:pt>
                <c:pt idx="696">
                  <c:v>96.93</c:v>
                </c:pt>
                <c:pt idx="697">
                  <c:v>92.56</c:v>
                </c:pt>
                <c:pt idx="698">
                  <c:v>98.234999999999999</c:v>
                </c:pt>
                <c:pt idx="699">
                  <c:v>99.53</c:v>
                </c:pt>
                <c:pt idx="700">
                  <c:v>101.09</c:v>
                </c:pt>
                <c:pt idx="701">
                  <c:v>101.155</c:v>
                </c:pt>
                <c:pt idx="702">
                  <c:v>102.53</c:v>
                </c:pt>
                <c:pt idx="703">
                  <c:v>110.245</c:v>
                </c:pt>
                <c:pt idx="704">
                  <c:v>105.26</c:v>
                </c:pt>
                <c:pt idx="705">
                  <c:v>102.925</c:v>
                </c:pt>
                <c:pt idx="706">
                  <c:v>101.17</c:v>
                </c:pt>
                <c:pt idx="707">
                  <c:v>102.04</c:v>
                </c:pt>
                <c:pt idx="708">
                  <c:v>101.32</c:v>
                </c:pt>
                <c:pt idx="709">
                  <c:v>97.56</c:v>
                </c:pt>
                <c:pt idx="710">
                  <c:v>97.85</c:v>
                </c:pt>
                <c:pt idx="711">
                  <c:v>98.41</c:v>
                </c:pt>
                <c:pt idx="712">
                  <c:v>99.09</c:v>
                </c:pt>
                <c:pt idx="713">
                  <c:v>99.21</c:v>
                </c:pt>
                <c:pt idx="714">
                  <c:v>97.8</c:v>
                </c:pt>
                <c:pt idx="715">
                  <c:v>95.334999999999994</c:v>
                </c:pt>
                <c:pt idx="716">
                  <c:v>95.1</c:v>
                </c:pt>
                <c:pt idx="717">
                  <c:v>96.12</c:v>
                </c:pt>
                <c:pt idx="718">
                  <c:v>93.53</c:v>
                </c:pt>
                <c:pt idx="719">
                  <c:v>94.28</c:v>
                </c:pt>
                <c:pt idx="720">
                  <c:v>93.14</c:v>
                </c:pt>
                <c:pt idx="721">
                  <c:v>93.87</c:v>
                </c:pt>
                <c:pt idx="722">
                  <c:v>91.41</c:v>
                </c:pt>
                <c:pt idx="723">
                  <c:v>92.74</c:v>
                </c:pt>
                <c:pt idx="724">
                  <c:v>95.19</c:v>
                </c:pt>
                <c:pt idx="725">
                  <c:v>94.06</c:v>
                </c:pt>
                <c:pt idx="726">
                  <c:v>93.6</c:v>
                </c:pt>
                <c:pt idx="727">
                  <c:v>93.68</c:v>
                </c:pt>
                <c:pt idx="728">
                  <c:v>92.67</c:v>
                </c:pt>
                <c:pt idx="729">
                  <c:v>89.97</c:v>
                </c:pt>
                <c:pt idx="730">
                  <c:v>93.83</c:v>
                </c:pt>
                <c:pt idx="731">
                  <c:v>93.22</c:v>
                </c:pt>
                <c:pt idx="732">
                  <c:v>95.75</c:v>
                </c:pt>
                <c:pt idx="733">
                  <c:v>99.79</c:v>
                </c:pt>
                <c:pt idx="734">
                  <c:v>98.41</c:v>
                </c:pt>
                <c:pt idx="735">
                  <c:v>98.14</c:v>
                </c:pt>
                <c:pt idx="736">
                  <c:v>100.45</c:v>
                </c:pt>
                <c:pt idx="737">
                  <c:v>100.43</c:v>
                </c:pt>
                <c:pt idx="738">
                  <c:v>98.064999999999998</c:v>
                </c:pt>
                <c:pt idx="739">
                  <c:v>99.07</c:v>
                </c:pt>
                <c:pt idx="740">
                  <c:v>98.11</c:v>
                </c:pt>
                <c:pt idx="741">
                  <c:v>98.69</c:v>
                </c:pt>
                <c:pt idx="742">
                  <c:v>101.55</c:v>
                </c:pt>
                <c:pt idx="743">
                  <c:v>102.16</c:v>
                </c:pt>
                <c:pt idx="744">
                  <c:v>102.3</c:v>
                </c:pt>
                <c:pt idx="745">
                  <c:v>102.75</c:v>
                </c:pt>
                <c:pt idx="746">
                  <c:v>103.91</c:v>
                </c:pt>
                <c:pt idx="747">
                  <c:v>100.75</c:v>
                </c:pt>
                <c:pt idx="748">
                  <c:v>100.96</c:v>
                </c:pt>
                <c:pt idx="749">
                  <c:v>100.8</c:v>
                </c:pt>
                <c:pt idx="750">
                  <c:v>100.4</c:v>
                </c:pt>
                <c:pt idx="751">
                  <c:v>98.95</c:v>
                </c:pt>
                <c:pt idx="752">
                  <c:v>102.07</c:v>
                </c:pt>
                <c:pt idx="753">
                  <c:v>103.16</c:v>
                </c:pt>
                <c:pt idx="754">
                  <c:v>103.95</c:v>
                </c:pt>
                <c:pt idx="755">
                  <c:v>101.58</c:v>
                </c:pt>
                <c:pt idx="756">
                  <c:v>103.53</c:v>
                </c:pt>
                <c:pt idx="757">
                  <c:v>106.1</c:v>
                </c:pt>
                <c:pt idx="758">
                  <c:v>107.655</c:v>
                </c:pt>
                <c:pt idx="759">
                  <c:v>104.91</c:v>
                </c:pt>
                <c:pt idx="760">
                  <c:v>105.04</c:v>
                </c:pt>
                <c:pt idx="761">
                  <c:v>108.16</c:v>
                </c:pt>
                <c:pt idx="762">
                  <c:v>107.73</c:v>
                </c:pt>
                <c:pt idx="763">
                  <c:v>104.95</c:v>
                </c:pt>
                <c:pt idx="764">
                  <c:v>101.47</c:v>
                </c:pt>
                <c:pt idx="765">
                  <c:v>103.735</c:v>
                </c:pt>
                <c:pt idx="766">
                  <c:v>104.04</c:v>
                </c:pt>
                <c:pt idx="767">
                  <c:v>104.27</c:v>
                </c:pt>
                <c:pt idx="768">
                  <c:v>105.04</c:v>
                </c:pt>
                <c:pt idx="769">
                  <c:v>105.48</c:v>
                </c:pt>
                <c:pt idx="770">
                  <c:v>108.1</c:v>
                </c:pt>
                <c:pt idx="771">
                  <c:v>111.03</c:v>
                </c:pt>
                <c:pt idx="772">
                  <c:v>112.16</c:v>
                </c:pt>
                <c:pt idx="773">
                  <c:v>111.15</c:v>
                </c:pt>
                <c:pt idx="774">
                  <c:v>111.05</c:v>
                </c:pt>
                <c:pt idx="775">
                  <c:v>114.89</c:v>
                </c:pt>
                <c:pt idx="776">
                  <c:v>116.69</c:v>
                </c:pt>
                <c:pt idx="777">
                  <c:v>118.16</c:v>
                </c:pt>
                <c:pt idx="778">
                  <c:v>116.77</c:v>
                </c:pt>
                <c:pt idx="779">
                  <c:v>114.27</c:v>
                </c:pt>
                <c:pt idx="780">
                  <c:v>115.35</c:v>
                </c:pt>
                <c:pt idx="781">
                  <c:v>116.63</c:v>
                </c:pt>
                <c:pt idx="782">
                  <c:v>116.04</c:v>
                </c:pt>
                <c:pt idx="783">
                  <c:v>122.37</c:v>
                </c:pt>
                <c:pt idx="784">
                  <c:v>121.45</c:v>
                </c:pt>
                <c:pt idx="785">
                  <c:v>120.69</c:v>
                </c:pt>
                <c:pt idx="786">
                  <c:v>124.92</c:v>
                </c:pt>
                <c:pt idx="787">
                  <c:v>123.36</c:v>
                </c:pt>
                <c:pt idx="788">
                  <c:v>125.07</c:v>
                </c:pt>
                <c:pt idx="789">
                  <c:v>127.01</c:v>
                </c:pt>
                <c:pt idx="790">
                  <c:v>123.01</c:v>
                </c:pt>
                <c:pt idx="791">
                  <c:v>124.08</c:v>
                </c:pt>
                <c:pt idx="792">
                  <c:v>124.02</c:v>
                </c:pt>
                <c:pt idx="793">
                  <c:v>128.12</c:v>
                </c:pt>
                <c:pt idx="794">
                  <c:v>126.7</c:v>
                </c:pt>
                <c:pt idx="795">
                  <c:v>125.21</c:v>
                </c:pt>
                <c:pt idx="796">
                  <c:v>127.71</c:v>
                </c:pt>
                <c:pt idx="797">
                  <c:v>124.97</c:v>
                </c:pt>
                <c:pt idx="798">
                  <c:v>125.64</c:v>
                </c:pt>
                <c:pt idx="799">
                  <c:v>125.31</c:v>
                </c:pt>
                <c:pt idx="800">
                  <c:v>129.11000000000001</c:v>
                </c:pt>
                <c:pt idx="801">
                  <c:v>129.33000000000001</c:v>
                </c:pt>
                <c:pt idx="802">
                  <c:v>128.63</c:v>
                </c:pt>
                <c:pt idx="803">
                  <c:v>128.94</c:v>
                </c:pt>
                <c:pt idx="804">
                  <c:v>128.77000000000001</c:v>
                </c:pt>
                <c:pt idx="805">
                  <c:v>129.47</c:v>
                </c:pt>
                <c:pt idx="806">
                  <c:v>130.82</c:v>
                </c:pt>
                <c:pt idx="807">
                  <c:v>130.24</c:v>
                </c:pt>
                <c:pt idx="808">
                  <c:v>128.25</c:v>
                </c:pt>
                <c:pt idx="809">
                  <c:v>128.59</c:v>
                </c:pt>
                <c:pt idx="810">
                  <c:v>129.07</c:v>
                </c:pt>
                <c:pt idx="811">
                  <c:v>127.75</c:v>
                </c:pt>
                <c:pt idx="812">
                  <c:v>130.31</c:v>
                </c:pt>
                <c:pt idx="813">
                  <c:v>134.04</c:v>
                </c:pt>
                <c:pt idx="814">
                  <c:v>134.06</c:v>
                </c:pt>
                <c:pt idx="815">
                  <c:v>134.56</c:v>
                </c:pt>
                <c:pt idx="816">
                  <c:v>132.71</c:v>
                </c:pt>
                <c:pt idx="817">
                  <c:v>133.38999999999999</c:v>
                </c:pt>
                <c:pt idx="818">
                  <c:v>134.07</c:v>
                </c:pt>
                <c:pt idx="819">
                  <c:v>131.34</c:v>
                </c:pt>
                <c:pt idx="820">
                  <c:v>130.30500000000001</c:v>
                </c:pt>
                <c:pt idx="821">
                  <c:v>129.31</c:v>
                </c:pt>
                <c:pt idx="822">
                  <c:v>126.51</c:v>
                </c:pt>
                <c:pt idx="823">
                  <c:v>131</c:v>
                </c:pt>
                <c:pt idx="824">
                  <c:v>129.69</c:v>
                </c:pt>
                <c:pt idx="825">
                  <c:v>133.19999999999999</c:v>
                </c:pt>
                <c:pt idx="826">
                  <c:v>133.55000000000001</c:v>
                </c:pt>
                <c:pt idx="827">
                  <c:v>130.154</c:v>
                </c:pt>
                <c:pt idx="828">
                  <c:v>127.48</c:v>
                </c:pt>
                <c:pt idx="829">
                  <c:v>141.06</c:v>
                </c:pt>
                <c:pt idx="830">
                  <c:v>140.99</c:v>
                </c:pt>
                <c:pt idx="831">
                  <c:v>140.62</c:v>
                </c:pt>
                <c:pt idx="832">
                  <c:v>139.97</c:v>
                </c:pt>
                <c:pt idx="833">
                  <c:v>139.07499999999999</c:v>
                </c:pt>
                <c:pt idx="834">
                  <c:v>137.4</c:v>
                </c:pt>
                <c:pt idx="835">
                  <c:v>138.30000000000001</c:v>
                </c:pt>
                <c:pt idx="836">
                  <c:v>140.05000000000001</c:v>
                </c:pt>
                <c:pt idx="837">
                  <c:v>137.19</c:v>
                </c:pt>
                <c:pt idx="838">
                  <c:v>135.46</c:v>
                </c:pt>
                <c:pt idx="839">
                  <c:v>131.62</c:v>
                </c:pt>
                <c:pt idx="840">
                  <c:v>133.74</c:v>
                </c:pt>
                <c:pt idx="841">
                  <c:v>135.08000000000001</c:v>
                </c:pt>
                <c:pt idx="842">
                  <c:v>134.5</c:v>
                </c:pt>
                <c:pt idx="843">
                  <c:v>136.4</c:v>
                </c:pt>
                <c:pt idx="844">
                  <c:v>132.47</c:v>
                </c:pt>
                <c:pt idx="845">
                  <c:v>133.78</c:v>
                </c:pt>
                <c:pt idx="846">
                  <c:v>133.38</c:v>
                </c:pt>
                <c:pt idx="847">
                  <c:v>134.93</c:v>
                </c:pt>
                <c:pt idx="848">
                  <c:v>135.06</c:v>
                </c:pt>
                <c:pt idx="849">
                  <c:v>139.45500000000001</c:v>
                </c:pt>
                <c:pt idx="850">
                  <c:v>137.72999999999999</c:v>
                </c:pt>
                <c:pt idx="851">
                  <c:v>136.32</c:v>
                </c:pt>
                <c:pt idx="852">
                  <c:v>133.9</c:v>
                </c:pt>
                <c:pt idx="853">
                  <c:v>136.86000000000001</c:v>
                </c:pt>
                <c:pt idx="854">
                  <c:v>138.75</c:v>
                </c:pt>
                <c:pt idx="855">
                  <c:v>142.32</c:v>
                </c:pt>
                <c:pt idx="856">
                  <c:v>140.94999999999999</c:v>
                </c:pt>
                <c:pt idx="857">
                  <c:v>145.08000000000001</c:v>
                </c:pt>
                <c:pt idx="858">
                  <c:v>142.69</c:v>
                </c:pt>
                <c:pt idx="859">
                  <c:v>140.47999999999999</c:v>
                </c:pt>
                <c:pt idx="860">
                  <c:v>138.69999999999999</c:v>
                </c:pt>
                <c:pt idx="861">
                  <c:v>138.55000000000001</c:v>
                </c:pt>
                <c:pt idx="862">
                  <c:v>131.94</c:v>
                </c:pt>
                <c:pt idx="863">
                  <c:v>131.11000000000001</c:v>
                </c:pt>
                <c:pt idx="864">
                  <c:v>129.36000000000001</c:v>
                </c:pt>
                <c:pt idx="865">
                  <c:v>130.12</c:v>
                </c:pt>
                <c:pt idx="866">
                  <c:v>125.76</c:v>
                </c:pt>
                <c:pt idx="867">
                  <c:v>124.04</c:v>
                </c:pt>
                <c:pt idx="868">
                  <c:v>128.19999999999999</c:v>
                </c:pt>
                <c:pt idx="869">
                  <c:v>127.28</c:v>
                </c:pt>
                <c:pt idx="870">
                  <c:v>128.06</c:v>
                </c:pt>
                <c:pt idx="871">
                  <c:v>126.06</c:v>
                </c:pt>
                <c:pt idx="872">
                  <c:v>126.71</c:v>
                </c:pt>
                <c:pt idx="873">
                  <c:v>124.16</c:v>
                </c:pt>
                <c:pt idx="874">
                  <c:v>126.22</c:v>
                </c:pt>
                <c:pt idx="875">
                  <c:v>128.82</c:v>
                </c:pt>
                <c:pt idx="876">
                  <c:v>129.74</c:v>
                </c:pt>
                <c:pt idx="877">
                  <c:v>132.16999999999999</c:v>
                </c:pt>
                <c:pt idx="878">
                  <c:v>132.97999999999999</c:v>
                </c:pt>
                <c:pt idx="879">
                  <c:v>130.69</c:v>
                </c:pt>
                <c:pt idx="880">
                  <c:v>130.38999999999999</c:v>
                </c:pt>
                <c:pt idx="881">
                  <c:v>129.9</c:v>
                </c:pt>
                <c:pt idx="882">
                  <c:v>130.565</c:v>
                </c:pt>
                <c:pt idx="883">
                  <c:v>128.05000000000001</c:v>
                </c:pt>
                <c:pt idx="884">
                  <c:v>124.63</c:v>
                </c:pt>
                <c:pt idx="885">
                  <c:v>127.74</c:v>
                </c:pt>
                <c:pt idx="886">
                  <c:v>126.04</c:v>
                </c:pt>
                <c:pt idx="887">
                  <c:v>120.63</c:v>
                </c:pt>
                <c:pt idx="888">
                  <c:v>126.2</c:v>
                </c:pt>
                <c:pt idx="889">
                  <c:v>129.72</c:v>
                </c:pt>
                <c:pt idx="890">
                  <c:v>132.75</c:v>
                </c:pt>
                <c:pt idx="891">
                  <c:v>133.96</c:v>
                </c:pt>
                <c:pt idx="892">
                  <c:v>138.72999999999999</c:v>
                </c:pt>
                <c:pt idx="893">
                  <c:v>138.99</c:v>
                </c:pt>
                <c:pt idx="894">
                  <c:v>138.76</c:v>
                </c:pt>
                <c:pt idx="895">
                  <c:v>140.55000000000001</c:v>
                </c:pt>
                <c:pt idx="896">
                  <c:v>142.97</c:v>
                </c:pt>
                <c:pt idx="897">
                  <c:v>142.08000000000001</c:v>
                </c:pt>
                <c:pt idx="898">
                  <c:v>140.46</c:v>
                </c:pt>
                <c:pt idx="899">
                  <c:v>142.08000000000001</c:v>
                </c:pt>
                <c:pt idx="900">
                  <c:v>145</c:v>
                </c:pt>
                <c:pt idx="901">
                  <c:v>147.06</c:v>
                </c:pt>
                <c:pt idx="902">
                  <c:v>140.91</c:v>
                </c:pt>
                <c:pt idx="903">
                  <c:v>142.66</c:v>
                </c:pt>
                <c:pt idx="904">
                  <c:v>145.13</c:v>
                </c:pt>
                <c:pt idx="905">
                  <c:v>143.91</c:v>
                </c:pt>
                <c:pt idx="906">
                  <c:v>144.57</c:v>
                </c:pt>
                <c:pt idx="907">
                  <c:v>146.69999999999999</c:v>
                </c:pt>
                <c:pt idx="908">
                  <c:v>147.53</c:v>
                </c:pt>
                <c:pt idx="909">
                  <c:v>146.97999999999999</c:v>
                </c:pt>
                <c:pt idx="910">
                  <c:v>147.85</c:v>
                </c:pt>
                <c:pt idx="911">
                  <c:v>144.76</c:v>
                </c:pt>
                <c:pt idx="912">
                  <c:v>146</c:v>
                </c:pt>
                <c:pt idx="913">
                  <c:v>145.25</c:v>
                </c:pt>
                <c:pt idx="914">
                  <c:v>143.55000000000001</c:v>
                </c:pt>
                <c:pt idx="915">
                  <c:v>147.58000000000001</c:v>
                </c:pt>
                <c:pt idx="916">
                  <c:v>146.15</c:v>
                </c:pt>
                <c:pt idx="917">
                  <c:v>145.47999999999999</c:v>
                </c:pt>
                <c:pt idx="918">
                  <c:v>145.66</c:v>
                </c:pt>
                <c:pt idx="919">
                  <c:v>145.52000000000001</c:v>
                </c:pt>
                <c:pt idx="920">
                  <c:v>148.12</c:v>
                </c:pt>
                <c:pt idx="921">
                  <c:v>149.93</c:v>
                </c:pt>
                <c:pt idx="922">
                  <c:v>148.38</c:v>
                </c:pt>
                <c:pt idx="923">
                  <c:v>150.56</c:v>
                </c:pt>
                <c:pt idx="924">
                  <c:v>154.4</c:v>
                </c:pt>
                <c:pt idx="925">
                  <c:v>152.9</c:v>
                </c:pt>
                <c:pt idx="926">
                  <c:v>153.30000000000001</c:v>
                </c:pt>
                <c:pt idx="927">
                  <c:v>153.77000000000001</c:v>
                </c:pt>
                <c:pt idx="928">
                  <c:v>153.56</c:v>
                </c:pt>
                <c:pt idx="929">
                  <c:v>153.56</c:v>
                </c:pt>
                <c:pt idx="930">
                  <c:v>153.72</c:v>
                </c:pt>
                <c:pt idx="931">
                  <c:v>153.1</c:v>
                </c:pt>
                <c:pt idx="932">
                  <c:v>151.54</c:v>
                </c:pt>
                <c:pt idx="933">
                  <c:v>149.19999999999999</c:v>
                </c:pt>
                <c:pt idx="934">
                  <c:v>145.59</c:v>
                </c:pt>
                <c:pt idx="935">
                  <c:v>144.69</c:v>
                </c:pt>
                <c:pt idx="936">
                  <c:v>146.74</c:v>
                </c:pt>
                <c:pt idx="937">
                  <c:v>148.33000000000001</c:v>
                </c:pt>
                <c:pt idx="938">
                  <c:v>152.06</c:v>
                </c:pt>
                <c:pt idx="939">
                  <c:v>155.04</c:v>
                </c:pt>
                <c:pt idx="940">
                  <c:v>155.38999999999999</c:v>
                </c:pt>
                <c:pt idx="941">
                  <c:v>153.53</c:v>
                </c:pt>
                <c:pt idx="942">
                  <c:v>151.49</c:v>
                </c:pt>
                <c:pt idx="943">
                  <c:v>152.77000000000001</c:v>
                </c:pt>
                <c:pt idx="944">
                  <c:v>153.83000000000001</c:v>
                </c:pt>
                <c:pt idx="945">
                  <c:v>156.88999999999999</c:v>
                </c:pt>
                <c:pt idx="946">
                  <c:v>154.85</c:v>
                </c:pt>
                <c:pt idx="947">
                  <c:v>157.80000000000001</c:v>
                </c:pt>
                <c:pt idx="948">
                  <c:v>156.94999999999999</c:v>
                </c:pt>
                <c:pt idx="949">
                  <c:v>158.41999999999999</c:v>
                </c:pt>
                <c:pt idx="950">
                  <c:v>159.34</c:v>
                </c:pt>
                <c:pt idx="951">
                  <c:v>160.69999999999999</c:v>
                </c:pt>
                <c:pt idx="952">
                  <c:v>157</c:v>
                </c:pt>
                <c:pt idx="953">
                  <c:v>155.87</c:v>
                </c:pt>
                <c:pt idx="954">
                  <c:v>169.19</c:v>
                </c:pt>
                <c:pt idx="955">
                  <c:v>170.2</c:v>
                </c:pt>
                <c:pt idx="956">
                  <c:v>169.39</c:v>
                </c:pt>
                <c:pt idx="957">
                  <c:v>169.48</c:v>
                </c:pt>
                <c:pt idx="958">
                  <c:v>169.65</c:v>
                </c:pt>
                <c:pt idx="959">
                  <c:v>170.9</c:v>
                </c:pt>
                <c:pt idx="960">
                  <c:v>174.8</c:v>
                </c:pt>
                <c:pt idx="961">
                  <c:v>167.73</c:v>
                </c:pt>
                <c:pt idx="962">
                  <c:v>169.21</c:v>
                </c:pt>
                <c:pt idx="963">
                  <c:v>170.58</c:v>
                </c:pt>
                <c:pt idx="964">
                  <c:v>168.74</c:v>
                </c:pt>
                <c:pt idx="965">
                  <c:v>167.83</c:v>
                </c:pt>
                <c:pt idx="966">
                  <c:v>168.94</c:v>
                </c:pt>
                <c:pt idx="967">
                  <c:v>173.1</c:v>
                </c:pt>
                <c:pt idx="968">
                  <c:v>174.28</c:v>
                </c:pt>
                <c:pt idx="969">
                  <c:v>175.7</c:v>
                </c:pt>
                <c:pt idx="970">
                  <c:v>174.07499999999999</c:v>
                </c:pt>
                <c:pt idx="971">
                  <c:v>172.44</c:v>
                </c:pt>
                <c:pt idx="972">
                  <c:v>173.01</c:v>
                </c:pt>
                <c:pt idx="973">
                  <c:v>176.75</c:v>
                </c:pt>
                <c:pt idx="974">
                  <c:v>177.53</c:v>
                </c:pt>
                <c:pt idx="975">
                  <c:v>176.93</c:v>
                </c:pt>
                <c:pt idx="976">
                  <c:v>175.54</c:v>
                </c:pt>
                <c:pt idx="977">
                  <c:v>174.83</c:v>
                </c:pt>
                <c:pt idx="978">
                  <c:v>176.44</c:v>
                </c:pt>
                <c:pt idx="979">
                  <c:v>174.31</c:v>
                </c:pt>
                <c:pt idx="980">
                  <c:v>173.5</c:v>
                </c:pt>
                <c:pt idx="981">
                  <c:v>175.9</c:v>
                </c:pt>
                <c:pt idx="982">
                  <c:v>177.69</c:v>
                </c:pt>
                <c:pt idx="983">
                  <c:v>176.64</c:v>
                </c:pt>
                <c:pt idx="984">
                  <c:v>175.8</c:v>
                </c:pt>
                <c:pt idx="985">
                  <c:v>174.215</c:v>
                </c:pt>
                <c:pt idx="986">
                  <c:v>176.14</c:v>
                </c:pt>
                <c:pt idx="987">
                  <c:v>179.988</c:v>
                </c:pt>
                <c:pt idx="988">
                  <c:v>177.75200000000001</c:v>
                </c:pt>
                <c:pt idx="989">
                  <c:v>178.01</c:v>
                </c:pt>
                <c:pt idx="990">
                  <c:v>180.15</c:v>
                </c:pt>
                <c:pt idx="991">
                  <c:v>179.88</c:v>
                </c:pt>
                <c:pt idx="992">
                  <c:v>180.17</c:v>
                </c:pt>
                <c:pt idx="993">
                  <c:v>180.79</c:v>
                </c:pt>
                <c:pt idx="994">
                  <c:v>179.07</c:v>
                </c:pt>
                <c:pt idx="995">
                  <c:v>179.9</c:v>
                </c:pt>
                <c:pt idx="996">
                  <c:v>184</c:v>
                </c:pt>
                <c:pt idx="997">
                  <c:v>182.38</c:v>
                </c:pt>
                <c:pt idx="998">
                  <c:v>186.9</c:v>
                </c:pt>
                <c:pt idx="999">
                  <c:v>187.24</c:v>
                </c:pt>
                <c:pt idx="1000">
                  <c:v>182.76499999999999</c:v>
                </c:pt>
                <c:pt idx="1001">
                  <c:v>186.74</c:v>
                </c:pt>
                <c:pt idx="1002">
                  <c:v>187.72</c:v>
                </c:pt>
                <c:pt idx="1003">
                  <c:v>187.42500000000001</c:v>
                </c:pt>
                <c:pt idx="1004">
                  <c:v>183.27</c:v>
                </c:pt>
                <c:pt idx="1005">
                  <c:v>184.31</c:v>
                </c:pt>
                <c:pt idx="1006">
                  <c:v>181.47</c:v>
                </c:pt>
                <c:pt idx="1007">
                  <c:v>178.74</c:v>
                </c:pt>
                <c:pt idx="1008">
                  <c:v>176.94</c:v>
                </c:pt>
                <c:pt idx="1009">
                  <c:v>178.08</c:v>
                </c:pt>
                <c:pt idx="1010">
                  <c:v>179.94</c:v>
                </c:pt>
                <c:pt idx="1011">
                  <c:v>169.68</c:v>
                </c:pt>
                <c:pt idx="1012">
                  <c:v>177.79499999999999</c:v>
                </c:pt>
                <c:pt idx="1013">
                  <c:v>182.75</c:v>
                </c:pt>
                <c:pt idx="1014">
                  <c:v>181.09</c:v>
                </c:pt>
                <c:pt idx="1015">
                  <c:v>181.63499999999999</c:v>
                </c:pt>
                <c:pt idx="1016">
                  <c:v>180.85</c:v>
                </c:pt>
                <c:pt idx="1017">
                  <c:v>186.99</c:v>
                </c:pt>
                <c:pt idx="1018">
                  <c:v>186.28</c:v>
                </c:pt>
                <c:pt idx="1019">
                  <c:v>188.92</c:v>
                </c:pt>
                <c:pt idx="1020">
                  <c:v>187.44</c:v>
                </c:pt>
                <c:pt idx="1021">
                  <c:v>188.88</c:v>
                </c:pt>
                <c:pt idx="1022">
                  <c:v>189.16</c:v>
                </c:pt>
                <c:pt idx="1023">
                  <c:v>188</c:v>
                </c:pt>
                <c:pt idx="1024">
                  <c:v>183.82</c:v>
                </c:pt>
                <c:pt idx="1025">
                  <c:v>185.97</c:v>
                </c:pt>
                <c:pt idx="1026">
                  <c:v>185.6</c:v>
                </c:pt>
                <c:pt idx="1027">
                  <c:v>183.76</c:v>
                </c:pt>
                <c:pt idx="1028">
                  <c:v>184.34</c:v>
                </c:pt>
                <c:pt idx="1029">
                  <c:v>182.3</c:v>
                </c:pt>
                <c:pt idx="1030">
                  <c:v>183.88</c:v>
                </c:pt>
                <c:pt idx="1031">
                  <c:v>183.66</c:v>
                </c:pt>
                <c:pt idx="1032">
                  <c:v>181.65</c:v>
                </c:pt>
                <c:pt idx="1033">
                  <c:v>179.93</c:v>
                </c:pt>
                <c:pt idx="1034">
                  <c:v>181.7</c:v>
                </c:pt>
                <c:pt idx="1035">
                  <c:v>181.31</c:v>
                </c:pt>
                <c:pt idx="1036">
                  <c:v>178.3</c:v>
                </c:pt>
                <c:pt idx="1037">
                  <c:v>177.7</c:v>
                </c:pt>
                <c:pt idx="1038">
                  <c:v>177.64</c:v>
                </c:pt>
                <c:pt idx="1039">
                  <c:v>180.1</c:v>
                </c:pt>
                <c:pt idx="1040">
                  <c:v>181.745</c:v>
                </c:pt>
                <c:pt idx="1041">
                  <c:v>184.9</c:v>
                </c:pt>
                <c:pt idx="1042">
                  <c:v>184.07</c:v>
                </c:pt>
                <c:pt idx="1043">
                  <c:v>187.06</c:v>
                </c:pt>
                <c:pt idx="1044">
                  <c:v>188.01499999999999</c:v>
                </c:pt>
                <c:pt idx="1045">
                  <c:v>186.09</c:v>
                </c:pt>
                <c:pt idx="1046">
                  <c:v>183.08</c:v>
                </c:pt>
                <c:pt idx="1047">
                  <c:v>182.52</c:v>
                </c:pt>
                <c:pt idx="1048">
                  <c:v>183.73500000000001</c:v>
                </c:pt>
                <c:pt idx="1049">
                  <c:v>182.91</c:v>
                </c:pt>
                <c:pt idx="1050">
                  <c:v>187.8</c:v>
                </c:pt>
                <c:pt idx="1051">
                  <c:v>189.33</c:v>
                </c:pt>
                <c:pt idx="1052">
                  <c:v>186.81</c:v>
                </c:pt>
                <c:pt idx="1053">
                  <c:v>186.92</c:v>
                </c:pt>
                <c:pt idx="1054">
                  <c:v>195.005</c:v>
                </c:pt>
                <c:pt idx="1055">
                  <c:v>197.73</c:v>
                </c:pt>
                <c:pt idx="1056">
                  <c:v>193.49</c:v>
                </c:pt>
                <c:pt idx="1057">
                  <c:v>197.28</c:v>
                </c:pt>
                <c:pt idx="1058">
                  <c:v>199.94</c:v>
                </c:pt>
                <c:pt idx="1059">
                  <c:v>198.65</c:v>
                </c:pt>
                <c:pt idx="1060">
                  <c:v>200.04</c:v>
                </c:pt>
                <c:pt idx="1061">
                  <c:v>199.4</c:v>
                </c:pt>
                <c:pt idx="1062">
                  <c:v>199.995</c:v>
                </c:pt>
                <c:pt idx="1063">
                  <c:v>200.09</c:v>
                </c:pt>
                <c:pt idx="1064">
                  <c:v>194.8</c:v>
                </c:pt>
                <c:pt idx="1065">
                  <c:v>194.56</c:v>
                </c:pt>
                <c:pt idx="1066">
                  <c:v>195.59</c:v>
                </c:pt>
                <c:pt idx="1067">
                  <c:v>191.35</c:v>
                </c:pt>
                <c:pt idx="1068">
                  <c:v>189.59</c:v>
                </c:pt>
                <c:pt idx="1069">
                  <c:v>181.14</c:v>
                </c:pt>
                <c:pt idx="1070">
                  <c:v>185</c:v>
                </c:pt>
                <c:pt idx="1071">
                  <c:v>184.1</c:v>
                </c:pt>
                <c:pt idx="1072">
                  <c:v>183.2</c:v>
                </c:pt>
                <c:pt idx="1073">
                  <c:v>182.91</c:v>
                </c:pt>
                <c:pt idx="1074">
                  <c:v>180.39</c:v>
                </c:pt>
                <c:pt idx="1075">
                  <c:v>183.84</c:v>
                </c:pt>
                <c:pt idx="1076">
                  <c:v>184.72</c:v>
                </c:pt>
                <c:pt idx="1077">
                  <c:v>185.05</c:v>
                </c:pt>
                <c:pt idx="1078">
                  <c:v>189.285</c:v>
                </c:pt>
                <c:pt idx="1079">
                  <c:v>166.75</c:v>
                </c:pt>
                <c:pt idx="1080">
                  <c:v>154.21</c:v>
                </c:pt>
                <c:pt idx="1081">
                  <c:v>161.71</c:v>
                </c:pt>
                <c:pt idx="1082">
                  <c:v>166.55</c:v>
                </c:pt>
                <c:pt idx="1083">
                  <c:v>165.16499999999999</c:v>
                </c:pt>
                <c:pt idx="1084">
                  <c:v>166.4</c:v>
                </c:pt>
                <c:pt idx="1085">
                  <c:v>168.14</c:v>
                </c:pt>
                <c:pt idx="1086">
                  <c:v>167.81</c:v>
                </c:pt>
                <c:pt idx="1087">
                  <c:v>172.11</c:v>
                </c:pt>
                <c:pt idx="1088">
                  <c:v>174.86</c:v>
                </c:pt>
                <c:pt idx="1089">
                  <c:v>177.04</c:v>
                </c:pt>
                <c:pt idx="1090">
                  <c:v>177.64</c:v>
                </c:pt>
                <c:pt idx="1091">
                  <c:v>177.92</c:v>
                </c:pt>
                <c:pt idx="1092">
                  <c:v>179.92</c:v>
                </c:pt>
                <c:pt idx="1093">
                  <c:v>181.38</c:v>
                </c:pt>
                <c:pt idx="1094">
                  <c:v>177.34</c:v>
                </c:pt>
                <c:pt idx="1095">
                  <c:v>176.7</c:v>
                </c:pt>
                <c:pt idx="1096">
                  <c:v>174.15</c:v>
                </c:pt>
                <c:pt idx="1097">
                  <c:v>173.69</c:v>
                </c:pt>
                <c:pt idx="1098">
                  <c:v>173.22</c:v>
                </c:pt>
                <c:pt idx="1099">
                  <c:v>172.78</c:v>
                </c:pt>
                <c:pt idx="1100">
                  <c:v>177.55</c:v>
                </c:pt>
                <c:pt idx="1101">
                  <c:v>174.48</c:v>
                </c:pt>
                <c:pt idx="1102">
                  <c:v>175</c:v>
                </c:pt>
                <c:pt idx="1103">
                  <c:v>177.24</c:v>
                </c:pt>
                <c:pt idx="1104">
                  <c:v>174.53</c:v>
                </c:pt>
                <c:pt idx="1105">
                  <c:v>177.49</c:v>
                </c:pt>
                <c:pt idx="1106">
                  <c:v>180.095</c:v>
                </c:pt>
                <c:pt idx="1107">
                  <c:v>184.8</c:v>
                </c:pt>
                <c:pt idx="1108">
                  <c:v>187</c:v>
                </c:pt>
                <c:pt idx="1109">
                  <c:v>185.29</c:v>
                </c:pt>
                <c:pt idx="1110">
                  <c:v>186.85</c:v>
                </c:pt>
                <c:pt idx="1111">
                  <c:v>186.45</c:v>
                </c:pt>
                <c:pt idx="1112">
                  <c:v>190.04</c:v>
                </c:pt>
                <c:pt idx="1113">
                  <c:v>190.23</c:v>
                </c:pt>
                <c:pt idx="1114">
                  <c:v>191.64</c:v>
                </c:pt>
                <c:pt idx="1115">
                  <c:v>194.27</c:v>
                </c:pt>
                <c:pt idx="1116">
                  <c:v>193.75</c:v>
                </c:pt>
                <c:pt idx="1117">
                  <c:v>194.31</c:v>
                </c:pt>
                <c:pt idx="1118">
                  <c:v>190.68</c:v>
                </c:pt>
                <c:pt idx="1119">
                  <c:v>187.101</c:v>
                </c:pt>
                <c:pt idx="1120">
                  <c:v>184.9</c:v>
                </c:pt>
                <c:pt idx="1121">
                  <c:v>184.44</c:v>
                </c:pt>
                <c:pt idx="1122">
                  <c:v>183.04499999999999</c:v>
                </c:pt>
                <c:pt idx="1123">
                  <c:v>185.75</c:v>
                </c:pt>
                <c:pt idx="1124">
                  <c:v>182.95</c:v>
                </c:pt>
                <c:pt idx="1125">
                  <c:v>181.91499999999999</c:v>
                </c:pt>
                <c:pt idx="1126">
                  <c:v>182.82</c:v>
                </c:pt>
                <c:pt idx="1127">
                  <c:v>187.13</c:v>
                </c:pt>
                <c:pt idx="1128">
                  <c:v>186.63</c:v>
                </c:pt>
                <c:pt idx="1129">
                  <c:v>189.86</c:v>
                </c:pt>
                <c:pt idx="1130">
                  <c:v>187.63</c:v>
                </c:pt>
                <c:pt idx="1131">
                  <c:v>187.05</c:v>
                </c:pt>
                <c:pt idx="1132">
                  <c:v>188.22</c:v>
                </c:pt>
                <c:pt idx="1133">
                  <c:v>187.15</c:v>
                </c:pt>
                <c:pt idx="1134">
                  <c:v>188.05</c:v>
                </c:pt>
                <c:pt idx="1135">
                  <c:v>188.35</c:v>
                </c:pt>
                <c:pt idx="1136">
                  <c:v>188.85</c:v>
                </c:pt>
                <c:pt idx="1137">
                  <c:v>185.25</c:v>
                </c:pt>
                <c:pt idx="1138">
                  <c:v>187.85</c:v>
                </c:pt>
                <c:pt idx="1139">
                  <c:v>189.565</c:v>
                </c:pt>
                <c:pt idx="1140">
                  <c:v>188.58</c:v>
                </c:pt>
                <c:pt idx="1141">
                  <c:v>194.69499999999999</c:v>
                </c:pt>
                <c:pt idx="1142">
                  <c:v>190.51</c:v>
                </c:pt>
                <c:pt idx="1143">
                  <c:v>199</c:v>
                </c:pt>
                <c:pt idx="1144">
                  <c:v>196.45</c:v>
                </c:pt>
                <c:pt idx="1145">
                  <c:v>196.04</c:v>
                </c:pt>
                <c:pt idx="1146">
                  <c:v>200.01</c:v>
                </c:pt>
                <c:pt idx="1147">
                  <c:v>207.44</c:v>
                </c:pt>
                <c:pt idx="1148">
                  <c:v>209.72</c:v>
                </c:pt>
                <c:pt idx="1149">
                  <c:v>208.5</c:v>
                </c:pt>
                <c:pt idx="1150">
                  <c:v>208.37</c:v>
                </c:pt>
                <c:pt idx="1151">
                  <c:v>209.4</c:v>
                </c:pt>
                <c:pt idx="1152">
                  <c:v>214.16</c:v>
                </c:pt>
                <c:pt idx="1153">
                  <c:v>206.76</c:v>
                </c:pt>
                <c:pt idx="1154">
                  <c:v>204.15</c:v>
                </c:pt>
                <c:pt idx="1155">
                  <c:v>199.33</c:v>
                </c:pt>
                <c:pt idx="1156">
                  <c:v>202.98</c:v>
                </c:pt>
                <c:pt idx="1157">
                  <c:v>203.49</c:v>
                </c:pt>
                <c:pt idx="1158">
                  <c:v>198.25</c:v>
                </c:pt>
                <c:pt idx="1159">
                  <c:v>199.28</c:v>
                </c:pt>
                <c:pt idx="1160">
                  <c:v>201.9</c:v>
                </c:pt>
                <c:pt idx="1161">
                  <c:v>206.98</c:v>
                </c:pt>
                <c:pt idx="1162">
                  <c:v>205.83</c:v>
                </c:pt>
                <c:pt idx="1163">
                  <c:v>209.96</c:v>
                </c:pt>
                <c:pt idx="1164">
                  <c:v>210.31</c:v>
                </c:pt>
                <c:pt idx="1165">
                  <c:v>215.96</c:v>
                </c:pt>
                <c:pt idx="1166">
                  <c:v>218.03</c:v>
                </c:pt>
                <c:pt idx="1167">
                  <c:v>220.75</c:v>
                </c:pt>
                <c:pt idx="1168">
                  <c:v>227.21</c:v>
                </c:pt>
                <c:pt idx="1169">
                  <c:v>226.09</c:v>
                </c:pt>
                <c:pt idx="1170">
                  <c:v>226.41</c:v>
                </c:pt>
                <c:pt idx="1171">
                  <c:v>229.83</c:v>
                </c:pt>
                <c:pt idx="1172">
                  <c:v>228.4</c:v>
                </c:pt>
                <c:pt idx="1173">
                  <c:v>230.23</c:v>
                </c:pt>
                <c:pt idx="1174">
                  <c:v>232.39</c:v>
                </c:pt>
                <c:pt idx="1175">
                  <c:v>230.77</c:v>
                </c:pt>
                <c:pt idx="1176">
                  <c:v>224.91</c:v>
                </c:pt>
                <c:pt idx="1177">
                  <c:v>219.84</c:v>
                </c:pt>
                <c:pt idx="1178">
                  <c:v>225.01</c:v>
                </c:pt>
                <c:pt idx="1179">
                  <c:v>226.94</c:v>
                </c:pt>
                <c:pt idx="1180">
                  <c:v>228.5</c:v>
                </c:pt>
                <c:pt idx="1181">
                  <c:v>225.6</c:v>
                </c:pt>
                <c:pt idx="1182">
                  <c:v>220.06</c:v>
                </c:pt>
                <c:pt idx="1183">
                  <c:v>222.965</c:v>
                </c:pt>
                <c:pt idx="1184">
                  <c:v>222.03</c:v>
                </c:pt>
                <c:pt idx="1185">
                  <c:v>222.505</c:v>
                </c:pt>
                <c:pt idx="1186">
                  <c:v>226.78</c:v>
                </c:pt>
                <c:pt idx="1187">
                  <c:v>227.9</c:v>
                </c:pt>
                <c:pt idx="1188">
                  <c:v>223.185</c:v>
                </c:pt>
                <c:pt idx="1189">
                  <c:v>221.46</c:v>
                </c:pt>
                <c:pt idx="1190">
                  <c:v>218.06</c:v>
                </c:pt>
                <c:pt idx="1191">
                  <c:v>220.44</c:v>
                </c:pt>
                <c:pt idx="1192">
                  <c:v>222.83</c:v>
                </c:pt>
                <c:pt idx="1193">
                  <c:v>224.42</c:v>
                </c:pt>
                <c:pt idx="1194">
                  <c:v>225.84</c:v>
                </c:pt>
                <c:pt idx="1195">
                  <c:v>228.9</c:v>
                </c:pt>
                <c:pt idx="1196">
                  <c:v>232.02</c:v>
                </c:pt>
                <c:pt idx="1197">
                  <c:v>234.1</c:v>
                </c:pt>
                <c:pt idx="1198">
                  <c:v>234.5</c:v>
                </c:pt>
                <c:pt idx="1199">
                  <c:v>226.21</c:v>
                </c:pt>
                <c:pt idx="1200">
                  <c:v>234.29</c:v>
                </c:pt>
                <c:pt idx="1201">
                  <c:v>239.01499999999999</c:v>
                </c:pt>
                <c:pt idx="1202">
                  <c:v>237.14</c:v>
                </c:pt>
                <c:pt idx="1203">
                  <c:v>236.5</c:v>
                </c:pt>
                <c:pt idx="1204">
                  <c:v>234.06</c:v>
                </c:pt>
                <c:pt idx="1205">
                  <c:v>239.01</c:v>
                </c:pt>
                <c:pt idx="1206">
                  <c:v>237.02</c:v>
                </c:pt>
                <c:pt idx="1207">
                  <c:v>238.01</c:v>
                </c:pt>
                <c:pt idx="1208">
                  <c:v>232.5</c:v>
                </c:pt>
                <c:pt idx="1209">
                  <c:v>230.54499999999999</c:v>
                </c:pt>
                <c:pt idx="1210">
                  <c:v>231.92</c:v>
                </c:pt>
                <c:pt idx="1211">
                  <c:v>230.46</c:v>
                </c:pt>
                <c:pt idx="1212">
                  <c:v>228.85</c:v>
                </c:pt>
                <c:pt idx="1213">
                  <c:v>229.2</c:v>
                </c:pt>
                <c:pt idx="1214">
                  <c:v>228.82</c:v>
                </c:pt>
                <c:pt idx="1215">
                  <c:v>225.52</c:v>
                </c:pt>
                <c:pt idx="1216">
                  <c:v>224.77500000000001</c:v>
                </c:pt>
                <c:pt idx="1217">
                  <c:v>223.28</c:v>
                </c:pt>
                <c:pt idx="1218">
                  <c:v>217.45</c:v>
                </c:pt>
                <c:pt idx="1219">
                  <c:v>211.63</c:v>
                </c:pt>
                <c:pt idx="1220">
                  <c:v>214.94</c:v>
                </c:pt>
                <c:pt idx="1221">
                  <c:v>218.35</c:v>
                </c:pt>
                <c:pt idx="1222">
                  <c:v>208.65</c:v>
                </c:pt>
                <c:pt idx="1223">
                  <c:v>213.352</c:v>
                </c:pt>
                <c:pt idx="1224">
                  <c:v>200.11</c:v>
                </c:pt>
                <c:pt idx="1225">
                  <c:v>204.8</c:v>
                </c:pt>
                <c:pt idx="1226">
                  <c:v>204.4</c:v>
                </c:pt>
                <c:pt idx="1227">
                  <c:v>199.49</c:v>
                </c:pt>
                <c:pt idx="1228">
                  <c:v>195.6</c:v>
                </c:pt>
                <c:pt idx="1229">
                  <c:v>193.9</c:v>
                </c:pt>
                <c:pt idx="1230">
                  <c:v>200.72</c:v>
                </c:pt>
                <c:pt idx="1231">
                  <c:v>198.16499999999999</c:v>
                </c:pt>
                <c:pt idx="1232">
                  <c:v>197.41</c:v>
                </c:pt>
                <c:pt idx="1233">
                  <c:v>198.77</c:v>
                </c:pt>
                <c:pt idx="1234">
                  <c:v>192.52</c:v>
                </c:pt>
                <c:pt idx="1235">
                  <c:v>193.38</c:v>
                </c:pt>
                <c:pt idx="1236">
                  <c:v>193.07</c:v>
                </c:pt>
                <c:pt idx="1237">
                  <c:v>192.9</c:v>
                </c:pt>
                <c:pt idx="1238">
                  <c:v>200</c:v>
                </c:pt>
                <c:pt idx="1239">
                  <c:v>203.595</c:v>
                </c:pt>
                <c:pt idx="1240">
                  <c:v>205.83500000000001</c:v>
                </c:pt>
                <c:pt idx="1241">
                  <c:v>200.89</c:v>
                </c:pt>
                <c:pt idx="1242">
                  <c:v>198.42</c:v>
                </c:pt>
                <c:pt idx="1243">
                  <c:v>188.19</c:v>
                </c:pt>
                <c:pt idx="1244">
                  <c:v>187.86</c:v>
                </c:pt>
                <c:pt idx="1245">
                  <c:v>187.66</c:v>
                </c:pt>
                <c:pt idx="1246">
                  <c:v>182.995</c:v>
                </c:pt>
                <c:pt idx="1247">
                  <c:v>167.14500000000001</c:v>
                </c:pt>
                <c:pt idx="1248">
                  <c:v>162</c:v>
                </c:pt>
                <c:pt idx="1249">
                  <c:v>185.23</c:v>
                </c:pt>
                <c:pt idx="1250">
                  <c:v>172.11500000000001</c:v>
                </c:pt>
                <c:pt idx="1251">
                  <c:v>185.44</c:v>
                </c:pt>
                <c:pt idx="1252">
                  <c:v>179.93</c:v>
                </c:pt>
                <c:pt idx="1253">
                  <c:v>186.84</c:v>
                </c:pt>
                <c:pt idx="1254">
                  <c:v>181.41</c:v>
                </c:pt>
                <c:pt idx="1255">
                  <c:v>176.29</c:v>
                </c:pt>
                <c:pt idx="125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179457</xdr:colOff>
      <xdr:row>5</xdr:row>
      <xdr:rowOff>22207</xdr:rowOff>
    </xdr:from>
    <xdr:to>
      <xdr:col>2</xdr:col>
      <xdr:colOff>1171871</xdr:colOff>
      <xdr:row>9</xdr:row>
      <xdr:rowOff>82825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D310FE1-9D7A-5579-4CF4-1259BDB78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370" y="1264598"/>
          <a:ext cx="2759371" cy="944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Amazon.com%20Inc%20(AMZN_US).xlsx" TargetMode="External"/><Relationship Id="rId1" Type="http://schemas.openxmlformats.org/officeDocument/2006/relationships/externalLinkPath" Target="Amazon.com%20Inc%20(AMZN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-49.639000000000003</v>
          </cell>
          <cell r="C14">
            <v>64.123999999999995</v>
          </cell>
          <cell r="D14">
            <v>270</v>
          </cell>
          <cell r="E14">
            <v>440</v>
          </cell>
          <cell r="F14">
            <v>432</v>
          </cell>
          <cell r="G14">
            <v>389</v>
          </cell>
          <cell r="H14">
            <v>655</v>
          </cell>
          <cell r="I14">
            <v>842</v>
          </cell>
          <cell r="J14">
            <v>1129</v>
          </cell>
          <cell r="K14">
            <v>1406</v>
          </cell>
          <cell r="L14">
            <v>862</v>
          </cell>
          <cell r="M14">
            <v>676</v>
          </cell>
          <cell r="N14">
            <v>745</v>
          </cell>
          <cell r="O14">
            <v>178</v>
          </cell>
          <cell r="P14">
            <v>2233</v>
          </cell>
          <cell r="Q14">
            <v>4186</v>
          </cell>
          <cell r="R14">
            <v>4106</v>
          </cell>
          <cell r="S14">
            <v>12421</v>
          </cell>
          <cell r="T14">
            <v>14541</v>
          </cell>
          <cell r="U14">
            <v>22899</v>
          </cell>
          <cell r="V14">
            <v>24879</v>
          </cell>
          <cell r="W14">
            <v>12248</v>
          </cell>
          <cell r="X14">
            <v>36852</v>
          </cell>
          <cell r="Y14">
            <v>68593</v>
          </cell>
          <cell r="Z14">
            <v>68593</v>
          </cell>
        </row>
      </sheetData>
      <sheetData sheetId="2" refreshError="1"/>
      <sheetData sheetId="3">
        <row r="7">
          <cell r="B7">
            <v>265.74200000000002</v>
          </cell>
          <cell r="C7">
            <v>82.274000000000001</v>
          </cell>
          <cell r="D7">
            <v>76</v>
          </cell>
          <cell r="E7">
            <v>76</v>
          </cell>
          <cell r="F7">
            <v>121</v>
          </cell>
          <cell r="G7">
            <v>205</v>
          </cell>
          <cell r="H7">
            <v>246</v>
          </cell>
          <cell r="I7">
            <v>287</v>
          </cell>
          <cell r="J7">
            <v>378</v>
          </cell>
          <cell r="K7">
            <v>568</v>
          </cell>
          <cell r="L7">
            <v>1083</v>
          </cell>
          <cell r="M7">
            <v>2159</v>
          </cell>
          <cell r="N7">
            <v>3253</v>
          </cell>
          <cell r="O7">
            <v>4746</v>
          </cell>
          <cell r="P7">
            <v>6281</v>
          </cell>
          <cell r="Q7">
            <v>8116</v>
          </cell>
          <cell r="R7">
            <v>11478</v>
          </cell>
          <cell r="S7">
            <v>15341</v>
          </cell>
          <cell r="T7">
            <v>21789</v>
          </cell>
          <cell r="U7">
            <v>25180</v>
          </cell>
          <cell r="V7">
            <v>34433</v>
          </cell>
          <cell r="W7">
            <v>41921</v>
          </cell>
          <cell r="X7">
            <v>48663</v>
          </cell>
          <cell r="Y7">
            <v>52795</v>
          </cell>
          <cell r="Z7">
            <v>52795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3" activePane="bottomLeft" state="frozen"/>
      <selection pane="bottomLeft" activeCell="C24" sqref="C2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0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0" t="str">
        <f>E5</f>
        <v>AMZN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9" t="s">
        <v>53</v>
      </c>
      <c r="E4" s="139"/>
      <c r="F4" s="139" t="s">
        <v>51</v>
      </c>
      <c r="G4" s="139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238</v>
      </c>
      <c r="F5" s="2" t="s">
        <v>114</v>
      </c>
      <c r="G5" s="52">
        <f>E8*E9</f>
        <v>1807744.53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47"/>
      <c r="D6" s="2" t="s">
        <v>49</v>
      </c>
      <c r="E6" s="51">
        <v>45765</v>
      </c>
      <c r="F6" s="2" t="s">
        <v>100</v>
      </c>
      <c r="G6" s="52">
        <f>BS!Y5</f>
        <v>78779</v>
      </c>
      <c r="H6" s="77" t="s">
        <v>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1">
        <v>46022</v>
      </c>
      <c r="F7" s="2" t="s">
        <v>75</v>
      </c>
      <c r="G7" s="52">
        <f>BS!Y32+BS!Y26+BS!Y33</f>
        <v>130900</v>
      </c>
      <c r="H7" s="77" t="s">
        <v>101</v>
      </c>
      <c r="I7" s="2"/>
      <c r="J7" s="2"/>
      <c r="K7" s="2"/>
      <c r="L7" s="16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3" t="s">
        <v>81</v>
      </c>
      <c r="E8" s="84">
        <v>172.61</v>
      </c>
      <c r="F8" s="2" t="s">
        <v>52</v>
      </c>
      <c r="G8" s="52">
        <f>G5-G6+G7</f>
        <v>1859865.53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7"/>
      <c r="C9" s="77"/>
      <c r="D9" s="2" t="s">
        <v>54</v>
      </c>
      <c r="E9" s="52">
        <f>IS!Z31</f>
        <v>10473</v>
      </c>
      <c r="F9" s="2" t="s">
        <v>55</v>
      </c>
      <c r="G9" s="53">
        <f>G8/E9</f>
        <v>177.58670199560777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108</v>
      </c>
      <c r="E10" s="169">
        <f ca="1">E8/N124</f>
        <v>28.166244984650604</v>
      </c>
      <c r="F10" s="2" t="s">
        <v>118</v>
      </c>
      <c r="G10" s="168">
        <f>G8/N41</f>
        <v>2.6712265550606888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107</v>
      </c>
      <c r="E11" s="169">
        <f ca="1">E10/((N124/J124)^(1/5)-1)/100</f>
        <v>2.1372589586402349</v>
      </c>
      <c r="F11" s="2" t="s">
        <v>119</v>
      </c>
      <c r="G11" s="168">
        <f>G8/N44</f>
        <v>23.036099062387752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106</v>
      </c>
      <c r="C12" s="2"/>
      <c r="D12" s="2" t="s">
        <v>120</v>
      </c>
      <c r="E12" s="168">
        <f>G5/N41</f>
        <v>2.5963679176858037</v>
      </c>
      <c r="F12" s="15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7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9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6"/>
      <c r="U17" s="2"/>
      <c r="V17" s="2"/>
      <c r="W17" s="2"/>
      <c r="X17" s="2"/>
    </row>
    <row r="18" spans="2:24" s="1" customFormat="1">
      <c r="B18" s="139" t="s">
        <v>2</v>
      </c>
      <c r="C18" s="86" t="s">
        <v>111</v>
      </c>
      <c r="D18" s="18" t="s">
        <v>110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116</v>
      </c>
      <c r="G20" s="181" t="s">
        <v>113</v>
      </c>
      <c r="H20" s="181"/>
      <c r="I20" s="181"/>
      <c r="J20" s="12"/>
      <c r="K20" s="13"/>
      <c r="L20" s="2"/>
      <c r="M20" s="2"/>
      <c r="N20" s="2"/>
      <c r="O20" s="2"/>
      <c r="P20" s="12" t="s">
        <v>37</v>
      </c>
      <c r="Q20" s="12"/>
      <c r="R20" s="54">
        <f>G5</f>
        <v>1807744.53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105</v>
      </c>
      <c r="F21" s="28" t="s">
        <v>117</v>
      </c>
      <c r="G21" s="73">
        <v>-0.1</v>
      </c>
      <c r="H21" s="73">
        <v>0</v>
      </c>
      <c r="I21" s="73">
        <v>0.05</v>
      </c>
      <c r="J21" s="12"/>
      <c r="K21" s="13"/>
      <c r="L21" s="2"/>
      <c r="M21" s="2"/>
      <c r="N21" s="2"/>
      <c r="O21" s="2"/>
      <c r="P21" s="12" t="s">
        <v>38</v>
      </c>
      <c r="Q21" s="12"/>
      <c r="R21" s="55">
        <f>R20/(R20+R27)</f>
        <v>0.93247859626952856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116</v>
      </c>
      <c r="G22" s="181" t="s">
        <v>113</v>
      </c>
      <c r="H22" s="181"/>
      <c r="I22" s="181"/>
      <c r="J22" s="12"/>
      <c r="K22" s="13"/>
      <c r="L22" s="2"/>
      <c r="M22" s="2"/>
      <c r="N22" s="2"/>
      <c r="O22" s="2"/>
      <c r="P22" s="12" t="s">
        <v>39</v>
      </c>
      <c r="Q22" s="12"/>
      <c r="R22" s="75">
        <f>R23+R24*R25</f>
        <v>8.7749999999999995E-2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105</v>
      </c>
      <c r="F23" s="28" t="s">
        <v>117</v>
      </c>
      <c r="G23" s="73">
        <v>0.03</v>
      </c>
      <c r="H23" s="73">
        <v>0.06</v>
      </c>
      <c r="I23" s="73">
        <v>0.1</v>
      </c>
      <c r="J23" s="12"/>
      <c r="K23" s="13"/>
      <c r="L23" s="2"/>
      <c r="M23" s="2"/>
      <c r="N23" s="2"/>
      <c r="O23" s="2"/>
      <c r="P23" s="12" t="s">
        <v>64</v>
      </c>
      <c r="Q23" s="12"/>
      <c r="R23" s="75">
        <v>4.6100000000000002E-2</v>
      </c>
      <c r="S23" s="77" t="s">
        <v>63</v>
      </c>
      <c r="T23" s="77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6"/>
      <c r="H24" s="56"/>
      <c r="I24" s="56"/>
      <c r="J24" s="12"/>
      <c r="K24" s="13"/>
      <c r="L24" s="2"/>
      <c r="M24" s="2"/>
      <c r="N24" s="2"/>
      <c r="O24" s="2"/>
      <c r="P24" s="12" t="s">
        <v>104</v>
      </c>
      <c r="Q24" s="12"/>
      <c r="R24" s="2">
        <v>1.19</v>
      </c>
      <c r="S24" s="77" t="s">
        <v>251</v>
      </c>
      <c r="T24" s="77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3">
        <f>H25+0.005</f>
        <v>8.9307164180260204E-2</v>
      </c>
      <c r="H25" s="74">
        <f>R34</f>
        <v>8.43071641802602E-2</v>
      </c>
      <c r="I25" s="73">
        <f>H25</f>
        <v>8.43071641802602E-2</v>
      </c>
      <c r="J25" s="12"/>
      <c r="K25" s="13"/>
      <c r="L25" s="2"/>
      <c r="M25" s="2"/>
      <c r="N25" s="2"/>
      <c r="O25" s="2"/>
      <c r="P25" s="12" t="s">
        <v>40</v>
      </c>
      <c r="Q25" s="12"/>
      <c r="R25" s="75">
        <v>3.5000000000000003E-2</v>
      </c>
      <c r="S25" s="77" t="s">
        <v>65</v>
      </c>
      <c r="T25" s="77"/>
      <c r="U25" s="2"/>
      <c r="V25" s="2"/>
      <c r="W25" s="2"/>
      <c r="X25" s="2"/>
    </row>
    <row r="26" spans="2:24" s="1" customFormat="1">
      <c r="B26" s="2" t="s">
        <v>8</v>
      </c>
      <c r="C26" s="73">
        <f>CHOOSE(C22,G25,H25,I25)</f>
        <v>8.9307164180260204E-2</v>
      </c>
      <c r="D26" s="11" t="s">
        <v>112</v>
      </c>
      <c r="E26" s="2"/>
      <c r="F26" s="4"/>
      <c r="G26" s="73">
        <f>H26-0.002</f>
        <v>1.8000000000000002E-2</v>
      </c>
      <c r="H26" s="73">
        <v>0.02</v>
      </c>
      <c r="I26" s="73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3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4">
        <f>G7</f>
        <v>130900</v>
      </c>
      <c r="S27" s="165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105</v>
      </c>
      <c r="G28" s="96">
        <v>120.76</v>
      </c>
      <c r="H28" s="97">
        <v>145.19999999999999</v>
      </c>
      <c r="I28" s="98">
        <v>161.69999999999999</v>
      </c>
      <c r="J28" s="2"/>
      <c r="K28" s="13"/>
      <c r="L28" s="2"/>
      <c r="M28" s="2"/>
      <c r="N28" s="2"/>
      <c r="O28" s="2"/>
      <c r="P28" s="2" t="s">
        <v>42</v>
      </c>
      <c r="Q28" s="2"/>
      <c r="R28" s="75">
        <f>R27/(R20+R27)</f>
        <v>6.7521403730471413E-2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9">
        <f>G28/E8-1</f>
        <v>-0.30038815827588206</v>
      </c>
      <c r="H29" s="100">
        <f>H28/E8-1</f>
        <v>-0.15879728868547605</v>
      </c>
      <c r="I29" s="101">
        <f>I28/E8-1</f>
        <v>-6.3206071490643834E-2</v>
      </c>
      <c r="J29" s="2"/>
      <c r="K29" s="13"/>
      <c r="L29" s="2"/>
      <c r="M29" s="2"/>
      <c r="N29" s="2"/>
      <c r="O29" s="2"/>
      <c r="P29" s="2" t="s">
        <v>43</v>
      </c>
      <c r="Q29" s="2"/>
      <c r="R29" s="75">
        <v>4.2500000000000003E-2</v>
      </c>
      <c r="S29" s="77" t="s">
        <v>252</v>
      </c>
      <c r="T29" s="77"/>
      <c r="U29" s="2" t="s">
        <v>102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2">
        <f>(G28/E8)^(1/R62)-1</f>
        <v>-7.8816053088448523E-2</v>
      </c>
      <c r="H30" s="74">
        <f>(H28/E8)^(1/R62)-1</f>
        <v>-3.89603736220826E-2</v>
      </c>
      <c r="I30" s="103">
        <f>(I28/E8)^(1/R62)-1</f>
        <v>-1.4892840497862325E-2</v>
      </c>
      <c r="J30" s="2"/>
      <c r="K30" s="13"/>
      <c r="L30" s="2"/>
      <c r="M30" s="2"/>
      <c r="N30" s="2"/>
      <c r="O30" s="2"/>
      <c r="P30" s="2" t="s">
        <v>44</v>
      </c>
      <c r="Q30" s="2"/>
      <c r="R30" s="75">
        <f>M79</f>
        <v>0.13503075174162707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109</v>
      </c>
      <c r="E31" s="31"/>
      <c r="F31" s="14"/>
      <c r="G31" s="80"/>
      <c r="H31" s="80"/>
      <c r="I31" s="80"/>
      <c r="J31" s="2"/>
      <c r="K31" s="13"/>
      <c r="L31" s="2"/>
      <c r="M31" s="2"/>
      <c r="N31" s="2"/>
      <c r="O31" s="2"/>
      <c r="P31" s="2"/>
      <c r="Q31" s="2"/>
      <c r="R31" s="75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6">
        <f ca="1">R140</f>
        <v>355.26116855152776</v>
      </c>
      <c r="H32" s="97">
        <f ca="1">R141</f>
        <v>386.76778679433619</v>
      </c>
      <c r="I32" s="98">
        <f ca="1">R142</f>
        <v>422.76467307503395</v>
      </c>
      <c r="J32" s="2"/>
      <c r="K32" s="13"/>
      <c r="L32" s="2"/>
      <c r="M32" s="2"/>
      <c r="N32" s="2"/>
      <c r="O32" s="2"/>
      <c r="P32" s="2" t="s">
        <v>45</v>
      </c>
      <c r="Q32" s="2"/>
      <c r="R32" s="54">
        <f>R27+R20</f>
        <v>1938644.53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0"/>
      <c r="G33" s="99">
        <f ca="1">G32/E8-1</f>
        <v>1.0581725772060002</v>
      </c>
      <c r="H33" s="100">
        <f ca="1">H32/E8-1</f>
        <v>1.2407032431164833</v>
      </c>
      <c r="I33" s="101">
        <f ca="1">I32/E8-1</f>
        <v>1.4492478597707774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2">
        <f ca="1">(G32/E8)^(1/R62)-1</f>
        <v>0.1804341818296773</v>
      </c>
      <c r="H34" s="74">
        <f ca="1">(H32/E8)^(1/R62)-1</f>
        <v>0.20371151519439601</v>
      </c>
      <c r="I34" s="103">
        <f ca="1">(I32/E8)^(1/R62)-1</f>
        <v>0.22858233823803453</v>
      </c>
      <c r="J34" s="2"/>
      <c r="K34" s="14"/>
      <c r="L34" s="2"/>
      <c r="M34" s="2"/>
      <c r="N34" s="2"/>
      <c r="O34" s="2"/>
      <c r="P34" s="2" t="s">
        <v>8</v>
      </c>
      <c r="Q34" s="2"/>
      <c r="R34" s="76">
        <f>R21*R22+(R28*R29*(1-R30))</f>
        <v>8.43071641802602E-2</v>
      </c>
      <c r="S34" s="75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115</v>
      </c>
      <c r="E35" s="31"/>
      <c r="F35" s="14"/>
      <c r="G35" s="162">
        <f ca="1">G32*R102</f>
        <v>3808754.9880409292</v>
      </c>
      <c r="H35" s="163">
        <f ca="1">H32*R102</f>
        <v>4146537.4422220783</v>
      </c>
      <c r="I35" s="164">
        <f ca="1">I32*R102</f>
        <v>4532460.0600374388</v>
      </c>
      <c r="J35" s="2"/>
      <c r="K35" s="14"/>
      <c r="L35" s="2"/>
      <c r="M35" s="2"/>
      <c r="N35" s="2"/>
      <c r="O35" s="2"/>
      <c r="P35" s="2"/>
      <c r="Q35" s="2"/>
      <c r="R35" s="75"/>
      <c r="S35" s="75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5"/>
      <c r="H36" s="75"/>
      <c r="I36" s="75"/>
      <c r="J36" s="2"/>
      <c r="K36" s="14"/>
      <c r="L36" s="2"/>
      <c r="M36" s="2"/>
      <c r="N36" s="2"/>
      <c r="O36" s="2"/>
      <c r="P36" s="2"/>
      <c r="Q36" s="2"/>
      <c r="R36" s="14"/>
      <c r="S36" s="55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6">
        <f ca="1">G32-G28</f>
        <v>234.50116855152777</v>
      </c>
      <c r="H37" s="97">
        <f ca="1">H32-H28</f>
        <v>241.5677867943362</v>
      </c>
      <c r="I37" s="98">
        <f ca="1">I32-I28</f>
        <v>261.06467307503397</v>
      </c>
      <c r="J37" s="2"/>
      <c r="K37" s="14"/>
      <c r="L37" s="2"/>
      <c r="M37" s="2"/>
      <c r="N37" s="2"/>
      <c r="O37" s="2"/>
      <c r="P37" s="2"/>
      <c r="Q37" s="2"/>
      <c r="R37" s="14"/>
      <c r="S37" s="55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60"/>
      <c r="H38" s="160"/>
      <c r="I38" s="160"/>
      <c r="J38" s="2"/>
      <c r="K38" s="14"/>
      <c r="L38" s="2"/>
      <c r="M38" s="2"/>
      <c r="N38" s="2"/>
      <c r="O38" s="2"/>
      <c r="P38" s="2"/>
      <c r="Q38" s="2"/>
      <c r="R38" s="14"/>
      <c r="S38" s="55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5" t="s">
        <v>96</v>
      </c>
      <c r="K39" s="156">
        <f>M41/D41-1</f>
        <v>4.9618993327476968</v>
      </c>
      <c r="L39" s="105" t="s">
        <v>97</v>
      </c>
      <c r="M39" s="155">
        <f>(M41/D41)^(1/10)-1</f>
        <v>0.19546939931423557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9" t="s">
        <v>34</v>
      </c>
      <c r="C40" s="139"/>
      <c r="D40" s="91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1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4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107006</v>
      </c>
      <c r="E41" s="34">
        <f>IS!Q5</f>
        <v>135987</v>
      </c>
      <c r="F41" s="34">
        <f>IS!R5</f>
        <v>177866</v>
      </c>
      <c r="G41" s="34">
        <f>IS!S5</f>
        <v>232887</v>
      </c>
      <c r="H41" s="34">
        <f>IS!T5</f>
        <v>280522</v>
      </c>
      <c r="I41" s="34">
        <f>IS!U5</f>
        <v>386064</v>
      </c>
      <c r="J41" s="34">
        <f>IS!V5</f>
        <v>469822</v>
      </c>
      <c r="K41" s="34">
        <f>IS!W5</f>
        <v>513983</v>
      </c>
      <c r="L41" s="34">
        <f>IS!X5</f>
        <v>574785</v>
      </c>
      <c r="M41" s="34">
        <f>IS!Y5</f>
        <v>637959</v>
      </c>
      <c r="N41" s="81">
        <v>696259</v>
      </c>
      <c r="O41" s="81">
        <v>766329</v>
      </c>
      <c r="P41" s="81">
        <v>841979</v>
      </c>
      <c r="Q41" s="83" t="s">
        <v>113</v>
      </c>
      <c r="R41" s="83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1">
        <f>E41/D41-1</f>
        <v>0.27083528026465808</v>
      </c>
      <c r="F42" s="71">
        <f t="shared" ref="F42:P42" si="1">F41/E41-1</f>
        <v>0.30796326119408479</v>
      </c>
      <c r="G42" s="71">
        <f t="shared" si="1"/>
        <v>0.3093396152159491</v>
      </c>
      <c r="H42" s="71">
        <f t="shared" si="1"/>
        <v>0.20454125820676983</v>
      </c>
      <c r="I42" s="71">
        <f t="shared" si="1"/>
        <v>0.37623430604373276</v>
      </c>
      <c r="J42" s="71">
        <f t="shared" si="1"/>
        <v>0.21695366571345676</v>
      </c>
      <c r="K42" s="71">
        <f t="shared" si="1"/>
        <v>9.399517263985091E-2</v>
      </c>
      <c r="L42" s="71">
        <f t="shared" si="1"/>
        <v>0.1182957412988368</v>
      </c>
      <c r="M42" s="71">
        <f t="shared" si="1"/>
        <v>0.1099089224666614</v>
      </c>
      <c r="N42" s="71">
        <f t="shared" si="1"/>
        <v>9.138518306035337E-2</v>
      </c>
      <c r="O42" s="71">
        <f t="shared" si="1"/>
        <v>0.10063783735650089</v>
      </c>
      <c r="P42" s="71">
        <f t="shared" si="1"/>
        <v>9.871739161639459E-2</v>
      </c>
      <c r="Q42" s="78" t="s">
        <v>253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1">
        <f>D40</f>
        <v>2015</v>
      </c>
      <c r="E43" s="2"/>
      <c r="F43" s="2"/>
      <c r="G43" s="2"/>
      <c r="H43" s="2"/>
      <c r="I43" s="2"/>
      <c r="J43" s="105" t="s">
        <v>96</v>
      </c>
      <c r="K43" s="156">
        <f>M44/D44-1</f>
        <v>29.717868338557995</v>
      </c>
      <c r="L43" s="105" t="s">
        <v>97</v>
      </c>
      <c r="M43" s="155">
        <f>(M44/D44)^(1/10)-1</f>
        <v>0.40844245444433214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IS!P14</f>
        <v>2233</v>
      </c>
      <c r="E44" s="15">
        <f>IS!Q14</f>
        <v>4186</v>
      </c>
      <c r="F44" s="15">
        <f>IS!R14</f>
        <v>4106</v>
      </c>
      <c r="G44" s="15">
        <f>IS!S14</f>
        <v>12421</v>
      </c>
      <c r="H44" s="15">
        <f>IS!T14</f>
        <v>14541</v>
      </c>
      <c r="I44" s="15">
        <f>IS!U14</f>
        <v>22899</v>
      </c>
      <c r="J44" s="15">
        <f>IS!V14</f>
        <v>24879</v>
      </c>
      <c r="K44" s="15">
        <f>IS!W14</f>
        <v>12248</v>
      </c>
      <c r="L44" s="15">
        <f>IS!X14</f>
        <v>36852</v>
      </c>
      <c r="M44" s="15">
        <f>IS!Y14</f>
        <v>68593</v>
      </c>
      <c r="N44" s="82">
        <v>80737</v>
      </c>
      <c r="O44" s="82">
        <v>97805</v>
      </c>
      <c r="P44" s="81">
        <v>120757</v>
      </c>
      <c r="Q44" s="83" t="s">
        <v>113</v>
      </c>
      <c r="R44" s="83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1">
        <f>D44/D41</f>
        <v>2.0867988710913405E-2</v>
      </c>
      <c r="E45" s="71">
        <f t="shared" ref="E45:P45" si="2">E44/E41</f>
        <v>3.0782354195621642E-2</v>
      </c>
      <c r="F45" s="71">
        <f t="shared" si="2"/>
        <v>2.3084794170892695E-2</v>
      </c>
      <c r="G45" s="71">
        <f t="shared" si="2"/>
        <v>5.3334879147397665E-2</v>
      </c>
      <c r="H45" s="71">
        <f t="shared" si="2"/>
        <v>5.1835506662579051E-2</v>
      </c>
      <c r="I45" s="71">
        <f>I44/I41</f>
        <v>5.9313999751336569E-2</v>
      </c>
      <c r="J45" s="71">
        <f t="shared" si="2"/>
        <v>5.2954097509269465E-2</v>
      </c>
      <c r="K45" s="71">
        <f t="shared" si="2"/>
        <v>2.3829581912242232E-2</v>
      </c>
      <c r="L45" s="71">
        <f t="shared" si="2"/>
        <v>6.4114407996033296E-2</v>
      </c>
      <c r="M45" s="71">
        <f t="shared" si="2"/>
        <v>0.1075194487420038</v>
      </c>
      <c r="N45" s="71">
        <f t="shared" si="2"/>
        <v>0.11595828563795944</v>
      </c>
      <c r="O45" s="71">
        <f t="shared" si="2"/>
        <v>0.12762795091925269</v>
      </c>
      <c r="P45" s="71">
        <f t="shared" si="2"/>
        <v>0.14342044160246276</v>
      </c>
      <c r="Q45" s="78" t="s">
        <v>253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/>
      <c r="E47" s="15"/>
      <c r="F47" s="15">
        <f>-IS!R20</f>
        <v>769</v>
      </c>
      <c r="G47" s="15">
        <f>-IS!S20</f>
        <v>1197</v>
      </c>
      <c r="H47" s="15">
        <f>-IS!T20</f>
        <v>2374</v>
      </c>
      <c r="I47" s="15">
        <f>-IS!U20</f>
        <v>2863</v>
      </c>
      <c r="J47" s="15">
        <f>-IS!V20</f>
        <v>4791</v>
      </c>
      <c r="K47" s="15"/>
      <c r="L47" s="15">
        <f>-IS!X20</f>
        <v>7120</v>
      </c>
      <c r="M47" s="15">
        <f>-IS!Y20</f>
        <v>9265</v>
      </c>
      <c r="N47" s="82">
        <f>82066-67433</f>
        <v>14633</v>
      </c>
      <c r="O47" s="82">
        <f>98864-81205</f>
        <v>17659</v>
      </c>
      <c r="P47" s="81">
        <f>121613-103393</f>
        <v>18220</v>
      </c>
      <c r="Q47" s="83" t="s">
        <v>121</v>
      </c>
      <c r="R47" s="83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1"/>
      <c r="E48" s="71"/>
      <c r="F48" s="71">
        <f>F47/IS!R18</f>
        <v>0.20204939569101418</v>
      </c>
      <c r="G48" s="71">
        <f>G47/IS!S18</f>
        <v>0.10629606606873279</v>
      </c>
      <c r="H48" s="71">
        <f>H47/IS!T18</f>
        <v>0.16986262163709215</v>
      </c>
      <c r="I48" s="71">
        <f>I47/IS!U18</f>
        <v>0.1184134337000579</v>
      </c>
      <c r="J48" s="71">
        <f>J47/IS!V18</f>
        <v>0.12557993237398757</v>
      </c>
      <c r="K48" s="71">
        <f>K47/IS!W18</f>
        <v>0</v>
      </c>
      <c r="L48" s="71">
        <f>L47/IS!X18</f>
        <v>0.18957850733551668</v>
      </c>
      <c r="M48" s="71">
        <f>M47/IS!Y18</f>
        <v>0.13503075174162707</v>
      </c>
      <c r="N48" s="71">
        <f>N47/82066</f>
        <v>0.17830770355567471</v>
      </c>
      <c r="O48" s="71">
        <f>O47/98864</f>
        <v>0.17861911312510115</v>
      </c>
      <c r="P48" s="71">
        <f>P47/121631</f>
        <v>0.14979733784972582</v>
      </c>
      <c r="Q48" s="78" t="s">
        <v>236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9" t="s">
        <v>16</v>
      </c>
      <c r="C50" s="139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6281</v>
      </c>
      <c r="E51" s="15">
        <f>'CFS '!Q7</f>
        <v>8116</v>
      </c>
      <c r="F51" s="15">
        <f>'CFS '!R7</f>
        <v>11478</v>
      </c>
      <c r="G51" s="15">
        <f>'CFS '!S7</f>
        <v>15341</v>
      </c>
      <c r="H51" s="15">
        <f>'CFS '!T7</f>
        <v>21789</v>
      </c>
      <c r="I51" s="15">
        <f>'CFS '!U7</f>
        <v>25180</v>
      </c>
      <c r="J51" s="15">
        <f>'CFS '!V7</f>
        <v>34433</v>
      </c>
      <c r="K51" s="15">
        <f>'CFS '!W7</f>
        <v>41921</v>
      </c>
      <c r="L51" s="15">
        <f>'CFS '!X7</f>
        <v>48663</v>
      </c>
      <c r="M51" s="15">
        <f>'CFS '!Y7</f>
        <v>52795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1">
        <f>D51/D41</f>
        <v>5.8697643122815543E-2</v>
      </c>
      <c r="E52" s="71">
        <f t="shared" ref="E52:M52" si="5">E51/E41</f>
        <v>5.9682175502070049E-2</v>
      </c>
      <c r="F52" s="71">
        <f t="shared" si="5"/>
        <v>6.4531726130907532E-2</v>
      </c>
      <c r="G52" s="71">
        <f t="shared" si="5"/>
        <v>6.5873148780309768E-2</v>
      </c>
      <c r="H52" s="71">
        <f t="shared" si="5"/>
        <v>7.7673052380918428E-2</v>
      </c>
      <c r="I52" s="71">
        <f t="shared" si="5"/>
        <v>6.5222346553939242E-2</v>
      </c>
      <c r="J52" s="71">
        <f t="shared" si="5"/>
        <v>7.3289458560901785E-2</v>
      </c>
      <c r="K52" s="71">
        <f t="shared" si="5"/>
        <v>8.1561063303650122E-2</v>
      </c>
      <c r="L52" s="71">
        <f t="shared" si="5"/>
        <v>8.4662960933218512E-2</v>
      </c>
      <c r="M52" s="71">
        <f t="shared" si="5"/>
        <v>8.2756101881155369E-2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4589</v>
      </c>
      <c r="E54" s="15">
        <f>-'CFS '!Q34</f>
        <v>6737</v>
      </c>
      <c r="F54" s="15">
        <f>-'CFS '!R34</f>
        <v>10058</v>
      </c>
      <c r="G54" s="15">
        <f>-'CFS '!S34</f>
        <v>11323</v>
      </c>
      <c r="H54" s="15">
        <f>-'CFS '!T34</f>
        <v>12689</v>
      </c>
      <c r="I54" s="15">
        <f>-'CFS '!U34</f>
        <v>35044</v>
      </c>
      <c r="J54" s="15">
        <f>-'CFS '!V34</f>
        <v>55396</v>
      </c>
      <c r="K54" s="15">
        <f>-'CFS '!W34</f>
        <v>58321</v>
      </c>
      <c r="L54" s="15">
        <f>-'CFS '!X34</f>
        <v>48133</v>
      </c>
      <c r="M54" s="15">
        <f>-'CFS '!Y34</f>
        <v>77658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1">
        <f>D54/D41</f>
        <v>4.2885445675943407E-2</v>
      </c>
      <c r="E55" s="71">
        <f t="shared" ref="E55:M55" si="6">E54/E41</f>
        <v>4.9541500290468943E-2</v>
      </c>
      <c r="F55" s="71">
        <f t="shared" si="6"/>
        <v>5.6548187961723992E-2</v>
      </c>
      <c r="G55" s="71">
        <f t="shared" si="6"/>
        <v>4.86201462511862E-2</v>
      </c>
      <c r="H55" s="71">
        <f t="shared" si="6"/>
        <v>4.5233528921082837E-2</v>
      </c>
      <c r="I55" s="71">
        <f t="shared" si="6"/>
        <v>9.0772514401757223E-2</v>
      </c>
      <c r="J55" s="71">
        <f t="shared" si="6"/>
        <v>0.11790848448987064</v>
      </c>
      <c r="K55" s="71">
        <f t="shared" si="6"/>
        <v>0.11346873340168838</v>
      </c>
      <c r="L55" s="71">
        <f t="shared" si="6"/>
        <v>8.3740877023582724E-2</v>
      </c>
      <c r="M55" s="71">
        <f t="shared" si="6"/>
        <v>0.12172882583363508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-2557</v>
      </c>
      <c r="E57" s="15">
        <f>-'CFS '!Q12</f>
        <v>-3847</v>
      </c>
      <c r="F57" s="15">
        <f>-'CFS '!R12</f>
        <v>242</v>
      </c>
      <c r="G57" s="15">
        <f>-'CFS '!S12</f>
        <v>1043</v>
      </c>
      <c r="H57" s="15">
        <f>-'CFS '!T12</f>
        <v>2438</v>
      </c>
      <c r="I57" s="15">
        <f>-'CFS '!U12</f>
        <v>-13481</v>
      </c>
      <c r="J57" s="15">
        <f>-'CFS '!V12</f>
        <v>19611</v>
      </c>
      <c r="K57" s="15">
        <f>-'CFS '!W12</f>
        <v>20886</v>
      </c>
      <c r="L57" s="15">
        <f>-'CFS '!X12</f>
        <v>11541</v>
      </c>
      <c r="M57" s="15">
        <f>-'CFS '!Y12</f>
        <v>15541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1">
        <f>D57/D41</f>
        <v>-2.3895856307122966E-2</v>
      </c>
      <c r="E58" s="71">
        <f t="shared" ref="E58:M58" si="7">E57/E41</f>
        <v>-2.8289468846286778E-2</v>
      </c>
      <c r="F58" s="71">
        <f t="shared" si="7"/>
        <v>1.3605748147481813E-3</v>
      </c>
      <c r="G58" s="71">
        <f t="shared" si="7"/>
        <v>4.4785668586052466E-3</v>
      </c>
      <c r="H58" s="71">
        <f t="shared" si="7"/>
        <v>8.6909404609977117E-3</v>
      </c>
      <c r="I58" s="71">
        <f t="shared" si="7"/>
        <v>-3.4919080774172155E-2</v>
      </c>
      <c r="J58" s="71">
        <f t="shared" si="7"/>
        <v>4.1741340337404377E-2</v>
      </c>
      <c r="K58" s="71">
        <f t="shared" si="7"/>
        <v>4.0635585223635799E-2</v>
      </c>
      <c r="L58" s="71">
        <f>L57/L41</f>
        <v>2.0078812077559436E-2</v>
      </c>
      <c r="M58" s="71">
        <f t="shared" si="7"/>
        <v>2.4360499655934002E-2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9" t="s">
        <v>35</v>
      </c>
      <c r="C60" s="139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7">
        <f>YEARFRAC(E6,E7)</f>
        <v>0.70277777777777772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7">
        <f>N61/2</f>
        <v>0.35138888888888886</v>
      </c>
      <c r="O62" s="57">
        <f>N62+1</f>
        <v>1.3513888888888888</v>
      </c>
      <c r="P62" s="57">
        <f>O62+1</f>
        <v>2.3513888888888888</v>
      </c>
      <c r="Q62" s="57">
        <f>P62+1</f>
        <v>3.3513888888888888</v>
      </c>
      <c r="R62" s="57">
        <f>Q62+1</f>
        <v>4.3513888888888888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5" t="s">
        <v>98</v>
      </c>
      <c r="P63" s="155">
        <f ca="1">R65/N65-1</f>
        <v>0.4220172562613369</v>
      </c>
      <c r="Q63" s="105" t="s">
        <v>99</v>
      </c>
      <c r="R63" s="155">
        <f ca="1">R65/D65-1</f>
        <v>8.2526803434131004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5"/>
      <c r="E64" s="93"/>
      <c r="F64" s="105"/>
      <c r="G64" s="154"/>
      <c r="H64" s="105"/>
      <c r="I64" s="105"/>
      <c r="J64" s="105"/>
      <c r="K64" s="154"/>
      <c r="L64" s="105"/>
      <c r="M64" s="154"/>
      <c r="N64" s="158" t="str">
        <f>IF(C20=1,"Conservative",IF(C20=2,"Base",IF(C20=3,"Optimistic","")))</f>
        <v>Conservative</v>
      </c>
      <c r="O64" s="105" t="s">
        <v>95</v>
      </c>
      <c r="P64" s="155">
        <f ca="1">(R65/N65)^(1/5)-1</f>
        <v>7.2953679218481726E-2</v>
      </c>
      <c r="Q64" s="105" t="s">
        <v>94</v>
      </c>
      <c r="R64" s="155">
        <f ca="1">(R65/D65)^(1/15)-1</f>
        <v>0.15989275906229694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107006</v>
      </c>
      <c r="E65" s="15">
        <f t="shared" si="10"/>
        <v>135987</v>
      </c>
      <c r="F65" s="15">
        <f t="shared" si="10"/>
        <v>177866</v>
      </c>
      <c r="G65" s="15">
        <f t="shared" si="10"/>
        <v>232887</v>
      </c>
      <c r="H65" s="15">
        <f t="shared" si="10"/>
        <v>280522</v>
      </c>
      <c r="I65" s="15">
        <f t="shared" si="10"/>
        <v>386064</v>
      </c>
      <c r="J65" s="15">
        <f t="shared" si="10"/>
        <v>469822</v>
      </c>
      <c r="K65" s="15">
        <f t="shared" si="10"/>
        <v>513983</v>
      </c>
      <c r="L65" s="15">
        <f t="shared" si="10"/>
        <v>574785</v>
      </c>
      <c r="M65" s="15">
        <f t="shared" si="10"/>
        <v>637959</v>
      </c>
      <c r="N65" s="34">
        <f ca="1">M65*(1+N66)</f>
        <v>696259</v>
      </c>
      <c r="O65" s="34">
        <f ca="1">N65*(1+O66)</f>
        <v>766329</v>
      </c>
      <c r="P65" s="34">
        <f ca="1">O65*(1+P66)</f>
        <v>841979</v>
      </c>
      <c r="Q65" s="34">
        <f ca="1">P65*(1+Q66)</f>
        <v>916785.17360820225</v>
      </c>
      <c r="R65" s="34">
        <f ca="1">Q65*(1+R66)</f>
        <v>990092.31282726221</v>
      </c>
      <c r="S65" s="95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2">
        <f t="shared" ref="D66:M66" si="11">D42</f>
        <v>0</v>
      </c>
      <c r="E66" s="72">
        <f t="shared" si="11"/>
        <v>0.27083528026465808</v>
      </c>
      <c r="F66" s="72">
        <f t="shared" si="11"/>
        <v>0.30796326119408479</v>
      </c>
      <c r="G66" s="72">
        <f t="shared" si="11"/>
        <v>0.3093396152159491</v>
      </c>
      <c r="H66" s="72">
        <f t="shared" si="11"/>
        <v>0.20454125820676983</v>
      </c>
      <c r="I66" s="72">
        <f t="shared" si="11"/>
        <v>0.37623430604373276</v>
      </c>
      <c r="J66" s="72">
        <f t="shared" si="11"/>
        <v>0.21695366571345676</v>
      </c>
      <c r="K66" s="72">
        <f t="shared" si="11"/>
        <v>9.399517263985091E-2</v>
      </c>
      <c r="L66" s="72">
        <f t="shared" si="11"/>
        <v>0.1182957412988368</v>
      </c>
      <c r="M66" s="72">
        <f t="shared" si="11"/>
        <v>0.1099089224666614</v>
      </c>
      <c r="N66" s="69">
        <f ca="1">OFFSET(N66,$C$20,0)</f>
        <v>9.138518306035337E-2</v>
      </c>
      <c r="O66" s="69">
        <f ca="1">OFFSET(O66,$C$20,0)</f>
        <v>0.10063783735650089</v>
      </c>
      <c r="P66" s="69">
        <f ca="1">OFFSET(P66,$C$20,0)</f>
        <v>9.871739161639459E-2</v>
      </c>
      <c r="Q66" s="69">
        <f ca="1">OFFSET(Q66,$C$20,0)</f>
        <v>8.8845652454755134E-2</v>
      </c>
      <c r="R66" s="69">
        <f ca="1">OFFSET(R66,$C$20,0)</f>
        <v>7.9961087209279622E-2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5">
        <f>N42</f>
        <v>9.138518306035337E-2</v>
      </c>
      <c r="O67" s="65">
        <f>O42</f>
        <v>0.10063783735650089</v>
      </c>
      <c r="P67" s="167">
        <f>P42</f>
        <v>9.871739161639459E-2</v>
      </c>
      <c r="Q67" s="66">
        <f>P67*(1+G21)</f>
        <v>8.8845652454755134E-2</v>
      </c>
      <c r="R67" s="66">
        <f>Q67*(1+G21)</f>
        <v>7.9961087209279622E-2</v>
      </c>
      <c r="S67" s="95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5">
        <f>N42</f>
        <v>9.138518306035337E-2</v>
      </c>
      <c r="O68" s="65">
        <f>O42</f>
        <v>0.10063783735650089</v>
      </c>
      <c r="P68" s="65">
        <f>P67</f>
        <v>9.871739161639459E-2</v>
      </c>
      <c r="Q68" s="65">
        <f>P68*(1+$H21)</f>
        <v>9.871739161639459E-2</v>
      </c>
      <c r="R68" s="65">
        <f>Q68*(1+$H21)</f>
        <v>9.871739161639459E-2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5">
        <f>N42</f>
        <v>9.138518306035337E-2</v>
      </c>
      <c r="O69" s="65">
        <f>O42</f>
        <v>0.10063783735650089</v>
      </c>
      <c r="P69" s="65">
        <f>P68</f>
        <v>9.871739161639459E-2</v>
      </c>
      <c r="Q69" s="67">
        <f>P69*(1+$I21)</f>
        <v>0.10365326119721432</v>
      </c>
      <c r="R69" s="67">
        <f>Q69*(1+$I21)</f>
        <v>0.10883592425707504</v>
      </c>
      <c r="S69" s="94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5" t="s">
        <v>98</v>
      </c>
      <c r="P70" s="155">
        <f ca="1">R72/N72-1</f>
        <v>0.865900948337474</v>
      </c>
      <c r="Q70" s="105" t="s">
        <v>99</v>
      </c>
      <c r="R70" s="155">
        <f ca="1">R72/D72-1</f>
        <v>66.464059501084918</v>
      </c>
      <c r="S70" s="94"/>
      <c r="T70" s="2"/>
      <c r="U70" s="2"/>
      <c r="V70" s="2"/>
      <c r="W70" s="2"/>
      <c r="X70" s="2"/>
    </row>
    <row r="71" spans="2:24" s="1" customFormat="1">
      <c r="B71" s="2"/>
      <c r="C71" s="2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8" t="str">
        <f>IF(C21=1,"Conservative",IF(C21=2,"Base",IF(C21=3,"Optimistic","")))</f>
        <v>Conservative</v>
      </c>
      <c r="O71" s="105" t="s">
        <v>95</v>
      </c>
      <c r="P71" s="155">
        <f ca="1">(R72/N72)^(1/5)-1</f>
        <v>0.1328638461536451</v>
      </c>
      <c r="Q71" s="105" t="s">
        <v>94</v>
      </c>
      <c r="R71" s="155">
        <f ca="1">(R72/D72)^(1/15)-1</f>
        <v>0.32415298746275112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2233</v>
      </c>
      <c r="E72" s="15">
        <f t="shared" si="12"/>
        <v>4186</v>
      </c>
      <c r="F72" s="15">
        <f t="shared" si="12"/>
        <v>4106</v>
      </c>
      <c r="G72" s="15">
        <f t="shared" si="12"/>
        <v>12421</v>
      </c>
      <c r="H72" s="15">
        <f t="shared" si="12"/>
        <v>14541</v>
      </c>
      <c r="I72" s="15">
        <f t="shared" si="12"/>
        <v>22899</v>
      </c>
      <c r="J72" s="15">
        <f t="shared" si="12"/>
        <v>24879</v>
      </c>
      <c r="K72" s="15">
        <f t="shared" si="12"/>
        <v>12248</v>
      </c>
      <c r="L72" s="15">
        <f t="shared" si="12"/>
        <v>36852</v>
      </c>
      <c r="M72" s="15">
        <f t="shared" si="12"/>
        <v>68593</v>
      </c>
      <c r="N72" s="34">
        <f ca="1">N73*N65</f>
        <v>80737</v>
      </c>
      <c r="O72" s="34">
        <f ca="1">O73*O65</f>
        <v>97805</v>
      </c>
      <c r="P72" s="34">
        <f ca="1">P73*P65</f>
        <v>120756.99999999999</v>
      </c>
      <c r="Q72" s="34">
        <f ca="1">Q73*Q65</f>
        <v>135430.3064870832</v>
      </c>
      <c r="R72" s="34">
        <f ca="1">R73*R65</f>
        <v>150647.24486592264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1">
        <f t="shared" ref="D73:M73" si="13">D45</f>
        <v>2.0867988710913405E-2</v>
      </c>
      <c r="E73" s="71">
        <f t="shared" si="13"/>
        <v>3.0782354195621642E-2</v>
      </c>
      <c r="F73" s="71">
        <f t="shared" si="13"/>
        <v>2.3084794170892695E-2</v>
      </c>
      <c r="G73" s="71">
        <f t="shared" si="13"/>
        <v>5.3334879147397665E-2</v>
      </c>
      <c r="H73" s="71">
        <f t="shared" si="13"/>
        <v>5.1835506662579051E-2</v>
      </c>
      <c r="I73" s="71">
        <f t="shared" si="13"/>
        <v>5.9313999751336569E-2</v>
      </c>
      <c r="J73" s="71">
        <f t="shared" si="13"/>
        <v>5.2954097509269465E-2</v>
      </c>
      <c r="K73" s="71">
        <f t="shared" si="13"/>
        <v>2.3829581912242232E-2</v>
      </c>
      <c r="L73" s="71">
        <f t="shared" si="13"/>
        <v>6.4114407996033296E-2</v>
      </c>
      <c r="M73" s="71">
        <f t="shared" si="13"/>
        <v>0.1075194487420038</v>
      </c>
      <c r="N73" s="69">
        <f ca="1">OFFSET(N73,$C$21,0)</f>
        <v>0.11595828563795944</v>
      </c>
      <c r="O73" s="69">
        <f ca="1">OFFSET(O73,$C$21,0)</f>
        <v>0.12762795091925269</v>
      </c>
      <c r="P73" s="69">
        <f ca="1">OFFSET(P73,$C$21,0)</f>
        <v>0.14342044160246276</v>
      </c>
      <c r="Q73" s="69">
        <f ca="1">OFFSET(Q73,$C$21,0)</f>
        <v>0.14772305485053663</v>
      </c>
      <c r="R73" s="69">
        <f ca="1">OFFSET(R73,$C$21,0)</f>
        <v>0.15215474649605273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5">
        <f>N45</f>
        <v>0.11595828563795944</v>
      </c>
      <c r="O74" s="65">
        <f>O45</f>
        <v>0.12762795091925269</v>
      </c>
      <c r="P74" s="65">
        <f>P45</f>
        <v>0.14342044160246276</v>
      </c>
      <c r="Q74" s="66">
        <f>P74*(1+$G23)</f>
        <v>0.14772305485053663</v>
      </c>
      <c r="R74" s="66">
        <f>Q74*(1+$G23)</f>
        <v>0.15215474649605273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5">
        <f>N45</f>
        <v>0.11595828563795944</v>
      </c>
      <c r="O75" s="65">
        <f>O45</f>
        <v>0.12762795091925269</v>
      </c>
      <c r="P75" s="65">
        <f>P74</f>
        <v>0.14342044160246276</v>
      </c>
      <c r="Q75" s="65">
        <f>P75*(1+$H23)</f>
        <v>0.15202566809861054</v>
      </c>
      <c r="R75" s="65">
        <f>Q75*(1+$H23)</f>
        <v>0.16114720818452719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5">
        <f>N45</f>
        <v>0.11595828563795944</v>
      </c>
      <c r="O76" s="65">
        <f>O45</f>
        <v>0.12762795091925269</v>
      </c>
      <c r="P76" s="65">
        <f>P75</f>
        <v>0.14342044160246276</v>
      </c>
      <c r="Q76" s="67">
        <f>P76*(1+$I23)</f>
        <v>0.15776248576270904</v>
      </c>
      <c r="R76" s="67">
        <f>Q76*(1+$I23)</f>
        <v>0.17353873433897996</v>
      </c>
      <c r="S76" s="58"/>
      <c r="T76" s="59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0"/>
      <c r="O77" s="70"/>
      <c r="P77" s="70"/>
      <c r="Q77" s="70"/>
      <c r="R77" s="70"/>
      <c r="S77" s="60"/>
      <c r="T77" s="60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0</v>
      </c>
      <c r="E78" s="15">
        <f t="shared" si="14"/>
        <v>0</v>
      </c>
      <c r="F78" s="15">
        <f t="shared" si="14"/>
        <v>769</v>
      </c>
      <c r="G78" s="15">
        <f t="shared" si="14"/>
        <v>1197</v>
      </c>
      <c r="H78" s="15">
        <f t="shared" si="14"/>
        <v>2374</v>
      </c>
      <c r="I78" s="15">
        <f t="shared" si="14"/>
        <v>2863</v>
      </c>
      <c r="J78" s="15">
        <f t="shared" si="14"/>
        <v>4791</v>
      </c>
      <c r="K78" s="15">
        <f t="shared" si="14"/>
        <v>0</v>
      </c>
      <c r="L78" s="15">
        <f t="shared" si="14"/>
        <v>7120</v>
      </c>
      <c r="M78" s="15">
        <f t="shared" si="14"/>
        <v>9265</v>
      </c>
      <c r="N78" s="34">
        <f>N47</f>
        <v>14633</v>
      </c>
      <c r="O78" s="34">
        <f t="shared" si="14"/>
        <v>17659</v>
      </c>
      <c r="P78" s="34">
        <f ca="1">P72*P79</f>
        <v>18089.077126719338</v>
      </c>
      <c r="Q78" s="34">
        <f ca="1">Q72*Q79</f>
        <v>22517.547799567306</v>
      </c>
      <c r="R78" s="34">
        <f ca="1">R72*R79</f>
        <v>25047.617664994861</v>
      </c>
      <c r="S78" s="92"/>
      <c r="T78" s="60"/>
      <c r="U78" s="2"/>
      <c r="V78" s="2"/>
      <c r="W78" s="2"/>
      <c r="X78" s="2"/>
    </row>
    <row r="79" spans="2:24" s="1" customFormat="1">
      <c r="B79" s="3" t="s">
        <v>44</v>
      </c>
      <c r="C79" s="3"/>
      <c r="D79" s="71">
        <f t="shared" ref="D79:L79" si="15">D48</f>
        <v>0</v>
      </c>
      <c r="E79" s="71">
        <f t="shared" si="15"/>
        <v>0</v>
      </c>
      <c r="F79" s="71">
        <f t="shared" si="15"/>
        <v>0.20204939569101418</v>
      </c>
      <c r="G79" s="71">
        <f t="shared" si="15"/>
        <v>0.10629606606873279</v>
      </c>
      <c r="H79" s="71">
        <f t="shared" si="15"/>
        <v>0.16986262163709215</v>
      </c>
      <c r="I79" s="71">
        <f t="shared" si="15"/>
        <v>0.1184134337000579</v>
      </c>
      <c r="J79" s="71">
        <f t="shared" si="15"/>
        <v>0.12557993237398757</v>
      </c>
      <c r="K79" s="71">
        <f t="shared" si="15"/>
        <v>0</v>
      </c>
      <c r="L79" s="71">
        <f t="shared" si="15"/>
        <v>0.18957850733551668</v>
      </c>
      <c r="M79" s="71">
        <f>M48</f>
        <v>0.13503075174162707</v>
      </c>
      <c r="N79" s="65">
        <f>N48</f>
        <v>0.17830770355567471</v>
      </c>
      <c r="O79" s="65">
        <f>O48</f>
        <v>0.17861911312510115</v>
      </c>
      <c r="P79" s="65">
        <f>P48</f>
        <v>0.14979733784972582</v>
      </c>
      <c r="Q79" s="68">
        <f>AVERAGE(L79:P79)</f>
        <v>0.16626668272152909</v>
      </c>
      <c r="R79" s="68">
        <f>Q79</f>
        <v>0.16626668272152909</v>
      </c>
      <c r="S79" s="60" t="s">
        <v>23</v>
      </c>
      <c r="T79" s="60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0"/>
      <c r="T80" s="60"/>
      <c r="U80" s="2"/>
      <c r="V80" s="2"/>
      <c r="W80" s="2"/>
      <c r="X80" s="2"/>
    </row>
    <row r="81" spans="2:24" s="8" customFormat="1">
      <c r="B81" s="139" t="s">
        <v>22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79"/>
      <c r="N81" s="61">
        <f ca="1">N72-N78</f>
        <v>66104</v>
      </c>
      <c r="O81" s="61">
        <f ca="1">O72-O78</f>
        <v>80146</v>
      </c>
      <c r="P81" s="61">
        <f ca="1">P72-P78</f>
        <v>102667.92287328065</v>
      </c>
      <c r="Q81" s="61">
        <f ca="1">Q72-Q78</f>
        <v>112912.75868751589</v>
      </c>
      <c r="R81" s="61">
        <f ca="1">R72-R78</f>
        <v>125599.62720092777</v>
      </c>
      <c r="S81" s="60"/>
      <c r="T81" s="60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0"/>
      <c r="T82" s="60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6281</v>
      </c>
      <c r="E83" s="15">
        <f t="shared" si="16"/>
        <v>8116</v>
      </c>
      <c r="F83" s="15">
        <f t="shared" si="16"/>
        <v>11478</v>
      </c>
      <c r="G83" s="15">
        <f t="shared" si="16"/>
        <v>15341</v>
      </c>
      <c r="H83" s="15">
        <f t="shared" si="16"/>
        <v>21789</v>
      </c>
      <c r="I83" s="15">
        <f t="shared" si="16"/>
        <v>25180</v>
      </c>
      <c r="J83" s="15">
        <f t="shared" si="16"/>
        <v>34433</v>
      </c>
      <c r="K83" s="15">
        <f t="shared" si="16"/>
        <v>41921</v>
      </c>
      <c r="L83" s="15">
        <f t="shared" si="16"/>
        <v>48663</v>
      </c>
      <c r="M83" s="15">
        <f>M51</f>
        <v>52795</v>
      </c>
      <c r="N83" s="34">
        <f ca="1">N65*N84</f>
        <v>50691.680662183819</v>
      </c>
      <c r="O83" s="34">
        <f ca="1">O65*O84</f>
        <v>55793.181775992358</v>
      </c>
      <c r="P83" s="34">
        <f ca="1">P65*P84</f>
        <v>61300.939150897677</v>
      </c>
      <c r="Q83" s="34">
        <f ca="1">Q65*Q84</f>
        <v>66747.261085848426</v>
      </c>
      <c r="R83" s="34">
        <f ca="1">R65*R84</f>
        <v>72084.444650514502</v>
      </c>
      <c r="S83" s="60"/>
      <c r="T83" s="60"/>
      <c r="U83" s="2"/>
      <c r="V83" s="2"/>
      <c r="W83" s="2"/>
      <c r="X83" s="2"/>
    </row>
    <row r="84" spans="2:24" s="1" customFormat="1">
      <c r="B84" s="2" t="s">
        <v>36</v>
      </c>
      <c r="C84" s="2"/>
      <c r="D84" s="71">
        <f t="shared" ref="D84:M84" si="17">D52</f>
        <v>5.8697643122815543E-2</v>
      </c>
      <c r="E84" s="71">
        <f t="shared" si="17"/>
        <v>5.9682175502070049E-2</v>
      </c>
      <c r="F84" s="71">
        <f t="shared" si="17"/>
        <v>6.4531726130907532E-2</v>
      </c>
      <c r="G84" s="71">
        <f t="shared" si="17"/>
        <v>6.5873148780309768E-2</v>
      </c>
      <c r="H84" s="71">
        <f t="shared" si="17"/>
        <v>7.7673052380918428E-2</v>
      </c>
      <c r="I84" s="71">
        <f t="shared" si="17"/>
        <v>6.5222346553939242E-2</v>
      </c>
      <c r="J84" s="71">
        <f t="shared" si="17"/>
        <v>7.3289458560901785E-2</v>
      </c>
      <c r="K84" s="71">
        <f t="shared" si="17"/>
        <v>8.1561063303650122E-2</v>
      </c>
      <c r="L84" s="71">
        <f t="shared" si="17"/>
        <v>8.4662960933218512E-2</v>
      </c>
      <c r="M84" s="71">
        <f t="shared" si="17"/>
        <v>8.2756101881155369E-2</v>
      </c>
      <c r="N84" s="68">
        <f>AVERAGE(E84:M84)</f>
        <v>7.2805781558563432E-2</v>
      </c>
      <c r="O84" s="68">
        <f>N84</f>
        <v>7.2805781558563432E-2</v>
      </c>
      <c r="P84" s="68">
        <f>O84</f>
        <v>7.2805781558563432E-2</v>
      </c>
      <c r="Q84" s="68">
        <f>P84</f>
        <v>7.2805781558563432E-2</v>
      </c>
      <c r="R84" s="68">
        <f>Q84</f>
        <v>7.2805781558563432E-2</v>
      </c>
      <c r="S84" s="60" t="s">
        <v>23</v>
      </c>
      <c r="T84" s="60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0"/>
      <c r="T85" s="60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4589</v>
      </c>
      <c r="E86" s="15">
        <f t="shared" si="18"/>
        <v>6737</v>
      </c>
      <c r="F86" s="15">
        <f t="shared" si="18"/>
        <v>10058</v>
      </c>
      <c r="G86" s="15">
        <f t="shared" si="18"/>
        <v>11323</v>
      </c>
      <c r="H86" s="15">
        <f t="shared" si="18"/>
        <v>12689</v>
      </c>
      <c r="I86" s="15">
        <f t="shared" si="18"/>
        <v>35044</v>
      </c>
      <c r="J86" s="15">
        <f t="shared" si="18"/>
        <v>55396</v>
      </c>
      <c r="K86" s="15">
        <f t="shared" si="18"/>
        <v>58321</v>
      </c>
      <c r="L86" s="15">
        <f t="shared" si="18"/>
        <v>48133</v>
      </c>
      <c r="M86" s="15">
        <f t="shared" si="18"/>
        <v>77658</v>
      </c>
      <c r="N86" s="34">
        <f ca="1">N65*N87</f>
        <v>56285.794063669789</v>
      </c>
      <c r="O86" s="34">
        <f ca="1">O65*O87</f>
        <v>61950.274652130895</v>
      </c>
      <c r="P86" s="34">
        <f ca="1">P65*P87</f>
        <v>68065.844175708495</v>
      </c>
      <c r="Q86" s="34">
        <f ca="1">Q65*Q87</f>
        <v>74113.198511383016</v>
      </c>
      <c r="R86" s="34">
        <f ca="1">R65*R87</f>
        <v>80039.370440910367</v>
      </c>
      <c r="S86" s="60"/>
      <c r="T86" s="60"/>
      <c r="U86" s="2"/>
      <c r="V86" s="2"/>
      <c r="W86" s="2"/>
      <c r="X86" s="2"/>
    </row>
    <row r="87" spans="2:24" s="1" customFormat="1">
      <c r="B87" s="2" t="s">
        <v>36</v>
      </c>
      <c r="C87" s="3"/>
      <c r="D87" s="71">
        <f t="shared" ref="D87:M87" si="19">D55</f>
        <v>4.2885445675943407E-2</v>
      </c>
      <c r="E87" s="71">
        <f t="shared" si="19"/>
        <v>4.9541500290468943E-2</v>
      </c>
      <c r="F87" s="71">
        <f t="shared" si="19"/>
        <v>5.6548187961723992E-2</v>
      </c>
      <c r="G87" s="71">
        <f t="shared" si="19"/>
        <v>4.86201462511862E-2</v>
      </c>
      <c r="H87" s="71">
        <f t="shared" si="19"/>
        <v>4.5233528921082837E-2</v>
      </c>
      <c r="I87" s="71">
        <f t="shared" si="19"/>
        <v>9.0772514401757223E-2</v>
      </c>
      <c r="J87" s="71">
        <f t="shared" si="19"/>
        <v>0.11790848448987064</v>
      </c>
      <c r="K87" s="71">
        <f t="shared" si="19"/>
        <v>0.11346873340168838</v>
      </c>
      <c r="L87" s="71">
        <f t="shared" si="19"/>
        <v>8.3740877023582724E-2</v>
      </c>
      <c r="M87" s="71">
        <f t="shared" si="19"/>
        <v>0.12172882583363508</v>
      </c>
      <c r="N87" s="68">
        <f>AVERAGE(E87:M87)</f>
        <v>8.0840310952777328E-2</v>
      </c>
      <c r="O87" s="68">
        <f>N87</f>
        <v>8.0840310952777328E-2</v>
      </c>
      <c r="P87" s="68">
        <f>O87</f>
        <v>8.0840310952777328E-2</v>
      </c>
      <c r="Q87" s="68">
        <f>P87</f>
        <v>8.0840310952777328E-2</v>
      </c>
      <c r="R87" s="68">
        <f>Q87</f>
        <v>8.0840310952777328E-2</v>
      </c>
      <c r="S87" s="60" t="s">
        <v>23</v>
      </c>
      <c r="T87" s="60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0"/>
      <c r="T88" s="60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-2557</v>
      </c>
      <c r="E89" s="15">
        <f t="shared" si="20"/>
        <v>-3847</v>
      </c>
      <c r="F89" s="15">
        <f t="shared" si="20"/>
        <v>242</v>
      </c>
      <c r="G89" s="15">
        <f t="shared" si="20"/>
        <v>1043</v>
      </c>
      <c r="H89" s="15">
        <f t="shared" si="20"/>
        <v>2438</v>
      </c>
      <c r="I89" s="15">
        <f t="shared" si="20"/>
        <v>-13481</v>
      </c>
      <c r="J89" s="15">
        <f t="shared" si="20"/>
        <v>19611</v>
      </c>
      <c r="K89" s="15">
        <f t="shared" si="20"/>
        <v>20886</v>
      </c>
      <c r="L89" s="15">
        <f t="shared" si="20"/>
        <v>11541</v>
      </c>
      <c r="M89" s="15">
        <f t="shared" si="20"/>
        <v>15541</v>
      </c>
      <c r="N89" s="34">
        <f ca="1">N90*N65</f>
        <v>9262.6153448114419</v>
      </c>
      <c r="O89" s="34">
        <f ca="1">O90*O65</f>
        <v>10194.784921378407</v>
      </c>
      <c r="P89" s="34">
        <f ca="1">P90*P65</f>
        <v>11201.187496907032</v>
      </c>
      <c r="Q89" s="34">
        <f ca="1">Q90*Q65</f>
        <v>12196.364308337783</v>
      </c>
      <c r="R89" s="34">
        <f ca="1">R90*R65</f>
        <v>13171.598858432924</v>
      </c>
      <c r="S89" s="60"/>
      <c r="T89" s="60"/>
      <c r="U89" s="2"/>
      <c r="V89" s="2"/>
      <c r="W89" s="2"/>
      <c r="X89" s="2"/>
    </row>
    <row r="90" spans="2:24" s="1" customFormat="1">
      <c r="B90" s="2" t="s">
        <v>36</v>
      </c>
      <c r="C90" s="3"/>
      <c r="D90" s="71">
        <f t="shared" ref="D90:M90" si="21">D58</f>
        <v>-2.3895856307122966E-2</v>
      </c>
      <c r="E90" s="71">
        <f t="shared" si="21"/>
        <v>-2.8289468846286778E-2</v>
      </c>
      <c r="F90" s="71">
        <f t="shared" si="21"/>
        <v>1.3605748147481813E-3</v>
      </c>
      <c r="G90" s="71">
        <f t="shared" si="21"/>
        <v>4.4785668586052466E-3</v>
      </c>
      <c r="H90" s="71">
        <f t="shared" si="21"/>
        <v>8.6909404609977117E-3</v>
      </c>
      <c r="I90" s="71">
        <f t="shared" si="21"/>
        <v>-3.4919080774172155E-2</v>
      </c>
      <c r="J90" s="71">
        <f t="shared" si="21"/>
        <v>4.1741340337404377E-2</v>
      </c>
      <c r="K90" s="71">
        <f t="shared" si="21"/>
        <v>4.0635585223635799E-2</v>
      </c>
      <c r="L90" s="71">
        <f t="shared" si="21"/>
        <v>2.0078812077559436E-2</v>
      </c>
      <c r="M90" s="71">
        <f t="shared" si="21"/>
        <v>2.4360499655934002E-2</v>
      </c>
      <c r="N90" s="68">
        <f>AVERAGE(F90:M90)</f>
        <v>1.3303404831839075E-2</v>
      </c>
      <c r="O90" s="68">
        <f>N90</f>
        <v>1.3303404831839075E-2</v>
      </c>
      <c r="P90" s="68">
        <f>O90</f>
        <v>1.3303404831839075E-2</v>
      </c>
      <c r="Q90" s="68">
        <f>P90</f>
        <v>1.3303404831839075E-2</v>
      </c>
      <c r="R90" s="68">
        <f>Q90</f>
        <v>1.3303404831839075E-2</v>
      </c>
      <c r="S90" s="60" t="s">
        <v>23</v>
      </c>
      <c r="T90" s="60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0"/>
      <c r="T91" s="60"/>
      <c r="U91" s="2"/>
      <c r="V91" s="2"/>
      <c r="W91" s="2"/>
      <c r="X91" s="2"/>
    </row>
    <row r="92" spans="2:24" s="8" customFormat="1">
      <c r="B92" s="139" t="s">
        <v>24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61"/>
      <c r="N92" s="61">
        <f ca="1">N81+N83-N86-N89</f>
        <v>51247.271253702587</v>
      </c>
      <c r="O92" s="61">
        <f ca="1">O81+O83-O86-O89</f>
        <v>63794.122202483049</v>
      </c>
      <c r="P92" s="61">
        <f ca="1">P81+P83-P86-P89</f>
        <v>84701.830351562792</v>
      </c>
      <c r="Q92" s="61">
        <f ca="1">Q81+Q83-Q86-Q89</f>
        <v>93350.456953643501</v>
      </c>
      <c r="R92" s="61">
        <f ca="1">R81+R83-R86-R89</f>
        <v>104473.10255209898</v>
      </c>
      <c r="S92" s="16"/>
      <c r="T92" s="7"/>
      <c r="U92" s="7"/>
      <c r="V92" s="7"/>
      <c r="W92" s="7"/>
      <c r="X92" s="7"/>
    </row>
    <row r="93" spans="2:24" s="8" customFormat="1">
      <c r="B93" s="139" t="s">
        <v>25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79"/>
      <c r="N93" s="61">
        <f ca="1">N92/(1+$C26)^N62</f>
        <v>49729.778163202362</v>
      </c>
      <c r="O93" s="61">
        <f ca="1">O92/(1+$C26)^O62</f>
        <v>56829.794075766637</v>
      </c>
      <c r="P93" s="61">
        <f ca="1">P92/(1+$C26)^P62</f>
        <v>69268.829930670225</v>
      </c>
      <c r="Q93" s="61">
        <f ca="1">Q92/(1+$C26)^Q62</f>
        <v>70082.75158225355</v>
      </c>
      <c r="R93" s="61">
        <f ca="1">R92/(1+$C26)^R62</f>
        <v>72002.707735500706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9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9"/>
      <c r="N95" s="62"/>
      <c r="O95" s="62"/>
      <c r="P95" s="62"/>
      <c r="Q95" s="62"/>
      <c r="R95" s="79">
        <f ca="1">(R92*(1+C27))/(C26-C27)</f>
        <v>1491485.7380835009</v>
      </c>
      <c r="S95" s="15"/>
      <c r="T95" s="2"/>
      <c r="U95" s="2"/>
      <c r="V95" s="2"/>
      <c r="W95" s="2"/>
      <c r="X95" s="2"/>
    </row>
    <row r="96" spans="2:24" s="1" customFormat="1">
      <c r="B96" s="139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9"/>
      <c r="N96" s="62"/>
      <c r="O96" s="62"/>
      <c r="P96" s="62"/>
      <c r="Q96" s="62"/>
      <c r="R96" s="79">
        <f ca="1">R95/(1+C26)^R62</f>
        <v>1027929.7643844718</v>
      </c>
      <c r="S96" s="15"/>
      <c r="T96" s="2"/>
      <c r="U96" s="2"/>
      <c r="V96" s="2"/>
      <c r="W96" s="2"/>
      <c r="X96" s="2"/>
    </row>
    <row r="97" spans="2:24" s="1" customFormat="1">
      <c r="B97" s="139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7"/>
      <c r="N97" s="62"/>
      <c r="O97" s="62"/>
      <c r="P97" s="62"/>
      <c r="Q97" s="62"/>
      <c r="R97" s="79">
        <f ca="1">SUM(N93:R93)+R96</f>
        <v>1345843.6258718653</v>
      </c>
      <c r="S97" s="15"/>
      <c r="T97" s="2"/>
      <c r="U97" s="2"/>
      <c r="V97" s="2"/>
      <c r="W97" s="2"/>
      <c r="X97" s="2"/>
    </row>
    <row r="98" spans="2:24" s="1" customFormat="1">
      <c r="B98" s="139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8"/>
      <c r="N98" s="62"/>
      <c r="O98" s="62"/>
      <c r="P98" s="62"/>
      <c r="Q98" s="62"/>
      <c r="R98" s="79">
        <f>G6</f>
        <v>78779</v>
      </c>
      <c r="S98" s="15"/>
      <c r="T98" s="2"/>
      <c r="U98" s="2"/>
      <c r="V98" s="2"/>
      <c r="W98" s="2"/>
      <c r="X98" s="2"/>
    </row>
    <row r="99" spans="2:24" s="1" customFormat="1">
      <c r="B99" s="139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8"/>
      <c r="N99" s="62"/>
      <c r="O99" s="62"/>
      <c r="P99" s="62"/>
      <c r="Q99" s="62"/>
      <c r="R99" s="79">
        <f>G7</f>
        <v>130900</v>
      </c>
      <c r="S99" s="15"/>
      <c r="T99" s="2"/>
      <c r="U99" s="2"/>
      <c r="V99" s="2"/>
      <c r="W99" s="2"/>
      <c r="X99" s="2"/>
    </row>
    <row r="100" spans="2:24" s="1" customFormat="1">
      <c r="B100" s="139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7"/>
      <c r="N100" s="62"/>
      <c r="O100" s="62"/>
      <c r="P100" s="62"/>
      <c r="Q100" s="62"/>
      <c r="R100" s="79">
        <f ca="1">R97+R98-R99</f>
        <v>1293722.6258718653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3"/>
      <c r="S101" s="2"/>
      <c r="T101" s="2"/>
      <c r="U101" s="2"/>
      <c r="V101" s="2"/>
      <c r="W101" s="2"/>
      <c r="X101" s="2"/>
    </row>
    <row r="102" spans="2:24" s="1" customFormat="1">
      <c r="B102" s="139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8"/>
      <c r="N102" s="62"/>
      <c r="O102" s="62"/>
      <c r="P102" s="113"/>
      <c r="Q102" s="19" t="s">
        <v>105</v>
      </c>
      <c r="R102" s="61">
        <f>IS!Z32</f>
        <v>10721</v>
      </c>
      <c r="S102" s="85"/>
      <c r="T102" s="2"/>
      <c r="U102" s="2"/>
      <c r="V102" s="2"/>
      <c r="W102" s="2"/>
      <c r="X102" s="2"/>
    </row>
    <row r="103" spans="2:24" s="1" customFormat="1">
      <c r="B103" s="139" t="s">
        <v>103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2"/>
      <c r="O103" s="62"/>
      <c r="P103" s="113"/>
      <c r="Q103" s="62"/>
      <c r="R103" s="64">
        <f ca="1">R100/R102</f>
        <v>120.67182407162255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3"/>
      <c r="Q104" s="13"/>
      <c r="R104" s="109"/>
      <c r="S104" s="31"/>
      <c r="T104" s="2"/>
      <c r="U104" s="2"/>
      <c r="V104" s="2"/>
      <c r="W104" s="2"/>
      <c r="X104" s="2"/>
    </row>
    <row r="105" spans="2:24" s="1" customFormat="1" ht="23">
      <c r="B105" s="147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3"/>
      <c r="O105" s="13"/>
      <c r="P105" s="63"/>
      <c r="Q105" s="13"/>
      <c r="R105" s="123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3"/>
      <c r="O106" s="13"/>
      <c r="P106" s="63"/>
      <c r="Q106" s="13"/>
      <c r="R106" s="123"/>
      <c r="S106" s="31"/>
      <c r="T106" s="2"/>
      <c r="U106" s="2"/>
      <c r="V106" s="2"/>
      <c r="W106" s="2"/>
      <c r="X106" s="2"/>
    </row>
    <row r="107" spans="2:24" s="1" customFormat="1">
      <c r="B107" s="13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2">
        <f>E6</f>
        <v>45765</v>
      </c>
      <c r="O107" s="113"/>
      <c r="P107" s="120"/>
      <c r="Q107" s="113"/>
      <c r="R107" s="113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9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2">
        <f>N61</f>
        <v>0.70277777777777772</v>
      </c>
      <c r="O108" s="112"/>
      <c r="P108" s="121"/>
      <c r="Q108" s="112"/>
      <c r="R108" s="112">
        <f>R62</f>
        <v>4.3513888888888888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3"/>
      <c r="O109" s="63"/>
      <c r="P109" s="122"/>
      <c r="Q109" s="63"/>
      <c r="R109" s="123"/>
      <c r="S109" s="31"/>
      <c r="T109" s="2"/>
      <c r="U109" s="2"/>
      <c r="V109" s="2"/>
      <c r="W109" s="2"/>
      <c r="X109" s="2"/>
    </row>
    <row r="110" spans="2:24" s="1" customFormat="1">
      <c r="B110" s="139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1">
        <f ca="1">N81</f>
        <v>66104</v>
      </c>
      <c r="O110" s="113"/>
      <c r="P110" s="19" t="s">
        <v>105</v>
      </c>
      <c r="Q110" s="44" t="s">
        <v>73</v>
      </c>
      <c r="R110" s="124">
        <v>125600</v>
      </c>
      <c r="S110" s="2"/>
      <c r="T110" s="2"/>
      <c r="U110" s="2"/>
      <c r="V110" s="2"/>
      <c r="W110" s="2"/>
      <c r="X110" s="2"/>
    </row>
    <row r="111" spans="2:24" s="1" customFormat="1">
      <c r="B111" s="13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1"/>
      <c r="O111" s="113"/>
      <c r="P111" s="19" t="s">
        <v>105</v>
      </c>
      <c r="Q111" s="45" t="s">
        <v>13</v>
      </c>
      <c r="R111" s="140">
        <v>136560</v>
      </c>
      <c r="S111" s="2"/>
      <c r="T111" s="2"/>
      <c r="U111" s="2"/>
      <c r="V111" s="2"/>
      <c r="W111" s="2"/>
      <c r="X111" s="2"/>
    </row>
    <row r="112" spans="2:24" s="1" customFormat="1">
      <c r="B112" s="13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1"/>
      <c r="O112" s="113"/>
      <c r="P112" s="19" t="s">
        <v>105</v>
      </c>
      <c r="Q112" s="46" t="s">
        <v>21</v>
      </c>
      <c r="R112" s="141">
        <v>149082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5"/>
      <c r="O113" s="63"/>
      <c r="P113" s="37"/>
      <c r="Q113" s="63"/>
      <c r="R113" s="16"/>
      <c r="S113" s="2"/>
      <c r="T113" s="2"/>
      <c r="U113" s="2"/>
      <c r="V113" s="2"/>
      <c r="W113" s="2"/>
      <c r="X113" s="2"/>
    </row>
    <row r="114" spans="2:24" s="1" customFormat="1">
      <c r="B114" s="139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105</v>
      </c>
      <c r="N114" s="116">
        <v>2340</v>
      </c>
      <c r="O114" s="148"/>
      <c r="P114" s="86"/>
      <c r="Q114" s="19" t="s">
        <v>105</v>
      </c>
      <c r="R114" s="125">
        <v>2420</v>
      </c>
      <c r="S114" s="83" t="s">
        <v>237</v>
      </c>
      <c r="T114" s="83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5"/>
      <c r="O115" s="149"/>
      <c r="P115" s="146"/>
      <c r="Q115" s="63"/>
      <c r="R115" s="16"/>
      <c r="S115" s="78" t="s">
        <v>254</v>
      </c>
      <c r="T115" s="3"/>
      <c r="U115" s="2"/>
      <c r="V115" s="2"/>
      <c r="W115" s="2"/>
      <c r="X115" s="2"/>
    </row>
    <row r="116" spans="2:24" s="1" customFormat="1">
      <c r="B116" s="139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7">
        <f>N79</f>
        <v>0.17830770355567471</v>
      </c>
      <c r="O116" s="117"/>
      <c r="P116" s="130"/>
      <c r="Q116" s="117"/>
      <c r="R116" s="126">
        <f>R79</f>
        <v>0.16626668272152909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0"/>
      <c r="O117" s="63"/>
      <c r="P117" s="37"/>
      <c r="Q117" s="63"/>
      <c r="R117" s="16"/>
      <c r="S117" s="2"/>
      <c r="T117" s="2"/>
      <c r="U117" s="2"/>
      <c r="V117" s="2"/>
      <c r="W117" s="2"/>
      <c r="X117" s="2"/>
    </row>
    <row r="118" spans="2:24" s="47" customFormat="1">
      <c r="B118" s="139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8">
        <f ca="1">N110-(N114*(1-N116))</f>
        <v>64181.24002632028</v>
      </c>
      <c r="O118" s="118"/>
      <c r="P118" s="131"/>
      <c r="Q118" s="44" t="s">
        <v>73</v>
      </c>
      <c r="R118" s="124">
        <f>R110-(R114*(1-R116))</f>
        <v>123582.3653721861</v>
      </c>
      <c r="S118" s="2"/>
      <c r="T118" s="2"/>
      <c r="U118" s="2"/>
      <c r="V118" s="2"/>
      <c r="W118" s="2"/>
      <c r="X118" s="2"/>
    </row>
    <row r="119" spans="2:24" s="47" customFormat="1">
      <c r="B119" s="139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8"/>
      <c r="O119" s="118"/>
      <c r="P119" s="131"/>
      <c r="Q119" s="45" t="s">
        <v>13</v>
      </c>
      <c r="R119" s="140">
        <f>R111-(R114*(1-R116))</f>
        <v>134542.36537218609</v>
      </c>
      <c r="S119" s="2"/>
      <c r="T119" s="2"/>
      <c r="U119" s="2"/>
      <c r="V119" s="2"/>
      <c r="W119" s="2"/>
      <c r="X119" s="2"/>
    </row>
    <row r="120" spans="2:24" s="47" customFormat="1">
      <c r="B120" s="139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8"/>
      <c r="O120" s="118"/>
      <c r="P120" s="131"/>
      <c r="Q120" s="46" t="s">
        <v>21</v>
      </c>
      <c r="R120" s="141">
        <f>R112-(R114*(1-R116))</f>
        <v>147064.36537218609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0"/>
      <c r="O121" s="110"/>
      <c r="P121" s="132"/>
      <c r="Q121" s="110"/>
      <c r="R121" s="127"/>
      <c r="S121" s="2"/>
      <c r="T121" s="2"/>
      <c r="U121" s="2"/>
      <c r="V121" s="2"/>
      <c r="W121" s="2"/>
      <c r="X121" s="2"/>
    </row>
    <row r="122" spans="2:24" s="47" customFormat="1">
      <c r="B122" s="139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8">
        <f>E9</f>
        <v>10473</v>
      </c>
      <c r="O122" s="118"/>
      <c r="P122" s="131"/>
      <c r="Q122" s="118"/>
      <c r="R122" s="128">
        <f>R102</f>
        <v>10721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4">
        <f>N60</f>
        <v>2025</v>
      </c>
      <c r="O123" s="110"/>
      <c r="P123" s="132"/>
      <c r="Q123" s="110"/>
      <c r="R123" s="127"/>
      <c r="S123" s="2"/>
      <c r="T123" s="2"/>
      <c r="U123" s="2"/>
      <c r="V123" s="2"/>
      <c r="W123" s="2"/>
      <c r="X123" s="2"/>
    </row>
    <row r="124" spans="2:24" s="47" customFormat="1">
      <c r="B124" s="139" t="s">
        <v>67</v>
      </c>
      <c r="C124" s="17"/>
      <c r="D124" s="17"/>
      <c r="E124" s="17"/>
      <c r="F124" s="139"/>
      <c r="G124" s="139"/>
      <c r="H124" s="19"/>
      <c r="I124" s="19" t="s">
        <v>105</v>
      </c>
      <c r="J124" s="139">
        <f>IS!V28</f>
        <v>3.3</v>
      </c>
      <c r="K124" s="139">
        <f>IS!W28</f>
        <v>-0.27</v>
      </c>
      <c r="L124" s="139">
        <f>IS!X28</f>
        <v>2.95</v>
      </c>
      <c r="M124" s="139">
        <f>IS!Y28</f>
        <v>5.66</v>
      </c>
      <c r="N124" s="112">
        <f ca="1">N118/N122</f>
        <v>6.1282574263649652</v>
      </c>
      <c r="O124" s="112"/>
      <c r="P124" s="133"/>
      <c r="Q124" s="44" t="s">
        <v>73</v>
      </c>
      <c r="R124" s="135">
        <f>R118/R122</f>
        <v>11.527130432999357</v>
      </c>
      <c r="S124" s="2"/>
      <c r="T124" s="2"/>
      <c r="U124" s="2"/>
      <c r="V124" s="2"/>
      <c r="W124" s="2"/>
      <c r="X124" s="2"/>
    </row>
    <row r="125" spans="2:24" s="47" customFormat="1">
      <c r="B125" s="13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2"/>
      <c r="O125" s="112"/>
      <c r="P125" s="133"/>
      <c r="Q125" s="45" t="s">
        <v>13</v>
      </c>
      <c r="R125" s="136">
        <f>R119/R122</f>
        <v>12.549423129576168</v>
      </c>
      <c r="S125" s="2"/>
      <c r="T125" s="2"/>
      <c r="U125" s="2"/>
      <c r="V125" s="2"/>
      <c r="W125" s="2"/>
      <c r="X125" s="2"/>
    </row>
    <row r="126" spans="2:24" s="47" customFormat="1">
      <c r="B126" s="139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2"/>
      <c r="O126" s="112"/>
      <c r="P126" s="133"/>
      <c r="Q126" s="46" t="s">
        <v>21</v>
      </c>
      <c r="R126" s="137">
        <f>R120/R122</f>
        <v>13.71741119039139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1"/>
      <c r="O127" s="111"/>
      <c r="P127" s="134"/>
      <c r="Q127" s="111"/>
      <c r="R127" s="129"/>
      <c r="S127" s="2"/>
      <c r="T127" s="2"/>
      <c r="U127" s="2"/>
      <c r="V127" s="2"/>
      <c r="W127" s="2"/>
      <c r="X127" s="2"/>
    </row>
    <row r="128" spans="2:24" s="47" customFormat="1">
      <c r="B128" s="139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105</v>
      </c>
      <c r="L128" s="113">
        <v>151</v>
      </c>
      <c r="M128" s="139">
        <v>224</v>
      </c>
      <c r="N128" s="151">
        <f>E8</f>
        <v>172.61</v>
      </c>
      <c r="O128" s="112"/>
      <c r="P128" s="133"/>
      <c r="Q128" s="112"/>
      <c r="R128" s="119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3"/>
      <c r="M129" s="7"/>
      <c r="N129" s="111"/>
      <c r="O129" s="111"/>
      <c r="P129" s="134"/>
      <c r="Q129" s="111"/>
      <c r="R129" s="129"/>
      <c r="S129" s="2"/>
      <c r="T129" s="2"/>
      <c r="U129" s="2"/>
      <c r="V129" s="2"/>
      <c r="W129" s="2"/>
      <c r="X129" s="2"/>
    </row>
    <row r="130" spans="2:24" s="47" customFormat="1">
      <c r="B130" s="139" t="s">
        <v>89</v>
      </c>
      <c r="C130" s="17"/>
      <c r="D130" s="17"/>
      <c r="E130" s="17"/>
      <c r="F130" s="17"/>
      <c r="G130" s="17"/>
      <c r="H130" s="17"/>
      <c r="I130" s="17"/>
      <c r="J130" s="17"/>
      <c r="K130" s="139"/>
      <c r="L130" s="113"/>
      <c r="M130" s="139"/>
      <c r="N130" s="112"/>
      <c r="O130" s="112">
        <f ca="1">AVERAGE(H124:N124)</f>
        <v>3.5536514852729928</v>
      </c>
      <c r="P130" s="133"/>
      <c r="Q130" s="112"/>
      <c r="R130" s="119"/>
      <c r="S130" s="2"/>
      <c r="T130" s="2"/>
      <c r="U130" s="2"/>
      <c r="V130" s="2"/>
      <c r="W130" s="2"/>
      <c r="X130" s="2"/>
    </row>
    <row r="131" spans="2:24" s="47" customFormat="1">
      <c r="B131" s="139" t="s">
        <v>90</v>
      </c>
      <c r="C131" s="17"/>
      <c r="D131" s="17"/>
      <c r="E131" s="17"/>
      <c r="F131" s="17"/>
      <c r="G131" s="17"/>
      <c r="H131" s="17"/>
      <c r="I131" s="17"/>
      <c r="J131" s="17"/>
      <c r="K131" s="139"/>
      <c r="L131" s="113"/>
      <c r="M131" s="139"/>
      <c r="N131" s="112"/>
      <c r="O131" s="112">
        <f>AVERAGE(L128:N128)</f>
        <v>182.53666666666666</v>
      </c>
      <c r="P131" s="133"/>
      <c r="Q131" s="112"/>
      <c r="R131" s="119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3"/>
      <c r="M132" s="7"/>
      <c r="N132" s="111"/>
      <c r="O132" s="111"/>
      <c r="P132" s="134"/>
      <c r="Q132" s="111"/>
      <c r="R132" s="129"/>
      <c r="S132" s="2"/>
      <c r="T132" s="2"/>
      <c r="U132" s="2"/>
      <c r="V132" s="2"/>
      <c r="W132" s="2"/>
      <c r="X132" s="2"/>
    </row>
    <row r="133" spans="2:24" s="47" customFormat="1">
      <c r="B133" s="139" t="s">
        <v>92</v>
      </c>
      <c r="C133" s="139"/>
      <c r="D133" s="113">
        <v>1.25</v>
      </c>
      <c r="E133" s="139"/>
      <c r="F133" s="17"/>
      <c r="G133" s="17"/>
      <c r="H133" s="17"/>
      <c r="I133" s="17"/>
      <c r="J133" s="17"/>
      <c r="K133" s="139"/>
      <c r="L133" s="113"/>
      <c r="M133" s="139"/>
      <c r="N133" s="112"/>
      <c r="O133" s="112">
        <f ca="1">O130*D133</f>
        <v>4.4420643565912412</v>
      </c>
      <c r="P133" s="133"/>
      <c r="Q133" s="112"/>
      <c r="R133" s="119"/>
      <c r="S133" s="2"/>
      <c r="T133" s="2"/>
      <c r="U133" s="2"/>
      <c r="V133" s="2"/>
      <c r="W133" s="2"/>
      <c r="X133" s="2"/>
    </row>
    <row r="134" spans="2:24" s="47" customFormat="1">
      <c r="B134" s="139" t="s">
        <v>93</v>
      </c>
      <c r="C134" s="139"/>
      <c r="D134" s="113">
        <v>0.75</v>
      </c>
      <c r="E134" s="139"/>
      <c r="F134" s="17"/>
      <c r="G134" s="17"/>
      <c r="H134" s="17"/>
      <c r="I134" s="17"/>
      <c r="J134" s="17"/>
      <c r="K134" s="139"/>
      <c r="L134" s="113"/>
      <c r="M134" s="139"/>
      <c r="N134" s="112"/>
      <c r="O134" s="112">
        <f>O131*D134</f>
        <v>136.9025</v>
      </c>
      <c r="P134" s="133"/>
      <c r="Q134" s="112"/>
      <c r="R134" s="119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1"/>
      <c r="O135" s="111"/>
      <c r="P135" s="134"/>
      <c r="Q135" s="111"/>
      <c r="R135" s="129"/>
      <c r="S135" s="2"/>
      <c r="T135" s="2"/>
      <c r="U135" s="2"/>
      <c r="V135" s="2"/>
      <c r="W135" s="2"/>
      <c r="X135" s="2"/>
    </row>
    <row r="136" spans="2:24" s="47" customFormat="1">
      <c r="B136" s="139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9"/>
      <c r="O136" s="139"/>
      <c r="P136" s="138"/>
      <c r="Q136" s="44" t="s">
        <v>73</v>
      </c>
      <c r="R136" s="142">
        <f ca="1">R124/O133</f>
        <v>2.5949940180166742</v>
      </c>
      <c r="S136" s="2"/>
      <c r="T136" s="2"/>
      <c r="U136" s="2"/>
      <c r="V136" s="2"/>
      <c r="W136" s="2"/>
      <c r="X136" s="2"/>
    </row>
    <row r="137" spans="2:24" s="47" customFormat="1">
      <c r="B137" s="119"/>
      <c r="C137" s="17"/>
      <c r="D137" s="114"/>
      <c r="E137" s="17"/>
      <c r="F137" s="17"/>
      <c r="G137" s="17"/>
      <c r="H137" s="17"/>
      <c r="I137" s="17"/>
      <c r="J137" s="17"/>
      <c r="K137" s="17"/>
      <c r="L137" s="17"/>
      <c r="M137" s="17"/>
      <c r="N137" s="119"/>
      <c r="O137" s="139"/>
      <c r="P137" s="138"/>
      <c r="Q137" s="45" t="s">
        <v>13</v>
      </c>
      <c r="R137" s="143">
        <f ca="1">R125/O133</f>
        <v>2.8251331187840703</v>
      </c>
      <c r="S137" s="2"/>
      <c r="T137" s="2"/>
      <c r="U137" s="2"/>
      <c r="V137" s="2"/>
      <c r="W137" s="2"/>
      <c r="X137" s="2"/>
    </row>
    <row r="138" spans="2:24" s="47" customFormat="1">
      <c r="B138" s="139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9"/>
      <c r="O138" s="139"/>
      <c r="P138" s="138"/>
      <c r="Q138" s="46" t="s">
        <v>21</v>
      </c>
      <c r="R138" s="144">
        <f ca="1">R126/O133</f>
        <v>3.0880712410294477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5"/>
      <c r="O139" s="7"/>
      <c r="P139" s="122"/>
      <c r="Q139" s="63"/>
      <c r="R139" s="16"/>
      <c r="S139" s="2"/>
      <c r="T139" s="2"/>
      <c r="U139" s="2"/>
      <c r="V139" s="2"/>
      <c r="W139" s="2"/>
      <c r="X139" s="2"/>
    </row>
    <row r="140" spans="2:24" s="47" customFormat="1">
      <c r="B140" s="139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9"/>
      <c r="O140" s="139"/>
      <c r="P140" s="138"/>
      <c r="Q140" s="44" t="s">
        <v>73</v>
      </c>
      <c r="R140" s="135">
        <f ca="1">R136*O134</f>
        <v>355.26116855152776</v>
      </c>
      <c r="S140" s="2"/>
      <c r="T140" s="2"/>
      <c r="U140" s="2"/>
      <c r="V140" s="2"/>
      <c r="W140" s="2"/>
      <c r="X140" s="2"/>
    </row>
    <row r="141" spans="2:24" s="47" customFormat="1">
      <c r="B141" s="119"/>
      <c r="C141" s="17"/>
      <c r="D141" s="114"/>
      <c r="E141" s="17"/>
      <c r="F141" s="17"/>
      <c r="G141" s="17"/>
      <c r="H141" s="17"/>
      <c r="I141" s="17"/>
      <c r="J141" s="17"/>
      <c r="K141" s="17"/>
      <c r="L141" s="17"/>
      <c r="M141" s="17"/>
      <c r="N141" s="119"/>
      <c r="O141" s="139"/>
      <c r="P141" s="138"/>
      <c r="Q141" s="45" t="s">
        <v>13</v>
      </c>
      <c r="R141" s="136">
        <f ca="1">R137*O134</f>
        <v>386.76778679433619</v>
      </c>
      <c r="S141" s="2"/>
      <c r="T141" s="2"/>
      <c r="U141" s="2"/>
      <c r="V141" s="2"/>
      <c r="W141" s="2"/>
      <c r="X141" s="2"/>
    </row>
    <row r="142" spans="2:24" s="47" customFormat="1">
      <c r="B142" s="139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9"/>
      <c r="O142" s="139"/>
      <c r="P142" s="138"/>
      <c r="Q142" s="46" t="s">
        <v>21</v>
      </c>
      <c r="R142" s="137">
        <f ca="1">R138*O134</f>
        <v>422.76467307503395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M1" activePane="topRight" state="frozen"/>
      <selection pane="topRight" activeCell="W20" sqref="W2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57" customFormat="1" ht="11.25" customHeight="1">
      <c r="A1" s="170" t="s">
        <v>122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57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57" customFormat="1">
      <c r="A3" s="49"/>
      <c r="B3" s="172" t="s">
        <v>239</v>
      </c>
      <c r="C3" s="172" t="s">
        <v>240</v>
      </c>
      <c r="D3" s="172" t="s">
        <v>241</v>
      </c>
      <c r="E3" s="172" t="s">
        <v>242</v>
      </c>
      <c r="F3" s="172" t="s">
        <v>243</v>
      </c>
      <c r="G3" s="172" t="s">
        <v>244</v>
      </c>
      <c r="H3" s="172" t="s">
        <v>245</v>
      </c>
      <c r="I3" s="172" t="s">
        <v>246</v>
      </c>
      <c r="J3" s="172" t="s">
        <v>247</v>
      </c>
      <c r="K3" s="172" t="s">
        <v>248</v>
      </c>
      <c r="L3" s="172" t="s">
        <v>249</v>
      </c>
      <c r="M3" s="172" t="s">
        <v>123</v>
      </c>
      <c r="N3" s="172" t="s">
        <v>124</v>
      </c>
      <c r="O3" s="172" t="s">
        <v>125</v>
      </c>
      <c r="P3" s="172" t="s">
        <v>126</v>
      </c>
      <c r="Q3" s="172" t="s">
        <v>127</v>
      </c>
      <c r="R3" s="172" t="s">
        <v>128</v>
      </c>
      <c r="S3" s="172" t="s">
        <v>129</v>
      </c>
      <c r="T3" s="172" t="s">
        <v>130</v>
      </c>
      <c r="U3" s="172" t="s">
        <v>131</v>
      </c>
      <c r="V3" s="172" t="s">
        <v>132</v>
      </c>
      <c r="W3" s="172" t="s">
        <v>133</v>
      </c>
      <c r="X3" s="172" t="s">
        <v>134</v>
      </c>
      <c r="Y3" s="172" t="s">
        <v>135</v>
      </c>
      <c r="Z3" s="172" t="s">
        <v>250</v>
      </c>
      <c r="AA3" s="49"/>
    </row>
    <row r="4" spans="1:27" s="157" customFormat="1">
      <c r="A4" s="49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49"/>
    </row>
    <row r="5" spans="1:27" s="157" customFormat="1">
      <c r="A5" s="49" t="s">
        <v>5</v>
      </c>
      <c r="B5" s="49">
        <v>3122.433</v>
      </c>
      <c r="C5" s="49">
        <v>3932.9360000000001</v>
      </c>
      <c r="D5" s="49">
        <v>5264</v>
      </c>
      <c r="E5" s="49">
        <v>6921</v>
      </c>
      <c r="F5" s="49">
        <v>8490</v>
      </c>
      <c r="G5" s="49">
        <v>10711</v>
      </c>
      <c r="H5" s="49">
        <v>14835</v>
      </c>
      <c r="I5" s="49">
        <v>19166</v>
      </c>
      <c r="J5" s="49">
        <v>24509</v>
      </c>
      <c r="K5" s="49">
        <v>34204</v>
      </c>
      <c r="L5" s="49">
        <v>48077</v>
      </c>
      <c r="M5" s="49">
        <v>61093</v>
      </c>
      <c r="N5" s="49">
        <v>74452</v>
      </c>
      <c r="O5" s="49">
        <v>88988</v>
      </c>
      <c r="P5" s="49">
        <v>107006</v>
      </c>
      <c r="Q5" s="49">
        <v>135987</v>
      </c>
      <c r="R5" s="49">
        <v>177866</v>
      </c>
      <c r="S5" s="49">
        <v>232887</v>
      </c>
      <c r="T5" s="49">
        <v>280522</v>
      </c>
      <c r="U5" s="49">
        <v>386064</v>
      </c>
      <c r="V5" s="49">
        <v>469822</v>
      </c>
      <c r="W5" s="49">
        <v>513983</v>
      </c>
      <c r="X5" s="49">
        <v>574785</v>
      </c>
      <c r="Y5" s="49">
        <v>637959</v>
      </c>
      <c r="Z5" s="49">
        <v>637959</v>
      </c>
      <c r="AA5" s="49"/>
    </row>
    <row r="6" spans="1:27" s="157" customFormat="1">
      <c r="A6" s="49" t="s">
        <v>136</v>
      </c>
      <c r="B6" s="174">
        <v>2939.29</v>
      </c>
      <c r="C6" s="174">
        <v>3548.402</v>
      </c>
      <c r="D6" s="174">
        <v>4759</v>
      </c>
      <c r="E6" s="174">
        <v>6203</v>
      </c>
      <c r="F6" s="174">
        <v>7647</v>
      </c>
      <c r="G6" s="174">
        <v>9854</v>
      </c>
      <c r="H6" s="174">
        <v>13592</v>
      </c>
      <c r="I6" s="174">
        <v>17587</v>
      </c>
      <c r="J6" s="174">
        <v>22270</v>
      </c>
      <c r="K6" s="174">
        <v>31193</v>
      </c>
      <c r="L6" s="174">
        <v>44773</v>
      </c>
      <c r="M6" s="174">
        <v>56954</v>
      </c>
      <c r="N6" s="174">
        <v>69331</v>
      </c>
      <c r="O6" s="174">
        <v>82793</v>
      </c>
      <c r="P6" s="174">
        <v>97601</v>
      </c>
      <c r="Q6" s="174">
        <v>121969</v>
      </c>
      <c r="R6" s="174">
        <v>159803</v>
      </c>
      <c r="S6" s="174">
        <v>202020</v>
      </c>
      <c r="T6" s="174">
        <v>241699</v>
      </c>
      <c r="U6" s="174">
        <v>334564</v>
      </c>
      <c r="V6" s="174">
        <v>403507</v>
      </c>
      <c r="W6" s="174">
        <v>446343</v>
      </c>
      <c r="X6" s="174">
        <v>480980</v>
      </c>
      <c r="Y6" s="174">
        <v>513337</v>
      </c>
      <c r="Z6" s="174">
        <v>513337</v>
      </c>
      <c r="AA6" s="49"/>
    </row>
    <row r="7" spans="1:27" s="157" customFormat="1">
      <c r="A7" s="49" t="s">
        <v>137</v>
      </c>
      <c r="B7" s="49">
        <v>183.143</v>
      </c>
      <c r="C7" s="49">
        <v>384.53399999999999</v>
      </c>
      <c r="D7" s="49">
        <v>505</v>
      </c>
      <c r="E7" s="49">
        <v>718</v>
      </c>
      <c r="F7" s="49">
        <v>843</v>
      </c>
      <c r="G7" s="49">
        <v>857</v>
      </c>
      <c r="H7" s="49">
        <v>1243</v>
      </c>
      <c r="I7" s="49">
        <v>1579</v>
      </c>
      <c r="J7" s="49">
        <v>2239</v>
      </c>
      <c r="K7" s="49">
        <v>3011</v>
      </c>
      <c r="L7" s="49">
        <v>3304</v>
      </c>
      <c r="M7" s="49">
        <v>4139</v>
      </c>
      <c r="N7" s="49">
        <v>5121</v>
      </c>
      <c r="O7" s="49">
        <v>6195</v>
      </c>
      <c r="P7" s="49">
        <v>9405</v>
      </c>
      <c r="Q7" s="49">
        <v>14018</v>
      </c>
      <c r="R7" s="49">
        <v>18063</v>
      </c>
      <c r="S7" s="49">
        <v>30867</v>
      </c>
      <c r="T7" s="49">
        <v>38823</v>
      </c>
      <c r="U7" s="49">
        <v>51500</v>
      </c>
      <c r="V7" s="49">
        <v>66315</v>
      </c>
      <c r="W7" s="49">
        <v>67640</v>
      </c>
      <c r="X7" s="49">
        <v>93805</v>
      </c>
      <c r="Y7" s="49">
        <v>124622</v>
      </c>
      <c r="Z7" s="49">
        <v>124622</v>
      </c>
      <c r="AA7" s="49"/>
    </row>
    <row r="8" spans="1:27" s="157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57" customFormat="1">
      <c r="A9" s="175" t="s">
        <v>138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57" customFormat="1">
      <c r="A10" s="49" t="s">
        <v>139</v>
      </c>
      <c r="B10" s="49">
        <v>232.78200000000001</v>
      </c>
      <c r="C10" s="49">
        <v>273.35899999999998</v>
      </c>
      <c r="D10" s="49">
        <v>232</v>
      </c>
      <c r="E10" s="49">
        <v>286</v>
      </c>
      <c r="F10" s="49">
        <v>364</v>
      </c>
      <c r="G10" s="49">
        <v>458</v>
      </c>
      <c r="H10" s="49">
        <v>579</v>
      </c>
      <c r="I10" s="49">
        <v>761</v>
      </c>
      <c r="J10" s="49">
        <v>1008</v>
      </c>
      <c r="K10" s="49">
        <v>1499</v>
      </c>
      <c r="L10" s="49">
        <v>2288</v>
      </c>
      <c r="M10" s="49">
        <v>3304</v>
      </c>
      <c r="N10" s="49">
        <v>4262</v>
      </c>
      <c r="O10" s="49">
        <v>5884</v>
      </c>
      <c r="P10" s="49">
        <v>7001</v>
      </c>
      <c r="Q10" s="49">
        <v>9665</v>
      </c>
      <c r="R10" s="49">
        <v>13743</v>
      </c>
      <c r="S10" s="49">
        <v>18150</v>
      </c>
      <c r="T10" s="49">
        <v>24081</v>
      </c>
      <c r="U10" s="49">
        <v>28676</v>
      </c>
      <c r="V10" s="49">
        <v>41374</v>
      </c>
      <c r="W10" s="49">
        <v>54129</v>
      </c>
      <c r="X10" s="49">
        <v>56186</v>
      </c>
      <c r="Y10" s="49">
        <v>55266</v>
      </c>
      <c r="Z10" s="49">
        <v>55266</v>
      </c>
      <c r="AA10" s="49"/>
    </row>
    <row r="11" spans="1:27" s="157" customFormat="1">
      <c r="A11" s="49" t="s">
        <v>140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57" customFormat="1">
      <c r="A12" s="49" t="s">
        <v>141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57" customFormat="1">
      <c r="A13" s="49" t="s">
        <v>142</v>
      </c>
      <c r="B13" s="174"/>
      <c r="C13" s="174">
        <v>47.051000000000002</v>
      </c>
      <c r="D13" s="174">
        <v>3</v>
      </c>
      <c r="E13" s="174">
        <v>-8</v>
      </c>
      <c r="F13" s="174">
        <v>47</v>
      </c>
      <c r="G13" s="174">
        <v>10</v>
      </c>
      <c r="H13" s="174">
        <v>9</v>
      </c>
      <c r="I13" s="174">
        <v>-24</v>
      </c>
      <c r="J13" s="174">
        <v>102</v>
      </c>
      <c r="K13" s="174">
        <v>106</v>
      </c>
      <c r="L13" s="174">
        <v>154</v>
      </c>
      <c r="M13" s="174">
        <v>159</v>
      </c>
      <c r="N13" s="174">
        <v>114</v>
      </c>
      <c r="O13" s="174">
        <v>133</v>
      </c>
      <c r="P13" s="174">
        <v>171</v>
      </c>
      <c r="Q13" s="174">
        <v>167</v>
      </c>
      <c r="R13" s="174">
        <v>214</v>
      </c>
      <c r="S13" s="174">
        <v>296</v>
      </c>
      <c r="T13" s="174">
        <v>201</v>
      </c>
      <c r="U13" s="174">
        <v>-75</v>
      </c>
      <c r="V13" s="174">
        <v>62</v>
      </c>
      <c r="W13" s="174">
        <v>1263</v>
      </c>
      <c r="X13" s="174">
        <v>767</v>
      </c>
      <c r="Y13" s="174">
        <v>763</v>
      </c>
      <c r="Z13" s="174">
        <v>763</v>
      </c>
      <c r="AA13" s="49"/>
    </row>
    <row r="14" spans="1:27" s="157" customFormat="1">
      <c r="A14" s="175" t="s">
        <v>143</v>
      </c>
      <c r="B14" s="49">
        <v>-49.639000000000003</v>
      </c>
      <c r="C14" s="49">
        <v>64.123999999999995</v>
      </c>
      <c r="D14" s="49">
        <v>270</v>
      </c>
      <c r="E14" s="49">
        <v>440</v>
      </c>
      <c r="F14" s="49">
        <v>432</v>
      </c>
      <c r="G14" s="49">
        <v>389</v>
      </c>
      <c r="H14" s="49">
        <v>655</v>
      </c>
      <c r="I14" s="49">
        <v>842</v>
      </c>
      <c r="J14" s="49">
        <v>1129</v>
      </c>
      <c r="K14" s="49">
        <v>1406</v>
      </c>
      <c r="L14" s="49">
        <v>862</v>
      </c>
      <c r="M14" s="49">
        <v>676</v>
      </c>
      <c r="N14" s="49">
        <v>745</v>
      </c>
      <c r="O14" s="49">
        <v>178</v>
      </c>
      <c r="P14" s="49">
        <v>2233</v>
      </c>
      <c r="Q14" s="49">
        <v>4186</v>
      </c>
      <c r="R14" s="49">
        <v>4106</v>
      </c>
      <c r="S14" s="49">
        <v>12421</v>
      </c>
      <c r="T14" s="49">
        <v>14541</v>
      </c>
      <c r="U14" s="49">
        <v>22899</v>
      </c>
      <c r="V14" s="49">
        <v>24879</v>
      </c>
      <c r="W14" s="49">
        <v>12248</v>
      </c>
      <c r="X14" s="49">
        <v>36852</v>
      </c>
      <c r="Y14" s="49">
        <v>68593</v>
      </c>
      <c r="Z14" s="49">
        <v>68593</v>
      </c>
      <c r="AA14" s="49"/>
    </row>
    <row r="15" spans="1:27" s="157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57" customFormat="1">
      <c r="A16" s="49" t="s">
        <v>144</v>
      </c>
      <c r="B16" s="49">
        <v>-110.129</v>
      </c>
      <c r="C16" s="49">
        <v>-119.238</v>
      </c>
      <c r="D16" s="49">
        <v>-108</v>
      </c>
      <c r="E16" s="49">
        <v>-79</v>
      </c>
      <c r="F16" s="49">
        <v>-48</v>
      </c>
      <c r="G16" s="49">
        <v>-19</v>
      </c>
      <c r="H16" s="49">
        <v>13</v>
      </c>
      <c r="I16" s="49">
        <v>12</v>
      </c>
      <c r="J16" s="49">
        <v>3</v>
      </c>
      <c r="K16" s="49">
        <v>12</v>
      </c>
      <c r="L16" s="49">
        <v>-4</v>
      </c>
      <c r="M16" s="49">
        <v>-52</v>
      </c>
      <c r="N16" s="49">
        <v>-103</v>
      </c>
      <c r="O16" s="49">
        <v>-171</v>
      </c>
      <c r="P16" s="49">
        <v>-409</v>
      </c>
      <c r="Q16" s="49">
        <v>-384</v>
      </c>
      <c r="R16" s="49">
        <v>-646</v>
      </c>
      <c r="S16" s="49">
        <v>-977</v>
      </c>
      <c r="T16" s="49">
        <v>-768</v>
      </c>
      <c r="U16" s="49">
        <v>-1092</v>
      </c>
      <c r="V16" s="49">
        <v>-1361</v>
      </c>
      <c r="W16" s="49">
        <v>-1378</v>
      </c>
      <c r="X16" s="49">
        <v>-233</v>
      </c>
      <c r="Y16" s="49">
        <v>2271</v>
      </c>
      <c r="Z16" s="49">
        <v>2271</v>
      </c>
      <c r="AA16" s="49"/>
    </row>
    <row r="17" spans="1:27" s="157" customFormat="1">
      <c r="A17" s="49" t="s">
        <v>145</v>
      </c>
      <c r="B17" s="174">
        <v>-366.65899999999999</v>
      </c>
      <c r="C17" s="174">
        <v>-95.519000000000005</v>
      </c>
      <c r="D17" s="174">
        <v>-123</v>
      </c>
      <c r="E17" s="174">
        <v>-6</v>
      </c>
      <c r="F17" s="174">
        <v>44</v>
      </c>
      <c r="G17" s="174">
        <v>7</v>
      </c>
      <c r="H17" s="174">
        <v>-8</v>
      </c>
      <c r="I17" s="174">
        <v>47</v>
      </c>
      <c r="J17" s="174">
        <v>29</v>
      </c>
      <c r="K17" s="174">
        <v>79</v>
      </c>
      <c r="L17" s="174">
        <v>76</v>
      </c>
      <c r="M17" s="174">
        <v>-80</v>
      </c>
      <c r="N17" s="174">
        <v>-136</v>
      </c>
      <c r="O17" s="174">
        <v>-118</v>
      </c>
      <c r="P17" s="174">
        <v>-256</v>
      </c>
      <c r="Q17" s="174">
        <v>90</v>
      </c>
      <c r="R17" s="174">
        <v>346</v>
      </c>
      <c r="S17" s="174">
        <v>-183</v>
      </c>
      <c r="T17" s="174">
        <v>203</v>
      </c>
      <c r="U17" s="174">
        <v>2371</v>
      </c>
      <c r="V17" s="174">
        <v>14633</v>
      </c>
      <c r="W17" s="174">
        <v>-16806</v>
      </c>
      <c r="X17" s="174">
        <v>938</v>
      </c>
      <c r="Y17" s="174">
        <v>-2250</v>
      </c>
      <c r="Z17" s="174">
        <v>-2250</v>
      </c>
      <c r="AA17" s="49"/>
    </row>
    <row r="18" spans="1:27" s="157" customFormat="1">
      <c r="A18" s="49" t="s">
        <v>146</v>
      </c>
      <c r="B18" s="175">
        <v>-526.42700000000002</v>
      </c>
      <c r="C18" s="175">
        <v>-150.63300000000001</v>
      </c>
      <c r="D18" s="175">
        <v>39</v>
      </c>
      <c r="E18" s="175">
        <v>355</v>
      </c>
      <c r="F18" s="175">
        <v>428</v>
      </c>
      <c r="G18" s="175">
        <v>377</v>
      </c>
      <c r="H18" s="175">
        <v>660</v>
      </c>
      <c r="I18" s="175">
        <v>901</v>
      </c>
      <c r="J18" s="175">
        <v>1161</v>
      </c>
      <c r="K18" s="175">
        <v>1497</v>
      </c>
      <c r="L18" s="175">
        <v>934</v>
      </c>
      <c r="M18" s="175">
        <v>544</v>
      </c>
      <c r="N18" s="175">
        <v>506</v>
      </c>
      <c r="O18" s="175">
        <v>-111</v>
      </c>
      <c r="P18" s="175">
        <v>1568</v>
      </c>
      <c r="Q18" s="175">
        <v>3892</v>
      </c>
      <c r="R18" s="175">
        <v>3806</v>
      </c>
      <c r="S18" s="175">
        <v>11261</v>
      </c>
      <c r="T18" s="175">
        <v>13976</v>
      </c>
      <c r="U18" s="175">
        <v>24178</v>
      </c>
      <c r="V18" s="175">
        <v>38151</v>
      </c>
      <c r="W18" s="175">
        <v>-5936</v>
      </c>
      <c r="X18" s="175">
        <v>37557</v>
      </c>
      <c r="Y18" s="175">
        <v>68614</v>
      </c>
      <c r="Z18" s="175">
        <v>68614</v>
      </c>
      <c r="AA18" s="49"/>
    </row>
    <row r="19" spans="1:27" s="157" customFormat="1">
      <c r="A19" s="49"/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49"/>
    </row>
    <row r="20" spans="1:27" s="157" customFormat="1">
      <c r="A20" s="49" t="s">
        <v>147</v>
      </c>
      <c r="B20" s="174"/>
      <c r="C20" s="174">
        <v>0.7</v>
      </c>
      <c r="D20" s="174">
        <v>-4</v>
      </c>
      <c r="E20" s="174">
        <v>233</v>
      </c>
      <c r="F20" s="174">
        <v>-95</v>
      </c>
      <c r="G20" s="174">
        <v>-187</v>
      </c>
      <c r="H20" s="174">
        <v>-184</v>
      </c>
      <c r="I20" s="174">
        <v>-247</v>
      </c>
      <c r="J20" s="174">
        <v>-253</v>
      </c>
      <c r="K20" s="174">
        <v>-352</v>
      </c>
      <c r="L20" s="174">
        <v>-291</v>
      </c>
      <c r="M20" s="174">
        <v>-428</v>
      </c>
      <c r="N20" s="174">
        <v>-161</v>
      </c>
      <c r="O20" s="174">
        <v>-167</v>
      </c>
      <c r="P20" s="174">
        <v>-950</v>
      </c>
      <c r="Q20" s="174">
        <v>-1425</v>
      </c>
      <c r="R20" s="174">
        <v>-769</v>
      </c>
      <c r="S20" s="174">
        <v>-1197</v>
      </c>
      <c r="T20" s="174">
        <v>-2374</v>
      </c>
      <c r="U20" s="174">
        <v>-2863</v>
      </c>
      <c r="V20" s="174">
        <v>-4791</v>
      </c>
      <c r="W20" s="174">
        <v>3217</v>
      </c>
      <c r="X20" s="174">
        <v>-7120</v>
      </c>
      <c r="Y20" s="174">
        <v>-9265</v>
      </c>
      <c r="Z20" s="174">
        <v>-9265</v>
      </c>
      <c r="AA20" s="49"/>
    </row>
    <row r="21" spans="1:27" s="157" customFormat="1">
      <c r="A21" s="49" t="s">
        <v>148</v>
      </c>
      <c r="B21" s="175">
        <v>-526.42700000000002</v>
      </c>
      <c r="C21" s="175">
        <v>-149.93299999999999</v>
      </c>
      <c r="D21" s="175">
        <v>35</v>
      </c>
      <c r="E21" s="175">
        <v>588</v>
      </c>
      <c r="F21" s="175">
        <v>333</v>
      </c>
      <c r="G21" s="175">
        <v>190</v>
      </c>
      <c r="H21" s="175">
        <v>476</v>
      </c>
      <c r="I21" s="175">
        <v>654</v>
      </c>
      <c r="J21" s="175">
        <v>908</v>
      </c>
      <c r="K21" s="175">
        <v>1145</v>
      </c>
      <c r="L21" s="175">
        <v>643</v>
      </c>
      <c r="M21" s="175">
        <v>116</v>
      </c>
      <c r="N21" s="175">
        <v>345</v>
      </c>
      <c r="O21" s="175">
        <v>-278</v>
      </c>
      <c r="P21" s="175">
        <v>618</v>
      </c>
      <c r="Q21" s="175">
        <v>2467</v>
      </c>
      <c r="R21" s="175">
        <v>3037</v>
      </c>
      <c r="S21" s="175">
        <v>10064</v>
      </c>
      <c r="T21" s="175">
        <v>11602</v>
      </c>
      <c r="U21" s="175">
        <v>21315</v>
      </c>
      <c r="V21" s="175">
        <v>33360</v>
      </c>
      <c r="W21" s="175">
        <v>-2719</v>
      </c>
      <c r="X21" s="175">
        <v>30437</v>
      </c>
      <c r="Y21" s="175">
        <v>59349</v>
      </c>
      <c r="Z21" s="175">
        <v>59349</v>
      </c>
      <c r="AA21" s="49"/>
    </row>
    <row r="22" spans="1:27" s="157" customFormat="1">
      <c r="A22" s="49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49"/>
    </row>
    <row r="23" spans="1:27" s="157" customFormat="1">
      <c r="A23" s="49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57" customFormat="1">
      <c r="A24" s="49" t="s">
        <v>150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57" customFormat="1">
      <c r="A25" s="49" t="s">
        <v>151</v>
      </c>
      <c r="B25" s="49">
        <v>-30.327000000000002</v>
      </c>
      <c r="C25" s="49">
        <v>2.8421709430404001E-14</v>
      </c>
      <c r="D25" s="49"/>
      <c r="E25" s="49"/>
      <c r="F25" s="49"/>
      <c r="G25" s="49"/>
      <c r="H25" s="49"/>
      <c r="I25" s="49">
        <v>-9</v>
      </c>
      <c r="J25" s="49">
        <v>-6</v>
      </c>
      <c r="K25" s="49">
        <v>7</v>
      </c>
      <c r="L25" s="49">
        <v>-12</v>
      </c>
      <c r="M25" s="49">
        <v>-155</v>
      </c>
      <c r="N25" s="49">
        <v>-71</v>
      </c>
      <c r="O25" s="49">
        <v>37</v>
      </c>
      <c r="P25" s="49">
        <v>-22</v>
      </c>
      <c r="Q25" s="49">
        <v>-96</v>
      </c>
      <c r="R25" s="49">
        <v>-4</v>
      </c>
      <c r="S25" s="49">
        <v>9</v>
      </c>
      <c r="T25" s="49">
        <v>-14</v>
      </c>
      <c r="U25" s="49">
        <v>16</v>
      </c>
      <c r="V25" s="49">
        <v>4</v>
      </c>
      <c r="W25" s="49">
        <v>-3</v>
      </c>
      <c r="X25" s="49">
        <v>-12</v>
      </c>
      <c r="Y25" s="49">
        <v>-101</v>
      </c>
      <c r="Z25" s="49">
        <v>-101</v>
      </c>
      <c r="AA25" s="49"/>
    </row>
    <row r="26" spans="1:27" s="157" customFormat="1" ht="11.25" customHeight="1" thickBot="1">
      <c r="A26" s="175" t="s">
        <v>152</v>
      </c>
      <c r="B26" s="176">
        <v>-556.75400000000002</v>
      </c>
      <c r="C26" s="176">
        <v>-149.93299999999999</v>
      </c>
      <c r="D26" s="176">
        <v>35</v>
      </c>
      <c r="E26" s="176">
        <v>588</v>
      </c>
      <c r="F26" s="176">
        <v>333</v>
      </c>
      <c r="G26" s="176">
        <v>190</v>
      </c>
      <c r="H26" s="176">
        <v>476</v>
      </c>
      <c r="I26" s="176">
        <v>645</v>
      </c>
      <c r="J26" s="176">
        <v>902</v>
      </c>
      <c r="K26" s="176">
        <v>1152</v>
      </c>
      <c r="L26" s="176">
        <v>631</v>
      </c>
      <c r="M26" s="176">
        <v>-39</v>
      </c>
      <c r="N26" s="176">
        <v>274</v>
      </c>
      <c r="O26" s="176">
        <v>-241</v>
      </c>
      <c r="P26" s="176">
        <v>596</v>
      </c>
      <c r="Q26" s="176">
        <v>2371</v>
      </c>
      <c r="R26" s="176">
        <v>3033</v>
      </c>
      <c r="S26" s="176">
        <v>10073</v>
      </c>
      <c r="T26" s="176">
        <v>11588</v>
      </c>
      <c r="U26" s="176">
        <v>21331</v>
      </c>
      <c r="V26" s="176">
        <v>33364</v>
      </c>
      <c r="W26" s="176">
        <v>-2722</v>
      </c>
      <c r="X26" s="176">
        <v>30425</v>
      </c>
      <c r="Y26" s="176">
        <v>59248</v>
      </c>
      <c r="Z26" s="176">
        <v>59248</v>
      </c>
      <c r="AA26" s="49"/>
    </row>
    <row r="27" spans="1:27" s="157" customFormat="1" ht="11.25" customHeight="1" thickTop="1">
      <c r="A27" s="49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49"/>
    </row>
    <row r="28" spans="1:27" s="157" customFormat="1">
      <c r="A28" s="49" t="s">
        <v>153</v>
      </c>
      <c r="B28" s="177">
        <v>-0.08</v>
      </c>
      <c r="C28" s="177">
        <v>-0.02</v>
      </c>
      <c r="D28" s="177">
        <v>0.01</v>
      </c>
      <c r="E28" s="177">
        <v>7.0000000000000007E-2</v>
      </c>
      <c r="F28" s="177">
        <v>0.04</v>
      </c>
      <c r="G28" s="177">
        <v>0.02</v>
      </c>
      <c r="H28" s="177">
        <v>0.06</v>
      </c>
      <c r="I28" s="177">
        <v>0.08</v>
      </c>
      <c r="J28" s="177">
        <v>0.1</v>
      </c>
      <c r="K28" s="177">
        <v>0.13</v>
      </c>
      <c r="L28" s="177">
        <v>7.0000000000000007E-2</v>
      </c>
      <c r="M28" s="177">
        <v>-0.01</v>
      </c>
      <c r="N28" s="177">
        <v>0.03</v>
      </c>
      <c r="O28" s="177">
        <v>-0.03</v>
      </c>
      <c r="P28" s="177">
        <v>0.06</v>
      </c>
      <c r="Q28" s="177">
        <v>0.25</v>
      </c>
      <c r="R28" s="177">
        <v>0.32</v>
      </c>
      <c r="S28" s="177">
        <v>1.03</v>
      </c>
      <c r="T28" s="177">
        <v>1.17</v>
      </c>
      <c r="U28" s="177">
        <v>2.13</v>
      </c>
      <c r="V28" s="177">
        <v>3.3</v>
      </c>
      <c r="W28" s="177">
        <v>-0.27</v>
      </c>
      <c r="X28" s="177">
        <v>2.95</v>
      </c>
      <c r="Y28" s="177">
        <v>5.66</v>
      </c>
      <c r="Z28" s="177">
        <v>5.66</v>
      </c>
      <c r="AA28" s="49"/>
    </row>
    <row r="29" spans="1:27" s="157" customFormat="1">
      <c r="A29" s="49" t="s">
        <v>154</v>
      </c>
      <c r="B29" s="177">
        <v>-0.08</v>
      </c>
      <c r="C29" s="177">
        <v>-0.02</v>
      </c>
      <c r="D29" s="177"/>
      <c r="E29" s="177">
        <v>7.0000000000000007E-2</v>
      </c>
      <c r="F29" s="177">
        <v>0.04</v>
      </c>
      <c r="G29" s="177">
        <v>0.02</v>
      </c>
      <c r="H29" s="177">
        <v>0.06</v>
      </c>
      <c r="I29" s="177">
        <v>0.08</v>
      </c>
      <c r="J29" s="177">
        <v>0.1</v>
      </c>
      <c r="K29" s="177">
        <v>0.13</v>
      </c>
      <c r="L29" s="177">
        <v>7.0000000000000007E-2</v>
      </c>
      <c r="M29" s="177">
        <v>-0.01</v>
      </c>
      <c r="N29" s="177">
        <v>0.03</v>
      </c>
      <c r="O29" s="177">
        <v>-0.03</v>
      </c>
      <c r="P29" s="177">
        <v>0.06</v>
      </c>
      <c r="Q29" s="177">
        <v>0.25</v>
      </c>
      <c r="R29" s="177">
        <v>0.31</v>
      </c>
      <c r="S29" s="177">
        <v>1.01</v>
      </c>
      <c r="T29" s="177">
        <v>1.1499999999999999</v>
      </c>
      <c r="U29" s="177">
        <v>2.09</v>
      </c>
      <c r="V29" s="177">
        <v>3.24</v>
      </c>
      <c r="W29" s="177">
        <v>-0.27</v>
      </c>
      <c r="X29" s="177">
        <v>2.9</v>
      </c>
      <c r="Y29" s="177">
        <v>5.53</v>
      </c>
      <c r="Z29" s="177">
        <v>5.53</v>
      </c>
      <c r="AA29" s="49"/>
    </row>
    <row r="30" spans="1:27" s="157" customFormat="1">
      <c r="A30" s="4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49"/>
    </row>
    <row r="31" spans="1:27" s="157" customFormat="1">
      <c r="A31" s="49" t="s">
        <v>155</v>
      </c>
      <c r="B31" s="49">
        <v>7284.22</v>
      </c>
      <c r="C31" s="49">
        <v>7567.26</v>
      </c>
      <c r="D31" s="49">
        <v>7900</v>
      </c>
      <c r="E31" s="49">
        <v>8120</v>
      </c>
      <c r="F31" s="49">
        <v>8240</v>
      </c>
      <c r="G31" s="49">
        <v>8320</v>
      </c>
      <c r="H31" s="49">
        <v>8260</v>
      </c>
      <c r="I31" s="49">
        <v>8460</v>
      </c>
      <c r="J31" s="49">
        <v>8660</v>
      </c>
      <c r="K31" s="49">
        <v>8940</v>
      </c>
      <c r="L31" s="49">
        <v>9060</v>
      </c>
      <c r="M31" s="49">
        <v>9060</v>
      </c>
      <c r="N31" s="49">
        <v>9140</v>
      </c>
      <c r="O31" s="49">
        <v>9240</v>
      </c>
      <c r="P31" s="49">
        <v>9340</v>
      </c>
      <c r="Q31" s="49">
        <v>9480</v>
      </c>
      <c r="R31" s="49">
        <v>9600</v>
      </c>
      <c r="S31" s="49">
        <v>9740</v>
      </c>
      <c r="T31" s="49">
        <v>9880</v>
      </c>
      <c r="U31" s="49">
        <v>10005</v>
      </c>
      <c r="V31" s="49">
        <v>10117</v>
      </c>
      <c r="W31" s="49">
        <v>10189</v>
      </c>
      <c r="X31" s="49">
        <v>10304</v>
      </c>
      <c r="Y31" s="49">
        <v>10473</v>
      </c>
      <c r="Z31" s="49">
        <v>10473</v>
      </c>
      <c r="AA31" s="49"/>
    </row>
    <row r="32" spans="1:27" s="157" customFormat="1">
      <c r="A32" s="49" t="s">
        <v>156</v>
      </c>
      <c r="B32" s="49">
        <v>7284.22</v>
      </c>
      <c r="C32" s="49">
        <v>7567.26</v>
      </c>
      <c r="D32" s="49">
        <v>8380</v>
      </c>
      <c r="E32" s="49">
        <v>8500</v>
      </c>
      <c r="F32" s="49">
        <v>8520</v>
      </c>
      <c r="G32" s="49">
        <v>8480</v>
      </c>
      <c r="H32" s="49">
        <v>8480</v>
      </c>
      <c r="I32" s="49">
        <v>8640</v>
      </c>
      <c r="J32" s="49">
        <v>8840</v>
      </c>
      <c r="K32" s="49">
        <v>9120</v>
      </c>
      <c r="L32" s="49">
        <v>9220</v>
      </c>
      <c r="M32" s="49">
        <v>9060</v>
      </c>
      <c r="N32" s="49">
        <v>9300</v>
      </c>
      <c r="O32" s="49">
        <v>9240</v>
      </c>
      <c r="P32" s="49">
        <v>9540</v>
      </c>
      <c r="Q32" s="49">
        <v>9680</v>
      </c>
      <c r="R32" s="49">
        <v>9860</v>
      </c>
      <c r="S32" s="49">
        <v>10000</v>
      </c>
      <c r="T32" s="49">
        <v>10080</v>
      </c>
      <c r="U32" s="49">
        <v>10198</v>
      </c>
      <c r="V32" s="49">
        <v>10296</v>
      </c>
      <c r="W32" s="49">
        <v>10189</v>
      </c>
      <c r="X32" s="49">
        <v>10492</v>
      </c>
      <c r="Y32" s="49">
        <v>10721</v>
      </c>
      <c r="Z32" s="49">
        <v>10721</v>
      </c>
      <c r="AA32" s="49"/>
    </row>
    <row r="33" spans="1:27" s="157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57" customFormat="1">
      <c r="A34" s="175" t="s">
        <v>157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57" customFormat="1">
      <c r="A35" s="49" t="s">
        <v>143</v>
      </c>
      <c r="B35" s="178">
        <f>'[1]Income Statement'!B14</f>
        <v>-49.639000000000003</v>
      </c>
      <c r="C35" s="178">
        <f>'[1]Income Statement'!C14</f>
        <v>64.123999999999995</v>
      </c>
      <c r="D35" s="178">
        <f>'[1]Income Statement'!D14</f>
        <v>270</v>
      </c>
      <c r="E35" s="178">
        <f>'[1]Income Statement'!E14</f>
        <v>440</v>
      </c>
      <c r="F35" s="178">
        <f>'[1]Income Statement'!F14</f>
        <v>432</v>
      </c>
      <c r="G35" s="178">
        <f>'[1]Income Statement'!G14</f>
        <v>389</v>
      </c>
      <c r="H35" s="178">
        <f>'[1]Income Statement'!H14</f>
        <v>655</v>
      </c>
      <c r="I35" s="178">
        <f>'[1]Income Statement'!I14</f>
        <v>842</v>
      </c>
      <c r="J35" s="178">
        <f>'[1]Income Statement'!J14</f>
        <v>1129</v>
      </c>
      <c r="K35" s="178">
        <f>'[1]Income Statement'!K14</f>
        <v>1406</v>
      </c>
      <c r="L35" s="178">
        <f>'[1]Income Statement'!L14</f>
        <v>862</v>
      </c>
      <c r="M35" s="178">
        <f>'[1]Income Statement'!M14</f>
        <v>676</v>
      </c>
      <c r="N35" s="178">
        <f>'[1]Income Statement'!N14</f>
        <v>745</v>
      </c>
      <c r="O35" s="178">
        <f>'[1]Income Statement'!O14</f>
        <v>178</v>
      </c>
      <c r="P35" s="178">
        <f>'[1]Income Statement'!P14</f>
        <v>2233</v>
      </c>
      <c r="Q35" s="178">
        <f>'[1]Income Statement'!Q14</f>
        <v>4186</v>
      </c>
      <c r="R35" s="178">
        <f>'[1]Income Statement'!R14</f>
        <v>4106</v>
      </c>
      <c r="S35" s="178">
        <f>'[1]Income Statement'!S14</f>
        <v>12421</v>
      </c>
      <c r="T35" s="178">
        <f>'[1]Income Statement'!T14</f>
        <v>14541</v>
      </c>
      <c r="U35" s="178">
        <f>'[1]Income Statement'!U14</f>
        <v>22899</v>
      </c>
      <c r="V35" s="178">
        <f>'[1]Income Statement'!V14</f>
        <v>24879</v>
      </c>
      <c r="W35" s="178">
        <f>'[1]Income Statement'!W14</f>
        <v>12248</v>
      </c>
      <c r="X35" s="178">
        <f>'[1]Income Statement'!X14</f>
        <v>36852</v>
      </c>
      <c r="Y35" s="178">
        <f>'[1]Income Statement'!Y14</f>
        <v>68593</v>
      </c>
      <c r="Z35" s="178">
        <f>'[1]Income Statement'!Z14</f>
        <v>68593</v>
      </c>
      <c r="AA35" s="49"/>
    </row>
    <row r="36" spans="1:27" s="157" customFormat="1">
      <c r="A36" s="49" t="s">
        <v>158</v>
      </c>
      <c r="B36" s="179">
        <f>'[1]Cash Flow Statement'!B7</f>
        <v>265.74200000000002</v>
      </c>
      <c r="C36" s="179">
        <f>'[1]Cash Flow Statement'!C7</f>
        <v>82.274000000000001</v>
      </c>
      <c r="D36" s="179">
        <f>'[1]Cash Flow Statement'!D7</f>
        <v>76</v>
      </c>
      <c r="E36" s="179">
        <f>'[1]Cash Flow Statement'!E7</f>
        <v>76</v>
      </c>
      <c r="F36" s="179">
        <f>'[1]Cash Flow Statement'!F7</f>
        <v>121</v>
      </c>
      <c r="G36" s="179">
        <f>'[1]Cash Flow Statement'!G7</f>
        <v>205</v>
      </c>
      <c r="H36" s="179">
        <f>'[1]Cash Flow Statement'!H7</f>
        <v>246</v>
      </c>
      <c r="I36" s="179">
        <f>'[1]Cash Flow Statement'!I7</f>
        <v>287</v>
      </c>
      <c r="J36" s="179">
        <f>'[1]Cash Flow Statement'!J7</f>
        <v>378</v>
      </c>
      <c r="K36" s="179">
        <f>'[1]Cash Flow Statement'!K7</f>
        <v>568</v>
      </c>
      <c r="L36" s="179">
        <f>'[1]Cash Flow Statement'!L7</f>
        <v>1083</v>
      </c>
      <c r="M36" s="179">
        <f>'[1]Cash Flow Statement'!M7</f>
        <v>2159</v>
      </c>
      <c r="N36" s="179">
        <f>'[1]Cash Flow Statement'!N7</f>
        <v>3253</v>
      </c>
      <c r="O36" s="179">
        <f>'[1]Cash Flow Statement'!O7</f>
        <v>4746</v>
      </c>
      <c r="P36" s="179">
        <f>'[1]Cash Flow Statement'!P7</f>
        <v>6281</v>
      </c>
      <c r="Q36" s="179">
        <f>'[1]Cash Flow Statement'!Q7</f>
        <v>8116</v>
      </c>
      <c r="R36" s="179">
        <f>'[1]Cash Flow Statement'!R7</f>
        <v>11478</v>
      </c>
      <c r="S36" s="179">
        <f>'[1]Cash Flow Statement'!S7</f>
        <v>15341</v>
      </c>
      <c r="T36" s="179">
        <f>'[1]Cash Flow Statement'!T7</f>
        <v>21789</v>
      </c>
      <c r="U36" s="179">
        <f>'[1]Cash Flow Statement'!U7</f>
        <v>25180</v>
      </c>
      <c r="V36" s="179">
        <f>'[1]Cash Flow Statement'!V7</f>
        <v>34433</v>
      </c>
      <c r="W36" s="179">
        <f>'[1]Cash Flow Statement'!W7</f>
        <v>41921</v>
      </c>
      <c r="X36" s="179">
        <f>'[1]Cash Flow Statement'!X7</f>
        <v>48663</v>
      </c>
      <c r="Y36" s="179">
        <f>'[1]Cash Flow Statement'!Y7</f>
        <v>52795</v>
      </c>
      <c r="Z36" s="179">
        <f>'[1]Cash Flow Statement'!Z7</f>
        <v>52795</v>
      </c>
      <c r="AA36" s="49"/>
    </row>
    <row r="37" spans="1:27" s="157" customFormat="1">
      <c r="A37" s="49" t="s">
        <v>159</v>
      </c>
      <c r="B37" s="49">
        <f t="shared" ref="B37:Z37" si="0">B35+B36</f>
        <v>216.10300000000001</v>
      </c>
      <c r="C37" s="49">
        <f t="shared" si="0"/>
        <v>146.398</v>
      </c>
      <c r="D37" s="49">
        <f t="shared" si="0"/>
        <v>346</v>
      </c>
      <c r="E37" s="49">
        <f t="shared" si="0"/>
        <v>516</v>
      </c>
      <c r="F37" s="49">
        <f t="shared" si="0"/>
        <v>553</v>
      </c>
      <c r="G37" s="49">
        <f t="shared" si="0"/>
        <v>594</v>
      </c>
      <c r="H37" s="49">
        <f t="shared" si="0"/>
        <v>901</v>
      </c>
      <c r="I37" s="49">
        <f t="shared" si="0"/>
        <v>1129</v>
      </c>
      <c r="J37" s="49">
        <f t="shared" si="0"/>
        <v>1507</v>
      </c>
      <c r="K37" s="49">
        <f t="shared" si="0"/>
        <v>1974</v>
      </c>
      <c r="L37" s="49">
        <f t="shared" si="0"/>
        <v>1945</v>
      </c>
      <c r="M37" s="49">
        <f t="shared" si="0"/>
        <v>2835</v>
      </c>
      <c r="N37" s="49">
        <f t="shared" si="0"/>
        <v>3998</v>
      </c>
      <c r="O37" s="49">
        <f t="shared" si="0"/>
        <v>4924</v>
      </c>
      <c r="P37" s="49">
        <f t="shared" si="0"/>
        <v>8514</v>
      </c>
      <c r="Q37" s="49">
        <f t="shared" si="0"/>
        <v>12302</v>
      </c>
      <c r="R37" s="49">
        <f t="shared" si="0"/>
        <v>15584</v>
      </c>
      <c r="S37" s="49">
        <f t="shared" si="0"/>
        <v>27762</v>
      </c>
      <c r="T37" s="49">
        <f t="shared" si="0"/>
        <v>36330</v>
      </c>
      <c r="U37" s="49">
        <f t="shared" si="0"/>
        <v>48079</v>
      </c>
      <c r="V37" s="49">
        <f t="shared" si="0"/>
        <v>59312</v>
      </c>
      <c r="W37" s="49">
        <f t="shared" si="0"/>
        <v>54169</v>
      </c>
      <c r="X37" s="49">
        <f t="shared" si="0"/>
        <v>85515</v>
      </c>
      <c r="Y37" s="49">
        <f t="shared" si="0"/>
        <v>121388</v>
      </c>
      <c r="Z37" s="49">
        <f t="shared" si="0"/>
        <v>121388</v>
      </c>
      <c r="AA37" s="49"/>
    </row>
    <row r="38" spans="1:27" s="157" customFormat="1">
      <c r="A38" s="5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57" customFormat="1">
      <c r="A39" s="50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8"/>
  <sheetViews>
    <sheetView workbookViewId="0">
      <selection sqref="A1:XFD38"/>
    </sheetView>
  </sheetViews>
  <sheetFormatPr baseColWidth="10" defaultRowHeight="16"/>
  <cols>
    <col min="1" max="1" width="46.6640625" bestFit="1" customWidth="1"/>
  </cols>
  <sheetData>
    <row r="1" spans="1:27" s="157" customFormat="1" ht="11.25" customHeight="1">
      <c r="A1" s="170" t="s">
        <v>160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57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57" customFormat="1">
      <c r="A3" s="49"/>
      <c r="B3" s="172" t="s">
        <v>239</v>
      </c>
      <c r="C3" s="172" t="s">
        <v>240</v>
      </c>
      <c r="D3" s="172" t="s">
        <v>241</v>
      </c>
      <c r="E3" s="172" t="s">
        <v>242</v>
      </c>
      <c r="F3" s="172" t="s">
        <v>243</v>
      </c>
      <c r="G3" s="172" t="s">
        <v>244</v>
      </c>
      <c r="H3" s="172" t="s">
        <v>245</v>
      </c>
      <c r="I3" s="172" t="s">
        <v>246</v>
      </c>
      <c r="J3" s="172" t="s">
        <v>247</v>
      </c>
      <c r="K3" s="172" t="s">
        <v>248</v>
      </c>
      <c r="L3" s="172" t="s">
        <v>249</v>
      </c>
      <c r="M3" s="172" t="s">
        <v>123</v>
      </c>
      <c r="N3" s="172" t="s">
        <v>124</v>
      </c>
      <c r="O3" s="172" t="s">
        <v>125</v>
      </c>
      <c r="P3" s="172" t="s">
        <v>126</v>
      </c>
      <c r="Q3" s="172" t="s">
        <v>127</v>
      </c>
      <c r="R3" s="172" t="s">
        <v>128</v>
      </c>
      <c r="S3" s="172" t="s">
        <v>129</v>
      </c>
      <c r="T3" s="172" t="s">
        <v>130</v>
      </c>
      <c r="U3" s="172" t="s">
        <v>131</v>
      </c>
      <c r="V3" s="172" t="s">
        <v>132</v>
      </c>
      <c r="W3" s="172" t="s">
        <v>133</v>
      </c>
      <c r="X3" s="172" t="s">
        <v>134</v>
      </c>
      <c r="Y3" s="172" t="s">
        <v>135</v>
      </c>
      <c r="Z3" s="172" t="s">
        <v>250</v>
      </c>
      <c r="AA3" s="49"/>
    </row>
    <row r="4" spans="1:27" s="157" customFormat="1">
      <c r="A4" s="49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49"/>
    </row>
    <row r="5" spans="1:27" s="157" customFormat="1">
      <c r="A5" s="175" t="s">
        <v>152</v>
      </c>
      <c r="B5" s="175">
        <v>-567.27700000000004</v>
      </c>
      <c r="C5" s="175">
        <v>-149.13200000000001</v>
      </c>
      <c r="D5" s="175">
        <v>35</v>
      </c>
      <c r="E5" s="175">
        <v>588</v>
      </c>
      <c r="F5" s="175">
        <v>359</v>
      </c>
      <c r="G5" s="175">
        <v>190</v>
      </c>
      <c r="H5" s="175">
        <v>476</v>
      </c>
      <c r="I5" s="175">
        <v>645</v>
      </c>
      <c r="J5" s="175">
        <v>902</v>
      </c>
      <c r="K5" s="175">
        <v>1152</v>
      </c>
      <c r="L5" s="175">
        <v>631</v>
      </c>
      <c r="M5" s="175">
        <v>-39</v>
      </c>
      <c r="N5" s="175">
        <v>274</v>
      </c>
      <c r="O5" s="175">
        <v>-241</v>
      </c>
      <c r="P5" s="175">
        <v>596</v>
      </c>
      <c r="Q5" s="175">
        <v>2371</v>
      </c>
      <c r="R5" s="175">
        <v>3033</v>
      </c>
      <c r="S5" s="175">
        <v>10073</v>
      </c>
      <c r="T5" s="175">
        <v>11588</v>
      </c>
      <c r="U5" s="175">
        <v>21331</v>
      </c>
      <c r="V5" s="175">
        <v>33364</v>
      </c>
      <c r="W5" s="175">
        <v>-2722</v>
      </c>
      <c r="X5" s="175">
        <v>30425</v>
      </c>
      <c r="Y5" s="175">
        <v>59248</v>
      </c>
      <c r="Z5" s="175">
        <v>59248</v>
      </c>
      <c r="AA5" s="49"/>
    </row>
    <row r="6" spans="1:27" s="157" customFormat="1">
      <c r="A6" s="49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49"/>
    </row>
    <row r="7" spans="1:27" s="157" customFormat="1">
      <c r="A7" s="49" t="s">
        <v>161</v>
      </c>
      <c r="B7" s="49">
        <v>265.74200000000002</v>
      </c>
      <c r="C7" s="49">
        <v>82.274000000000001</v>
      </c>
      <c r="D7" s="49">
        <v>76</v>
      </c>
      <c r="E7" s="49">
        <v>76</v>
      </c>
      <c r="F7" s="49">
        <v>121</v>
      </c>
      <c r="G7" s="49">
        <v>205</v>
      </c>
      <c r="H7" s="49">
        <v>246</v>
      </c>
      <c r="I7" s="49">
        <v>287</v>
      </c>
      <c r="J7" s="49">
        <v>378</v>
      </c>
      <c r="K7" s="49">
        <v>568</v>
      </c>
      <c r="L7" s="49">
        <v>1083</v>
      </c>
      <c r="M7" s="49">
        <v>2159</v>
      </c>
      <c r="N7" s="49">
        <v>3253</v>
      </c>
      <c r="O7" s="49">
        <v>4746</v>
      </c>
      <c r="P7" s="49">
        <v>6281</v>
      </c>
      <c r="Q7" s="49">
        <v>8116</v>
      </c>
      <c r="R7" s="49">
        <v>11478</v>
      </c>
      <c r="S7" s="49">
        <v>15341</v>
      </c>
      <c r="T7" s="49">
        <v>21789</v>
      </c>
      <c r="U7" s="49">
        <v>25180</v>
      </c>
      <c r="V7" s="49">
        <v>34433</v>
      </c>
      <c r="W7" s="49">
        <v>41921</v>
      </c>
      <c r="X7" s="49">
        <v>48663</v>
      </c>
      <c r="Y7" s="49">
        <v>52795</v>
      </c>
      <c r="Z7" s="49">
        <v>52795</v>
      </c>
      <c r="AA7" s="49"/>
    </row>
    <row r="8" spans="1:27" s="157" customFormat="1">
      <c r="A8" s="49" t="s">
        <v>162</v>
      </c>
      <c r="B8" s="49">
        <v>20.731999999999999</v>
      </c>
      <c r="C8" s="49">
        <v>-31.704000000000001</v>
      </c>
      <c r="D8" s="49">
        <v>2</v>
      </c>
      <c r="E8" s="49">
        <v>-2</v>
      </c>
      <c r="F8" s="49">
        <v>-84</v>
      </c>
      <c r="G8" s="49">
        <v>-103</v>
      </c>
      <c r="H8" s="49">
        <v>-255</v>
      </c>
      <c r="I8" s="49">
        <v>-218</v>
      </c>
      <c r="J8" s="49">
        <v>-481</v>
      </c>
      <c r="K8" s="49">
        <v>-295</v>
      </c>
      <c r="L8" s="49">
        <v>-866</v>
      </c>
      <c r="M8" s="49">
        <v>-861</v>
      </c>
      <c r="N8" s="49">
        <v>-846</v>
      </c>
      <c r="O8" s="49">
        <v>-1039</v>
      </c>
      <c r="P8" s="49">
        <v>-1755</v>
      </c>
      <c r="Q8" s="49">
        <v>-3436</v>
      </c>
      <c r="R8" s="49">
        <v>-4780</v>
      </c>
      <c r="S8" s="49">
        <v>-4615</v>
      </c>
      <c r="T8" s="49">
        <v>-7681</v>
      </c>
      <c r="U8" s="49">
        <v>-8169</v>
      </c>
      <c r="V8" s="49">
        <v>-9145</v>
      </c>
      <c r="W8" s="49">
        <v>-8622</v>
      </c>
      <c r="X8" s="49">
        <v>-8348</v>
      </c>
      <c r="Y8" s="49">
        <v>-3249</v>
      </c>
      <c r="Z8" s="49">
        <v>-3249</v>
      </c>
      <c r="AA8" s="49"/>
    </row>
    <row r="9" spans="1:27" s="157" customFormat="1">
      <c r="A9" s="49" t="s">
        <v>163</v>
      </c>
      <c r="B9" s="49">
        <v>30.628</v>
      </c>
      <c r="C9" s="49">
        <v>-51.302999999999997</v>
      </c>
      <c r="D9" s="49">
        <v>-77</v>
      </c>
      <c r="E9" s="49">
        <v>-169</v>
      </c>
      <c r="F9" s="49">
        <v>-104</v>
      </c>
      <c r="G9" s="49">
        <v>-282</v>
      </c>
      <c r="H9" s="49">
        <v>-303</v>
      </c>
      <c r="I9" s="49">
        <v>-232</v>
      </c>
      <c r="J9" s="49">
        <v>-531</v>
      </c>
      <c r="K9" s="49">
        <v>-1019</v>
      </c>
      <c r="L9" s="49">
        <v>-1777</v>
      </c>
      <c r="M9" s="49">
        <v>-999</v>
      </c>
      <c r="N9" s="49">
        <v>-1410</v>
      </c>
      <c r="O9" s="49">
        <v>-1193</v>
      </c>
      <c r="P9" s="49">
        <v>-2187</v>
      </c>
      <c r="Q9" s="49">
        <v>-1426</v>
      </c>
      <c r="R9" s="49">
        <v>-3583</v>
      </c>
      <c r="S9" s="49">
        <v>-1314</v>
      </c>
      <c r="T9" s="49">
        <v>-3278</v>
      </c>
      <c r="U9" s="49">
        <v>-2849</v>
      </c>
      <c r="V9" s="49">
        <v>-9487</v>
      </c>
      <c r="W9" s="49">
        <v>-2592</v>
      </c>
      <c r="X9" s="49">
        <v>1449</v>
      </c>
      <c r="Y9" s="49">
        <v>-1884</v>
      </c>
      <c r="Z9" s="49">
        <v>-1884</v>
      </c>
      <c r="AA9" s="49"/>
    </row>
    <row r="10" spans="1:27" s="157" customFormat="1">
      <c r="A10" s="49" t="s">
        <v>164</v>
      </c>
      <c r="B10" s="49">
        <v>20.731999999999999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57" customFormat="1">
      <c r="A11" s="49" t="s">
        <v>165</v>
      </c>
      <c r="B11" s="174">
        <v>99.254000000000005</v>
      </c>
      <c r="C11" s="174">
        <v>258.77300000000002</v>
      </c>
      <c r="D11" s="174">
        <v>244</v>
      </c>
      <c r="E11" s="174">
        <v>382</v>
      </c>
      <c r="F11" s="174">
        <v>497</v>
      </c>
      <c r="G11" s="174">
        <v>849</v>
      </c>
      <c r="H11" s="174">
        <v>1601</v>
      </c>
      <c r="I11" s="174">
        <v>1508</v>
      </c>
      <c r="J11" s="174">
        <v>3213</v>
      </c>
      <c r="K11" s="174">
        <v>3800</v>
      </c>
      <c r="L11" s="174">
        <v>5128</v>
      </c>
      <c r="M11" s="174">
        <v>4904</v>
      </c>
      <c r="N11" s="174">
        <v>5315</v>
      </c>
      <c r="O11" s="174">
        <v>6898</v>
      </c>
      <c r="P11" s="174">
        <v>6499</v>
      </c>
      <c r="Q11" s="174">
        <v>8709</v>
      </c>
      <c r="R11" s="174">
        <v>8121</v>
      </c>
      <c r="S11" s="174">
        <v>4886</v>
      </c>
      <c r="T11" s="174">
        <v>8521</v>
      </c>
      <c r="U11" s="174">
        <v>24499</v>
      </c>
      <c r="V11" s="174">
        <v>-979</v>
      </c>
      <c r="W11" s="174">
        <v>-9672</v>
      </c>
      <c r="X11" s="174">
        <v>-4642</v>
      </c>
      <c r="Y11" s="174">
        <v>-10408</v>
      </c>
      <c r="Z11" s="174">
        <v>-10408</v>
      </c>
      <c r="AA11" s="49"/>
    </row>
    <row r="12" spans="1:27" s="157" customFormat="1">
      <c r="A12" s="49" t="s">
        <v>166</v>
      </c>
      <c r="B12" s="49">
        <v>171.346</v>
      </c>
      <c r="C12" s="49">
        <v>175.76599999999999</v>
      </c>
      <c r="D12" s="49">
        <v>169</v>
      </c>
      <c r="E12" s="49">
        <v>211</v>
      </c>
      <c r="F12" s="49">
        <v>309</v>
      </c>
      <c r="G12" s="49">
        <v>464</v>
      </c>
      <c r="H12" s="49">
        <v>1043</v>
      </c>
      <c r="I12" s="49">
        <v>1058</v>
      </c>
      <c r="J12" s="49">
        <v>2201</v>
      </c>
      <c r="K12" s="49">
        <v>2486</v>
      </c>
      <c r="L12" s="49">
        <v>2485</v>
      </c>
      <c r="M12" s="49">
        <v>3044</v>
      </c>
      <c r="N12" s="49">
        <v>3059</v>
      </c>
      <c r="O12" s="49">
        <v>4666</v>
      </c>
      <c r="P12" s="49">
        <v>2557</v>
      </c>
      <c r="Q12" s="49">
        <v>3847</v>
      </c>
      <c r="R12" s="49">
        <v>-242</v>
      </c>
      <c r="S12" s="49">
        <v>-1043</v>
      </c>
      <c r="T12" s="49">
        <v>-2438</v>
      </c>
      <c r="U12" s="49">
        <v>13481</v>
      </c>
      <c r="V12" s="49">
        <v>-19611</v>
      </c>
      <c r="W12" s="49">
        <v>-20886</v>
      </c>
      <c r="X12" s="49">
        <v>-11541</v>
      </c>
      <c r="Y12" s="49">
        <v>-15541</v>
      </c>
      <c r="Z12" s="49">
        <v>-15541</v>
      </c>
      <c r="AA12" s="49"/>
    </row>
    <row r="13" spans="1:27" s="157" customFormat="1">
      <c r="A13" s="49" t="s">
        <v>167</v>
      </c>
      <c r="B13" s="49"/>
      <c r="C13" s="49">
        <v>-0.55300000000000005</v>
      </c>
      <c r="D13" s="49">
        <v>1</v>
      </c>
      <c r="E13" s="49">
        <v>-257</v>
      </c>
      <c r="F13" s="49">
        <v>70</v>
      </c>
      <c r="G13" s="49">
        <v>22</v>
      </c>
      <c r="H13" s="49">
        <v>-99</v>
      </c>
      <c r="I13" s="49">
        <v>-5</v>
      </c>
      <c r="J13" s="49">
        <v>81</v>
      </c>
      <c r="K13" s="49">
        <v>4</v>
      </c>
      <c r="L13" s="49">
        <v>136</v>
      </c>
      <c r="M13" s="49">
        <v>-265</v>
      </c>
      <c r="N13" s="49">
        <v>-156</v>
      </c>
      <c r="O13" s="49">
        <v>-316</v>
      </c>
      <c r="P13" s="49">
        <v>81</v>
      </c>
      <c r="Q13" s="49">
        <v>-246</v>
      </c>
      <c r="R13" s="49">
        <v>-29</v>
      </c>
      <c r="S13" s="49">
        <v>441</v>
      </c>
      <c r="T13" s="49">
        <v>796</v>
      </c>
      <c r="U13" s="49">
        <v>-554</v>
      </c>
      <c r="V13" s="49">
        <v>-310</v>
      </c>
      <c r="W13" s="49">
        <v>-8148</v>
      </c>
      <c r="X13" s="49">
        <v>-5876</v>
      </c>
      <c r="Y13" s="49">
        <v>-4648</v>
      </c>
      <c r="Z13" s="49">
        <v>-4648</v>
      </c>
      <c r="AA13" s="49"/>
    </row>
    <row r="14" spans="1:27" s="157" customFormat="1">
      <c r="A14" s="49" t="s">
        <v>168</v>
      </c>
      <c r="B14" s="49">
        <v>4.6399999999999997</v>
      </c>
      <c r="C14" s="49">
        <v>68.930000000000007</v>
      </c>
      <c r="D14" s="49">
        <v>88</v>
      </c>
      <c r="E14" s="49">
        <v>58</v>
      </c>
      <c r="F14" s="49">
        <v>87</v>
      </c>
      <c r="G14" s="49">
        <v>101</v>
      </c>
      <c r="H14" s="49">
        <v>185</v>
      </c>
      <c r="I14" s="49">
        <v>275</v>
      </c>
      <c r="J14" s="49">
        <v>341</v>
      </c>
      <c r="K14" s="49">
        <v>424</v>
      </c>
      <c r="L14" s="49">
        <v>557</v>
      </c>
      <c r="M14" s="49">
        <v>833</v>
      </c>
      <c r="N14" s="49">
        <v>1134</v>
      </c>
      <c r="O14" s="49">
        <v>1497</v>
      </c>
      <c r="P14" s="49">
        <v>2119</v>
      </c>
      <c r="Q14" s="49">
        <v>2975</v>
      </c>
      <c r="R14" s="49">
        <v>4215</v>
      </c>
      <c r="S14" s="49">
        <v>5418</v>
      </c>
      <c r="T14" s="49">
        <v>6864</v>
      </c>
      <c r="U14" s="49">
        <v>9208</v>
      </c>
      <c r="V14" s="49">
        <v>12757</v>
      </c>
      <c r="W14" s="49">
        <v>19621</v>
      </c>
      <c r="X14" s="49">
        <v>24023</v>
      </c>
      <c r="Y14" s="49">
        <v>22011</v>
      </c>
      <c r="Z14" s="49">
        <v>22011</v>
      </c>
      <c r="AA14" s="49"/>
    </row>
    <row r="15" spans="1:27" s="157" customFormat="1">
      <c r="A15" s="49" t="s">
        <v>169</v>
      </c>
      <c r="B15" s="174">
        <v>5.7670000000000003</v>
      </c>
      <c r="C15" s="174">
        <v>-2.9940000000000002</v>
      </c>
      <c r="D15" s="174">
        <v>24</v>
      </c>
      <c r="E15" s="174">
        <v>-110</v>
      </c>
      <c r="F15" s="174">
        <v>-213</v>
      </c>
      <c r="G15" s="174">
        <v>-280</v>
      </c>
      <c r="H15" s="174">
        <v>-446</v>
      </c>
      <c r="I15" s="174">
        <v>-563</v>
      </c>
      <c r="J15" s="174">
        <v>-610</v>
      </c>
      <c r="K15" s="174">
        <v>-1139</v>
      </c>
      <c r="L15" s="174">
        <v>-989</v>
      </c>
      <c r="M15" s="174">
        <v>-1552</v>
      </c>
      <c r="N15" s="174">
        <v>-2089</v>
      </c>
      <c r="O15" s="174">
        <v>-3510</v>
      </c>
      <c r="P15" s="174">
        <v>405</v>
      </c>
      <c r="Q15" s="174">
        <v>140</v>
      </c>
      <c r="R15" s="174">
        <v>-90</v>
      </c>
      <c r="S15" s="174">
        <v>493</v>
      </c>
      <c r="T15" s="174">
        <v>-85</v>
      </c>
      <c r="U15" s="174">
        <v>-2582</v>
      </c>
      <c r="V15" s="174">
        <v>-14306</v>
      </c>
      <c r="W15" s="174">
        <v>16966</v>
      </c>
      <c r="X15" s="174">
        <v>-748</v>
      </c>
      <c r="Y15" s="174">
        <v>2012</v>
      </c>
      <c r="Z15" s="174">
        <v>2012</v>
      </c>
      <c r="AA15" s="49"/>
    </row>
    <row r="16" spans="1:27" s="157" customFormat="1">
      <c r="A16" s="175" t="s">
        <v>170</v>
      </c>
      <c r="B16" s="175">
        <v>-119.782</v>
      </c>
      <c r="C16" s="175">
        <v>174.291</v>
      </c>
      <c r="D16" s="175">
        <v>393</v>
      </c>
      <c r="E16" s="175">
        <v>566</v>
      </c>
      <c r="F16" s="175">
        <v>733</v>
      </c>
      <c r="G16" s="175">
        <v>702</v>
      </c>
      <c r="H16" s="175">
        <v>1405</v>
      </c>
      <c r="I16" s="175">
        <v>1697</v>
      </c>
      <c r="J16" s="175">
        <v>3293</v>
      </c>
      <c r="K16" s="175">
        <v>3495</v>
      </c>
      <c r="L16" s="175">
        <v>3903</v>
      </c>
      <c r="M16" s="175">
        <v>4180</v>
      </c>
      <c r="N16" s="175">
        <v>5475</v>
      </c>
      <c r="O16" s="175">
        <v>6842</v>
      </c>
      <c r="P16" s="175">
        <v>12039</v>
      </c>
      <c r="Q16" s="175">
        <v>17203</v>
      </c>
      <c r="R16" s="175">
        <v>18365</v>
      </c>
      <c r="S16" s="175">
        <v>30723</v>
      </c>
      <c r="T16" s="175">
        <v>38514</v>
      </c>
      <c r="U16" s="175">
        <v>66064</v>
      </c>
      <c r="V16" s="175">
        <v>46327</v>
      </c>
      <c r="W16" s="175">
        <v>46752</v>
      </c>
      <c r="X16" s="175">
        <v>84946</v>
      </c>
      <c r="Y16" s="175">
        <v>115877</v>
      </c>
      <c r="Z16" s="175">
        <v>115877</v>
      </c>
      <c r="AA16" s="49"/>
    </row>
    <row r="17" spans="1:27" s="157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57" customFormat="1">
      <c r="A18" s="49" t="s">
        <v>171</v>
      </c>
      <c r="B18" s="49">
        <v>-50.320999999999998</v>
      </c>
      <c r="C18" s="49">
        <v>-39.162999999999997</v>
      </c>
      <c r="D18" s="49">
        <v>-46</v>
      </c>
      <c r="E18" s="49">
        <v>-89</v>
      </c>
      <c r="F18" s="49">
        <v>-204</v>
      </c>
      <c r="G18" s="49">
        <v>-216</v>
      </c>
      <c r="H18" s="49">
        <v>-224</v>
      </c>
      <c r="I18" s="49">
        <v>-333</v>
      </c>
      <c r="J18" s="49">
        <v>-373</v>
      </c>
      <c r="K18" s="49">
        <v>-979</v>
      </c>
      <c r="L18" s="49">
        <v>-1811</v>
      </c>
      <c r="M18" s="49">
        <v>-3785</v>
      </c>
      <c r="N18" s="49">
        <v>-3444</v>
      </c>
      <c r="O18" s="49">
        <v>-4893</v>
      </c>
      <c r="P18" s="49">
        <v>-4589</v>
      </c>
      <c r="Q18" s="49">
        <v>-6737</v>
      </c>
      <c r="R18" s="49">
        <v>-10058</v>
      </c>
      <c r="S18" s="49">
        <v>-11323</v>
      </c>
      <c r="T18" s="49">
        <v>-12689</v>
      </c>
      <c r="U18" s="49">
        <v>-35044</v>
      </c>
      <c r="V18" s="49">
        <v>-55396</v>
      </c>
      <c r="W18" s="49">
        <v>-58321</v>
      </c>
      <c r="X18" s="49">
        <v>-48133</v>
      </c>
      <c r="Y18" s="49">
        <v>-77658</v>
      </c>
      <c r="Z18" s="49">
        <v>-77658</v>
      </c>
      <c r="AA18" s="49"/>
    </row>
    <row r="19" spans="1:27" s="157" customFormat="1">
      <c r="A19" s="49" t="s">
        <v>172</v>
      </c>
      <c r="B19" s="49">
        <v>-6.1980000000000004</v>
      </c>
      <c r="C19" s="49"/>
      <c r="D19" s="49">
        <v>5</v>
      </c>
      <c r="E19" s="49">
        <v>-71</v>
      </c>
      <c r="F19" s="49">
        <v>-24</v>
      </c>
      <c r="G19" s="49">
        <v>-32</v>
      </c>
      <c r="H19" s="49">
        <v>-75</v>
      </c>
      <c r="I19" s="49">
        <v>-494</v>
      </c>
      <c r="J19" s="49">
        <v>-40</v>
      </c>
      <c r="K19" s="49">
        <v>-352</v>
      </c>
      <c r="L19" s="49">
        <v>-705</v>
      </c>
      <c r="M19" s="49">
        <v>-745</v>
      </c>
      <c r="N19" s="49">
        <v>-312</v>
      </c>
      <c r="O19" s="49">
        <v>-979</v>
      </c>
      <c r="P19" s="49">
        <v>-795</v>
      </c>
      <c r="Q19" s="49">
        <v>-116</v>
      </c>
      <c r="R19" s="49">
        <v>-13972</v>
      </c>
      <c r="S19" s="49">
        <v>-2186</v>
      </c>
      <c r="T19" s="49">
        <v>-2461</v>
      </c>
      <c r="U19" s="49">
        <v>-2325</v>
      </c>
      <c r="V19" s="49">
        <v>-1985</v>
      </c>
      <c r="W19" s="49">
        <v>-8316</v>
      </c>
      <c r="X19" s="49">
        <v>-5839</v>
      </c>
      <c r="Y19" s="49">
        <v>-7082</v>
      </c>
      <c r="Z19" s="49">
        <v>-7082</v>
      </c>
      <c r="AA19" s="49"/>
    </row>
    <row r="20" spans="1:27" s="157" customFormat="1">
      <c r="A20" s="49" t="s">
        <v>173</v>
      </c>
      <c r="B20" s="49">
        <v>-196.77500000000001</v>
      </c>
      <c r="C20" s="49">
        <v>-82.521000000000001</v>
      </c>
      <c r="D20" s="49">
        <v>277</v>
      </c>
      <c r="E20" s="49">
        <v>-157</v>
      </c>
      <c r="F20" s="49">
        <v>-550</v>
      </c>
      <c r="G20" s="49">
        <v>-85</v>
      </c>
      <c r="H20" s="49">
        <v>341</v>
      </c>
      <c r="I20" s="49">
        <v>-372</v>
      </c>
      <c r="J20" s="49">
        <v>-1924</v>
      </c>
      <c r="K20" s="49">
        <v>-2029</v>
      </c>
      <c r="L20" s="49">
        <v>586</v>
      </c>
      <c r="M20" s="49">
        <v>935</v>
      </c>
      <c r="N20" s="49">
        <v>-520</v>
      </c>
      <c r="O20" s="49">
        <v>807</v>
      </c>
      <c r="P20" s="49">
        <v>-1066</v>
      </c>
      <c r="Q20" s="49">
        <v>-2663</v>
      </c>
      <c r="R20" s="49">
        <v>-3054</v>
      </c>
      <c r="S20" s="49">
        <v>1140</v>
      </c>
      <c r="T20" s="49">
        <v>-9131</v>
      </c>
      <c r="U20" s="49">
        <v>-22242</v>
      </c>
      <c r="V20" s="49">
        <v>-773</v>
      </c>
      <c r="W20" s="49">
        <v>29036</v>
      </c>
      <c r="X20" s="49">
        <v>4139</v>
      </c>
      <c r="Y20" s="49">
        <v>-9602</v>
      </c>
      <c r="Z20" s="49">
        <v>-9602</v>
      </c>
      <c r="AA20" s="49"/>
    </row>
    <row r="21" spans="1:27" s="157" customFormat="1">
      <c r="A21" s="49" t="s">
        <v>174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57" customFormat="1">
      <c r="A22" s="49" t="s">
        <v>175</v>
      </c>
      <c r="B22" s="174">
        <v>2.8421709430404001E-14</v>
      </c>
      <c r="C22" s="174">
        <v>-4.2632564145605999E-14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49"/>
    </row>
    <row r="23" spans="1:27" s="157" customFormat="1">
      <c r="A23" s="175" t="s">
        <v>176</v>
      </c>
      <c r="B23" s="175">
        <v>-253.29400000000001</v>
      </c>
      <c r="C23" s="175">
        <v>-121.684</v>
      </c>
      <c r="D23" s="175">
        <v>236</v>
      </c>
      <c r="E23" s="175">
        <v>-317</v>
      </c>
      <c r="F23" s="175">
        <v>-778</v>
      </c>
      <c r="G23" s="175">
        <v>-333</v>
      </c>
      <c r="H23" s="175">
        <v>42</v>
      </c>
      <c r="I23" s="175">
        <v>-1199</v>
      </c>
      <c r="J23" s="175">
        <v>-2337</v>
      </c>
      <c r="K23" s="175">
        <v>-3360</v>
      </c>
      <c r="L23" s="175">
        <v>-1930</v>
      </c>
      <c r="M23" s="175">
        <v>-3595</v>
      </c>
      <c r="N23" s="175">
        <v>-4276</v>
      </c>
      <c r="O23" s="175">
        <v>-5065</v>
      </c>
      <c r="P23" s="175">
        <v>-6450</v>
      </c>
      <c r="Q23" s="175">
        <v>-9516</v>
      </c>
      <c r="R23" s="175">
        <v>-27084</v>
      </c>
      <c r="S23" s="175">
        <v>-12369</v>
      </c>
      <c r="T23" s="175">
        <v>-24281</v>
      </c>
      <c r="U23" s="175">
        <v>-59611</v>
      </c>
      <c r="V23" s="175">
        <v>-58154</v>
      </c>
      <c r="W23" s="175">
        <v>-37601</v>
      </c>
      <c r="X23" s="175">
        <v>-49833</v>
      </c>
      <c r="Y23" s="175">
        <v>-94342</v>
      </c>
      <c r="Z23" s="175">
        <v>-94342</v>
      </c>
      <c r="AA23" s="49"/>
    </row>
    <row r="24" spans="1:27" s="157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57" customFormat="1">
      <c r="A25" s="49" t="s">
        <v>177</v>
      </c>
      <c r="B25" s="49">
        <v>99.831000000000003</v>
      </c>
      <c r="C25" s="49"/>
      <c r="D25" s="49"/>
      <c r="E25" s="49"/>
      <c r="F25" s="49"/>
      <c r="G25" s="49">
        <v>-252</v>
      </c>
      <c r="H25" s="49">
        <v>-248</v>
      </c>
      <c r="I25" s="49">
        <v>-100</v>
      </c>
      <c r="J25" s="49"/>
      <c r="K25" s="49"/>
      <c r="L25" s="49">
        <v>-277</v>
      </c>
      <c r="M25" s="49">
        <v>-960</v>
      </c>
      <c r="N25" s="49"/>
      <c r="O25" s="49"/>
      <c r="P25" s="49"/>
      <c r="Q25" s="49"/>
      <c r="R25" s="49"/>
      <c r="S25" s="49"/>
      <c r="T25" s="49"/>
      <c r="U25" s="49"/>
      <c r="V25" s="49"/>
      <c r="W25" s="49">
        <v>-6000</v>
      </c>
      <c r="X25" s="49"/>
      <c r="Y25" s="49"/>
      <c r="Z25" s="49"/>
      <c r="AA25" s="49"/>
    </row>
    <row r="26" spans="1:27" s="157" customFormat="1">
      <c r="A26" s="49" t="s">
        <v>178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57" customFormat="1">
      <c r="A27" s="49" t="s">
        <v>179</v>
      </c>
      <c r="B27" s="49">
        <v>-9.5749999999999993</v>
      </c>
      <c r="C27" s="49">
        <v>-14.795</v>
      </c>
      <c r="D27" s="49">
        <v>-495</v>
      </c>
      <c r="E27" s="49">
        <v>-157</v>
      </c>
      <c r="F27" s="49">
        <v>-259</v>
      </c>
      <c r="G27" s="49">
        <v>-285</v>
      </c>
      <c r="H27" s="49">
        <v>41</v>
      </c>
      <c r="I27" s="49">
        <v>-257</v>
      </c>
      <c r="J27" s="49">
        <v>-385</v>
      </c>
      <c r="K27" s="49">
        <v>-78</v>
      </c>
      <c r="L27" s="49">
        <v>-267</v>
      </c>
      <c r="M27" s="49">
        <v>2790</v>
      </c>
      <c r="N27" s="49">
        <v>-617</v>
      </c>
      <c r="O27" s="49">
        <v>4426</v>
      </c>
      <c r="P27" s="49">
        <v>-3882</v>
      </c>
      <c r="Q27" s="49">
        <v>-3716</v>
      </c>
      <c r="R27" s="49">
        <v>9928</v>
      </c>
      <c r="S27" s="49">
        <v>-7686</v>
      </c>
      <c r="T27" s="49">
        <v>-10066</v>
      </c>
      <c r="U27" s="49">
        <v>-1104</v>
      </c>
      <c r="V27" s="49">
        <v>6291</v>
      </c>
      <c r="W27" s="49">
        <v>15718</v>
      </c>
      <c r="X27" s="49">
        <v>-15879</v>
      </c>
      <c r="Y27" s="49">
        <v>-11812</v>
      </c>
      <c r="Z27" s="49">
        <v>-11812</v>
      </c>
      <c r="AA27" s="49"/>
    </row>
    <row r="28" spans="1:27" s="157" customFormat="1">
      <c r="A28" s="49" t="s">
        <v>180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s="157" customFormat="1">
      <c r="A29" s="49" t="s">
        <v>181</v>
      </c>
      <c r="B29" s="174">
        <v>16.625</v>
      </c>
      <c r="C29" s="174">
        <v>121.68899999999999</v>
      </c>
      <c r="D29" s="174">
        <v>163</v>
      </c>
      <c r="E29" s="174">
        <v>60</v>
      </c>
      <c r="F29" s="174">
        <v>66</v>
      </c>
      <c r="G29" s="174">
        <v>137</v>
      </c>
      <c r="H29" s="174">
        <v>257</v>
      </c>
      <c r="I29" s="174">
        <v>159</v>
      </c>
      <c r="J29" s="174">
        <v>105</v>
      </c>
      <c r="K29" s="174">
        <v>259</v>
      </c>
      <c r="L29" s="174">
        <v>62</v>
      </c>
      <c r="M29" s="174">
        <v>429</v>
      </c>
      <c r="N29" s="174">
        <v>78</v>
      </c>
      <c r="O29" s="174">
        <v>6</v>
      </c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49"/>
    </row>
    <row r="30" spans="1:27" s="157" customFormat="1">
      <c r="A30" s="175" t="s">
        <v>182</v>
      </c>
      <c r="B30" s="175">
        <v>106.881</v>
      </c>
      <c r="C30" s="175">
        <v>106.89400000000001</v>
      </c>
      <c r="D30" s="175">
        <v>-332</v>
      </c>
      <c r="E30" s="175">
        <v>-97</v>
      </c>
      <c r="F30" s="175">
        <v>-193</v>
      </c>
      <c r="G30" s="175">
        <v>-400</v>
      </c>
      <c r="H30" s="175">
        <v>50</v>
      </c>
      <c r="I30" s="175">
        <v>-198</v>
      </c>
      <c r="J30" s="175">
        <v>-280</v>
      </c>
      <c r="K30" s="175">
        <v>181</v>
      </c>
      <c r="L30" s="175">
        <v>-482</v>
      </c>
      <c r="M30" s="175">
        <v>2259</v>
      </c>
      <c r="N30" s="175">
        <v>-539</v>
      </c>
      <c r="O30" s="175">
        <v>4432</v>
      </c>
      <c r="P30" s="175">
        <v>-3882</v>
      </c>
      <c r="Q30" s="175">
        <v>-3716</v>
      </c>
      <c r="R30" s="175">
        <v>9928</v>
      </c>
      <c r="S30" s="175">
        <v>-7686</v>
      </c>
      <c r="T30" s="175">
        <v>-10066</v>
      </c>
      <c r="U30" s="175">
        <v>-1104</v>
      </c>
      <c r="V30" s="175">
        <v>6291</v>
      </c>
      <c r="W30" s="175">
        <v>9718</v>
      </c>
      <c r="X30" s="175">
        <v>-15879</v>
      </c>
      <c r="Y30" s="175">
        <v>-11812</v>
      </c>
      <c r="Z30" s="175">
        <v>-11812</v>
      </c>
      <c r="AA30" s="49"/>
    </row>
    <row r="31" spans="1:27" s="157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57" customFormat="1">
      <c r="A32" s="175" t="s">
        <v>183</v>
      </c>
      <c r="B32" s="49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49"/>
    </row>
    <row r="33" spans="1:27" s="157" customFormat="1">
      <c r="A33" s="49" t="s">
        <v>184</v>
      </c>
      <c r="B33" s="178">
        <f t="shared" ref="B33:Z33" si="0">B16</f>
        <v>-119.782</v>
      </c>
      <c r="C33" s="178">
        <f t="shared" si="0"/>
        <v>174.291</v>
      </c>
      <c r="D33" s="178">
        <f t="shared" si="0"/>
        <v>393</v>
      </c>
      <c r="E33" s="178">
        <f t="shared" si="0"/>
        <v>566</v>
      </c>
      <c r="F33" s="178">
        <f t="shared" si="0"/>
        <v>733</v>
      </c>
      <c r="G33" s="178">
        <f t="shared" si="0"/>
        <v>702</v>
      </c>
      <c r="H33" s="178">
        <f t="shared" si="0"/>
        <v>1405</v>
      </c>
      <c r="I33" s="178">
        <f t="shared" si="0"/>
        <v>1697</v>
      </c>
      <c r="J33" s="178">
        <f t="shared" si="0"/>
        <v>3293</v>
      </c>
      <c r="K33" s="178">
        <f t="shared" si="0"/>
        <v>3495</v>
      </c>
      <c r="L33" s="178">
        <f t="shared" si="0"/>
        <v>3903</v>
      </c>
      <c r="M33" s="178">
        <f t="shared" si="0"/>
        <v>4180</v>
      </c>
      <c r="N33" s="178">
        <f t="shared" si="0"/>
        <v>5475</v>
      </c>
      <c r="O33" s="178">
        <f t="shared" si="0"/>
        <v>6842</v>
      </c>
      <c r="P33" s="178">
        <f t="shared" si="0"/>
        <v>12039</v>
      </c>
      <c r="Q33" s="178">
        <f t="shared" si="0"/>
        <v>17203</v>
      </c>
      <c r="R33" s="178">
        <f t="shared" si="0"/>
        <v>18365</v>
      </c>
      <c r="S33" s="178">
        <f t="shared" si="0"/>
        <v>30723</v>
      </c>
      <c r="T33" s="178">
        <f t="shared" si="0"/>
        <v>38514</v>
      </c>
      <c r="U33" s="178">
        <f t="shared" si="0"/>
        <v>66064</v>
      </c>
      <c r="V33" s="178">
        <f t="shared" si="0"/>
        <v>46327</v>
      </c>
      <c r="W33" s="178">
        <f t="shared" si="0"/>
        <v>46752</v>
      </c>
      <c r="X33" s="178">
        <f t="shared" si="0"/>
        <v>84946</v>
      </c>
      <c r="Y33" s="178">
        <f t="shared" si="0"/>
        <v>115877</v>
      </c>
      <c r="Z33" s="178">
        <f t="shared" si="0"/>
        <v>115877</v>
      </c>
      <c r="AA33" s="49"/>
    </row>
    <row r="34" spans="1:27" s="157" customFormat="1">
      <c r="A34" s="49" t="s">
        <v>185</v>
      </c>
      <c r="B34" s="179">
        <f t="shared" ref="B34:Z34" si="1">B18</f>
        <v>-50.320999999999998</v>
      </c>
      <c r="C34" s="179">
        <f t="shared" si="1"/>
        <v>-39.162999999999997</v>
      </c>
      <c r="D34" s="179">
        <f t="shared" si="1"/>
        <v>-46</v>
      </c>
      <c r="E34" s="179">
        <f t="shared" si="1"/>
        <v>-89</v>
      </c>
      <c r="F34" s="179">
        <f t="shared" si="1"/>
        <v>-204</v>
      </c>
      <c r="G34" s="179">
        <f t="shared" si="1"/>
        <v>-216</v>
      </c>
      <c r="H34" s="179">
        <f t="shared" si="1"/>
        <v>-224</v>
      </c>
      <c r="I34" s="179">
        <f t="shared" si="1"/>
        <v>-333</v>
      </c>
      <c r="J34" s="179">
        <f t="shared" si="1"/>
        <v>-373</v>
      </c>
      <c r="K34" s="179">
        <f t="shared" si="1"/>
        <v>-979</v>
      </c>
      <c r="L34" s="179">
        <f t="shared" si="1"/>
        <v>-1811</v>
      </c>
      <c r="M34" s="179">
        <f t="shared" si="1"/>
        <v>-3785</v>
      </c>
      <c r="N34" s="179">
        <f t="shared" si="1"/>
        <v>-3444</v>
      </c>
      <c r="O34" s="179">
        <f t="shared" si="1"/>
        <v>-4893</v>
      </c>
      <c r="P34" s="179">
        <f t="shared" si="1"/>
        <v>-4589</v>
      </c>
      <c r="Q34" s="179">
        <f t="shared" si="1"/>
        <v>-6737</v>
      </c>
      <c r="R34" s="179">
        <f t="shared" si="1"/>
        <v>-10058</v>
      </c>
      <c r="S34" s="179">
        <f t="shared" si="1"/>
        <v>-11323</v>
      </c>
      <c r="T34" s="179">
        <f t="shared" si="1"/>
        <v>-12689</v>
      </c>
      <c r="U34" s="179">
        <f t="shared" si="1"/>
        <v>-35044</v>
      </c>
      <c r="V34" s="179">
        <f t="shared" si="1"/>
        <v>-55396</v>
      </c>
      <c r="W34" s="179">
        <f t="shared" si="1"/>
        <v>-58321</v>
      </c>
      <c r="X34" s="179">
        <f t="shared" si="1"/>
        <v>-48133</v>
      </c>
      <c r="Y34" s="179">
        <f t="shared" si="1"/>
        <v>-77658</v>
      </c>
      <c r="Z34" s="179">
        <f t="shared" si="1"/>
        <v>-77658</v>
      </c>
      <c r="AA34" s="49"/>
    </row>
    <row r="35" spans="1:27" s="157" customFormat="1">
      <c r="A35" s="49" t="s">
        <v>186</v>
      </c>
      <c r="B35" s="49">
        <f t="shared" ref="B35:Z35" si="2">B33+B34</f>
        <v>-170.10300000000001</v>
      </c>
      <c r="C35" s="49">
        <f t="shared" si="2"/>
        <v>135.12799999999999</v>
      </c>
      <c r="D35" s="49">
        <f t="shared" si="2"/>
        <v>347</v>
      </c>
      <c r="E35" s="49">
        <f t="shared" si="2"/>
        <v>477</v>
      </c>
      <c r="F35" s="49">
        <f t="shared" si="2"/>
        <v>529</v>
      </c>
      <c r="G35" s="49">
        <f t="shared" si="2"/>
        <v>486</v>
      </c>
      <c r="H35" s="49">
        <f t="shared" si="2"/>
        <v>1181</v>
      </c>
      <c r="I35" s="49">
        <f t="shared" si="2"/>
        <v>1364</v>
      </c>
      <c r="J35" s="49">
        <f t="shared" si="2"/>
        <v>2920</v>
      </c>
      <c r="K35" s="49">
        <f t="shared" si="2"/>
        <v>2516</v>
      </c>
      <c r="L35" s="49">
        <f t="shared" si="2"/>
        <v>2092</v>
      </c>
      <c r="M35" s="49">
        <f t="shared" si="2"/>
        <v>395</v>
      </c>
      <c r="N35" s="49">
        <f t="shared" si="2"/>
        <v>2031</v>
      </c>
      <c r="O35" s="49">
        <f t="shared" si="2"/>
        <v>1949</v>
      </c>
      <c r="P35" s="49">
        <f t="shared" si="2"/>
        <v>7450</v>
      </c>
      <c r="Q35" s="49">
        <f t="shared" si="2"/>
        <v>10466</v>
      </c>
      <c r="R35" s="49">
        <f t="shared" si="2"/>
        <v>8307</v>
      </c>
      <c r="S35" s="49">
        <f t="shared" si="2"/>
        <v>19400</v>
      </c>
      <c r="T35" s="49">
        <f t="shared" si="2"/>
        <v>25825</v>
      </c>
      <c r="U35" s="49">
        <f t="shared" si="2"/>
        <v>31020</v>
      </c>
      <c r="V35" s="49">
        <f t="shared" si="2"/>
        <v>-9069</v>
      </c>
      <c r="W35" s="49">
        <f t="shared" si="2"/>
        <v>-11569</v>
      </c>
      <c r="X35" s="49">
        <f t="shared" si="2"/>
        <v>36813</v>
      </c>
      <c r="Y35" s="49">
        <f t="shared" si="2"/>
        <v>38219</v>
      </c>
      <c r="Z35" s="49">
        <f t="shared" si="2"/>
        <v>38219</v>
      </c>
      <c r="AA35" s="49"/>
    </row>
    <row r="36" spans="1:27" s="157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57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57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1"/>
  <sheetViews>
    <sheetView topLeftCell="A2" workbookViewId="0">
      <pane xSplit="1" topLeftCell="U1" activePane="topRight" state="frozen"/>
      <selection pane="topRight" activeCell="P5" sqref="P5"/>
    </sheetView>
  </sheetViews>
  <sheetFormatPr baseColWidth="10" defaultRowHeight="16"/>
  <cols>
    <col min="1" max="1" width="35.83203125" bestFit="1" customWidth="1"/>
    <col min="16" max="16" width="19.1640625" customWidth="1"/>
    <col min="22" max="22" width="13.5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57" customFormat="1" ht="11.25" customHeight="1">
      <c r="A1" s="170" t="s">
        <v>187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49"/>
    </row>
    <row r="2" spans="1:26" s="157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57" customFormat="1">
      <c r="A3" s="49"/>
      <c r="B3" s="172" t="s">
        <v>239</v>
      </c>
      <c r="C3" s="172" t="s">
        <v>240</v>
      </c>
      <c r="D3" s="172" t="s">
        <v>241</v>
      </c>
      <c r="E3" s="172" t="s">
        <v>242</v>
      </c>
      <c r="F3" s="172" t="s">
        <v>243</v>
      </c>
      <c r="G3" s="172" t="s">
        <v>244</v>
      </c>
      <c r="H3" s="172" t="s">
        <v>245</v>
      </c>
      <c r="I3" s="172" t="s">
        <v>246</v>
      </c>
      <c r="J3" s="172" t="s">
        <v>247</v>
      </c>
      <c r="K3" s="172" t="s">
        <v>248</v>
      </c>
      <c r="L3" s="172" t="s">
        <v>249</v>
      </c>
      <c r="M3" s="172" t="s">
        <v>123</v>
      </c>
      <c r="N3" s="172" t="s">
        <v>124</v>
      </c>
      <c r="O3" s="172" t="s">
        <v>125</v>
      </c>
      <c r="P3" s="172" t="s">
        <v>126</v>
      </c>
      <c r="Q3" s="172" t="s">
        <v>127</v>
      </c>
      <c r="R3" s="172" t="s">
        <v>128</v>
      </c>
      <c r="S3" s="172" t="s">
        <v>129</v>
      </c>
      <c r="T3" s="172" t="s">
        <v>130</v>
      </c>
      <c r="U3" s="172" t="s">
        <v>131</v>
      </c>
      <c r="V3" s="172" t="s">
        <v>132</v>
      </c>
      <c r="W3" s="172" t="s">
        <v>133</v>
      </c>
      <c r="X3" s="172" t="s">
        <v>134</v>
      </c>
      <c r="Y3" s="172" t="s">
        <v>135</v>
      </c>
      <c r="Z3" s="49"/>
    </row>
    <row r="4" spans="1:26" s="157" customFormat="1">
      <c r="A4" s="175" t="s">
        <v>188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49"/>
    </row>
    <row r="5" spans="1:26" s="157" customFormat="1">
      <c r="A5" s="49" t="s">
        <v>189</v>
      </c>
      <c r="B5" s="49">
        <v>540.28200000000004</v>
      </c>
      <c r="C5" s="49">
        <v>738.25400000000002</v>
      </c>
      <c r="D5" s="49">
        <v>1102.2729999999999</v>
      </c>
      <c r="E5" s="49">
        <v>1303</v>
      </c>
      <c r="F5" s="49">
        <v>1013</v>
      </c>
      <c r="G5" s="49">
        <v>1022</v>
      </c>
      <c r="H5" s="49">
        <v>2539</v>
      </c>
      <c r="I5" s="49">
        <v>2769</v>
      </c>
      <c r="J5" s="49">
        <v>3444</v>
      </c>
      <c r="K5" s="49">
        <v>3777</v>
      </c>
      <c r="L5" s="49">
        <v>5269</v>
      </c>
      <c r="M5" s="49">
        <v>8084</v>
      </c>
      <c r="N5" s="49">
        <v>8658</v>
      </c>
      <c r="O5" s="49">
        <v>14557</v>
      </c>
      <c r="P5" s="49">
        <v>15890</v>
      </c>
      <c r="Q5" s="49">
        <v>19334</v>
      </c>
      <c r="R5" s="49">
        <v>20522</v>
      </c>
      <c r="S5" s="49">
        <v>31750</v>
      </c>
      <c r="T5" s="49">
        <v>36092</v>
      </c>
      <c r="U5" s="49">
        <v>42122</v>
      </c>
      <c r="V5" s="49">
        <v>36220</v>
      </c>
      <c r="W5" s="49">
        <v>53888</v>
      </c>
      <c r="X5" s="49">
        <v>73387</v>
      </c>
      <c r="Y5" s="49">
        <v>78779</v>
      </c>
      <c r="Z5" s="49"/>
    </row>
    <row r="6" spans="1:26" s="157" customFormat="1">
      <c r="A6" s="49" t="s">
        <v>190</v>
      </c>
      <c r="B6" s="49">
        <v>456.303</v>
      </c>
      <c r="C6" s="49">
        <v>562.71500000000003</v>
      </c>
      <c r="D6" s="49">
        <v>292.55</v>
      </c>
      <c r="E6" s="49">
        <v>476</v>
      </c>
      <c r="F6" s="49">
        <v>987</v>
      </c>
      <c r="G6" s="49">
        <v>997</v>
      </c>
      <c r="H6" s="49">
        <v>573</v>
      </c>
      <c r="I6" s="49">
        <v>958</v>
      </c>
      <c r="J6" s="49">
        <v>2922</v>
      </c>
      <c r="K6" s="49">
        <v>4985</v>
      </c>
      <c r="L6" s="49">
        <v>4307</v>
      </c>
      <c r="M6" s="49">
        <v>3364</v>
      </c>
      <c r="N6" s="49">
        <v>3789</v>
      </c>
      <c r="O6" s="49">
        <v>2859</v>
      </c>
      <c r="P6" s="49">
        <v>3918</v>
      </c>
      <c r="Q6" s="49">
        <v>6647</v>
      </c>
      <c r="R6" s="49">
        <v>10464</v>
      </c>
      <c r="S6" s="49">
        <v>9500</v>
      </c>
      <c r="T6" s="49">
        <v>18929</v>
      </c>
      <c r="U6" s="49">
        <v>42274</v>
      </c>
      <c r="V6" s="49">
        <v>59829</v>
      </c>
      <c r="W6" s="49">
        <v>16138</v>
      </c>
      <c r="X6" s="49">
        <v>13393</v>
      </c>
      <c r="Y6" s="49">
        <v>22423</v>
      </c>
      <c r="Z6" s="49"/>
    </row>
    <row r="7" spans="1:26" s="157" customFormat="1">
      <c r="A7" s="49" t="s">
        <v>191</v>
      </c>
      <c r="B7" s="49">
        <v>67.613</v>
      </c>
      <c r="C7" s="49">
        <v>112.282</v>
      </c>
      <c r="D7" s="49">
        <v>131.47300000000001</v>
      </c>
      <c r="E7" s="49">
        <v>199</v>
      </c>
      <c r="F7" s="49">
        <v>274</v>
      </c>
      <c r="G7" s="49">
        <v>399</v>
      </c>
      <c r="H7" s="49">
        <v>1410</v>
      </c>
      <c r="I7" s="49">
        <v>1654</v>
      </c>
      <c r="J7" s="49">
        <v>988</v>
      </c>
      <c r="K7" s="49">
        <v>1587</v>
      </c>
      <c r="L7" s="49">
        <v>2571</v>
      </c>
      <c r="M7" s="49">
        <v>3817</v>
      </c>
      <c r="N7" s="49">
        <v>4767</v>
      </c>
      <c r="O7" s="49">
        <v>5612</v>
      </c>
      <c r="P7" s="49">
        <v>5654</v>
      </c>
      <c r="Q7" s="49">
        <v>8339</v>
      </c>
      <c r="R7" s="49">
        <v>13164</v>
      </c>
      <c r="S7" s="49">
        <v>16677</v>
      </c>
      <c r="T7" s="49">
        <v>20816</v>
      </c>
      <c r="U7" s="49">
        <v>24542</v>
      </c>
      <c r="V7" s="49">
        <v>32891</v>
      </c>
      <c r="W7" s="49">
        <v>42360</v>
      </c>
      <c r="X7" s="49">
        <v>52253</v>
      </c>
      <c r="Y7" s="49">
        <v>55451</v>
      </c>
      <c r="Z7" s="49"/>
    </row>
    <row r="8" spans="1:26" s="157" customFormat="1">
      <c r="A8" s="49" t="s">
        <v>192</v>
      </c>
      <c r="B8" s="49">
        <v>143.72200000000001</v>
      </c>
      <c r="C8" s="49">
        <v>202.42500000000001</v>
      </c>
      <c r="D8" s="49">
        <v>293.91699999999997</v>
      </c>
      <c r="E8" s="49">
        <v>480</v>
      </c>
      <c r="F8" s="49">
        <v>566</v>
      </c>
      <c r="G8" s="49">
        <v>877</v>
      </c>
      <c r="H8" s="49">
        <v>1200</v>
      </c>
      <c r="I8" s="49">
        <v>1399</v>
      </c>
      <c r="J8" s="49">
        <v>2171</v>
      </c>
      <c r="K8" s="49">
        <v>3202</v>
      </c>
      <c r="L8" s="49">
        <v>4992</v>
      </c>
      <c r="M8" s="49">
        <v>6031</v>
      </c>
      <c r="N8" s="49">
        <v>7411</v>
      </c>
      <c r="O8" s="49">
        <v>8299</v>
      </c>
      <c r="P8" s="49">
        <v>10243</v>
      </c>
      <c r="Q8" s="49">
        <v>11461</v>
      </c>
      <c r="R8" s="49">
        <v>16047</v>
      </c>
      <c r="S8" s="49">
        <v>17174</v>
      </c>
      <c r="T8" s="49">
        <v>20497</v>
      </c>
      <c r="U8" s="49">
        <v>23795</v>
      </c>
      <c r="V8" s="49">
        <v>32640</v>
      </c>
      <c r="W8" s="49">
        <v>34405</v>
      </c>
      <c r="X8" s="49">
        <v>33318</v>
      </c>
      <c r="Y8" s="49">
        <v>34214</v>
      </c>
      <c r="Z8" s="49"/>
    </row>
    <row r="9" spans="1:26" s="157" customFormat="1">
      <c r="A9" s="49" t="s">
        <v>193</v>
      </c>
      <c r="B9" s="174"/>
      <c r="C9" s="174"/>
      <c r="D9" s="174">
        <v>0.59599999999999997</v>
      </c>
      <c r="E9" s="174">
        <v>81</v>
      </c>
      <c r="F9" s="174">
        <v>89</v>
      </c>
      <c r="G9" s="174">
        <v>78</v>
      </c>
      <c r="H9" s="174">
        <v>-558</v>
      </c>
      <c r="I9" s="174">
        <v>-623</v>
      </c>
      <c r="J9" s="174">
        <v>272</v>
      </c>
      <c r="K9" s="174">
        <v>196</v>
      </c>
      <c r="L9" s="174">
        <v>351</v>
      </c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49"/>
    </row>
    <row r="10" spans="1:26" s="157" customFormat="1">
      <c r="A10" s="49" t="s">
        <v>194</v>
      </c>
      <c r="B10" s="49">
        <v>1207.92</v>
      </c>
      <c r="C10" s="49">
        <v>1615.6759999999999</v>
      </c>
      <c r="D10" s="49">
        <v>1820.809</v>
      </c>
      <c r="E10" s="49">
        <v>2539</v>
      </c>
      <c r="F10" s="49">
        <v>2929</v>
      </c>
      <c r="G10" s="49">
        <v>3373</v>
      </c>
      <c r="H10" s="49">
        <v>5164</v>
      </c>
      <c r="I10" s="49">
        <v>6157</v>
      </c>
      <c r="J10" s="49">
        <v>9797</v>
      </c>
      <c r="K10" s="49">
        <v>13747</v>
      </c>
      <c r="L10" s="49">
        <v>17490</v>
      </c>
      <c r="M10" s="49">
        <v>21296</v>
      </c>
      <c r="N10" s="49">
        <v>24625</v>
      </c>
      <c r="O10" s="49">
        <v>31327</v>
      </c>
      <c r="P10" s="49">
        <v>35705</v>
      </c>
      <c r="Q10" s="49">
        <v>45781</v>
      </c>
      <c r="R10" s="49">
        <v>60197</v>
      </c>
      <c r="S10" s="49">
        <v>75101</v>
      </c>
      <c r="T10" s="49">
        <v>96334</v>
      </c>
      <c r="U10" s="49">
        <v>132733</v>
      </c>
      <c r="V10" s="49">
        <v>161580</v>
      </c>
      <c r="W10" s="49">
        <v>146791</v>
      </c>
      <c r="X10" s="49">
        <v>172351</v>
      </c>
      <c r="Y10" s="49">
        <v>190867</v>
      </c>
      <c r="Z10" s="49"/>
    </row>
    <row r="11" spans="1:26" s="157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57" customFormat="1">
      <c r="A12" s="49" t="s">
        <v>195</v>
      </c>
      <c r="B12" s="49">
        <v>438.14299999999997</v>
      </c>
      <c r="C12" s="49">
        <v>376.99400000000003</v>
      </c>
      <c r="D12" s="49">
        <v>371.738</v>
      </c>
      <c r="E12" s="49">
        <v>423</v>
      </c>
      <c r="F12" s="49">
        <v>571</v>
      </c>
      <c r="G12" s="49">
        <v>824</v>
      </c>
      <c r="H12" s="49">
        <v>1023</v>
      </c>
      <c r="I12" s="49">
        <v>1409</v>
      </c>
      <c r="J12" s="49">
        <v>1915</v>
      </c>
      <c r="K12" s="49">
        <v>3256</v>
      </c>
      <c r="L12" s="49">
        <v>5786</v>
      </c>
      <c r="M12" s="49">
        <v>9582</v>
      </c>
      <c r="N12" s="49">
        <v>14809</v>
      </c>
      <c r="O12" s="49">
        <v>22730</v>
      </c>
      <c r="P12" s="49">
        <v>30053</v>
      </c>
      <c r="Q12" s="49">
        <v>42441</v>
      </c>
      <c r="R12" s="49">
        <v>72656</v>
      </c>
      <c r="S12" s="49">
        <v>95770</v>
      </c>
      <c r="T12" s="49">
        <v>144821</v>
      </c>
      <c r="U12" s="49">
        <v>211101</v>
      </c>
      <c r="V12" s="49">
        <v>294882</v>
      </c>
      <c r="W12" s="49">
        <v>349853</v>
      </c>
      <c r="X12" s="49">
        <v>396801</v>
      </c>
      <c r="Y12" s="49">
        <v>470196</v>
      </c>
      <c r="Z12" s="49"/>
    </row>
    <row r="13" spans="1:26" s="157" customFormat="1">
      <c r="A13" s="49" t="s">
        <v>196</v>
      </c>
      <c r="B13" s="174">
        <v>-166.392</v>
      </c>
      <c r="C13" s="174">
        <v>-137.596</v>
      </c>
      <c r="D13" s="174">
        <v>-147.453</v>
      </c>
      <c r="E13" s="174">
        <v>-177</v>
      </c>
      <c r="F13" s="174">
        <v>-223</v>
      </c>
      <c r="G13" s="174">
        <v>-367</v>
      </c>
      <c r="H13" s="174">
        <v>-480</v>
      </c>
      <c r="I13" s="174">
        <v>-555</v>
      </c>
      <c r="J13" s="174">
        <v>-625</v>
      </c>
      <c r="K13" s="174">
        <v>-842</v>
      </c>
      <c r="L13" s="174">
        <v>-1369</v>
      </c>
      <c r="M13" s="174">
        <v>-2522</v>
      </c>
      <c r="N13" s="174">
        <v>-3860</v>
      </c>
      <c r="O13" s="174">
        <v>-5763</v>
      </c>
      <c r="P13" s="174">
        <v>-8215</v>
      </c>
      <c r="Q13" s="174">
        <v>-13327</v>
      </c>
      <c r="R13" s="174">
        <v>-23790</v>
      </c>
      <c r="S13" s="174">
        <v>-33973</v>
      </c>
      <c r="T13" s="174">
        <v>-46975</v>
      </c>
      <c r="U13" s="174">
        <v>-60434</v>
      </c>
      <c r="V13" s="174">
        <v>-78519</v>
      </c>
      <c r="W13" s="174">
        <v>-97015</v>
      </c>
      <c r="X13" s="174">
        <v>-120111</v>
      </c>
      <c r="Y13" s="174">
        <v>-141390</v>
      </c>
      <c r="Z13" s="49"/>
    </row>
    <row r="14" spans="1:26" s="157" customFormat="1">
      <c r="A14" s="49" t="s">
        <v>197</v>
      </c>
      <c r="B14" s="49">
        <v>271.75099999999998</v>
      </c>
      <c r="C14" s="49">
        <v>239.398</v>
      </c>
      <c r="D14" s="49">
        <v>224.285</v>
      </c>
      <c r="E14" s="49">
        <v>246</v>
      </c>
      <c r="F14" s="49">
        <v>348</v>
      </c>
      <c r="G14" s="49">
        <v>457</v>
      </c>
      <c r="H14" s="49">
        <v>543</v>
      </c>
      <c r="I14" s="49">
        <v>854</v>
      </c>
      <c r="J14" s="49">
        <v>1290</v>
      </c>
      <c r="K14" s="49">
        <v>2414</v>
      </c>
      <c r="L14" s="49">
        <v>4417</v>
      </c>
      <c r="M14" s="49">
        <v>7060</v>
      </c>
      <c r="N14" s="49">
        <v>10949</v>
      </c>
      <c r="O14" s="49">
        <v>16967</v>
      </c>
      <c r="P14" s="49">
        <v>21838</v>
      </c>
      <c r="Q14" s="49">
        <v>29114</v>
      </c>
      <c r="R14" s="49">
        <v>48866</v>
      </c>
      <c r="S14" s="49">
        <v>61797</v>
      </c>
      <c r="T14" s="49">
        <v>97846</v>
      </c>
      <c r="U14" s="49">
        <v>150667</v>
      </c>
      <c r="V14" s="49">
        <v>216363</v>
      </c>
      <c r="W14" s="49">
        <v>252838</v>
      </c>
      <c r="X14" s="49">
        <v>276690</v>
      </c>
      <c r="Y14" s="49">
        <v>328806</v>
      </c>
      <c r="Z14" s="49"/>
    </row>
    <row r="15" spans="1:26" s="157" customFormat="1">
      <c r="A15" s="49" t="s">
        <v>198</v>
      </c>
      <c r="B15" s="49">
        <v>70.81</v>
      </c>
      <c r="C15" s="49">
        <v>70.81</v>
      </c>
      <c r="D15" s="49">
        <v>69.12</v>
      </c>
      <c r="E15" s="49">
        <v>139</v>
      </c>
      <c r="F15" s="49">
        <v>159</v>
      </c>
      <c r="G15" s="49">
        <v>195</v>
      </c>
      <c r="H15" s="49">
        <v>222</v>
      </c>
      <c r="I15" s="49">
        <v>438</v>
      </c>
      <c r="J15" s="49">
        <v>1234</v>
      </c>
      <c r="K15" s="49">
        <v>1349</v>
      </c>
      <c r="L15" s="49">
        <v>1955</v>
      </c>
      <c r="M15" s="49">
        <v>2552</v>
      </c>
      <c r="N15" s="49">
        <v>2655</v>
      </c>
      <c r="O15" s="49">
        <v>3319</v>
      </c>
      <c r="P15" s="49">
        <v>3759</v>
      </c>
      <c r="Q15" s="49">
        <v>3784</v>
      </c>
      <c r="R15" s="49">
        <v>13350</v>
      </c>
      <c r="S15" s="49">
        <v>14548</v>
      </c>
      <c r="T15" s="49">
        <v>14754</v>
      </c>
      <c r="U15" s="49">
        <v>15017</v>
      </c>
      <c r="V15" s="49">
        <v>15371</v>
      </c>
      <c r="W15" s="49">
        <v>20288</v>
      </c>
      <c r="X15" s="49">
        <v>22789</v>
      </c>
      <c r="Y15" s="49">
        <v>23074</v>
      </c>
      <c r="Z15" s="49"/>
    </row>
    <row r="16" spans="1:26" s="157" customFormat="1">
      <c r="A16" s="49" t="s">
        <v>199</v>
      </c>
      <c r="B16" s="49">
        <v>8.9390000000000001</v>
      </c>
      <c r="C16" s="49">
        <v>3.4609999999999999</v>
      </c>
      <c r="D16" s="49">
        <v>9.9999999999056009E-4</v>
      </c>
      <c r="E16" s="49"/>
      <c r="F16" s="49"/>
      <c r="G16" s="49"/>
      <c r="H16" s="49"/>
      <c r="I16" s="49"/>
      <c r="J16" s="49">
        <v>567</v>
      </c>
      <c r="K16" s="49">
        <v>563</v>
      </c>
      <c r="L16" s="49">
        <v>647</v>
      </c>
      <c r="M16" s="49">
        <v>725</v>
      </c>
      <c r="N16" s="49">
        <v>645</v>
      </c>
      <c r="O16" s="49">
        <v>764</v>
      </c>
      <c r="P16" s="49">
        <v>992</v>
      </c>
      <c r="Q16" s="49">
        <v>854</v>
      </c>
      <c r="R16" s="49">
        <v>3371</v>
      </c>
      <c r="S16" s="49">
        <v>4110</v>
      </c>
      <c r="T16" s="49">
        <v>4049</v>
      </c>
      <c r="U16" s="49">
        <v>4981</v>
      </c>
      <c r="V16" s="49">
        <v>5107</v>
      </c>
      <c r="W16" s="49">
        <v>6097</v>
      </c>
      <c r="X16" s="49">
        <v>7687</v>
      </c>
      <c r="Y16" s="49">
        <v>8602</v>
      </c>
      <c r="Z16" s="49"/>
    </row>
    <row r="17" spans="1:26" s="157" customFormat="1">
      <c r="A17" s="49" t="s">
        <v>200</v>
      </c>
      <c r="B17" s="49">
        <v>28.359000000000002</v>
      </c>
      <c r="C17" s="49">
        <v>15.442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s="157" customFormat="1">
      <c r="A18" s="49" t="s">
        <v>201</v>
      </c>
      <c r="B18" s="174">
        <v>49.768000000000001</v>
      </c>
      <c r="C18" s="174">
        <v>45.661999999999999</v>
      </c>
      <c r="D18" s="174">
        <v>47.817999999999998</v>
      </c>
      <c r="E18" s="174">
        <v>324</v>
      </c>
      <c r="F18" s="174">
        <v>260</v>
      </c>
      <c r="G18" s="174">
        <v>338</v>
      </c>
      <c r="H18" s="174">
        <v>556</v>
      </c>
      <c r="I18" s="174">
        <v>865</v>
      </c>
      <c r="J18" s="174">
        <v>925</v>
      </c>
      <c r="K18" s="174">
        <v>724</v>
      </c>
      <c r="L18" s="174">
        <v>769</v>
      </c>
      <c r="M18" s="174">
        <v>922</v>
      </c>
      <c r="N18" s="174">
        <v>1285</v>
      </c>
      <c r="O18" s="174">
        <v>2128</v>
      </c>
      <c r="P18" s="174">
        <v>2453</v>
      </c>
      <c r="Q18" s="174">
        <v>3869</v>
      </c>
      <c r="R18" s="174">
        <v>5526</v>
      </c>
      <c r="S18" s="174">
        <v>7092</v>
      </c>
      <c r="T18" s="174">
        <v>12265</v>
      </c>
      <c r="U18" s="174">
        <v>17797</v>
      </c>
      <c r="V18" s="174">
        <v>22128</v>
      </c>
      <c r="W18" s="174">
        <v>36661</v>
      </c>
      <c r="X18" s="174">
        <v>48337</v>
      </c>
      <c r="Y18" s="174">
        <v>73545</v>
      </c>
      <c r="Z18" s="49"/>
    </row>
    <row r="19" spans="1:26" s="157" customFormat="1" ht="11.25" customHeight="1" thickBot="1">
      <c r="A19" s="175" t="s">
        <v>202</v>
      </c>
      <c r="B19" s="180">
        <v>1637.547</v>
      </c>
      <c r="C19" s="180">
        <v>1990.4490000000001</v>
      </c>
      <c r="D19" s="180">
        <v>2162.0329999999999</v>
      </c>
      <c r="E19" s="180">
        <v>3248</v>
      </c>
      <c r="F19" s="180">
        <v>3696</v>
      </c>
      <c r="G19" s="180">
        <v>4363</v>
      </c>
      <c r="H19" s="180">
        <v>6485</v>
      </c>
      <c r="I19" s="180">
        <v>8314</v>
      </c>
      <c r="J19" s="180">
        <v>13813</v>
      </c>
      <c r="K19" s="180">
        <v>18797</v>
      </c>
      <c r="L19" s="180">
        <v>25278</v>
      </c>
      <c r="M19" s="180">
        <v>32555</v>
      </c>
      <c r="N19" s="180">
        <v>40159</v>
      </c>
      <c r="O19" s="180">
        <v>54505</v>
      </c>
      <c r="P19" s="180">
        <v>64747</v>
      </c>
      <c r="Q19" s="180">
        <v>83402</v>
      </c>
      <c r="R19" s="180">
        <v>131310</v>
      </c>
      <c r="S19" s="180">
        <v>162648</v>
      </c>
      <c r="T19" s="180">
        <v>225248</v>
      </c>
      <c r="U19" s="180">
        <v>321195</v>
      </c>
      <c r="V19" s="180">
        <v>420549</v>
      </c>
      <c r="W19" s="180">
        <v>462675</v>
      </c>
      <c r="X19" s="180">
        <v>527854</v>
      </c>
      <c r="Y19" s="180">
        <v>624894</v>
      </c>
      <c r="Z19" s="49"/>
    </row>
    <row r="20" spans="1:26" s="157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57" customFormat="1">
      <c r="A21" s="175" t="s">
        <v>203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57" customFormat="1">
      <c r="A22" s="49" t="s">
        <v>204</v>
      </c>
      <c r="B22" s="49">
        <v>444.74799999999999</v>
      </c>
      <c r="C22" s="49">
        <v>618.12800000000004</v>
      </c>
      <c r="D22" s="49">
        <v>819.81100000000004</v>
      </c>
      <c r="E22" s="49">
        <v>1142</v>
      </c>
      <c r="F22" s="49">
        <v>1366</v>
      </c>
      <c r="G22" s="49">
        <v>1816</v>
      </c>
      <c r="H22" s="49">
        <v>2795</v>
      </c>
      <c r="I22" s="49">
        <v>3594</v>
      </c>
      <c r="J22" s="49">
        <v>5605</v>
      </c>
      <c r="K22" s="49">
        <v>8051</v>
      </c>
      <c r="L22" s="49">
        <v>11145</v>
      </c>
      <c r="M22" s="49">
        <v>13318</v>
      </c>
      <c r="N22" s="49">
        <v>15133</v>
      </c>
      <c r="O22" s="49">
        <v>16459</v>
      </c>
      <c r="P22" s="49">
        <v>20397</v>
      </c>
      <c r="Q22" s="49">
        <v>25309</v>
      </c>
      <c r="R22" s="49">
        <v>34616</v>
      </c>
      <c r="S22" s="49">
        <v>38192</v>
      </c>
      <c r="T22" s="49">
        <v>47183</v>
      </c>
      <c r="U22" s="49">
        <v>72539</v>
      </c>
      <c r="V22" s="49">
        <v>78664</v>
      </c>
      <c r="W22" s="49">
        <v>79600</v>
      </c>
      <c r="X22" s="49">
        <v>84981</v>
      </c>
      <c r="Y22" s="49">
        <v>94363</v>
      </c>
      <c r="Z22" s="49"/>
    </row>
    <row r="23" spans="1:26" s="157" customFormat="1">
      <c r="A23" s="49" t="s">
        <v>205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157" customFormat="1">
      <c r="A24" s="49" t="s">
        <v>206</v>
      </c>
      <c r="B24" s="49">
        <v>373.69600000000003</v>
      </c>
      <c r="C24" s="49">
        <v>386.596</v>
      </c>
      <c r="D24" s="49">
        <v>390.83</v>
      </c>
      <c r="E24" s="49">
        <v>478</v>
      </c>
      <c r="F24" s="49">
        <v>533</v>
      </c>
      <c r="G24" s="49">
        <v>716</v>
      </c>
      <c r="H24" s="49">
        <v>902</v>
      </c>
      <c r="I24" s="49">
        <v>1152</v>
      </c>
      <c r="J24" s="49">
        <v>1759</v>
      </c>
      <c r="K24" s="49">
        <v>2321</v>
      </c>
      <c r="L24" s="49">
        <v>3751</v>
      </c>
      <c r="M24" s="49">
        <v>4892</v>
      </c>
      <c r="N24" s="49">
        <v>6688</v>
      </c>
      <c r="O24" s="49">
        <v>9807</v>
      </c>
      <c r="P24" s="49">
        <v>10372</v>
      </c>
      <c r="Q24" s="49">
        <v>13739</v>
      </c>
      <c r="R24" s="49">
        <v>18170</v>
      </c>
      <c r="S24" s="49">
        <v>23663</v>
      </c>
      <c r="T24" s="49">
        <v>32439</v>
      </c>
      <c r="U24" s="49">
        <v>44138</v>
      </c>
      <c r="V24" s="49">
        <v>51775</v>
      </c>
      <c r="W24" s="49">
        <v>62566</v>
      </c>
      <c r="X24" s="49">
        <v>64709</v>
      </c>
      <c r="Y24" s="49">
        <v>66965</v>
      </c>
      <c r="Z24" s="49"/>
    </row>
    <row r="25" spans="1:26" s="157" customFormat="1">
      <c r="A25" s="49" t="s">
        <v>207</v>
      </c>
      <c r="B25" s="49">
        <v>87.977999999999994</v>
      </c>
      <c r="C25" s="49">
        <v>47.915999999999997</v>
      </c>
      <c r="D25" s="49">
        <v>37.844000000000001</v>
      </c>
      <c r="E25" s="49"/>
      <c r="F25" s="49"/>
      <c r="G25" s="49"/>
      <c r="H25" s="49"/>
      <c r="I25" s="49"/>
      <c r="J25" s="49"/>
      <c r="K25" s="49"/>
      <c r="L25" s="49"/>
      <c r="M25" s="49">
        <v>792</v>
      </c>
      <c r="N25" s="49">
        <v>1159</v>
      </c>
      <c r="O25" s="49">
        <v>1823</v>
      </c>
      <c r="P25" s="49">
        <v>3118</v>
      </c>
      <c r="Q25" s="49">
        <v>4768</v>
      </c>
      <c r="R25" s="49">
        <v>5097</v>
      </c>
      <c r="S25" s="49">
        <v>6536</v>
      </c>
      <c r="T25" s="49">
        <v>8190</v>
      </c>
      <c r="U25" s="49">
        <v>9708</v>
      </c>
      <c r="V25" s="49">
        <v>11827</v>
      </c>
      <c r="W25" s="49">
        <v>13227</v>
      </c>
      <c r="X25" s="49">
        <v>15227</v>
      </c>
      <c r="Y25" s="49">
        <v>18103</v>
      </c>
      <c r="Z25" s="49"/>
    </row>
    <row r="26" spans="1:26" s="157" customFormat="1">
      <c r="A26" s="49" t="s">
        <v>208</v>
      </c>
      <c r="B26" s="49">
        <v>5.07</v>
      </c>
      <c r="C26" s="49">
        <v>5.8129999999999997</v>
      </c>
      <c r="D26" s="49">
        <v>2.6579999999999999</v>
      </c>
      <c r="E26" s="49"/>
      <c r="F26" s="49"/>
      <c r="G26" s="49"/>
      <c r="H26" s="49">
        <v>17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s="157" customFormat="1">
      <c r="A27" s="49" t="s">
        <v>209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57" customFormat="1">
      <c r="A28" s="49" t="s">
        <v>210</v>
      </c>
      <c r="B28" s="49">
        <v>9.9220000000000006</v>
      </c>
      <c r="C28" s="49">
        <v>7.5060000000000002</v>
      </c>
      <c r="D28" s="49">
        <v>1.5580000000000001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57" customFormat="1">
      <c r="A29" s="49" t="s">
        <v>211</v>
      </c>
      <c r="B29" s="174"/>
      <c r="C29" s="174">
        <v>-9.9999999997634989E-4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49"/>
    </row>
    <row r="30" spans="1:26" s="157" customFormat="1">
      <c r="A30" s="49" t="s">
        <v>212</v>
      </c>
      <c r="B30" s="49">
        <v>921.41399999999999</v>
      </c>
      <c r="C30" s="49">
        <v>1065.9580000000001</v>
      </c>
      <c r="D30" s="49">
        <v>1252.701</v>
      </c>
      <c r="E30" s="49">
        <v>1620</v>
      </c>
      <c r="F30" s="49">
        <v>1899</v>
      </c>
      <c r="G30" s="49">
        <v>2532</v>
      </c>
      <c r="H30" s="49">
        <v>3714</v>
      </c>
      <c r="I30" s="49">
        <v>4746</v>
      </c>
      <c r="J30" s="49">
        <v>7364</v>
      </c>
      <c r="K30" s="49">
        <v>10372</v>
      </c>
      <c r="L30" s="49">
        <v>14896</v>
      </c>
      <c r="M30" s="49">
        <v>19002</v>
      </c>
      <c r="N30" s="49">
        <v>22980</v>
      </c>
      <c r="O30" s="49">
        <v>28089</v>
      </c>
      <c r="P30" s="49">
        <v>33887</v>
      </c>
      <c r="Q30" s="49">
        <v>43816</v>
      </c>
      <c r="R30" s="49">
        <v>57883</v>
      </c>
      <c r="S30" s="49">
        <v>68391</v>
      </c>
      <c r="T30" s="49">
        <v>87812</v>
      </c>
      <c r="U30" s="49">
        <v>126385</v>
      </c>
      <c r="V30" s="49">
        <v>142266</v>
      </c>
      <c r="W30" s="49">
        <v>155393</v>
      </c>
      <c r="X30" s="49">
        <v>164917</v>
      </c>
      <c r="Y30" s="49">
        <v>179431</v>
      </c>
      <c r="Z30" s="49"/>
    </row>
    <row r="31" spans="1:26" s="157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57" customFormat="1">
      <c r="A32" s="49" t="s">
        <v>213</v>
      </c>
      <c r="B32" s="49">
        <v>2149.64</v>
      </c>
      <c r="C32" s="49">
        <v>2276.3200000000002</v>
      </c>
      <c r="D32" s="49">
        <v>1944.28</v>
      </c>
      <c r="E32" s="49">
        <v>1855</v>
      </c>
      <c r="F32" s="49">
        <v>1480</v>
      </c>
      <c r="G32" s="49">
        <v>1247</v>
      </c>
      <c r="H32" s="49">
        <v>1282</v>
      </c>
      <c r="I32" s="49">
        <v>409</v>
      </c>
      <c r="J32" s="49">
        <v>109</v>
      </c>
      <c r="K32" s="49">
        <v>184</v>
      </c>
      <c r="L32" s="49">
        <v>255</v>
      </c>
      <c r="M32" s="49">
        <v>3084</v>
      </c>
      <c r="N32" s="49">
        <v>3191</v>
      </c>
      <c r="O32" s="49">
        <v>8265</v>
      </c>
      <c r="P32" s="49">
        <v>8227</v>
      </c>
      <c r="Q32" s="49">
        <v>7694</v>
      </c>
      <c r="R32" s="49">
        <v>24743</v>
      </c>
      <c r="S32" s="49">
        <v>23495</v>
      </c>
      <c r="T32" s="49">
        <v>23414</v>
      </c>
      <c r="U32" s="49">
        <v>31816</v>
      </c>
      <c r="V32" s="49">
        <v>48744</v>
      </c>
      <c r="W32" s="49">
        <v>67150</v>
      </c>
      <c r="X32" s="49">
        <v>58314</v>
      </c>
      <c r="Y32" s="49">
        <v>52623</v>
      </c>
      <c r="Z32" s="49"/>
    </row>
    <row r="33" spans="1:26" s="157" customFormat="1">
      <c r="A33" s="49" t="s">
        <v>214</v>
      </c>
      <c r="B33" s="49">
        <v>6.4930000000000003</v>
      </c>
      <c r="C33" s="49">
        <v>0.98499999999999999</v>
      </c>
      <c r="D33" s="49">
        <v>1.159</v>
      </c>
      <c r="E33" s="49"/>
      <c r="F33" s="49">
        <v>5</v>
      </c>
      <c r="G33" s="49">
        <v>20</v>
      </c>
      <c r="H33" s="49">
        <v>62</v>
      </c>
      <c r="I33" s="49"/>
      <c r="J33" s="49">
        <v>143</v>
      </c>
      <c r="K33" s="49">
        <v>457</v>
      </c>
      <c r="L33" s="49">
        <v>1160</v>
      </c>
      <c r="M33" s="49">
        <v>746</v>
      </c>
      <c r="N33" s="49">
        <v>1990</v>
      </c>
      <c r="O33" s="49">
        <v>4224</v>
      </c>
      <c r="P33" s="49">
        <v>5948</v>
      </c>
      <c r="Q33" s="49">
        <v>7519</v>
      </c>
      <c r="R33" s="49">
        <v>13183</v>
      </c>
      <c r="S33" s="49">
        <v>9650</v>
      </c>
      <c r="T33" s="49">
        <v>39791</v>
      </c>
      <c r="U33" s="49">
        <v>52573</v>
      </c>
      <c r="V33" s="49">
        <v>67651</v>
      </c>
      <c r="W33" s="49">
        <v>72968</v>
      </c>
      <c r="X33" s="49">
        <v>77297</v>
      </c>
      <c r="Y33" s="49">
        <v>78277</v>
      </c>
      <c r="Z33" s="49"/>
    </row>
    <row r="34" spans="1:26" s="157" customFormat="1">
      <c r="A34" s="49" t="s">
        <v>215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57" customFormat="1">
      <c r="A35" s="49" t="s">
        <v>207</v>
      </c>
      <c r="B35" s="49"/>
      <c r="C35" s="49"/>
      <c r="D35" s="49"/>
      <c r="E35" s="49"/>
      <c r="F35" s="49">
        <v>20</v>
      </c>
      <c r="G35" s="49">
        <v>75</v>
      </c>
      <c r="H35" s="49">
        <v>98</v>
      </c>
      <c r="I35" s="49">
        <v>268</v>
      </c>
      <c r="J35" s="49">
        <v>202</v>
      </c>
      <c r="K35" s="49">
        <v>243</v>
      </c>
      <c r="L35" s="49">
        <v>266</v>
      </c>
      <c r="M35" s="49">
        <v>812</v>
      </c>
      <c r="N35" s="49">
        <v>1028</v>
      </c>
      <c r="O35" s="49">
        <v>1531</v>
      </c>
      <c r="P35" s="49">
        <v>1339</v>
      </c>
      <c r="Q35" s="49">
        <v>1787</v>
      </c>
      <c r="R35" s="49">
        <v>1994</v>
      </c>
      <c r="S35" s="49"/>
      <c r="T35" s="49"/>
      <c r="U35" s="49"/>
      <c r="V35" s="49"/>
      <c r="W35" s="49"/>
      <c r="X35" s="49"/>
      <c r="Y35" s="49"/>
      <c r="Z35" s="49"/>
    </row>
    <row r="36" spans="1:26" s="157" customFormat="1">
      <c r="A36" s="49" t="s">
        <v>216</v>
      </c>
      <c r="B36" s="174"/>
      <c r="C36" s="174">
        <v>-4.5474735088645998E-13</v>
      </c>
      <c r="D36" s="174"/>
      <c r="E36" s="174"/>
      <c r="F36" s="174">
        <v>46</v>
      </c>
      <c r="G36" s="174">
        <v>58</v>
      </c>
      <c r="H36" s="174">
        <v>132</v>
      </c>
      <c r="I36" s="174">
        <v>219</v>
      </c>
      <c r="J36" s="174">
        <v>738</v>
      </c>
      <c r="K36" s="174">
        <v>677</v>
      </c>
      <c r="L36" s="174">
        <v>944</v>
      </c>
      <c r="M36" s="174">
        <v>719</v>
      </c>
      <c r="N36" s="174">
        <v>1224</v>
      </c>
      <c r="O36" s="174">
        <v>1655</v>
      </c>
      <c r="P36" s="174">
        <v>1962</v>
      </c>
      <c r="Q36" s="174">
        <v>3301</v>
      </c>
      <c r="R36" s="174">
        <v>5798</v>
      </c>
      <c r="S36" s="174">
        <v>17563</v>
      </c>
      <c r="T36" s="174">
        <v>12171</v>
      </c>
      <c r="U36" s="174">
        <v>17017</v>
      </c>
      <c r="V36" s="174">
        <v>23643</v>
      </c>
      <c r="W36" s="174">
        <v>21121</v>
      </c>
      <c r="X36" s="174">
        <v>25451</v>
      </c>
      <c r="Y36" s="174">
        <v>28593</v>
      </c>
      <c r="Z36" s="49"/>
    </row>
    <row r="37" spans="1:26" s="157" customFormat="1">
      <c r="A37" s="175" t="s">
        <v>217</v>
      </c>
      <c r="B37" s="175">
        <v>3077.547</v>
      </c>
      <c r="C37" s="175">
        <v>3343.2629999999999</v>
      </c>
      <c r="D37" s="175">
        <v>3198.14</v>
      </c>
      <c r="E37" s="175">
        <v>3475</v>
      </c>
      <c r="F37" s="175">
        <v>3450</v>
      </c>
      <c r="G37" s="175">
        <v>3932</v>
      </c>
      <c r="H37" s="175">
        <v>5288</v>
      </c>
      <c r="I37" s="175">
        <v>5642</v>
      </c>
      <c r="J37" s="175">
        <v>8556</v>
      </c>
      <c r="K37" s="175">
        <v>11933</v>
      </c>
      <c r="L37" s="175">
        <v>17521</v>
      </c>
      <c r="M37" s="175">
        <v>24363</v>
      </c>
      <c r="N37" s="175">
        <v>30413</v>
      </c>
      <c r="O37" s="175">
        <v>43764</v>
      </c>
      <c r="P37" s="175">
        <v>51363</v>
      </c>
      <c r="Q37" s="175">
        <v>64117</v>
      </c>
      <c r="R37" s="175">
        <v>103601</v>
      </c>
      <c r="S37" s="175">
        <v>119099</v>
      </c>
      <c r="T37" s="175">
        <v>163188</v>
      </c>
      <c r="U37" s="175">
        <v>227791</v>
      </c>
      <c r="V37" s="175">
        <v>282304</v>
      </c>
      <c r="W37" s="175">
        <v>316632</v>
      </c>
      <c r="X37" s="175">
        <v>325979</v>
      </c>
      <c r="Y37" s="175">
        <v>338924</v>
      </c>
      <c r="Z37" s="49"/>
    </row>
    <row r="38" spans="1:26" s="157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57" customFormat="1">
      <c r="A39" s="175" t="s">
        <v>218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57" customFormat="1">
      <c r="A40" s="49" t="s">
        <v>219</v>
      </c>
      <c r="B40" s="49">
        <v>1462.769</v>
      </c>
      <c r="C40" s="49">
        <v>1649.9459999999999</v>
      </c>
      <c r="D40" s="49">
        <v>1899.3979999999999</v>
      </c>
      <c r="E40" s="49">
        <v>2123</v>
      </c>
      <c r="F40" s="49">
        <v>2263</v>
      </c>
      <c r="G40" s="49">
        <v>2517</v>
      </c>
      <c r="H40" s="49">
        <v>3063</v>
      </c>
      <c r="I40" s="49">
        <v>4121</v>
      </c>
      <c r="J40" s="49">
        <v>5736</v>
      </c>
      <c r="K40" s="49">
        <v>6325</v>
      </c>
      <c r="L40" s="49">
        <v>6990</v>
      </c>
      <c r="M40" s="49">
        <v>8347</v>
      </c>
      <c r="N40" s="49">
        <v>9573</v>
      </c>
      <c r="O40" s="49">
        <v>11135</v>
      </c>
      <c r="P40" s="49">
        <v>13394</v>
      </c>
      <c r="Q40" s="49">
        <v>17186</v>
      </c>
      <c r="R40" s="49">
        <v>21389</v>
      </c>
      <c r="S40" s="49">
        <v>26791</v>
      </c>
      <c r="T40" s="49">
        <v>33658</v>
      </c>
      <c r="U40" s="49">
        <v>42865</v>
      </c>
      <c r="V40" s="49">
        <v>55437</v>
      </c>
      <c r="W40" s="49">
        <v>75066</v>
      </c>
      <c r="X40" s="49">
        <v>99025</v>
      </c>
      <c r="Y40" s="49">
        <v>120864</v>
      </c>
      <c r="Z40" s="49"/>
    </row>
    <row r="41" spans="1:26" s="157" customFormat="1">
      <c r="A41" s="49" t="s">
        <v>220</v>
      </c>
      <c r="B41" s="49">
        <v>-2860.578</v>
      </c>
      <c r="C41" s="49">
        <v>-3009.71</v>
      </c>
      <c r="D41" s="49">
        <v>-2974.4279999999999</v>
      </c>
      <c r="E41" s="49">
        <v>-2386</v>
      </c>
      <c r="F41" s="49">
        <v>-2027</v>
      </c>
      <c r="G41" s="49">
        <v>-1837</v>
      </c>
      <c r="H41" s="49">
        <v>-1375</v>
      </c>
      <c r="I41" s="49">
        <v>-730</v>
      </c>
      <c r="J41" s="49">
        <v>172</v>
      </c>
      <c r="K41" s="49">
        <v>1324</v>
      </c>
      <c r="L41" s="49">
        <v>1955</v>
      </c>
      <c r="M41" s="49">
        <v>1916</v>
      </c>
      <c r="N41" s="49">
        <v>2190</v>
      </c>
      <c r="O41" s="49">
        <v>1949</v>
      </c>
      <c r="P41" s="49">
        <v>2545</v>
      </c>
      <c r="Q41" s="49">
        <v>4916</v>
      </c>
      <c r="R41" s="49">
        <v>8636</v>
      </c>
      <c r="S41" s="49">
        <v>19625</v>
      </c>
      <c r="T41" s="49">
        <v>31220</v>
      </c>
      <c r="U41" s="49">
        <v>52551</v>
      </c>
      <c r="V41" s="49">
        <v>85915</v>
      </c>
      <c r="W41" s="49">
        <v>83193</v>
      </c>
      <c r="X41" s="49">
        <v>113618</v>
      </c>
      <c r="Y41" s="49">
        <v>172866</v>
      </c>
      <c r="Z41" s="49"/>
    </row>
    <row r="42" spans="1:26" s="157" customFormat="1">
      <c r="A42" s="49" t="s">
        <v>221</v>
      </c>
      <c r="B42" s="49"/>
      <c r="C42" s="49"/>
      <c r="D42" s="49"/>
      <c r="E42" s="49"/>
      <c r="F42" s="49"/>
      <c r="G42" s="49">
        <v>-252</v>
      </c>
      <c r="H42" s="49">
        <v>-500</v>
      </c>
      <c r="I42" s="49">
        <v>-600</v>
      </c>
      <c r="J42" s="49">
        <v>-600</v>
      </c>
      <c r="K42" s="49">
        <v>-600</v>
      </c>
      <c r="L42" s="49">
        <v>-877</v>
      </c>
      <c r="M42" s="49">
        <v>-1837</v>
      </c>
      <c r="N42" s="49">
        <v>-1837</v>
      </c>
      <c r="O42" s="49">
        <v>-1837</v>
      </c>
      <c r="P42" s="49">
        <v>-1837</v>
      </c>
      <c r="Q42" s="49">
        <v>-1837</v>
      </c>
      <c r="R42" s="49">
        <v>-1837</v>
      </c>
      <c r="S42" s="49">
        <v>-1837</v>
      </c>
      <c r="T42" s="49">
        <v>-1837</v>
      </c>
      <c r="U42" s="49">
        <v>-1837</v>
      </c>
      <c r="V42" s="49">
        <v>-1837</v>
      </c>
      <c r="W42" s="49">
        <v>-7837</v>
      </c>
      <c r="X42" s="49">
        <v>-7837</v>
      </c>
      <c r="Y42" s="49">
        <v>-7837</v>
      </c>
      <c r="Z42" s="49"/>
    </row>
    <row r="43" spans="1:26" s="157" customFormat="1">
      <c r="A43" s="49" t="s">
        <v>222</v>
      </c>
      <c r="B43" s="49">
        <v>4</v>
      </c>
      <c r="C43" s="49">
        <v>4</v>
      </c>
      <c r="D43" s="49">
        <v>4</v>
      </c>
      <c r="E43" s="49">
        <v>4</v>
      </c>
      <c r="F43" s="49">
        <v>4</v>
      </c>
      <c r="G43" s="49">
        <v>4</v>
      </c>
      <c r="H43" s="49">
        <v>4</v>
      </c>
      <c r="I43" s="49">
        <v>4</v>
      </c>
      <c r="J43" s="49">
        <v>5</v>
      </c>
      <c r="K43" s="49">
        <v>5</v>
      </c>
      <c r="L43" s="49">
        <v>5</v>
      </c>
      <c r="M43" s="49">
        <v>5</v>
      </c>
      <c r="N43" s="49">
        <v>5</v>
      </c>
      <c r="O43" s="49">
        <v>5</v>
      </c>
      <c r="P43" s="49">
        <v>5</v>
      </c>
      <c r="Q43" s="49">
        <v>5</v>
      </c>
      <c r="R43" s="49">
        <v>5</v>
      </c>
      <c r="S43" s="49">
        <v>5</v>
      </c>
      <c r="T43" s="49">
        <v>5</v>
      </c>
      <c r="U43" s="49">
        <v>5</v>
      </c>
      <c r="V43" s="49">
        <v>106</v>
      </c>
      <c r="W43" s="49">
        <v>108</v>
      </c>
      <c r="X43" s="49">
        <v>109</v>
      </c>
      <c r="Y43" s="49">
        <v>111</v>
      </c>
      <c r="Z43" s="49"/>
    </row>
    <row r="44" spans="1:26" s="157" customFormat="1">
      <c r="A44" s="49" t="s">
        <v>223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157" customFormat="1">
      <c r="A45" s="49" t="s">
        <v>224</v>
      </c>
      <c r="B45" s="49">
        <v>-36.07</v>
      </c>
      <c r="C45" s="49">
        <v>9.6620000000000008</v>
      </c>
      <c r="D45" s="49">
        <v>37.738999999999997</v>
      </c>
      <c r="E45" s="49">
        <v>32</v>
      </c>
      <c r="F45" s="49">
        <v>6</v>
      </c>
      <c r="G45" s="49">
        <v>-1</v>
      </c>
      <c r="H45" s="49">
        <v>5</v>
      </c>
      <c r="I45" s="49">
        <v>-123</v>
      </c>
      <c r="J45" s="49">
        <v>-56</v>
      </c>
      <c r="K45" s="49">
        <v>-190</v>
      </c>
      <c r="L45" s="49">
        <v>-316</v>
      </c>
      <c r="M45" s="49">
        <v>-239</v>
      </c>
      <c r="N45" s="49">
        <v>-185</v>
      </c>
      <c r="O45" s="49">
        <v>-511</v>
      </c>
      <c r="P45" s="49">
        <v>-723</v>
      </c>
      <c r="Q45" s="49">
        <v>-985</v>
      </c>
      <c r="R45" s="49">
        <v>-484</v>
      </c>
      <c r="S45" s="49">
        <v>-1035</v>
      </c>
      <c r="T45" s="49">
        <v>-986</v>
      </c>
      <c r="U45" s="49">
        <v>-180</v>
      </c>
      <c r="V45" s="49">
        <v>-1376</v>
      </c>
      <c r="W45" s="49">
        <v>-4487</v>
      </c>
      <c r="X45" s="49">
        <v>-3040</v>
      </c>
      <c r="Y45" s="49">
        <v>-34</v>
      </c>
      <c r="Z45" s="49"/>
    </row>
    <row r="46" spans="1:26" s="157" customFormat="1">
      <c r="A46" s="49" t="s">
        <v>150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s="157" customFormat="1">
      <c r="A47" s="49" t="s">
        <v>225</v>
      </c>
      <c r="B47" s="174">
        <v>-10.121</v>
      </c>
      <c r="C47" s="174">
        <v>-6.7119999999997999</v>
      </c>
      <c r="D47" s="174">
        <v>-2.8159999999999998</v>
      </c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49"/>
    </row>
    <row r="48" spans="1:26" s="157" customFormat="1">
      <c r="A48" s="175" t="s">
        <v>226</v>
      </c>
      <c r="B48" s="175">
        <v>-1440</v>
      </c>
      <c r="C48" s="175">
        <v>-1352.8140000000001</v>
      </c>
      <c r="D48" s="175">
        <v>-1036.107</v>
      </c>
      <c r="E48" s="175">
        <v>-227</v>
      </c>
      <c r="F48" s="175">
        <v>246</v>
      </c>
      <c r="G48" s="175">
        <v>431</v>
      </c>
      <c r="H48" s="175">
        <v>1197</v>
      </c>
      <c r="I48" s="175">
        <v>2672</v>
      </c>
      <c r="J48" s="175">
        <v>5257</v>
      </c>
      <c r="K48" s="175">
        <v>6864</v>
      </c>
      <c r="L48" s="175">
        <v>7757</v>
      </c>
      <c r="M48" s="175">
        <v>8192</v>
      </c>
      <c r="N48" s="175">
        <v>9746</v>
      </c>
      <c r="O48" s="175">
        <v>10741</v>
      </c>
      <c r="P48" s="175">
        <v>13384</v>
      </c>
      <c r="Q48" s="175">
        <v>19285</v>
      </c>
      <c r="R48" s="175">
        <v>27709</v>
      </c>
      <c r="S48" s="175">
        <v>43549</v>
      </c>
      <c r="T48" s="175">
        <v>62060</v>
      </c>
      <c r="U48" s="175">
        <v>93404</v>
      </c>
      <c r="V48" s="175">
        <v>138245</v>
      </c>
      <c r="W48" s="175">
        <v>146043</v>
      </c>
      <c r="X48" s="175">
        <v>201875</v>
      </c>
      <c r="Y48" s="175">
        <v>285970</v>
      </c>
      <c r="Z48" s="49"/>
    </row>
    <row r="49" spans="1:26" s="157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57" customFormat="1" ht="11.25" customHeight="1" thickBot="1">
      <c r="A50" s="175" t="s">
        <v>227</v>
      </c>
      <c r="B50" s="180">
        <v>1637.547</v>
      </c>
      <c r="C50" s="180">
        <v>1990.4490000000001</v>
      </c>
      <c r="D50" s="180">
        <v>2162.0329999999999</v>
      </c>
      <c r="E50" s="180">
        <v>3248</v>
      </c>
      <c r="F50" s="180">
        <v>3696</v>
      </c>
      <c r="G50" s="180">
        <v>4363</v>
      </c>
      <c r="H50" s="180">
        <v>6485</v>
      </c>
      <c r="I50" s="180">
        <v>8314</v>
      </c>
      <c r="J50" s="180">
        <v>13813</v>
      </c>
      <c r="K50" s="180">
        <v>18797</v>
      </c>
      <c r="L50" s="180">
        <v>25278</v>
      </c>
      <c r="M50" s="180">
        <v>32555</v>
      </c>
      <c r="N50" s="180">
        <v>40159</v>
      </c>
      <c r="O50" s="180">
        <v>54505</v>
      </c>
      <c r="P50" s="180">
        <v>64747</v>
      </c>
      <c r="Q50" s="180">
        <v>83402</v>
      </c>
      <c r="R50" s="180">
        <v>131310</v>
      </c>
      <c r="S50" s="180">
        <v>162648</v>
      </c>
      <c r="T50" s="180">
        <v>225248</v>
      </c>
      <c r="U50" s="180">
        <v>321195</v>
      </c>
      <c r="V50" s="180">
        <v>420549</v>
      </c>
      <c r="W50" s="180">
        <v>462675</v>
      </c>
      <c r="X50" s="180">
        <v>527854</v>
      </c>
      <c r="Y50" s="180">
        <v>624894</v>
      </c>
      <c r="Z50" s="49"/>
    </row>
    <row r="51" spans="1:26" s="157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57" customFormat="1">
      <c r="A52" s="175" t="s">
        <v>228</v>
      </c>
      <c r="B52" s="49">
        <v>7464.36</v>
      </c>
      <c r="C52" s="49">
        <v>7758.12</v>
      </c>
      <c r="D52" s="49">
        <v>8067.08</v>
      </c>
      <c r="E52" s="49">
        <v>8194.2199999999993</v>
      </c>
      <c r="F52" s="49">
        <v>8320</v>
      </c>
      <c r="G52" s="49">
        <v>8280</v>
      </c>
      <c r="H52" s="49">
        <v>8320</v>
      </c>
      <c r="I52" s="49">
        <v>8571.6630000000005</v>
      </c>
      <c r="J52" s="49">
        <v>8880</v>
      </c>
      <c r="K52" s="49">
        <v>9020</v>
      </c>
      <c r="L52" s="49">
        <v>9100</v>
      </c>
      <c r="M52" s="49">
        <v>9080</v>
      </c>
      <c r="N52" s="49">
        <v>9180</v>
      </c>
      <c r="O52" s="49">
        <v>9300</v>
      </c>
      <c r="P52" s="49">
        <v>9420</v>
      </c>
      <c r="Q52" s="49">
        <v>9540</v>
      </c>
      <c r="R52" s="49">
        <v>9680</v>
      </c>
      <c r="S52" s="49">
        <v>9820</v>
      </c>
      <c r="T52" s="49">
        <v>9960</v>
      </c>
      <c r="U52" s="49">
        <v>10060</v>
      </c>
      <c r="V52" s="49">
        <v>10180</v>
      </c>
      <c r="W52" s="49">
        <v>10242</v>
      </c>
      <c r="X52" s="49">
        <v>10383</v>
      </c>
      <c r="Y52" s="49">
        <v>10593</v>
      </c>
      <c r="Z52" s="49"/>
    </row>
    <row r="53" spans="1:26" s="157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57" customFormat="1">
      <c r="A54" s="175" t="s">
        <v>229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57" customFormat="1">
      <c r="A55" s="49" t="s">
        <v>230</v>
      </c>
      <c r="B55" s="178">
        <f t="shared" ref="B55:Y55" si="0">B48</f>
        <v>-1440</v>
      </c>
      <c r="C55" s="178">
        <f t="shared" si="0"/>
        <v>-1352.8140000000001</v>
      </c>
      <c r="D55" s="178">
        <f t="shared" si="0"/>
        <v>-1036.107</v>
      </c>
      <c r="E55" s="178">
        <f t="shared" si="0"/>
        <v>-227</v>
      </c>
      <c r="F55" s="178">
        <f t="shared" si="0"/>
        <v>246</v>
      </c>
      <c r="G55" s="178">
        <f t="shared" si="0"/>
        <v>431</v>
      </c>
      <c r="H55" s="178">
        <f t="shared" si="0"/>
        <v>1197</v>
      </c>
      <c r="I55" s="178">
        <f t="shared" si="0"/>
        <v>2672</v>
      </c>
      <c r="J55" s="178">
        <f t="shared" si="0"/>
        <v>5257</v>
      </c>
      <c r="K55" s="178">
        <f t="shared" si="0"/>
        <v>6864</v>
      </c>
      <c r="L55" s="178">
        <f t="shared" si="0"/>
        <v>7757</v>
      </c>
      <c r="M55" s="178">
        <f t="shared" si="0"/>
        <v>8192</v>
      </c>
      <c r="N55" s="178">
        <f t="shared" si="0"/>
        <v>9746</v>
      </c>
      <c r="O55" s="178">
        <f t="shared" si="0"/>
        <v>10741</v>
      </c>
      <c r="P55" s="178">
        <f t="shared" si="0"/>
        <v>13384</v>
      </c>
      <c r="Q55" s="178">
        <f t="shared" si="0"/>
        <v>19285</v>
      </c>
      <c r="R55" s="178">
        <f t="shared" si="0"/>
        <v>27709</v>
      </c>
      <c r="S55" s="178">
        <f t="shared" si="0"/>
        <v>43549</v>
      </c>
      <c r="T55" s="178">
        <f t="shared" si="0"/>
        <v>62060</v>
      </c>
      <c r="U55" s="178">
        <f t="shared" si="0"/>
        <v>93404</v>
      </c>
      <c r="V55" s="178">
        <f t="shared" si="0"/>
        <v>138245</v>
      </c>
      <c r="W55" s="178">
        <f t="shared" si="0"/>
        <v>146043</v>
      </c>
      <c r="X55" s="178">
        <f t="shared" si="0"/>
        <v>201875</v>
      </c>
      <c r="Y55" s="178">
        <f t="shared" si="0"/>
        <v>285970</v>
      </c>
      <c r="Z55" s="49"/>
    </row>
    <row r="56" spans="1:26" s="157" customFormat="1">
      <c r="A56" s="49" t="s">
        <v>231</v>
      </c>
      <c r="B56" s="178">
        <f t="shared" ref="B56:Y56" si="1">B32+B33</f>
        <v>2156.1329999999998</v>
      </c>
      <c r="C56" s="178">
        <f t="shared" si="1"/>
        <v>2277.3050000000003</v>
      </c>
      <c r="D56" s="178">
        <f t="shared" si="1"/>
        <v>1945.4390000000001</v>
      </c>
      <c r="E56" s="178">
        <f t="shared" si="1"/>
        <v>1855</v>
      </c>
      <c r="F56" s="178">
        <f t="shared" si="1"/>
        <v>1485</v>
      </c>
      <c r="G56" s="178">
        <f t="shared" si="1"/>
        <v>1267</v>
      </c>
      <c r="H56" s="178">
        <f t="shared" si="1"/>
        <v>1344</v>
      </c>
      <c r="I56" s="178">
        <f t="shared" si="1"/>
        <v>409</v>
      </c>
      <c r="J56" s="178">
        <f t="shared" si="1"/>
        <v>252</v>
      </c>
      <c r="K56" s="178">
        <f t="shared" si="1"/>
        <v>641</v>
      </c>
      <c r="L56" s="178">
        <f t="shared" si="1"/>
        <v>1415</v>
      </c>
      <c r="M56" s="178">
        <f t="shared" si="1"/>
        <v>3830</v>
      </c>
      <c r="N56" s="178">
        <f t="shared" si="1"/>
        <v>5181</v>
      </c>
      <c r="O56" s="178">
        <f t="shared" si="1"/>
        <v>12489</v>
      </c>
      <c r="P56" s="178">
        <f t="shared" si="1"/>
        <v>14175</v>
      </c>
      <c r="Q56" s="178">
        <f t="shared" si="1"/>
        <v>15213</v>
      </c>
      <c r="R56" s="178">
        <f t="shared" si="1"/>
        <v>37926</v>
      </c>
      <c r="S56" s="178">
        <f t="shared" si="1"/>
        <v>33145</v>
      </c>
      <c r="T56" s="178">
        <f t="shared" si="1"/>
        <v>63205</v>
      </c>
      <c r="U56" s="178">
        <f t="shared" si="1"/>
        <v>84389</v>
      </c>
      <c r="V56" s="178">
        <f t="shared" si="1"/>
        <v>116395</v>
      </c>
      <c r="W56" s="178">
        <f t="shared" si="1"/>
        <v>140118</v>
      </c>
      <c r="X56" s="178">
        <f t="shared" si="1"/>
        <v>135611</v>
      </c>
      <c r="Y56" s="178">
        <f t="shared" si="1"/>
        <v>130900</v>
      </c>
      <c r="Z56" s="49"/>
    </row>
    <row r="57" spans="1:26" s="157" customFormat="1">
      <c r="A57" s="49" t="s">
        <v>232</v>
      </c>
      <c r="B57" s="178">
        <f t="shared" ref="B57:Y57" si="2">B26</f>
        <v>5.07</v>
      </c>
      <c r="C57" s="178">
        <f t="shared" si="2"/>
        <v>5.8129999999999997</v>
      </c>
      <c r="D57" s="178">
        <f t="shared" si="2"/>
        <v>2.6579999999999999</v>
      </c>
      <c r="E57" s="178">
        <f t="shared" si="2"/>
        <v>0</v>
      </c>
      <c r="F57" s="178">
        <f t="shared" si="2"/>
        <v>0</v>
      </c>
      <c r="G57" s="178">
        <f t="shared" si="2"/>
        <v>0</v>
      </c>
      <c r="H57" s="178">
        <f t="shared" si="2"/>
        <v>17</v>
      </c>
      <c r="I57" s="178">
        <f t="shared" si="2"/>
        <v>0</v>
      </c>
      <c r="J57" s="178">
        <f t="shared" si="2"/>
        <v>0</v>
      </c>
      <c r="K57" s="178">
        <f t="shared" si="2"/>
        <v>0</v>
      </c>
      <c r="L57" s="178">
        <f t="shared" si="2"/>
        <v>0</v>
      </c>
      <c r="M57" s="178">
        <f t="shared" si="2"/>
        <v>0</v>
      </c>
      <c r="N57" s="178">
        <f t="shared" si="2"/>
        <v>0</v>
      </c>
      <c r="O57" s="178">
        <f t="shared" si="2"/>
        <v>0</v>
      </c>
      <c r="P57" s="178">
        <f t="shared" si="2"/>
        <v>0</v>
      </c>
      <c r="Q57" s="178">
        <f t="shared" si="2"/>
        <v>0</v>
      </c>
      <c r="R57" s="178">
        <f t="shared" si="2"/>
        <v>0</v>
      </c>
      <c r="S57" s="178">
        <f t="shared" si="2"/>
        <v>0</v>
      </c>
      <c r="T57" s="178">
        <f t="shared" si="2"/>
        <v>0</v>
      </c>
      <c r="U57" s="178">
        <f t="shared" si="2"/>
        <v>0</v>
      </c>
      <c r="V57" s="178">
        <f t="shared" si="2"/>
        <v>0</v>
      </c>
      <c r="W57" s="178">
        <f t="shared" si="2"/>
        <v>0</v>
      </c>
      <c r="X57" s="178">
        <f t="shared" si="2"/>
        <v>0</v>
      </c>
      <c r="Y57" s="178">
        <f t="shared" si="2"/>
        <v>0</v>
      </c>
      <c r="Z57" s="49"/>
    </row>
    <row r="58" spans="1:26" s="157" customFormat="1">
      <c r="A58" s="49" t="s">
        <v>233</v>
      </c>
      <c r="B58" s="178">
        <f t="shared" ref="B58:Y58" si="3">B46</f>
        <v>0</v>
      </c>
      <c r="C58" s="178">
        <f t="shared" si="3"/>
        <v>0</v>
      </c>
      <c r="D58" s="178">
        <f t="shared" si="3"/>
        <v>0</v>
      </c>
      <c r="E58" s="178">
        <f t="shared" si="3"/>
        <v>0</v>
      </c>
      <c r="F58" s="178">
        <f t="shared" si="3"/>
        <v>0</v>
      </c>
      <c r="G58" s="178">
        <f t="shared" si="3"/>
        <v>0</v>
      </c>
      <c r="H58" s="178">
        <f t="shared" si="3"/>
        <v>0</v>
      </c>
      <c r="I58" s="178">
        <f t="shared" si="3"/>
        <v>0</v>
      </c>
      <c r="J58" s="178">
        <f t="shared" si="3"/>
        <v>0</v>
      </c>
      <c r="K58" s="178">
        <f t="shared" si="3"/>
        <v>0</v>
      </c>
      <c r="L58" s="178">
        <f t="shared" si="3"/>
        <v>0</v>
      </c>
      <c r="M58" s="178">
        <f t="shared" si="3"/>
        <v>0</v>
      </c>
      <c r="N58" s="178">
        <f t="shared" si="3"/>
        <v>0</v>
      </c>
      <c r="O58" s="178">
        <f t="shared" si="3"/>
        <v>0</v>
      </c>
      <c r="P58" s="178">
        <f t="shared" si="3"/>
        <v>0</v>
      </c>
      <c r="Q58" s="178">
        <f t="shared" si="3"/>
        <v>0</v>
      </c>
      <c r="R58" s="178">
        <f t="shared" si="3"/>
        <v>0</v>
      </c>
      <c r="S58" s="178">
        <f t="shared" si="3"/>
        <v>0</v>
      </c>
      <c r="T58" s="178">
        <f t="shared" si="3"/>
        <v>0</v>
      </c>
      <c r="U58" s="178">
        <f t="shared" si="3"/>
        <v>0</v>
      </c>
      <c r="V58" s="178">
        <f t="shared" si="3"/>
        <v>0</v>
      </c>
      <c r="W58" s="178">
        <f t="shared" si="3"/>
        <v>0</v>
      </c>
      <c r="X58" s="178">
        <f t="shared" si="3"/>
        <v>0</v>
      </c>
      <c r="Y58" s="178">
        <f t="shared" si="3"/>
        <v>0</v>
      </c>
      <c r="Z58" s="49"/>
    </row>
    <row r="59" spans="1:26" s="157" customFormat="1">
      <c r="A59" s="49" t="s">
        <v>234</v>
      </c>
      <c r="B59" s="179">
        <f t="shared" ref="B59:Y59" si="4">B5</f>
        <v>540.28200000000004</v>
      </c>
      <c r="C59" s="179">
        <f t="shared" si="4"/>
        <v>738.25400000000002</v>
      </c>
      <c r="D59" s="179">
        <f t="shared" si="4"/>
        <v>1102.2729999999999</v>
      </c>
      <c r="E59" s="179">
        <f t="shared" si="4"/>
        <v>1303</v>
      </c>
      <c r="F59" s="179">
        <f t="shared" si="4"/>
        <v>1013</v>
      </c>
      <c r="G59" s="179">
        <f t="shared" si="4"/>
        <v>1022</v>
      </c>
      <c r="H59" s="179">
        <f t="shared" si="4"/>
        <v>2539</v>
      </c>
      <c r="I59" s="179">
        <f t="shared" si="4"/>
        <v>2769</v>
      </c>
      <c r="J59" s="179">
        <f t="shared" si="4"/>
        <v>3444</v>
      </c>
      <c r="K59" s="179">
        <f t="shared" si="4"/>
        <v>3777</v>
      </c>
      <c r="L59" s="179">
        <f t="shared" si="4"/>
        <v>5269</v>
      </c>
      <c r="M59" s="179">
        <f t="shared" si="4"/>
        <v>8084</v>
      </c>
      <c r="N59" s="179">
        <f t="shared" si="4"/>
        <v>8658</v>
      </c>
      <c r="O59" s="179">
        <f t="shared" si="4"/>
        <v>14557</v>
      </c>
      <c r="P59" s="179">
        <f t="shared" si="4"/>
        <v>15890</v>
      </c>
      <c r="Q59" s="179">
        <f t="shared" si="4"/>
        <v>19334</v>
      </c>
      <c r="R59" s="179">
        <f t="shared" si="4"/>
        <v>20522</v>
      </c>
      <c r="S59" s="179">
        <f t="shared" si="4"/>
        <v>31750</v>
      </c>
      <c r="T59" s="179">
        <f t="shared" si="4"/>
        <v>36092</v>
      </c>
      <c r="U59" s="179">
        <f t="shared" si="4"/>
        <v>42122</v>
      </c>
      <c r="V59" s="179">
        <f t="shared" si="4"/>
        <v>36220</v>
      </c>
      <c r="W59" s="179">
        <f t="shared" si="4"/>
        <v>53888</v>
      </c>
      <c r="X59" s="179">
        <f t="shared" si="4"/>
        <v>73387</v>
      </c>
      <c r="Y59" s="179">
        <f t="shared" si="4"/>
        <v>78779</v>
      </c>
      <c r="Z59" s="49"/>
    </row>
    <row r="60" spans="1:26" s="157" customFormat="1">
      <c r="A60" s="49" t="s">
        <v>235</v>
      </c>
      <c r="B60" s="49">
        <f t="shared" ref="B60:Y60" si="5">SUM(B55:B58)-B59</f>
        <v>180.92099999999982</v>
      </c>
      <c r="C60" s="49">
        <f t="shared" si="5"/>
        <v>192.05000000000018</v>
      </c>
      <c r="D60" s="49">
        <f t="shared" si="5"/>
        <v>-190.28299999999979</v>
      </c>
      <c r="E60" s="49">
        <f t="shared" si="5"/>
        <v>325</v>
      </c>
      <c r="F60" s="49">
        <f t="shared" si="5"/>
        <v>718</v>
      </c>
      <c r="G60" s="49">
        <f t="shared" si="5"/>
        <v>676</v>
      </c>
      <c r="H60" s="49">
        <f t="shared" si="5"/>
        <v>19</v>
      </c>
      <c r="I60" s="49">
        <f t="shared" si="5"/>
        <v>312</v>
      </c>
      <c r="J60" s="49">
        <f t="shared" si="5"/>
        <v>2065</v>
      </c>
      <c r="K60" s="49">
        <f t="shared" si="5"/>
        <v>3728</v>
      </c>
      <c r="L60" s="49">
        <f t="shared" si="5"/>
        <v>3903</v>
      </c>
      <c r="M60" s="49">
        <f t="shared" si="5"/>
        <v>3938</v>
      </c>
      <c r="N60" s="49">
        <f t="shared" si="5"/>
        <v>6269</v>
      </c>
      <c r="O60" s="49">
        <f t="shared" si="5"/>
        <v>8673</v>
      </c>
      <c r="P60" s="49">
        <f t="shared" si="5"/>
        <v>11669</v>
      </c>
      <c r="Q60" s="49">
        <f t="shared" si="5"/>
        <v>15164</v>
      </c>
      <c r="R60" s="49">
        <f t="shared" si="5"/>
        <v>45113</v>
      </c>
      <c r="S60" s="49">
        <f t="shared" si="5"/>
        <v>44944</v>
      </c>
      <c r="T60" s="49">
        <f t="shared" si="5"/>
        <v>89173</v>
      </c>
      <c r="U60" s="49">
        <f t="shared" si="5"/>
        <v>135671</v>
      </c>
      <c r="V60" s="49">
        <f t="shared" si="5"/>
        <v>218420</v>
      </c>
      <c r="W60" s="49">
        <f t="shared" si="5"/>
        <v>232273</v>
      </c>
      <c r="X60" s="49">
        <f t="shared" si="5"/>
        <v>264099</v>
      </c>
      <c r="Y60" s="49">
        <f t="shared" si="5"/>
        <v>338091</v>
      </c>
      <c r="Z60" s="49"/>
    </row>
    <row r="61" spans="1:26" s="157" customFormat="1">
      <c r="A61" s="5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87" t="s">
        <v>61</v>
      </c>
      <c r="D2" s="87" t="s">
        <v>62</v>
      </c>
    </row>
    <row r="3" spans="3:15">
      <c r="C3" s="88">
        <v>43941</v>
      </c>
      <c r="D3" s="89">
        <v>119.498</v>
      </c>
      <c r="E3" s="89"/>
    </row>
    <row r="4" spans="3:15">
      <c r="C4" s="88">
        <v>43942</v>
      </c>
      <c r="D4" s="89">
        <v>120.831</v>
      </c>
      <c r="E4" s="89"/>
    </row>
    <row r="5" spans="3:15">
      <c r="C5" s="88">
        <v>43943</v>
      </c>
      <c r="D5" s="89">
        <v>118.45</v>
      </c>
      <c r="E5" s="89"/>
    </row>
    <row r="6" spans="3:15">
      <c r="C6" s="88">
        <v>43944</v>
      </c>
      <c r="D6" s="89">
        <v>119.999</v>
      </c>
      <c r="E6" s="89"/>
    </row>
    <row r="7" spans="3:15">
      <c r="C7" s="88">
        <v>43945</v>
      </c>
      <c r="D7" s="89">
        <v>120.85</v>
      </c>
      <c r="E7" s="89"/>
    </row>
    <row r="8" spans="3:15">
      <c r="C8" s="88">
        <v>43948</v>
      </c>
      <c r="D8" s="89">
        <v>122.16</v>
      </c>
      <c r="E8" s="89"/>
    </row>
    <row r="9" spans="3:15">
      <c r="C9" s="88">
        <v>43949</v>
      </c>
      <c r="D9" s="89">
        <v>118.605</v>
      </c>
      <c r="E9" s="89"/>
    </row>
    <row r="10" spans="3:15">
      <c r="C10" s="88">
        <v>43950</v>
      </c>
      <c r="D10" s="89">
        <v>116.501</v>
      </c>
      <c r="E10" s="89"/>
    </row>
    <row r="11" spans="3:15">
      <c r="C11" s="88">
        <v>43951</v>
      </c>
      <c r="D11" s="89">
        <v>120.992</v>
      </c>
      <c r="E11" s="89"/>
      <c r="H11" s="166"/>
      <c r="I11" s="166"/>
      <c r="J11" s="166"/>
      <c r="K11" s="166"/>
      <c r="L11" s="166"/>
      <c r="M11" s="166"/>
      <c r="N11" s="166"/>
      <c r="O11" s="166"/>
    </row>
    <row r="12" spans="3:15">
      <c r="C12" s="88">
        <v>43952</v>
      </c>
      <c r="D12" s="89">
        <v>116.84</v>
      </c>
      <c r="E12" s="89"/>
      <c r="H12" s="49"/>
      <c r="I12" s="49"/>
      <c r="J12" s="49"/>
      <c r="K12" s="49"/>
      <c r="L12" s="49"/>
      <c r="M12" s="49"/>
      <c r="N12" s="49"/>
      <c r="O12" s="49"/>
    </row>
    <row r="13" spans="3:15">
      <c r="C13" s="88">
        <v>43955</v>
      </c>
      <c r="D13" s="89">
        <v>112.819</v>
      </c>
      <c r="E13" s="89"/>
    </row>
    <row r="14" spans="3:15">
      <c r="C14" s="88">
        <v>43956</v>
      </c>
      <c r="D14" s="89">
        <v>117</v>
      </c>
      <c r="E14" s="89"/>
    </row>
    <row r="15" spans="3:15">
      <c r="C15" s="88">
        <v>43957</v>
      </c>
      <c r="D15" s="89">
        <v>116.47199999999999</v>
      </c>
      <c r="E15" s="89"/>
    </row>
    <row r="16" spans="3:15">
      <c r="C16" s="88">
        <v>43958</v>
      </c>
      <c r="D16" s="89">
        <v>118.739</v>
      </c>
      <c r="E16" s="89"/>
    </row>
    <row r="17" spans="3:5">
      <c r="C17" s="88">
        <v>43959</v>
      </c>
      <c r="D17" s="89">
        <v>118.607</v>
      </c>
      <c r="E17" s="89"/>
    </row>
    <row r="18" spans="3:5">
      <c r="C18" s="88">
        <v>43962</v>
      </c>
      <c r="D18" s="89">
        <v>118.735</v>
      </c>
      <c r="E18" s="89"/>
    </row>
    <row r="19" spans="3:5">
      <c r="C19" s="88">
        <v>43963</v>
      </c>
      <c r="D19" s="89">
        <v>120.593</v>
      </c>
      <c r="E19" s="89"/>
    </row>
    <row r="20" spans="3:5">
      <c r="C20" s="88">
        <v>43964</v>
      </c>
      <c r="D20" s="89">
        <v>118.34</v>
      </c>
      <c r="E20" s="89"/>
    </row>
    <row r="21" spans="3:5">
      <c r="C21" s="88">
        <v>43965</v>
      </c>
      <c r="D21" s="89">
        <v>118.051</v>
      </c>
      <c r="E21" s="89"/>
    </row>
    <row r="22" spans="3:5">
      <c r="C22" s="88">
        <v>43966</v>
      </c>
      <c r="D22" s="89">
        <v>118.426</v>
      </c>
      <c r="E22" s="89"/>
    </row>
    <row r="23" spans="3:5">
      <c r="C23" s="88">
        <v>43969</v>
      </c>
      <c r="D23" s="89">
        <v>120.217</v>
      </c>
      <c r="E23" s="89"/>
    </row>
    <row r="24" spans="3:5">
      <c r="C24" s="88">
        <v>43970</v>
      </c>
      <c r="D24" s="89">
        <v>121.492</v>
      </c>
      <c r="E24" s="89"/>
    </row>
    <row r="25" spans="3:5">
      <c r="C25" s="88">
        <v>43971</v>
      </c>
      <c r="D25" s="89">
        <v>123.89400000000001</v>
      </c>
      <c r="E25" s="89"/>
    </row>
    <row r="26" spans="3:5">
      <c r="C26" s="88">
        <v>43972</v>
      </c>
      <c r="D26" s="89">
        <v>125</v>
      </c>
      <c r="E26" s="89"/>
    </row>
    <row r="27" spans="3:5">
      <c r="C27" s="88">
        <v>43973</v>
      </c>
      <c r="D27" s="89">
        <v>122.751</v>
      </c>
      <c r="E27" s="89"/>
    </row>
    <row r="28" spans="3:5">
      <c r="C28" s="88">
        <v>43977</v>
      </c>
      <c r="D28" s="89">
        <v>122.9</v>
      </c>
      <c r="E28" s="89"/>
    </row>
    <row r="29" spans="3:5">
      <c r="C29" s="88">
        <v>43978</v>
      </c>
      <c r="D29" s="89">
        <v>120.25</v>
      </c>
      <c r="E29" s="89"/>
    </row>
    <row r="30" spans="3:5">
      <c r="C30" s="88">
        <v>43979</v>
      </c>
      <c r="D30" s="89">
        <v>119.217</v>
      </c>
      <c r="E30" s="89"/>
    </row>
    <row r="31" spans="3:5">
      <c r="C31" s="88">
        <v>43980</v>
      </c>
      <c r="D31" s="89">
        <v>120.797</v>
      </c>
      <c r="E31" s="89"/>
    </row>
    <row r="32" spans="3:5">
      <c r="C32" s="88">
        <v>43983</v>
      </c>
      <c r="D32" s="89">
        <v>122.4</v>
      </c>
      <c r="E32" s="89"/>
    </row>
    <row r="33" spans="3:5">
      <c r="C33" s="88">
        <v>43984</v>
      </c>
      <c r="D33" s="89">
        <v>123.35</v>
      </c>
      <c r="E33" s="89"/>
    </row>
    <row r="34" spans="3:5">
      <c r="C34" s="88">
        <v>43985</v>
      </c>
      <c r="D34" s="89">
        <v>123.401</v>
      </c>
      <c r="E34" s="89"/>
    </row>
    <row r="35" spans="3:5">
      <c r="C35" s="88">
        <v>43986</v>
      </c>
      <c r="D35" s="89">
        <v>123.872</v>
      </c>
      <c r="E35" s="89"/>
    </row>
    <row r="36" spans="3:5">
      <c r="C36" s="88">
        <v>43987</v>
      </c>
      <c r="D36" s="89">
        <v>122.226</v>
      </c>
      <c r="E36" s="89"/>
    </row>
    <row r="37" spans="3:5">
      <c r="C37" s="88">
        <v>43990</v>
      </c>
      <c r="D37" s="89">
        <v>125.01</v>
      </c>
      <c r="E37" s="89"/>
    </row>
    <row r="38" spans="3:5">
      <c r="C38" s="88">
        <v>43991</v>
      </c>
      <c r="D38" s="89">
        <v>126.47199999999999</v>
      </c>
      <c r="E38" s="89"/>
    </row>
    <row r="39" spans="3:5">
      <c r="C39" s="88">
        <v>43992</v>
      </c>
      <c r="D39" s="89">
        <v>132.25</v>
      </c>
      <c r="E39" s="89"/>
    </row>
    <row r="40" spans="3:5">
      <c r="C40" s="88">
        <v>43993</v>
      </c>
      <c r="D40" s="89">
        <v>130.17500000000001</v>
      </c>
      <c r="E40" s="89"/>
    </row>
    <row r="41" spans="3:5">
      <c r="C41" s="88">
        <v>43994</v>
      </c>
      <c r="D41" s="89">
        <v>130.06100000000001</v>
      </c>
      <c r="E41" s="89"/>
    </row>
    <row r="42" spans="3:5">
      <c r="C42" s="88">
        <v>43997</v>
      </c>
      <c r="D42" s="89">
        <v>126.33</v>
      </c>
      <c r="E42" s="89"/>
    </row>
    <row r="43" spans="3:5">
      <c r="C43" s="88">
        <v>43998</v>
      </c>
      <c r="D43" s="89">
        <v>131</v>
      </c>
      <c r="E43" s="89"/>
    </row>
    <row r="44" spans="3:5">
      <c r="C44" s="88">
        <v>43999</v>
      </c>
      <c r="D44" s="89">
        <v>132.375</v>
      </c>
      <c r="E44" s="89"/>
    </row>
    <row r="45" spans="3:5">
      <c r="C45" s="88">
        <v>44000</v>
      </c>
      <c r="D45" s="89">
        <v>132.351</v>
      </c>
      <c r="E45" s="89"/>
    </row>
    <row r="46" spans="3:5">
      <c r="C46" s="88">
        <v>44001</v>
      </c>
      <c r="D46" s="89">
        <v>133.904</v>
      </c>
      <c r="E46" s="89"/>
    </row>
    <row r="47" spans="3:5">
      <c r="C47" s="88">
        <v>44004</v>
      </c>
      <c r="D47" s="89">
        <v>134.22499999999999</v>
      </c>
      <c r="E47" s="89"/>
    </row>
    <row r="48" spans="3:5">
      <c r="C48" s="88">
        <v>44005</v>
      </c>
      <c r="D48" s="89">
        <v>136.30099999999999</v>
      </c>
      <c r="E48" s="89"/>
    </row>
    <row r="49" spans="3:5">
      <c r="C49" s="88">
        <v>44006</v>
      </c>
      <c r="D49" s="89">
        <v>139</v>
      </c>
      <c r="E49" s="89"/>
    </row>
    <row r="50" spans="3:5">
      <c r="C50" s="88">
        <v>44007</v>
      </c>
      <c r="D50" s="89">
        <v>136.97800000000001</v>
      </c>
      <c r="E50" s="89"/>
    </row>
    <row r="51" spans="3:5">
      <c r="C51" s="88">
        <v>44008</v>
      </c>
      <c r="D51" s="89">
        <v>138.75299999999999</v>
      </c>
      <c r="E51" s="89"/>
    </row>
    <row r="52" spans="3:5">
      <c r="C52" s="88">
        <v>44011</v>
      </c>
      <c r="D52" s="89">
        <v>134.501</v>
      </c>
      <c r="E52" s="89"/>
    </row>
    <row r="53" spans="3:5">
      <c r="C53" s="88">
        <v>44012</v>
      </c>
      <c r="D53" s="89">
        <v>134.25299999999999</v>
      </c>
      <c r="E53" s="89"/>
    </row>
    <row r="54" spans="3:5">
      <c r="C54" s="88">
        <v>44013</v>
      </c>
      <c r="D54" s="89">
        <v>137.9</v>
      </c>
      <c r="E54" s="89"/>
    </row>
    <row r="55" spans="3:5">
      <c r="C55" s="88">
        <v>44014</v>
      </c>
      <c r="D55" s="89">
        <v>145.601</v>
      </c>
      <c r="E55" s="89"/>
    </row>
    <row r="56" spans="3:5">
      <c r="C56" s="88">
        <v>44018</v>
      </c>
      <c r="D56" s="89">
        <v>146.749</v>
      </c>
      <c r="E56" s="89"/>
    </row>
    <row r="57" spans="3:5">
      <c r="C57" s="88">
        <v>44019</v>
      </c>
      <c r="D57" s="89">
        <v>152.928</v>
      </c>
      <c r="E57" s="89"/>
    </row>
    <row r="58" spans="3:5">
      <c r="C58" s="88">
        <v>44020</v>
      </c>
      <c r="D58" s="89">
        <v>151.131</v>
      </c>
      <c r="E58" s="89"/>
    </row>
    <row r="59" spans="3:5">
      <c r="C59" s="88">
        <v>44021</v>
      </c>
      <c r="D59" s="89">
        <v>155.80000000000001</v>
      </c>
      <c r="E59" s="89"/>
    </row>
    <row r="60" spans="3:5">
      <c r="C60" s="88">
        <v>44022</v>
      </c>
      <c r="D60" s="89">
        <v>159.58799999999999</v>
      </c>
      <c r="E60" s="89"/>
    </row>
    <row r="61" spans="3:5">
      <c r="C61" s="88">
        <v>44025</v>
      </c>
      <c r="D61" s="89">
        <v>162.553</v>
      </c>
      <c r="E61" s="89"/>
    </row>
    <row r="62" spans="3:5">
      <c r="C62" s="88">
        <v>44026</v>
      </c>
      <c r="D62" s="89">
        <v>154.44999999999999</v>
      </c>
      <c r="E62" s="89"/>
    </row>
    <row r="63" spans="3:5">
      <c r="C63" s="88">
        <v>44027</v>
      </c>
      <c r="D63" s="89">
        <v>154.012</v>
      </c>
      <c r="E63" s="89"/>
    </row>
    <row r="64" spans="3:5">
      <c r="C64" s="88">
        <v>44028</v>
      </c>
      <c r="D64" s="89">
        <v>148.553</v>
      </c>
      <c r="E64" s="89"/>
    </row>
    <row r="65" spans="3:5">
      <c r="C65" s="88">
        <v>44029</v>
      </c>
      <c r="D65" s="89">
        <v>150.44999999999999</v>
      </c>
      <c r="E65" s="89"/>
    </row>
    <row r="66" spans="3:5">
      <c r="C66" s="88">
        <v>44032</v>
      </c>
      <c r="D66" s="89">
        <v>150.01</v>
      </c>
      <c r="E66" s="89"/>
    </row>
    <row r="67" spans="3:5">
      <c r="C67" s="88">
        <v>44033</v>
      </c>
      <c r="D67" s="89">
        <v>161.625</v>
      </c>
      <c r="E67" s="89"/>
    </row>
    <row r="68" spans="3:5">
      <c r="C68" s="88">
        <v>44034</v>
      </c>
      <c r="D68" s="89">
        <v>156.25</v>
      </c>
      <c r="E68" s="89"/>
    </row>
    <row r="69" spans="3:5">
      <c r="C69" s="88">
        <v>44035</v>
      </c>
      <c r="D69" s="89">
        <v>154.91399999999999</v>
      </c>
      <c r="E69" s="89"/>
    </row>
    <row r="70" spans="3:5">
      <c r="C70" s="88">
        <v>44036</v>
      </c>
      <c r="D70" s="89">
        <v>146.5</v>
      </c>
      <c r="E70" s="89"/>
    </row>
    <row r="71" spans="3:5">
      <c r="C71" s="88">
        <v>44039</v>
      </c>
      <c r="D71" s="89">
        <v>153.1</v>
      </c>
      <c r="E71" s="89"/>
    </row>
    <row r="72" spans="3:5">
      <c r="C72" s="88">
        <v>44040</v>
      </c>
      <c r="D72" s="89">
        <v>152.714</v>
      </c>
      <c r="E72" s="89"/>
    </row>
    <row r="73" spans="3:5">
      <c r="C73" s="88">
        <v>44041</v>
      </c>
      <c r="D73" s="89">
        <v>151.55000000000001</v>
      </c>
      <c r="E73" s="89"/>
    </row>
    <row r="74" spans="3:5">
      <c r="C74" s="88">
        <v>44042</v>
      </c>
      <c r="D74" s="89">
        <v>150.69999999999999</v>
      </c>
      <c r="E74" s="89"/>
    </row>
    <row r="75" spans="3:5">
      <c r="C75" s="88">
        <v>44043</v>
      </c>
      <c r="D75" s="89">
        <v>162.19999999999999</v>
      </c>
      <c r="E75" s="89"/>
    </row>
    <row r="76" spans="3:5">
      <c r="C76" s="88">
        <v>44046</v>
      </c>
      <c r="D76" s="89">
        <v>159.02600000000001</v>
      </c>
      <c r="E76" s="89"/>
    </row>
    <row r="77" spans="3:5">
      <c r="C77" s="88">
        <v>44047</v>
      </c>
      <c r="D77" s="89">
        <v>155.06100000000001</v>
      </c>
      <c r="E77" s="89"/>
    </row>
    <row r="78" spans="3:5">
      <c r="C78" s="88">
        <v>44048</v>
      </c>
      <c r="D78" s="89">
        <v>157.18899999999999</v>
      </c>
      <c r="E78" s="89"/>
    </row>
    <row r="79" spans="3:5">
      <c r="C79" s="88">
        <v>44049</v>
      </c>
      <c r="D79" s="89">
        <v>159.71799999999999</v>
      </c>
      <c r="E79" s="89"/>
    </row>
    <row r="80" spans="3:5">
      <c r="C80" s="88">
        <v>44050</v>
      </c>
      <c r="D80" s="89">
        <v>161.20099999999999</v>
      </c>
      <c r="E80" s="89"/>
    </row>
    <row r="81" spans="3:5">
      <c r="C81" s="88">
        <v>44053</v>
      </c>
      <c r="D81" s="89">
        <v>158.51599999999999</v>
      </c>
      <c r="E81" s="89"/>
    </row>
    <row r="82" spans="3:5">
      <c r="C82" s="88">
        <v>44054</v>
      </c>
      <c r="D82" s="89">
        <v>155.66</v>
      </c>
      <c r="E82" s="89"/>
    </row>
    <row r="83" spans="3:5">
      <c r="C83" s="88">
        <v>44055</v>
      </c>
      <c r="D83" s="89">
        <v>155.4</v>
      </c>
      <c r="E83" s="89"/>
    </row>
    <row r="84" spans="3:5">
      <c r="C84" s="88">
        <v>44056</v>
      </c>
      <c r="D84" s="89">
        <v>159.15</v>
      </c>
      <c r="E84" s="89"/>
    </row>
    <row r="85" spans="3:5">
      <c r="C85" s="88">
        <v>44057</v>
      </c>
      <c r="D85" s="89">
        <v>158.90899999999999</v>
      </c>
      <c r="E85" s="89"/>
    </row>
    <row r="86" spans="3:5">
      <c r="C86" s="88">
        <v>44060</v>
      </c>
      <c r="D86" s="89">
        <v>158.65600000000001</v>
      </c>
      <c r="E86" s="89"/>
    </row>
    <row r="87" spans="3:5">
      <c r="C87" s="88">
        <v>44061</v>
      </c>
      <c r="D87" s="89">
        <v>160.6</v>
      </c>
      <c r="E87" s="89"/>
    </row>
    <row r="88" spans="3:5">
      <c r="C88" s="88">
        <v>44062</v>
      </c>
      <c r="D88" s="89">
        <v>165.15100000000001</v>
      </c>
      <c r="E88" s="89"/>
    </row>
    <row r="89" spans="3:5">
      <c r="C89" s="88">
        <v>44063</v>
      </c>
      <c r="D89" s="89">
        <v>162.6</v>
      </c>
      <c r="E89" s="89"/>
    </row>
    <row r="90" spans="3:5">
      <c r="C90" s="88">
        <v>44064</v>
      </c>
      <c r="D90" s="89">
        <v>164.75</v>
      </c>
      <c r="E90" s="89"/>
    </row>
    <row r="91" spans="3:5">
      <c r="C91" s="88">
        <v>44067</v>
      </c>
      <c r="D91" s="89">
        <v>165.50800000000001</v>
      </c>
      <c r="E91" s="89"/>
    </row>
    <row r="92" spans="3:5">
      <c r="C92" s="88">
        <v>44068</v>
      </c>
      <c r="D92" s="89">
        <v>164.75</v>
      </c>
      <c r="E92" s="89"/>
    </row>
    <row r="93" spans="3:5">
      <c r="C93" s="88">
        <v>44069</v>
      </c>
      <c r="D93" s="89">
        <v>167.55600000000001</v>
      </c>
      <c r="E93" s="89"/>
    </row>
    <row r="94" spans="3:5">
      <c r="C94" s="88">
        <v>44070</v>
      </c>
      <c r="D94" s="89">
        <v>172.50299999999999</v>
      </c>
      <c r="E94" s="89"/>
    </row>
    <row r="95" spans="3:5">
      <c r="C95" s="88">
        <v>44071</v>
      </c>
      <c r="D95" s="89">
        <v>171.15</v>
      </c>
      <c r="E95" s="89"/>
    </row>
    <row r="96" spans="3:5">
      <c r="C96" s="88">
        <v>44074</v>
      </c>
      <c r="D96" s="89">
        <v>170.45</v>
      </c>
      <c r="E96" s="89"/>
    </row>
    <row r="97" spans="3:5">
      <c r="C97" s="88">
        <v>44075</v>
      </c>
      <c r="D97" s="89">
        <v>174.47900000000001</v>
      </c>
      <c r="E97" s="89"/>
    </row>
    <row r="98" spans="3:5">
      <c r="C98" s="88">
        <v>44076</v>
      </c>
      <c r="D98" s="89">
        <v>177.35</v>
      </c>
      <c r="E98" s="89"/>
    </row>
    <row r="99" spans="3:5">
      <c r="C99" s="88">
        <v>44077</v>
      </c>
      <c r="D99" s="89">
        <v>174.25</v>
      </c>
      <c r="E99" s="89"/>
    </row>
    <row r="100" spans="3:5">
      <c r="C100" s="88">
        <v>44078</v>
      </c>
      <c r="D100" s="89">
        <v>165.9</v>
      </c>
      <c r="E100" s="89"/>
    </row>
    <row r="101" spans="3:5">
      <c r="C101" s="88">
        <v>44082</v>
      </c>
      <c r="D101" s="89">
        <v>157.19999999999999</v>
      </c>
      <c r="E101" s="89"/>
    </row>
    <row r="102" spans="3:5">
      <c r="C102" s="88">
        <v>44083</v>
      </c>
      <c r="D102" s="89">
        <v>160.15</v>
      </c>
      <c r="E102" s="89"/>
    </row>
    <row r="103" spans="3:5">
      <c r="C103" s="88">
        <v>44084</v>
      </c>
      <c r="D103" s="89">
        <v>165.36099999999999</v>
      </c>
      <c r="E103" s="89"/>
    </row>
    <row r="104" spans="3:5">
      <c r="C104" s="88">
        <v>44085</v>
      </c>
      <c r="D104" s="89">
        <v>160.435</v>
      </c>
      <c r="E104" s="89"/>
    </row>
    <row r="105" spans="3:5">
      <c r="C105" s="88">
        <v>44088</v>
      </c>
      <c r="D105" s="89">
        <v>158.64699999999999</v>
      </c>
      <c r="E105" s="89"/>
    </row>
    <row r="106" spans="3:5">
      <c r="C106" s="88">
        <v>44089</v>
      </c>
      <c r="D106" s="89">
        <v>156.80799999999999</v>
      </c>
      <c r="E106" s="89"/>
    </row>
    <row r="107" spans="3:5">
      <c r="C107" s="88">
        <v>44090</v>
      </c>
      <c r="D107" s="89">
        <v>159</v>
      </c>
      <c r="E107" s="89"/>
    </row>
    <row r="108" spans="3:5">
      <c r="C108" s="88">
        <v>44091</v>
      </c>
      <c r="D108" s="89">
        <v>150.46299999999999</v>
      </c>
      <c r="E108" s="89"/>
    </row>
    <row r="109" spans="3:5">
      <c r="C109" s="88">
        <v>44092</v>
      </c>
      <c r="D109" s="89">
        <v>151.58699999999999</v>
      </c>
      <c r="E109" s="89"/>
    </row>
    <row r="110" spans="3:5">
      <c r="C110" s="88">
        <v>44095</v>
      </c>
      <c r="D110" s="89">
        <v>145.32499999999999</v>
      </c>
      <c r="E110" s="89"/>
    </row>
    <row r="111" spans="3:5">
      <c r="C111" s="88">
        <v>44096</v>
      </c>
      <c r="D111" s="89">
        <v>151.69200000000001</v>
      </c>
      <c r="E111" s="89"/>
    </row>
    <row r="112" spans="3:5">
      <c r="C112" s="88">
        <v>44097</v>
      </c>
      <c r="D112" s="89">
        <v>156.02199999999999</v>
      </c>
      <c r="E112" s="89"/>
    </row>
    <row r="113" spans="3:5">
      <c r="C113" s="88">
        <v>44098</v>
      </c>
      <c r="D113" s="89">
        <v>148.88999999999999</v>
      </c>
      <c r="E113" s="89"/>
    </row>
    <row r="114" spans="3:5">
      <c r="C114" s="88">
        <v>44099</v>
      </c>
      <c r="D114" s="89">
        <v>152.74299999999999</v>
      </c>
      <c r="E114" s="89"/>
    </row>
    <row r="115" spans="3:5">
      <c r="C115" s="88">
        <v>44102</v>
      </c>
      <c r="D115" s="89">
        <v>157.44300000000001</v>
      </c>
      <c r="E115" s="89"/>
    </row>
    <row r="116" spans="3:5">
      <c r="C116" s="88">
        <v>44103</v>
      </c>
      <c r="D116" s="89">
        <v>158.77000000000001</v>
      </c>
      <c r="E116" s="89"/>
    </row>
    <row r="117" spans="3:5">
      <c r="C117" s="88">
        <v>44104</v>
      </c>
      <c r="D117" s="89">
        <v>157.05699999999999</v>
      </c>
      <c r="E117" s="89"/>
    </row>
    <row r="118" spans="3:5">
      <c r="C118" s="88">
        <v>44105</v>
      </c>
      <c r="D118" s="89">
        <v>160.4</v>
      </c>
      <c r="E118" s="89"/>
    </row>
    <row r="119" spans="3:5">
      <c r="C119" s="88">
        <v>44106</v>
      </c>
      <c r="D119" s="89">
        <v>157.68199999999999</v>
      </c>
      <c r="E119" s="89"/>
    </row>
    <row r="120" spans="3:5">
      <c r="C120" s="88">
        <v>44109</v>
      </c>
      <c r="D120" s="89">
        <v>157.292</v>
      </c>
      <c r="E120" s="89"/>
    </row>
    <row r="121" spans="3:5">
      <c r="C121" s="88">
        <v>44110</v>
      </c>
      <c r="D121" s="89">
        <v>158.25</v>
      </c>
      <c r="E121" s="89"/>
    </row>
    <row r="122" spans="3:5">
      <c r="C122" s="88">
        <v>44111</v>
      </c>
      <c r="D122" s="89">
        <v>156.75</v>
      </c>
      <c r="E122" s="89"/>
    </row>
    <row r="123" spans="3:5">
      <c r="C123" s="88">
        <v>44112</v>
      </c>
      <c r="D123" s="89">
        <v>161.25</v>
      </c>
      <c r="E123" s="89"/>
    </row>
    <row r="124" spans="3:5">
      <c r="C124" s="88">
        <v>44113</v>
      </c>
      <c r="D124" s="89">
        <v>160.5</v>
      </c>
      <c r="E124" s="89"/>
    </row>
    <row r="125" spans="3:5">
      <c r="C125" s="88">
        <v>44116</v>
      </c>
      <c r="D125" s="89">
        <v>167.49700000000001</v>
      </c>
      <c r="E125" s="89"/>
    </row>
    <row r="126" spans="3:5">
      <c r="C126" s="88">
        <v>44117</v>
      </c>
      <c r="D126" s="89">
        <v>173.4</v>
      </c>
      <c r="E126" s="89"/>
    </row>
    <row r="127" spans="3:5">
      <c r="C127" s="88">
        <v>44118</v>
      </c>
      <c r="D127" s="89">
        <v>172.35</v>
      </c>
      <c r="E127" s="89"/>
    </row>
    <row r="128" spans="3:5">
      <c r="C128" s="88">
        <v>44119</v>
      </c>
      <c r="D128" s="89">
        <v>164.601</v>
      </c>
      <c r="E128" s="89"/>
    </row>
    <row r="129" spans="3:5">
      <c r="C129" s="88">
        <v>44120</v>
      </c>
      <c r="D129" s="89">
        <v>168.16200000000001</v>
      </c>
      <c r="E129" s="89"/>
    </row>
    <row r="130" spans="3:5">
      <c r="C130" s="88">
        <v>44123</v>
      </c>
      <c r="D130" s="89">
        <v>164.98099999999999</v>
      </c>
      <c r="E130" s="89"/>
    </row>
    <row r="131" spans="3:5">
      <c r="C131" s="88">
        <v>44124</v>
      </c>
      <c r="D131" s="89">
        <v>161.114</v>
      </c>
      <c r="E131" s="89"/>
    </row>
    <row r="132" spans="3:5">
      <c r="C132" s="88">
        <v>44125</v>
      </c>
      <c r="D132" s="89">
        <v>160.625</v>
      </c>
      <c r="E132" s="89"/>
    </row>
    <row r="133" spans="3:5">
      <c r="C133" s="88">
        <v>44126</v>
      </c>
      <c r="D133" s="89">
        <v>159.494</v>
      </c>
      <c r="E133" s="89"/>
    </row>
    <row r="134" spans="3:5">
      <c r="C134" s="88">
        <v>44127</v>
      </c>
      <c r="D134" s="89">
        <v>159.55000000000001</v>
      </c>
      <c r="E134" s="89"/>
    </row>
    <row r="135" spans="3:5">
      <c r="C135" s="88">
        <v>44130</v>
      </c>
      <c r="D135" s="89">
        <v>159.93700000000001</v>
      </c>
      <c r="E135" s="89"/>
    </row>
    <row r="136" spans="3:5">
      <c r="C136" s="88">
        <v>44131</v>
      </c>
      <c r="D136" s="89">
        <v>161.24700000000001</v>
      </c>
      <c r="E136" s="89"/>
    </row>
    <row r="137" spans="3:5">
      <c r="C137" s="88">
        <v>44132</v>
      </c>
      <c r="D137" s="89">
        <v>162.465</v>
      </c>
      <c r="E137" s="89"/>
    </row>
    <row r="138" spans="3:5">
      <c r="C138" s="88">
        <v>44133</v>
      </c>
      <c r="D138" s="89">
        <v>160.06399999999999</v>
      </c>
      <c r="E138" s="89"/>
    </row>
    <row r="139" spans="3:5">
      <c r="C139" s="88">
        <v>44134</v>
      </c>
      <c r="D139" s="89">
        <v>157.88800000000001</v>
      </c>
      <c r="E139" s="89"/>
    </row>
    <row r="140" spans="3:5">
      <c r="C140" s="88">
        <v>44137</v>
      </c>
      <c r="D140" s="89">
        <v>153.08699999999999</v>
      </c>
      <c r="E140" s="89"/>
    </row>
    <row r="141" spans="3:5">
      <c r="C141" s="88">
        <v>44138</v>
      </c>
      <c r="D141" s="89">
        <v>150.92699999999999</v>
      </c>
      <c r="E141" s="89"/>
    </row>
    <row r="142" spans="3:5">
      <c r="C142" s="88">
        <v>44139</v>
      </c>
      <c r="D142" s="89">
        <v>158</v>
      </c>
      <c r="E142" s="89"/>
    </row>
    <row r="143" spans="3:5">
      <c r="C143" s="88">
        <v>44140</v>
      </c>
      <c r="D143" s="89">
        <v>165.999</v>
      </c>
      <c r="E143" s="89"/>
    </row>
    <row r="144" spans="3:5">
      <c r="C144" s="88">
        <v>44141</v>
      </c>
      <c r="D144" s="89">
        <v>165.232</v>
      </c>
      <c r="E144" s="89"/>
    </row>
    <row r="145" spans="3:5">
      <c r="C145" s="88">
        <v>44144</v>
      </c>
      <c r="D145" s="89">
        <v>161.55199999999999</v>
      </c>
      <c r="E145" s="89"/>
    </row>
    <row r="146" spans="3:5">
      <c r="C146" s="88">
        <v>44145</v>
      </c>
      <c r="D146" s="89">
        <v>154.751</v>
      </c>
      <c r="E146" s="89"/>
    </row>
    <row r="147" spans="3:5">
      <c r="C147" s="88">
        <v>44146</v>
      </c>
      <c r="D147" s="89">
        <v>153.089</v>
      </c>
      <c r="E147" s="89"/>
    </row>
    <row r="148" spans="3:5">
      <c r="C148" s="88">
        <v>44147</v>
      </c>
      <c r="D148" s="89">
        <v>157.99799999999999</v>
      </c>
      <c r="E148" s="89"/>
    </row>
    <row r="149" spans="3:5">
      <c r="C149" s="88">
        <v>44148</v>
      </c>
      <c r="D149" s="89">
        <v>156.1</v>
      </c>
      <c r="E149" s="89"/>
    </row>
    <row r="150" spans="3:5">
      <c r="C150" s="88">
        <v>44151</v>
      </c>
      <c r="D150" s="89">
        <v>154.66</v>
      </c>
      <c r="E150" s="89"/>
    </row>
    <row r="151" spans="3:5">
      <c r="C151" s="88">
        <v>44152</v>
      </c>
      <c r="D151" s="89">
        <v>159.17699999999999</v>
      </c>
      <c r="E151" s="89"/>
    </row>
    <row r="152" spans="3:5">
      <c r="C152" s="88">
        <v>44153</v>
      </c>
      <c r="D152" s="89">
        <v>156.69999999999999</v>
      </c>
      <c r="E152" s="89"/>
    </row>
    <row r="153" spans="3:5">
      <c r="C153" s="88">
        <v>44154</v>
      </c>
      <c r="D153" s="89">
        <v>155.26599999999999</v>
      </c>
      <c r="E153" s="89"/>
    </row>
    <row r="154" spans="3:5">
      <c r="C154" s="88">
        <v>44155</v>
      </c>
      <c r="D154" s="89">
        <v>155.851</v>
      </c>
      <c r="E154" s="89"/>
    </row>
    <row r="155" spans="3:5">
      <c r="C155" s="88">
        <v>44158</v>
      </c>
      <c r="D155" s="89">
        <v>155.83500000000001</v>
      </c>
      <c r="E155" s="89"/>
    </row>
    <row r="156" spans="3:5">
      <c r="C156" s="88">
        <v>44159</v>
      </c>
      <c r="D156" s="89">
        <v>155.02500000000001</v>
      </c>
      <c r="E156" s="89"/>
    </row>
    <row r="157" spans="3:5">
      <c r="C157" s="88">
        <v>44160</v>
      </c>
      <c r="D157" s="89">
        <v>157.09399999999999</v>
      </c>
      <c r="E157" s="89"/>
    </row>
    <row r="158" spans="3:5">
      <c r="C158" s="88">
        <v>44162</v>
      </c>
      <c r="D158" s="89">
        <v>160.56299999999999</v>
      </c>
      <c r="E158" s="89"/>
    </row>
    <row r="159" spans="3:5">
      <c r="C159" s="88">
        <v>44165</v>
      </c>
      <c r="D159" s="89">
        <v>160.42400000000001</v>
      </c>
      <c r="E159" s="89"/>
    </row>
    <row r="160" spans="3:5">
      <c r="C160" s="88">
        <v>44166</v>
      </c>
      <c r="D160" s="89">
        <v>159.42500000000001</v>
      </c>
      <c r="E160" s="89"/>
    </row>
    <row r="161" spans="3:5">
      <c r="C161" s="88">
        <v>44167</v>
      </c>
      <c r="D161" s="89">
        <v>161.083</v>
      </c>
      <c r="E161" s="89"/>
    </row>
    <row r="162" spans="3:5">
      <c r="C162" s="88">
        <v>44168</v>
      </c>
      <c r="D162" s="89">
        <v>160.273</v>
      </c>
      <c r="E162" s="89"/>
    </row>
    <row r="163" spans="3:5">
      <c r="C163" s="88">
        <v>44169</v>
      </c>
      <c r="D163" s="89">
        <v>159.911</v>
      </c>
      <c r="E163" s="89"/>
    </row>
    <row r="164" spans="3:5">
      <c r="C164" s="88">
        <v>44172</v>
      </c>
      <c r="D164" s="89">
        <v>157.82400000000001</v>
      </c>
      <c r="E164" s="89"/>
    </row>
    <row r="165" spans="3:5">
      <c r="C165" s="88">
        <v>44173</v>
      </c>
      <c r="D165" s="89">
        <v>157.94499999999999</v>
      </c>
      <c r="E165" s="89"/>
    </row>
    <row r="166" spans="3:5">
      <c r="C166" s="88">
        <v>44174</v>
      </c>
      <c r="D166" s="89">
        <v>158.39500000000001</v>
      </c>
      <c r="E166" s="89"/>
    </row>
    <row r="167" spans="3:5">
      <c r="C167" s="88">
        <v>44175</v>
      </c>
      <c r="D167" s="89">
        <v>154.44999999999999</v>
      </c>
      <c r="E167" s="89"/>
    </row>
    <row r="168" spans="3:5">
      <c r="C168" s="88">
        <v>44176</v>
      </c>
      <c r="D168" s="89">
        <v>154.833</v>
      </c>
      <c r="E168" s="89"/>
    </row>
    <row r="169" spans="3:5">
      <c r="C169" s="88">
        <v>44179</v>
      </c>
      <c r="D169" s="89">
        <v>157.15</v>
      </c>
      <c r="E169" s="89"/>
    </row>
    <row r="170" spans="3:5">
      <c r="C170" s="88">
        <v>44180</v>
      </c>
      <c r="D170" s="89">
        <v>159.05099999999999</v>
      </c>
      <c r="E170" s="89"/>
    </row>
    <row r="171" spans="3:5">
      <c r="C171" s="88">
        <v>44181</v>
      </c>
      <c r="D171" s="89">
        <v>158.80099999999999</v>
      </c>
      <c r="E171" s="89"/>
    </row>
    <row r="172" spans="3:5">
      <c r="C172" s="88">
        <v>44182</v>
      </c>
      <c r="D172" s="89">
        <v>162.5</v>
      </c>
      <c r="E172" s="89"/>
    </row>
    <row r="173" spans="3:5">
      <c r="C173" s="88">
        <v>44183</v>
      </c>
      <c r="D173" s="89">
        <v>162.19999999999999</v>
      </c>
      <c r="E173" s="89"/>
    </row>
    <row r="174" spans="3:5">
      <c r="C174" s="88">
        <v>44186</v>
      </c>
      <c r="D174" s="89">
        <v>160.001</v>
      </c>
      <c r="E174" s="89"/>
    </row>
    <row r="175" spans="3:5">
      <c r="C175" s="88">
        <v>44187</v>
      </c>
      <c r="D175" s="89">
        <v>160.142</v>
      </c>
      <c r="E175" s="89"/>
    </row>
    <row r="176" spans="3:5">
      <c r="C176" s="88">
        <v>44188</v>
      </c>
      <c r="D176" s="89">
        <v>160.25</v>
      </c>
      <c r="E176" s="89"/>
    </row>
    <row r="177" spans="3:5">
      <c r="C177" s="88">
        <v>44189</v>
      </c>
      <c r="D177" s="89">
        <v>159.69499999999999</v>
      </c>
      <c r="E177" s="89"/>
    </row>
    <row r="178" spans="3:5">
      <c r="C178" s="88">
        <v>44193</v>
      </c>
      <c r="D178" s="89">
        <v>159.69999999999999</v>
      </c>
      <c r="E178" s="89"/>
    </row>
    <row r="179" spans="3:5">
      <c r="C179" s="88">
        <v>44194</v>
      </c>
      <c r="D179" s="89">
        <v>165.49700000000001</v>
      </c>
      <c r="E179" s="89"/>
    </row>
    <row r="180" spans="3:5">
      <c r="C180" s="88">
        <v>44195</v>
      </c>
      <c r="D180" s="89">
        <v>167.05</v>
      </c>
      <c r="E180" s="89"/>
    </row>
    <row r="181" spans="3:5">
      <c r="C181" s="88">
        <v>44196</v>
      </c>
      <c r="D181" s="89">
        <v>163.75</v>
      </c>
      <c r="E181" s="89"/>
    </row>
    <row r="182" spans="3:5">
      <c r="C182" s="88">
        <v>44200</v>
      </c>
      <c r="D182" s="89">
        <v>163.5</v>
      </c>
      <c r="E182" s="89"/>
    </row>
    <row r="183" spans="3:5">
      <c r="C183" s="88">
        <v>44201</v>
      </c>
      <c r="D183" s="89">
        <v>158.30099999999999</v>
      </c>
      <c r="E183" s="89"/>
    </row>
    <row r="184" spans="3:5">
      <c r="C184" s="88">
        <v>44202</v>
      </c>
      <c r="D184" s="89">
        <v>157.32400000000001</v>
      </c>
      <c r="E184" s="89"/>
    </row>
    <row r="185" spans="3:5">
      <c r="C185" s="88">
        <v>44203</v>
      </c>
      <c r="D185" s="89">
        <v>157.85</v>
      </c>
      <c r="E185" s="89"/>
    </row>
    <row r="186" spans="3:5">
      <c r="C186" s="88">
        <v>44204</v>
      </c>
      <c r="D186" s="89">
        <v>159</v>
      </c>
      <c r="E186" s="89"/>
    </row>
    <row r="187" spans="3:5">
      <c r="C187" s="88">
        <v>44207</v>
      </c>
      <c r="D187" s="89">
        <v>157.40100000000001</v>
      </c>
      <c r="E187" s="89"/>
    </row>
    <row r="188" spans="3:5">
      <c r="C188" s="88">
        <v>44208</v>
      </c>
      <c r="D188" s="89">
        <v>156</v>
      </c>
      <c r="E188" s="89"/>
    </row>
    <row r="189" spans="3:5">
      <c r="C189" s="88">
        <v>44209</v>
      </c>
      <c r="D189" s="89">
        <v>156.422</v>
      </c>
      <c r="E189" s="89"/>
    </row>
    <row r="190" spans="3:5">
      <c r="C190" s="88">
        <v>44210</v>
      </c>
      <c r="D190" s="89">
        <v>158.376</v>
      </c>
      <c r="E190" s="89"/>
    </row>
    <row r="191" spans="3:5">
      <c r="C191" s="88">
        <v>44211</v>
      </c>
      <c r="D191" s="89">
        <v>156.15100000000001</v>
      </c>
      <c r="E191" s="89"/>
    </row>
    <row r="192" spans="3:5">
      <c r="C192" s="88">
        <v>44215</v>
      </c>
      <c r="D192" s="89">
        <v>155.35</v>
      </c>
      <c r="E192" s="89"/>
    </row>
    <row r="193" spans="3:5">
      <c r="C193" s="88">
        <v>44216</v>
      </c>
      <c r="D193" s="89">
        <v>159.1</v>
      </c>
      <c r="E193" s="89"/>
    </row>
    <row r="194" spans="3:5">
      <c r="C194" s="88">
        <v>44217</v>
      </c>
      <c r="D194" s="89">
        <v>164.65</v>
      </c>
      <c r="E194" s="89"/>
    </row>
    <row r="195" spans="3:5">
      <c r="C195" s="88">
        <v>44218</v>
      </c>
      <c r="D195" s="89">
        <v>165.21600000000001</v>
      </c>
      <c r="E195" s="89"/>
    </row>
    <row r="196" spans="3:5">
      <c r="C196" s="88">
        <v>44221</v>
      </c>
      <c r="D196" s="89">
        <v>166.42500000000001</v>
      </c>
      <c r="E196" s="89"/>
    </row>
    <row r="197" spans="3:5">
      <c r="C197" s="88">
        <v>44222</v>
      </c>
      <c r="D197" s="89">
        <v>164.81800000000001</v>
      </c>
      <c r="E197" s="89"/>
    </row>
    <row r="198" spans="3:5">
      <c r="C198" s="88">
        <v>44223</v>
      </c>
      <c r="D198" s="89">
        <v>167.07499999999999</v>
      </c>
      <c r="E198" s="89"/>
    </row>
    <row r="199" spans="3:5">
      <c r="C199" s="88">
        <v>44224</v>
      </c>
      <c r="D199" s="89">
        <v>161.75200000000001</v>
      </c>
      <c r="E199" s="89"/>
    </row>
    <row r="200" spans="3:5">
      <c r="C200" s="88">
        <v>44225</v>
      </c>
      <c r="D200" s="89">
        <v>161.5</v>
      </c>
      <c r="E200" s="89"/>
    </row>
    <row r="201" spans="3:5">
      <c r="C201" s="88">
        <v>44228</v>
      </c>
      <c r="D201" s="89">
        <v>162.11799999999999</v>
      </c>
      <c r="E201" s="89"/>
    </row>
    <row r="202" spans="3:5">
      <c r="C202" s="88">
        <v>44229</v>
      </c>
      <c r="D202" s="89">
        <v>169</v>
      </c>
      <c r="E202" s="89"/>
    </row>
    <row r="203" spans="3:5">
      <c r="C203" s="88">
        <v>44230</v>
      </c>
      <c r="D203" s="89">
        <v>171.251</v>
      </c>
      <c r="E203" s="89"/>
    </row>
    <row r="204" spans="3:5">
      <c r="C204" s="88">
        <v>44231</v>
      </c>
      <c r="D204" s="89">
        <v>166.5</v>
      </c>
      <c r="E204" s="89"/>
    </row>
    <row r="205" spans="3:5">
      <c r="C205" s="88">
        <v>44232</v>
      </c>
      <c r="D205" s="89">
        <v>165.95</v>
      </c>
      <c r="E205" s="89"/>
    </row>
    <row r="206" spans="3:5">
      <c r="C206" s="88">
        <v>44235</v>
      </c>
      <c r="D206" s="89">
        <v>167.92500000000001</v>
      </c>
      <c r="E206" s="89"/>
    </row>
    <row r="207" spans="3:5">
      <c r="C207" s="88">
        <v>44236</v>
      </c>
      <c r="D207" s="89">
        <v>165.625</v>
      </c>
      <c r="E207" s="89"/>
    </row>
    <row r="208" spans="3:5">
      <c r="C208" s="88">
        <v>44237</v>
      </c>
      <c r="D208" s="89">
        <v>165.7</v>
      </c>
      <c r="E208" s="89"/>
    </row>
    <row r="209" spans="3:5">
      <c r="C209" s="88">
        <v>44238</v>
      </c>
      <c r="D209" s="89">
        <v>164.6</v>
      </c>
      <c r="E209" s="89"/>
    </row>
    <row r="210" spans="3:5">
      <c r="C210" s="88">
        <v>44239</v>
      </c>
      <c r="D210" s="89">
        <v>162.5</v>
      </c>
      <c r="E210" s="89"/>
    </row>
    <row r="211" spans="3:5">
      <c r="C211" s="88">
        <v>44243</v>
      </c>
      <c r="D211" s="89">
        <v>162.703</v>
      </c>
      <c r="E211" s="89"/>
    </row>
    <row r="212" spans="3:5">
      <c r="C212" s="88">
        <v>44244</v>
      </c>
      <c r="D212" s="89">
        <v>163.18</v>
      </c>
      <c r="E212" s="89"/>
    </row>
    <row r="213" spans="3:5">
      <c r="C213" s="88">
        <v>44245</v>
      </c>
      <c r="D213" s="89">
        <v>164.12100000000001</v>
      </c>
      <c r="E213" s="89"/>
    </row>
    <row r="214" spans="3:5">
      <c r="C214" s="88">
        <v>44246</v>
      </c>
      <c r="D214" s="89">
        <v>166.41200000000001</v>
      </c>
      <c r="E214" s="89"/>
    </row>
    <row r="215" spans="3:5">
      <c r="C215" s="88">
        <v>44249</v>
      </c>
      <c r="D215" s="89">
        <v>162.495</v>
      </c>
      <c r="E215" s="89"/>
    </row>
    <row r="216" spans="3:5">
      <c r="C216" s="88">
        <v>44250</v>
      </c>
      <c r="D216" s="89">
        <v>156.352</v>
      </c>
      <c r="E216" s="89"/>
    </row>
    <row r="217" spans="3:5">
      <c r="C217" s="88">
        <v>44251</v>
      </c>
      <c r="D217" s="89">
        <v>158.33799999999999</v>
      </c>
      <c r="E217" s="89"/>
    </row>
    <row r="218" spans="3:5">
      <c r="C218" s="88">
        <v>44252</v>
      </c>
      <c r="D218" s="89">
        <v>156.83699999999999</v>
      </c>
      <c r="E218" s="89"/>
    </row>
    <row r="219" spans="3:5">
      <c r="C219" s="88">
        <v>44253</v>
      </c>
      <c r="D219" s="89">
        <v>154.76</v>
      </c>
      <c r="E219" s="89"/>
    </row>
    <row r="220" spans="3:5">
      <c r="C220" s="88">
        <v>44256</v>
      </c>
      <c r="D220" s="89">
        <v>156.39500000000001</v>
      </c>
      <c r="E220" s="89"/>
    </row>
    <row r="221" spans="3:5">
      <c r="C221" s="88">
        <v>44257</v>
      </c>
      <c r="D221" s="89">
        <v>157.17400000000001</v>
      </c>
      <c r="E221" s="89"/>
    </row>
    <row r="222" spans="3:5">
      <c r="C222" s="88">
        <v>44258</v>
      </c>
      <c r="D222" s="89">
        <v>154.059</v>
      </c>
      <c r="E222" s="89"/>
    </row>
    <row r="223" spans="3:5">
      <c r="C223" s="88">
        <v>44259</v>
      </c>
      <c r="D223" s="89">
        <v>150.6</v>
      </c>
      <c r="E223" s="89"/>
    </row>
    <row r="224" spans="3:5">
      <c r="C224" s="88">
        <v>44260</v>
      </c>
      <c r="D224" s="89">
        <v>150.25</v>
      </c>
      <c r="E224" s="89"/>
    </row>
    <row r="225" spans="3:5">
      <c r="C225" s="88">
        <v>44263</v>
      </c>
      <c r="D225" s="89">
        <v>150.75</v>
      </c>
      <c r="E225" s="89"/>
    </row>
    <row r="226" spans="3:5">
      <c r="C226" s="88">
        <v>44264</v>
      </c>
      <c r="D226" s="89">
        <v>150.9</v>
      </c>
      <c r="E226" s="89"/>
    </row>
    <row r="227" spans="3:5">
      <c r="C227" s="88">
        <v>44265</v>
      </c>
      <c r="D227" s="89">
        <v>154.923</v>
      </c>
      <c r="E227" s="89"/>
    </row>
    <row r="228" spans="3:5">
      <c r="C228" s="88">
        <v>44266</v>
      </c>
      <c r="D228" s="89">
        <v>155.20099999999999</v>
      </c>
      <c r="E228" s="89"/>
    </row>
    <row r="229" spans="3:5">
      <c r="C229" s="88">
        <v>44267</v>
      </c>
      <c r="D229" s="89">
        <v>153.75</v>
      </c>
      <c r="E229" s="89"/>
    </row>
    <row r="230" spans="3:5">
      <c r="C230" s="88">
        <v>44270</v>
      </c>
      <c r="D230" s="89">
        <v>153.72900000000001</v>
      </c>
      <c r="E230" s="89"/>
    </row>
    <row r="231" spans="3:5">
      <c r="C231" s="88">
        <v>44271</v>
      </c>
      <c r="D231" s="89">
        <v>155.249</v>
      </c>
      <c r="E231" s="89"/>
    </row>
    <row r="232" spans="3:5">
      <c r="C232" s="88">
        <v>44272</v>
      </c>
      <c r="D232" s="89">
        <v>153.661</v>
      </c>
      <c r="E232" s="89"/>
    </row>
    <row r="233" spans="3:5">
      <c r="C233" s="88">
        <v>44273</v>
      </c>
      <c r="D233" s="89">
        <v>155.05000000000001</v>
      </c>
      <c r="E233" s="89"/>
    </row>
    <row r="234" spans="3:5">
      <c r="C234" s="88">
        <v>44274</v>
      </c>
      <c r="D234" s="89">
        <v>151.46199999999999</v>
      </c>
      <c r="E234" s="89"/>
    </row>
    <row r="235" spans="3:5">
      <c r="C235" s="88">
        <v>44277</v>
      </c>
      <c r="D235" s="89">
        <v>153.393</v>
      </c>
      <c r="E235" s="89"/>
    </row>
    <row r="236" spans="3:5">
      <c r="C236" s="88">
        <v>44278</v>
      </c>
      <c r="D236" s="89">
        <v>156.35</v>
      </c>
      <c r="E236" s="89"/>
    </row>
    <row r="237" spans="3:5">
      <c r="C237" s="88">
        <v>44279</v>
      </c>
      <c r="D237" s="89">
        <v>157.55199999999999</v>
      </c>
      <c r="E237" s="89"/>
    </row>
    <row r="238" spans="3:5">
      <c r="C238" s="88">
        <v>44280</v>
      </c>
      <c r="D238" s="89">
        <v>153.65</v>
      </c>
      <c r="E238" s="89"/>
    </row>
    <row r="239" spans="3:5">
      <c r="C239" s="88">
        <v>44281</v>
      </c>
      <c r="D239" s="89">
        <v>152.203</v>
      </c>
      <c r="E239" s="89"/>
    </row>
    <row r="240" spans="3:5">
      <c r="C240" s="88">
        <v>44284</v>
      </c>
      <c r="D240" s="89">
        <v>152.77199999999999</v>
      </c>
      <c r="E240" s="89"/>
    </row>
    <row r="241" spans="3:5">
      <c r="C241" s="88">
        <v>44285</v>
      </c>
      <c r="D241" s="89">
        <v>153.501</v>
      </c>
      <c r="E241" s="89"/>
    </row>
    <row r="242" spans="3:5">
      <c r="C242" s="88">
        <v>44286</v>
      </c>
      <c r="D242" s="89">
        <v>153.203</v>
      </c>
      <c r="E242" s="89"/>
    </row>
    <row r="243" spans="3:5">
      <c r="C243" s="88">
        <v>44287</v>
      </c>
      <c r="D243" s="89">
        <v>155.89699999999999</v>
      </c>
      <c r="E243" s="89"/>
    </row>
    <row r="244" spans="3:5">
      <c r="C244" s="88">
        <v>44291</v>
      </c>
      <c r="D244" s="89">
        <v>158.65</v>
      </c>
      <c r="E244" s="89"/>
    </row>
    <row r="245" spans="3:5">
      <c r="C245" s="88">
        <v>44292</v>
      </c>
      <c r="D245" s="89">
        <v>161.18799999999999</v>
      </c>
      <c r="E245" s="89"/>
    </row>
    <row r="246" spans="3:5">
      <c r="C246" s="88">
        <v>44293</v>
      </c>
      <c r="D246" s="89">
        <v>161.69</v>
      </c>
      <c r="E246" s="89"/>
    </row>
    <row r="247" spans="3:5">
      <c r="C247" s="88">
        <v>44294</v>
      </c>
      <c r="D247" s="89">
        <v>165.54499999999999</v>
      </c>
      <c r="E247" s="89"/>
    </row>
    <row r="248" spans="3:5">
      <c r="C248" s="88">
        <v>44295</v>
      </c>
      <c r="D248" s="89">
        <v>165.23500000000001</v>
      </c>
      <c r="E248" s="89"/>
    </row>
    <row r="249" spans="3:5">
      <c r="C249" s="88">
        <v>44298</v>
      </c>
      <c r="D249" s="89">
        <v>167.761</v>
      </c>
      <c r="E249" s="89"/>
    </row>
    <row r="250" spans="3:5">
      <c r="C250" s="88">
        <v>44299</v>
      </c>
      <c r="D250" s="89">
        <v>170.042</v>
      </c>
      <c r="E250" s="89"/>
    </row>
    <row r="251" spans="3:5">
      <c r="C251" s="88">
        <v>44300</v>
      </c>
      <c r="D251" s="89">
        <v>170.202</v>
      </c>
      <c r="E251" s="89"/>
    </row>
    <row r="252" spans="3:5">
      <c r="C252" s="88">
        <v>44301</v>
      </c>
      <c r="D252" s="89">
        <v>168.55</v>
      </c>
      <c r="E252" s="89"/>
    </row>
    <row r="253" spans="3:5">
      <c r="C253" s="88">
        <v>44302</v>
      </c>
      <c r="D253" s="89">
        <v>169</v>
      </c>
      <c r="E253" s="89"/>
    </row>
    <row r="254" spans="3:5">
      <c r="C254" s="88">
        <v>44305</v>
      </c>
      <c r="D254" s="89">
        <v>169.517</v>
      </c>
      <c r="E254" s="89"/>
    </row>
    <row r="255" spans="3:5">
      <c r="C255" s="88">
        <v>44306</v>
      </c>
      <c r="D255" s="89">
        <v>168.68</v>
      </c>
      <c r="E255" s="89"/>
    </row>
    <row r="256" spans="3:5">
      <c r="C256" s="88">
        <v>44307</v>
      </c>
      <c r="D256" s="89">
        <v>165.8</v>
      </c>
      <c r="E256" s="89"/>
    </row>
    <row r="257" spans="3:5">
      <c r="C257" s="88">
        <v>44308</v>
      </c>
      <c r="D257" s="89">
        <v>168.584</v>
      </c>
      <c r="E257" s="89"/>
    </row>
    <row r="258" spans="3:5">
      <c r="C258" s="88">
        <v>44309</v>
      </c>
      <c r="D258" s="89">
        <v>165.95500000000001</v>
      </c>
      <c r="E258" s="89"/>
    </row>
    <row r="259" spans="3:5">
      <c r="C259" s="88">
        <v>44312</v>
      </c>
      <c r="D259" s="89">
        <v>167.4</v>
      </c>
      <c r="E259" s="89"/>
    </row>
    <row r="260" spans="3:5">
      <c r="C260" s="88">
        <v>44313</v>
      </c>
      <c r="D260" s="89">
        <v>172.17400000000001</v>
      </c>
      <c r="E260" s="89"/>
    </row>
    <row r="261" spans="3:5">
      <c r="C261" s="88">
        <v>44314</v>
      </c>
      <c r="D261" s="89">
        <v>171.74</v>
      </c>
      <c r="E261" s="89"/>
    </row>
    <row r="262" spans="3:5">
      <c r="C262" s="88">
        <v>44315</v>
      </c>
      <c r="D262" s="89">
        <v>175.255</v>
      </c>
      <c r="E262" s="89"/>
    </row>
    <row r="263" spans="3:5">
      <c r="C263" s="88">
        <v>44316</v>
      </c>
      <c r="D263" s="89">
        <v>176.256</v>
      </c>
      <c r="E263" s="89"/>
    </row>
    <row r="264" spans="3:5">
      <c r="C264" s="88">
        <v>44319</v>
      </c>
      <c r="D264" s="89">
        <v>174.23699999999999</v>
      </c>
      <c r="E264" s="89"/>
    </row>
    <row r="265" spans="3:5">
      <c r="C265" s="88">
        <v>44320</v>
      </c>
      <c r="D265" s="89">
        <v>167.81</v>
      </c>
      <c r="E265" s="89"/>
    </row>
    <row r="266" spans="3:5">
      <c r="C266" s="88">
        <v>44321</v>
      </c>
      <c r="D266" s="89">
        <v>166.94300000000001</v>
      </c>
      <c r="E266" s="89"/>
    </row>
    <row r="267" spans="3:5">
      <c r="C267" s="88">
        <v>44322</v>
      </c>
      <c r="D267" s="89">
        <v>163.5</v>
      </c>
      <c r="E267" s="89"/>
    </row>
    <row r="268" spans="3:5">
      <c r="C268" s="88">
        <v>44323</v>
      </c>
      <c r="D268" s="89">
        <v>165.95500000000001</v>
      </c>
      <c r="E268" s="89"/>
    </row>
    <row r="269" spans="3:5">
      <c r="C269" s="88">
        <v>44326</v>
      </c>
      <c r="D269" s="89">
        <v>164.11600000000001</v>
      </c>
      <c r="E269" s="89"/>
    </row>
    <row r="270" spans="3:5">
      <c r="C270" s="88">
        <v>44327</v>
      </c>
      <c r="D270" s="89">
        <v>156.81399999999999</v>
      </c>
      <c r="E270" s="89"/>
    </row>
    <row r="271" spans="3:5">
      <c r="C271" s="88">
        <v>44328</v>
      </c>
      <c r="D271" s="89">
        <v>159.25</v>
      </c>
      <c r="E271" s="89"/>
    </row>
    <row r="272" spans="3:5">
      <c r="C272" s="88">
        <v>44329</v>
      </c>
      <c r="D272" s="89">
        <v>159.274</v>
      </c>
      <c r="E272" s="89"/>
    </row>
    <row r="273" spans="3:5">
      <c r="C273" s="88">
        <v>44330</v>
      </c>
      <c r="D273" s="89">
        <v>159.27799999999999</v>
      </c>
      <c r="E273" s="89"/>
    </row>
    <row r="274" spans="3:5">
      <c r="C274" s="88">
        <v>44333</v>
      </c>
      <c r="D274" s="89">
        <v>162.297</v>
      </c>
      <c r="E274" s="89"/>
    </row>
    <row r="275" spans="3:5">
      <c r="C275" s="88">
        <v>44334</v>
      </c>
      <c r="D275" s="89">
        <v>164.62899999999999</v>
      </c>
      <c r="E275" s="89"/>
    </row>
    <row r="276" spans="3:5">
      <c r="C276" s="88">
        <v>44335</v>
      </c>
      <c r="D276" s="89">
        <v>159.75</v>
      </c>
      <c r="E276" s="89"/>
    </row>
    <row r="277" spans="3:5">
      <c r="C277" s="88">
        <v>44336</v>
      </c>
      <c r="D277" s="89">
        <v>162.22</v>
      </c>
      <c r="E277" s="89"/>
    </row>
    <row r="278" spans="3:5">
      <c r="C278" s="88">
        <v>44337</v>
      </c>
      <c r="D278" s="89">
        <v>162.5</v>
      </c>
      <c r="E278" s="89"/>
    </row>
    <row r="279" spans="3:5">
      <c r="C279" s="88">
        <v>44340</v>
      </c>
      <c r="D279" s="89">
        <v>160.77500000000001</v>
      </c>
      <c r="E279" s="89"/>
    </row>
    <row r="280" spans="3:5">
      <c r="C280" s="88">
        <v>44341</v>
      </c>
      <c r="D280" s="89">
        <v>163.334</v>
      </c>
      <c r="E280" s="89"/>
    </row>
    <row r="281" spans="3:5">
      <c r="C281" s="88">
        <v>44342</v>
      </c>
      <c r="D281" s="89">
        <v>163.72999999999999</v>
      </c>
      <c r="E281" s="89"/>
    </row>
    <row r="282" spans="3:5">
      <c r="C282" s="88">
        <v>44343</v>
      </c>
      <c r="D282" s="89">
        <v>162.80000000000001</v>
      </c>
      <c r="E282" s="89"/>
    </row>
    <row r="283" spans="3:5">
      <c r="C283" s="88">
        <v>44344</v>
      </c>
      <c r="D283" s="89">
        <v>162.1</v>
      </c>
      <c r="E283" s="89"/>
    </row>
    <row r="284" spans="3:5">
      <c r="C284" s="88">
        <v>44348</v>
      </c>
      <c r="D284" s="89">
        <v>162.17500000000001</v>
      </c>
      <c r="E284" s="89"/>
    </row>
    <row r="285" spans="3:5">
      <c r="C285" s="88">
        <v>44349</v>
      </c>
      <c r="D285" s="89">
        <v>161.155</v>
      </c>
      <c r="E285" s="89"/>
    </row>
    <row r="286" spans="3:5">
      <c r="C286" s="88">
        <v>44350</v>
      </c>
      <c r="D286" s="89">
        <v>160.21199999999999</v>
      </c>
      <c r="E286" s="89"/>
    </row>
    <row r="287" spans="3:5">
      <c r="C287" s="88">
        <v>44351</v>
      </c>
      <c r="D287" s="89">
        <v>160.6</v>
      </c>
      <c r="E287" s="89"/>
    </row>
    <row r="288" spans="3:5">
      <c r="C288" s="88">
        <v>44354</v>
      </c>
      <c r="D288" s="89">
        <v>159.86699999999999</v>
      </c>
      <c r="E288" s="89"/>
    </row>
    <row r="289" spans="3:5">
      <c r="C289" s="88">
        <v>44355</v>
      </c>
      <c r="D289" s="89">
        <v>161.131</v>
      </c>
      <c r="E289" s="89"/>
    </row>
    <row r="290" spans="3:5">
      <c r="C290" s="88">
        <v>44356</v>
      </c>
      <c r="D290" s="89">
        <v>163.64400000000001</v>
      </c>
      <c r="E290" s="89"/>
    </row>
    <row r="291" spans="3:5">
      <c r="C291" s="88">
        <v>44357</v>
      </c>
      <c r="D291" s="89">
        <v>164.101</v>
      </c>
      <c r="E291" s="89"/>
    </row>
    <row r="292" spans="3:5">
      <c r="C292" s="88">
        <v>44358</v>
      </c>
      <c r="D292" s="89">
        <v>167.483</v>
      </c>
      <c r="E292" s="89"/>
    </row>
    <row r="293" spans="3:5">
      <c r="C293" s="88">
        <v>44361</v>
      </c>
      <c r="D293" s="89">
        <v>167.34200000000001</v>
      </c>
      <c r="E293" s="89"/>
    </row>
    <row r="294" spans="3:5">
      <c r="C294" s="88">
        <v>44362</v>
      </c>
      <c r="D294" s="89">
        <v>169.2</v>
      </c>
      <c r="E294" s="89"/>
    </row>
    <row r="295" spans="3:5">
      <c r="C295" s="88">
        <v>44363</v>
      </c>
      <c r="D295" s="89">
        <v>169.6</v>
      </c>
      <c r="E295" s="89"/>
    </row>
    <row r="296" spans="3:5">
      <c r="C296" s="88">
        <v>44364</v>
      </c>
      <c r="D296" s="89">
        <v>170.15899999999999</v>
      </c>
      <c r="E296" s="89"/>
    </row>
    <row r="297" spans="3:5">
      <c r="C297" s="88">
        <v>44365</v>
      </c>
      <c r="D297" s="89">
        <v>174</v>
      </c>
      <c r="E297" s="89"/>
    </row>
    <row r="298" spans="3:5">
      <c r="C298" s="88">
        <v>44368</v>
      </c>
      <c r="D298" s="89">
        <v>173.821</v>
      </c>
      <c r="E298" s="89"/>
    </row>
    <row r="299" spans="3:5">
      <c r="C299" s="88">
        <v>44369</v>
      </c>
      <c r="D299" s="89">
        <v>172.90299999999999</v>
      </c>
      <c r="E299" s="89"/>
    </row>
    <row r="300" spans="3:5">
      <c r="C300" s="88">
        <v>44370</v>
      </c>
      <c r="D300" s="89">
        <v>175.25</v>
      </c>
      <c r="E300" s="89"/>
    </row>
    <row r="301" spans="3:5">
      <c r="C301" s="88">
        <v>44371</v>
      </c>
      <c r="D301" s="89">
        <v>175.38200000000001</v>
      </c>
      <c r="E301" s="89"/>
    </row>
    <row r="302" spans="3:5">
      <c r="C302" s="88">
        <v>44372</v>
      </c>
      <c r="D302" s="89">
        <v>173.2</v>
      </c>
      <c r="E302" s="89"/>
    </row>
    <row r="303" spans="3:5">
      <c r="C303" s="88">
        <v>44375</v>
      </c>
      <c r="D303" s="89">
        <v>170.8</v>
      </c>
      <c r="E303" s="89"/>
    </row>
    <row r="304" spans="3:5">
      <c r="C304" s="88">
        <v>44376</v>
      </c>
      <c r="D304" s="89">
        <v>171.941</v>
      </c>
      <c r="E304" s="89"/>
    </row>
    <row r="305" spans="3:5">
      <c r="C305" s="88">
        <v>44377</v>
      </c>
      <c r="D305" s="89">
        <v>172.053</v>
      </c>
      <c r="E305" s="89"/>
    </row>
    <row r="306" spans="3:5">
      <c r="C306" s="88">
        <v>44378</v>
      </c>
      <c r="D306" s="89">
        <v>171.73099999999999</v>
      </c>
      <c r="E306" s="89"/>
    </row>
    <row r="307" spans="3:5">
      <c r="C307" s="88">
        <v>44379</v>
      </c>
      <c r="D307" s="89">
        <v>172.58199999999999</v>
      </c>
      <c r="E307" s="89"/>
    </row>
    <row r="308" spans="3:5">
      <c r="C308" s="88">
        <v>44383</v>
      </c>
      <c r="D308" s="89">
        <v>176.506</v>
      </c>
      <c r="E308" s="89"/>
    </row>
    <row r="309" spans="3:5">
      <c r="C309" s="88">
        <v>44384</v>
      </c>
      <c r="D309" s="89">
        <v>185.869</v>
      </c>
      <c r="E309" s="89"/>
    </row>
    <row r="310" spans="3:5">
      <c r="C310" s="88">
        <v>44385</v>
      </c>
      <c r="D310" s="89">
        <v>182.178</v>
      </c>
      <c r="E310" s="89"/>
    </row>
    <row r="311" spans="3:5">
      <c r="C311" s="88">
        <v>44386</v>
      </c>
      <c r="D311" s="89">
        <v>186.126</v>
      </c>
      <c r="E311" s="89"/>
    </row>
    <row r="312" spans="3:5">
      <c r="C312" s="88">
        <v>44389</v>
      </c>
      <c r="D312" s="89">
        <v>187.2</v>
      </c>
      <c r="E312" s="89"/>
    </row>
    <row r="313" spans="3:5">
      <c r="C313" s="88">
        <v>44390</v>
      </c>
      <c r="D313" s="89">
        <v>185.10499999999999</v>
      </c>
      <c r="E313" s="89"/>
    </row>
    <row r="314" spans="3:5">
      <c r="C314" s="88">
        <v>44391</v>
      </c>
      <c r="D314" s="89">
        <v>185.44300000000001</v>
      </c>
      <c r="E314" s="89"/>
    </row>
    <row r="315" spans="3:5">
      <c r="C315" s="88">
        <v>44392</v>
      </c>
      <c r="D315" s="89">
        <v>184.71</v>
      </c>
      <c r="E315" s="89"/>
    </row>
    <row r="316" spans="3:5">
      <c r="C316" s="88">
        <v>44393</v>
      </c>
      <c r="D316" s="89">
        <v>181.666</v>
      </c>
      <c r="E316" s="89"/>
    </row>
    <row r="317" spans="3:5">
      <c r="C317" s="88">
        <v>44396</v>
      </c>
      <c r="D317" s="89">
        <v>176.62899999999999</v>
      </c>
      <c r="E317" s="89"/>
    </row>
    <row r="318" spans="3:5">
      <c r="C318" s="88">
        <v>44397</v>
      </c>
      <c r="D318" s="89">
        <v>178.36600000000001</v>
      </c>
      <c r="E318" s="89"/>
    </row>
    <row r="319" spans="3:5">
      <c r="C319" s="88">
        <v>44398</v>
      </c>
      <c r="D319" s="89">
        <v>178.81899999999999</v>
      </c>
      <c r="E319" s="89"/>
    </row>
    <row r="320" spans="3:5">
      <c r="C320" s="88">
        <v>44399</v>
      </c>
      <c r="D320" s="89">
        <v>179.36199999999999</v>
      </c>
      <c r="E320" s="89"/>
    </row>
    <row r="321" spans="3:5">
      <c r="C321" s="88">
        <v>44400</v>
      </c>
      <c r="D321" s="89">
        <v>182</v>
      </c>
      <c r="E321" s="89"/>
    </row>
    <row r="322" spans="3:5">
      <c r="C322" s="88">
        <v>44403</v>
      </c>
      <c r="D322" s="89">
        <v>183.65899999999999</v>
      </c>
      <c r="E322" s="89"/>
    </row>
    <row r="323" spans="3:5">
      <c r="C323" s="88">
        <v>44404</v>
      </c>
      <c r="D323" s="89">
        <v>184.92500000000001</v>
      </c>
      <c r="E323" s="89"/>
    </row>
    <row r="324" spans="3:5">
      <c r="C324" s="88">
        <v>44405</v>
      </c>
      <c r="D324" s="89">
        <v>181.68899999999999</v>
      </c>
      <c r="E324" s="89"/>
    </row>
    <row r="325" spans="3:5">
      <c r="C325" s="88">
        <v>44406</v>
      </c>
      <c r="D325" s="89">
        <v>181.38800000000001</v>
      </c>
      <c r="E325" s="89"/>
    </row>
    <row r="326" spans="3:5">
      <c r="C326" s="88">
        <v>44407</v>
      </c>
      <c r="D326" s="89">
        <v>167.398</v>
      </c>
      <c r="E326" s="89"/>
    </row>
    <row r="327" spans="3:5">
      <c r="C327" s="88">
        <v>44410</v>
      </c>
      <c r="D327" s="89">
        <v>167.655</v>
      </c>
      <c r="E327" s="89"/>
    </row>
    <row r="328" spans="3:5">
      <c r="C328" s="88">
        <v>44411</v>
      </c>
      <c r="D328" s="89">
        <v>167.036</v>
      </c>
      <c r="E328" s="89"/>
    </row>
    <row r="329" spans="3:5">
      <c r="C329" s="88">
        <v>44412</v>
      </c>
      <c r="D329" s="89">
        <v>168.96799999999999</v>
      </c>
      <c r="E329" s="89"/>
    </row>
    <row r="330" spans="3:5">
      <c r="C330" s="88">
        <v>44413</v>
      </c>
      <c r="D330" s="89">
        <v>167.81100000000001</v>
      </c>
      <c r="E330" s="89"/>
    </row>
    <row r="331" spans="3:5">
      <c r="C331" s="88">
        <v>44414</v>
      </c>
      <c r="D331" s="89">
        <v>168.75</v>
      </c>
      <c r="E331" s="89"/>
    </row>
    <row r="332" spans="3:5">
      <c r="C332" s="88">
        <v>44417</v>
      </c>
      <c r="D332" s="89">
        <v>167.18100000000001</v>
      </c>
      <c r="E332" s="89"/>
    </row>
    <row r="333" spans="3:5">
      <c r="C333" s="88">
        <v>44418</v>
      </c>
      <c r="D333" s="89">
        <v>167.251</v>
      </c>
      <c r="E333" s="89"/>
    </row>
    <row r="334" spans="3:5">
      <c r="C334" s="88">
        <v>44419</v>
      </c>
      <c r="D334" s="89">
        <v>166.572</v>
      </c>
      <c r="E334" s="89"/>
    </row>
    <row r="335" spans="3:5">
      <c r="C335" s="88">
        <v>44420</v>
      </c>
      <c r="D335" s="89">
        <v>164.5</v>
      </c>
      <c r="E335" s="89"/>
    </row>
    <row r="336" spans="3:5">
      <c r="C336" s="88">
        <v>44421</v>
      </c>
      <c r="D336" s="89">
        <v>165.28399999999999</v>
      </c>
      <c r="E336" s="89"/>
    </row>
    <row r="337" spans="3:5">
      <c r="C337" s="88">
        <v>44424</v>
      </c>
      <c r="D337" s="89">
        <v>164.15</v>
      </c>
      <c r="E337" s="89"/>
    </row>
    <row r="338" spans="3:5">
      <c r="C338" s="88">
        <v>44425</v>
      </c>
      <c r="D338" s="89">
        <v>163.875</v>
      </c>
      <c r="E338" s="89"/>
    </row>
    <row r="339" spans="3:5">
      <c r="C339" s="88">
        <v>44426</v>
      </c>
      <c r="D339" s="89">
        <v>162.1</v>
      </c>
      <c r="E339" s="89"/>
    </row>
    <row r="340" spans="3:5">
      <c r="C340" s="88">
        <v>44427</v>
      </c>
      <c r="D340" s="89">
        <v>159.70099999999999</v>
      </c>
      <c r="E340" s="89"/>
    </row>
    <row r="341" spans="3:5">
      <c r="C341" s="88">
        <v>44428</v>
      </c>
      <c r="D341" s="89">
        <v>160.19399999999999</v>
      </c>
      <c r="E341" s="89"/>
    </row>
    <row r="342" spans="3:5">
      <c r="C342" s="88">
        <v>44431</v>
      </c>
      <c r="D342" s="89">
        <v>160.595</v>
      </c>
      <c r="E342" s="89"/>
    </row>
    <row r="343" spans="3:5">
      <c r="C343" s="88">
        <v>44432</v>
      </c>
      <c r="D343" s="89">
        <v>164</v>
      </c>
      <c r="E343" s="89"/>
    </row>
    <row r="344" spans="3:5">
      <c r="C344" s="88">
        <v>44433</v>
      </c>
      <c r="D344" s="89">
        <v>165.494</v>
      </c>
      <c r="E344" s="89"/>
    </row>
    <row r="345" spans="3:5">
      <c r="C345" s="88">
        <v>44434</v>
      </c>
      <c r="D345" s="89">
        <v>164.95</v>
      </c>
      <c r="E345" s="89"/>
    </row>
    <row r="346" spans="3:5">
      <c r="C346" s="88">
        <v>44435</v>
      </c>
      <c r="D346" s="89">
        <v>166.66200000000001</v>
      </c>
      <c r="E346" s="89"/>
    </row>
    <row r="347" spans="3:5">
      <c r="C347" s="88">
        <v>44438</v>
      </c>
      <c r="D347" s="89">
        <v>167.87100000000001</v>
      </c>
      <c r="E347" s="89"/>
    </row>
    <row r="348" spans="3:5">
      <c r="C348" s="88">
        <v>44439</v>
      </c>
      <c r="D348" s="89">
        <v>171.24</v>
      </c>
      <c r="E348" s="89"/>
    </row>
    <row r="349" spans="3:5">
      <c r="C349" s="88">
        <v>44440</v>
      </c>
      <c r="D349" s="89">
        <v>174.82</v>
      </c>
      <c r="E349" s="89"/>
    </row>
    <row r="350" spans="3:5">
      <c r="C350" s="88">
        <v>44441</v>
      </c>
      <c r="D350" s="89">
        <v>174.738</v>
      </c>
      <c r="E350" s="89"/>
    </row>
    <row r="351" spans="3:5">
      <c r="C351" s="88">
        <v>44442</v>
      </c>
      <c r="D351" s="89">
        <v>172.6</v>
      </c>
      <c r="E351" s="89"/>
    </row>
    <row r="352" spans="3:5">
      <c r="C352" s="88">
        <v>44446</v>
      </c>
      <c r="D352" s="89">
        <v>173.9</v>
      </c>
      <c r="E352" s="89"/>
    </row>
    <row r="353" spans="3:5">
      <c r="C353" s="88">
        <v>44447</v>
      </c>
      <c r="D353" s="89">
        <v>175.583</v>
      </c>
      <c r="E353" s="89"/>
    </row>
    <row r="354" spans="3:5">
      <c r="C354" s="88">
        <v>44448</v>
      </c>
      <c r="D354" s="89">
        <v>176.30099999999999</v>
      </c>
      <c r="E354" s="89"/>
    </row>
    <row r="355" spans="3:5">
      <c r="C355" s="88">
        <v>44449</v>
      </c>
      <c r="D355" s="89">
        <v>175.09200000000001</v>
      </c>
      <c r="E355" s="89"/>
    </row>
    <row r="356" spans="3:5">
      <c r="C356" s="88">
        <v>44452</v>
      </c>
      <c r="D356" s="89">
        <v>174.14</v>
      </c>
      <c r="E356" s="89"/>
    </row>
    <row r="357" spans="3:5">
      <c r="C357" s="88">
        <v>44453</v>
      </c>
      <c r="D357" s="89">
        <v>173.77799999999999</v>
      </c>
      <c r="E357" s="89"/>
    </row>
    <row r="358" spans="3:5">
      <c r="C358" s="88">
        <v>44454</v>
      </c>
      <c r="D358" s="89">
        <v>172.126</v>
      </c>
      <c r="E358" s="89"/>
    </row>
    <row r="359" spans="3:5">
      <c r="C359" s="88">
        <v>44455</v>
      </c>
      <c r="D359" s="89">
        <v>172.99799999999999</v>
      </c>
      <c r="E359" s="89"/>
    </row>
    <row r="360" spans="3:5">
      <c r="C360" s="88">
        <v>44456</v>
      </c>
      <c r="D360" s="89">
        <v>174.42099999999999</v>
      </c>
      <c r="E360" s="89"/>
    </row>
    <row r="361" spans="3:5">
      <c r="C361" s="88">
        <v>44459</v>
      </c>
      <c r="D361" s="89">
        <v>169.8</v>
      </c>
      <c r="E361" s="89"/>
    </row>
    <row r="362" spans="3:5">
      <c r="C362" s="88">
        <v>44460</v>
      </c>
      <c r="D362" s="89">
        <v>168.75</v>
      </c>
      <c r="E362" s="89"/>
    </row>
    <row r="363" spans="3:5">
      <c r="C363" s="88">
        <v>44461</v>
      </c>
      <c r="D363" s="89">
        <v>167.55</v>
      </c>
      <c r="E363" s="89"/>
    </row>
    <row r="364" spans="3:5">
      <c r="C364" s="88">
        <v>44462</v>
      </c>
      <c r="D364" s="89">
        <v>169.00299999999999</v>
      </c>
      <c r="E364" s="89"/>
    </row>
    <row r="365" spans="3:5">
      <c r="C365" s="88">
        <v>44463</v>
      </c>
      <c r="D365" s="89">
        <v>170.101</v>
      </c>
      <c r="E365" s="89"/>
    </row>
    <row r="366" spans="3:5">
      <c r="C366" s="88">
        <v>44466</v>
      </c>
      <c r="D366" s="89">
        <v>168.57499999999999</v>
      </c>
      <c r="E366" s="89"/>
    </row>
    <row r="367" spans="3:5">
      <c r="C367" s="88">
        <v>44467</v>
      </c>
      <c r="D367" s="89">
        <v>167.886</v>
      </c>
      <c r="E367" s="89"/>
    </row>
    <row r="368" spans="3:5">
      <c r="C368" s="88">
        <v>44468</v>
      </c>
      <c r="D368" s="89">
        <v>166.10599999999999</v>
      </c>
      <c r="E368" s="89"/>
    </row>
    <row r="369" spans="3:5">
      <c r="C369" s="88">
        <v>44469</v>
      </c>
      <c r="D369" s="89">
        <v>165.8</v>
      </c>
      <c r="E369" s="89"/>
    </row>
    <row r="370" spans="3:5">
      <c r="C370" s="88">
        <v>44470</v>
      </c>
      <c r="D370" s="89">
        <v>164.45099999999999</v>
      </c>
      <c r="E370" s="89"/>
    </row>
    <row r="371" spans="3:5">
      <c r="C371" s="88">
        <v>44473</v>
      </c>
      <c r="D371" s="89">
        <v>163.97</v>
      </c>
      <c r="E371" s="89"/>
    </row>
    <row r="372" spans="3:5">
      <c r="C372" s="88">
        <v>44474</v>
      </c>
      <c r="D372" s="89">
        <v>160.22499999999999</v>
      </c>
      <c r="E372" s="89"/>
    </row>
    <row r="373" spans="3:5">
      <c r="C373" s="88">
        <v>44475</v>
      </c>
      <c r="D373" s="89">
        <v>160.67699999999999</v>
      </c>
      <c r="E373" s="89"/>
    </row>
    <row r="374" spans="3:5">
      <c r="C374" s="88">
        <v>44476</v>
      </c>
      <c r="D374" s="89">
        <v>164.577</v>
      </c>
      <c r="E374" s="89"/>
    </row>
    <row r="375" spans="3:5">
      <c r="C375" s="88">
        <v>44477</v>
      </c>
      <c r="D375" s="89">
        <v>165.85</v>
      </c>
      <c r="E375" s="89"/>
    </row>
    <row r="376" spans="3:5">
      <c r="C376" s="88">
        <v>44480</v>
      </c>
      <c r="D376" s="89">
        <v>163.75</v>
      </c>
      <c r="E376" s="89"/>
    </row>
    <row r="377" spans="3:5">
      <c r="C377" s="88">
        <v>44481</v>
      </c>
      <c r="D377" s="89">
        <v>162.85</v>
      </c>
      <c r="E377" s="89"/>
    </row>
    <row r="378" spans="3:5">
      <c r="C378" s="88">
        <v>44482</v>
      </c>
      <c r="D378" s="89">
        <v>163.48599999999999</v>
      </c>
      <c r="E378" s="89"/>
    </row>
    <row r="379" spans="3:5">
      <c r="C379" s="88">
        <v>44483</v>
      </c>
      <c r="D379" s="89">
        <v>165.12299999999999</v>
      </c>
      <c r="E379" s="89"/>
    </row>
    <row r="380" spans="3:5">
      <c r="C380" s="88">
        <v>44484</v>
      </c>
      <c r="D380" s="89">
        <v>165.571</v>
      </c>
      <c r="E380" s="89"/>
    </row>
    <row r="381" spans="3:5">
      <c r="C381" s="88">
        <v>44487</v>
      </c>
      <c r="D381" s="89">
        <v>169.41800000000001</v>
      </c>
      <c r="E381" s="89"/>
    </row>
    <row r="382" spans="3:5">
      <c r="C382" s="88">
        <v>44488</v>
      </c>
      <c r="D382" s="89">
        <v>171.715</v>
      </c>
      <c r="E382" s="89"/>
    </row>
    <row r="383" spans="3:5">
      <c r="C383" s="88">
        <v>44489</v>
      </c>
      <c r="D383" s="89">
        <v>172.63300000000001</v>
      </c>
      <c r="E383" s="89"/>
    </row>
    <row r="384" spans="3:5">
      <c r="C384" s="88">
        <v>44490</v>
      </c>
      <c r="D384" s="89">
        <v>170.71299999999999</v>
      </c>
      <c r="E384" s="89"/>
    </row>
    <row r="385" spans="3:5">
      <c r="C385" s="88">
        <v>44491</v>
      </c>
      <c r="D385" s="89">
        <v>171.05</v>
      </c>
      <c r="E385" s="89"/>
    </row>
    <row r="386" spans="3:5">
      <c r="C386" s="88">
        <v>44494</v>
      </c>
      <c r="D386" s="89">
        <v>166.75</v>
      </c>
      <c r="E386" s="89"/>
    </row>
    <row r="387" spans="3:5">
      <c r="C387" s="88">
        <v>44495</v>
      </c>
      <c r="D387" s="89">
        <v>167.476</v>
      </c>
      <c r="E387" s="89"/>
    </row>
    <row r="388" spans="3:5">
      <c r="C388" s="88">
        <v>44496</v>
      </c>
      <c r="D388" s="89">
        <v>169.4</v>
      </c>
      <c r="E388" s="89"/>
    </row>
    <row r="389" spans="3:5">
      <c r="C389" s="88">
        <v>44497</v>
      </c>
      <c r="D389" s="89">
        <v>170.10499999999999</v>
      </c>
      <c r="E389" s="89"/>
    </row>
    <row r="390" spans="3:5">
      <c r="C390" s="88">
        <v>44498</v>
      </c>
      <c r="D390" s="89">
        <v>165.001</v>
      </c>
      <c r="E390" s="89"/>
    </row>
    <row r="391" spans="3:5">
      <c r="C391" s="88">
        <v>44501</v>
      </c>
      <c r="D391" s="89">
        <v>168.09</v>
      </c>
      <c r="E391" s="89"/>
    </row>
    <row r="392" spans="3:5">
      <c r="C392" s="88">
        <v>44502</v>
      </c>
      <c r="D392" s="89">
        <v>165.751</v>
      </c>
      <c r="E392" s="89"/>
    </row>
    <row r="393" spans="3:5">
      <c r="C393" s="88">
        <v>44503</v>
      </c>
      <c r="D393" s="89">
        <v>165.45</v>
      </c>
      <c r="E393" s="89"/>
    </row>
    <row r="394" spans="3:5">
      <c r="C394" s="88">
        <v>44504</v>
      </c>
      <c r="D394" s="89">
        <v>168.5</v>
      </c>
      <c r="E394" s="89"/>
    </row>
    <row r="395" spans="3:5">
      <c r="C395" s="88">
        <v>44505</v>
      </c>
      <c r="D395" s="89">
        <v>173.85</v>
      </c>
      <c r="E395" s="89"/>
    </row>
    <row r="396" spans="3:5">
      <c r="C396" s="88">
        <v>44508</v>
      </c>
      <c r="D396" s="89">
        <v>176.16200000000001</v>
      </c>
      <c r="E396" s="89"/>
    </row>
    <row r="397" spans="3:5">
      <c r="C397" s="88">
        <v>44509</v>
      </c>
      <c r="D397" s="89">
        <v>175.76300000000001</v>
      </c>
      <c r="E397" s="89"/>
    </row>
    <row r="398" spans="3:5">
      <c r="C398" s="88">
        <v>44510</v>
      </c>
      <c r="D398" s="89">
        <v>178.19399999999999</v>
      </c>
      <c r="E398" s="89"/>
    </row>
    <row r="399" spans="3:5">
      <c r="C399" s="88">
        <v>44511</v>
      </c>
      <c r="D399" s="89">
        <v>175.65</v>
      </c>
      <c r="E399" s="89"/>
    </row>
    <row r="400" spans="3:5">
      <c r="C400" s="88">
        <v>44512</v>
      </c>
      <c r="D400" s="89">
        <v>174.25</v>
      </c>
      <c r="E400" s="89"/>
    </row>
    <row r="401" spans="3:5">
      <c r="C401" s="88">
        <v>44515</v>
      </c>
      <c r="D401" s="89">
        <v>176.85</v>
      </c>
      <c r="E401" s="89"/>
    </row>
    <row r="402" spans="3:5">
      <c r="C402" s="88">
        <v>44516</v>
      </c>
      <c r="D402" s="89">
        <v>176.95</v>
      </c>
      <c r="E402" s="89"/>
    </row>
    <row r="403" spans="3:5">
      <c r="C403" s="88">
        <v>44517</v>
      </c>
      <c r="D403" s="89">
        <v>178.23599999999999</v>
      </c>
      <c r="E403" s="89"/>
    </row>
    <row r="404" spans="3:5">
      <c r="C404" s="88">
        <v>44518</v>
      </c>
      <c r="D404" s="89">
        <v>178.31800000000001</v>
      </c>
      <c r="E404" s="89"/>
    </row>
    <row r="405" spans="3:5">
      <c r="C405" s="88">
        <v>44519</v>
      </c>
      <c r="D405" s="89">
        <v>185.63499999999999</v>
      </c>
      <c r="E405" s="89"/>
    </row>
    <row r="406" spans="3:5">
      <c r="C406" s="88">
        <v>44522</v>
      </c>
      <c r="D406" s="89">
        <v>183.81899999999999</v>
      </c>
      <c r="E406" s="89"/>
    </row>
    <row r="407" spans="3:5">
      <c r="C407" s="88">
        <v>44523</v>
      </c>
      <c r="D407" s="89">
        <v>179.25200000000001</v>
      </c>
      <c r="E407" s="89"/>
    </row>
    <row r="408" spans="3:5">
      <c r="C408" s="88">
        <v>44524</v>
      </c>
      <c r="D408" s="89">
        <v>178.13399999999999</v>
      </c>
      <c r="E408" s="89"/>
    </row>
    <row r="409" spans="3:5">
      <c r="C409" s="88">
        <v>44526</v>
      </c>
      <c r="D409" s="89">
        <v>180.10499999999999</v>
      </c>
      <c r="E409" s="89"/>
    </row>
    <row r="410" spans="3:5">
      <c r="C410" s="88">
        <v>44529</v>
      </c>
      <c r="D410" s="89">
        <v>177.38200000000001</v>
      </c>
      <c r="E410" s="89"/>
    </row>
    <row r="411" spans="3:5">
      <c r="C411" s="88">
        <v>44530</v>
      </c>
      <c r="D411" s="89">
        <v>178.17500000000001</v>
      </c>
      <c r="E411" s="89"/>
    </row>
    <row r="412" spans="3:5">
      <c r="C412" s="88">
        <v>44531</v>
      </c>
      <c r="D412" s="89">
        <v>177.25</v>
      </c>
      <c r="E412" s="89"/>
    </row>
    <row r="413" spans="3:5">
      <c r="C413" s="88">
        <v>44532</v>
      </c>
      <c r="D413" s="89">
        <v>173</v>
      </c>
      <c r="E413" s="89"/>
    </row>
    <row r="414" spans="3:5">
      <c r="C414" s="88">
        <v>44533</v>
      </c>
      <c r="D414" s="89">
        <v>172.75</v>
      </c>
      <c r="E414" s="89"/>
    </row>
    <row r="415" spans="3:5">
      <c r="C415" s="88">
        <v>44536</v>
      </c>
      <c r="D415" s="89">
        <v>169.65</v>
      </c>
      <c r="E415" s="89"/>
    </row>
    <row r="416" spans="3:5">
      <c r="C416" s="88">
        <v>44537</v>
      </c>
      <c r="D416" s="89">
        <v>174.6</v>
      </c>
      <c r="E416" s="89"/>
    </row>
    <row r="417" spans="3:5">
      <c r="C417" s="88">
        <v>44538</v>
      </c>
      <c r="D417" s="89">
        <v>176.15100000000001</v>
      </c>
      <c r="E417" s="89"/>
    </row>
    <row r="418" spans="3:5">
      <c r="C418" s="88">
        <v>44539</v>
      </c>
      <c r="D418" s="89">
        <v>175.75</v>
      </c>
      <c r="E418" s="89"/>
    </row>
    <row r="419" spans="3:5">
      <c r="C419" s="88">
        <v>44540</v>
      </c>
      <c r="D419" s="89">
        <v>175.417</v>
      </c>
      <c r="E419" s="89"/>
    </row>
    <row r="420" spans="3:5">
      <c r="C420" s="88">
        <v>44543</v>
      </c>
      <c r="D420" s="89">
        <v>172</v>
      </c>
      <c r="E420" s="89"/>
    </row>
    <row r="421" spans="3:5">
      <c r="C421" s="88">
        <v>44544</v>
      </c>
      <c r="D421" s="89">
        <v>167.55</v>
      </c>
      <c r="E421" s="89"/>
    </row>
    <row r="422" spans="3:5">
      <c r="C422" s="88">
        <v>44545</v>
      </c>
      <c r="D422" s="89">
        <v>168.59800000000001</v>
      </c>
      <c r="E422" s="89"/>
    </row>
    <row r="423" spans="3:5">
      <c r="C423" s="88">
        <v>44546</v>
      </c>
      <c r="D423" s="89">
        <v>173.369</v>
      </c>
      <c r="E423" s="89"/>
    </row>
    <row r="424" spans="3:5">
      <c r="C424" s="88">
        <v>44547</v>
      </c>
      <c r="D424" s="89">
        <v>167.71100000000001</v>
      </c>
      <c r="E424" s="89"/>
    </row>
    <row r="425" spans="3:5">
      <c r="C425" s="88">
        <v>44550</v>
      </c>
      <c r="D425" s="89">
        <v>166.85</v>
      </c>
      <c r="E425" s="89"/>
    </row>
    <row r="426" spans="3:5">
      <c r="C426" s="88">
        <v>44551</v>
      </c>
      <c r="D426" s="89">
        <v>167.851</v>
      </c>
      <c r="E426" s="89"/>
    </row>
    <row r="427" spans="3:5">
      <c r="C427" s="88">
        <v>44552</v>
      </c>
      <c r="D427" s="89">
        <v>169.27</v>
      </c>
      <c r="E427" s="89"/>
    </row>
    <row r="428" spans="3:5">
      <c r="C428" s="88">
        <v>44553</v>
      </c>
      <c r="D428" s="89">
        <v>170.428</v>
      </c>
      <c r="E428" s="89"/>
    </row>
    <row r="429" spans="3:5">
      <c r="C429" s="88">
        <v>44557</v>
      </c>
      <c r="D429" s="89">
        <v>171.03700000000001</v>
      </c>
      <c r="E429" s="89"/>
    </row>
    <row r="430" spans="3:5">
      <c r="C430" s="88">
        <v>44558</v>
      </c>
      <c r="D430" s="89">
        <v>170.18299999999999</v>
      </c>
      <c r="E430" s="89"/>
    </row>
    <row r="431" spans="3:5">
      <c r="C431" s="88">
        <v>44559</v>
      </c>
      <c r="D431" s="89">
        <v>170.84</v>
      </c>
      <c r="E431" s="89"/>
    </row>
    <row r="432" spans="3:5">
      <c r="C432" s="88">
        <v>44560</v>
      </c>
      <c r="D432" s="89">
        <v>169.7</v>
      </c>
      <c r="E432" s="89"/>
    </row>
    <row r="433" spans="3:5">
      <c r="C433" s="88">
        <v>44561</v>
      </c>
      <c r="D433" s="89">
        <v>168.95599999999999</v>
      </c>
      <c r="E433" s="89"/>
    </row>
    <row r="434" spans="3:5">
      <c r="C434" s="88">
        <v>44564</v>
      </c>
      <c r="D434" s="89">
        <v>167.55</v>
      </c>
      <c r="E434" s="89"/>
    </row>
    <row r="435" spans="3:5">
      <c r="C435" s="88">
        <v>44565</v>
      </c>
      <c r="D435" s="89">
        <v>170.43799999999999</v>
      </c>
      <c r="E435" s="89"/>
    </row>
    <row r="436" spans="3:5">
      <c r="C436" s="88">
        <v>44566</v>
      </c>
      <c r="D436" s="89">
        <v>166.88300000000001</v>
      </c>
      <c r="E436" s="89"/>
    </row>
    <row r="437" spans="3:5">
      <c r="C437" s="88">
        <v>44567</v>
      </c>
      <c r="D437" s="89">
        <v>163.45099999999999</v>
      </c>
      <c r="E437" s="89"/>
    </row>
    <row r="438" spans="3:5">
      <c r="C438" s="88">
        <v>44568</v>
      </c>
      <c r="D438" s="89">
        <v>163.839</v>
      </c>
      <c r="E438" s="89"/>
    </row>
    <row r="439" spans="3:5">
      <c r="C439" s="88">
        <v>44571</v>
      </c>
      <c r="D439" s="89">
        <v>160.58600000000001</v>
      </c>
      <c r="E439" s="89"/>
    </row>
    <row r="440" spans="3:5">
      <c r="C440" s="88">
        <v>44572</v>
      </c>
      <c r="D440" s="89">
        <v>161.5</v>
      </c>
      <c r="E440" s="89"/>
    </row>
    <row r="441" spans="3:5">
      <c r="C441" s="88">
        <v>44573</v>
      </c>
      <c r="D441" s="89">
        <v>166.57499999999999</v>
      </c>
      <c r="E441" s="89"/>
    </row>
    <row r="442" spans="3:5">
      <c r="C442" s="88">
        <v>44574</v>
      </c>
      <c r="D442" s="89">
        <v>165.251</v>
      </c>
      <c r="E442" s="89"/>
    </row>
    <row r="443" spans="3:5">
      <c r="C443" s="88">
        <v>44575</v>
      </c>
      <c r="D443" s="89">
        <v>160.15</v>
      </c>
      <c r="E443" s="89"/>
    </row>
    <row r="444" spans="3:5">
      <c r="C444" s="88">
        <v>44579</v>
      </c>
      <c r="D444" s="89">
        <v>159.10499999999999</v>
      </c>
      <c r="E444" s="89"/>
    </row>
    <row r="445" spans="3:5">
      <c r="C445" s="88">
        <v>44580</v>
      </c>
      <c r="D445" s="89">
        <v>158.762</v>
      </c>
      <c r="E445" s="89"/>
    </row>
    <row r="446" spans="3:5">
      <c r="C446" s="88">
        <v>44581</v>
      </c>
      <c r="D446" s="89">
        <v>156.76599999999999</v>
      </c>
      <c r="E446" s="89"/>
    </row>
    <row r="447" spans="3:5">
      <c r="C447" s="88">
        <v>44582</v>
      </c>
      <c r="D447" s="89">
        <v>149.94999999999999</v>
      </c>
      <c r="E447" s="89"/>
    </row>
    <row r="448" spans="3:5">
      <c r="C448" s="88">
        <v>44585</v>
      </c>
      <c r="D448" s="89">
        <v>139</v>
      </c>
      <c r="E448" s="89"/>
    </row>
    <row r="449" spans="3:5">
      <c r="C449" s="88">
        <v>44586</v>
      </c>
      <c r="D449" s="89">
        <v>142.24299999999999</v>
      </c>
      <c r="E449" s="89"/>
    </row>
    <row r="450" spans="3:5">
      <c r="C450" s="88">
        <v>44587</v>
      </c>
      <c r="D450" s="89">
        <v>144.75</v>
      </c>
      <c r="E450" s="89"/>
    </row>
    <row r="451" spans="3:5">
      <c r="C451" s="88">
        <v>44588</v>
      </c>
      <c r="D451" s="89">
        <v>140.80000000000001</v>
      </c>
      <c r="E451" s="89"/>
    </row>
    <row r="452" spans="3:5">
      <c r="C452" s="88">
        <v>44589</v>
      </c>
      <c r="D452" s="89">
        <v>140.86099999999999</v>
      </c>
      <c r="E452" s="89"/>
    </row>
    <row r="453" spans="3:5">
      <c r="C453" s="88">
        <v>44592</v>
      </c>
      <c r="D453" s="89">
        <v>144.75</v>
      </c>
      <c r="E453" s="89"/>
    </row>
    <row r="454" spans="3:5">
      <c r="C454" s="88">
        <v>44593</v>
      </c>
      <c r="D454" s="89">
        <v>150</v>
      </c>
      <c r="E454" s="89"/>
    </row>
    <row r="455" spans="3:5">
      <c r="C455" s="88">
        <v>44594</v>
      </c>
      <c r="D455" s="89">
        <v>155.05000000000001</v>
      </c>
      <c r="E455" s="89"/>
    </row>
    <row r="456" spans="3:5">
      <c r="C456" s="88">
        <v>44595</v>
      </c>
      <c r="D456" s="89">
        <v>141.738</v>
      </c>
      <c r="E456" s="89"/>
    </row>
    <row r="457" spans="3:5">
      <c r="C457" s="88">
        <v>44596</v>
      </c>
      <c r="D457" s="89">
        <v>155.607</v>
      </c>
      <c r="E457" s="89"/>
    </row>
    <row r="458" spans="3:5">
      <c r="C458" s="88">
        <v>44599</v>
      </c>
      <c r="D458" s="89">
        <v>158.52000000000001</v>
      </c>
      <c r="E458" s="89"/>
    </row>
    <row r="459" spans="3:5">
      <c r="C459" s="88">
        <v>44600</v>
      </c>
      <c r="D459" s="89">
        <v>156.751</v>
      </c>
      <c r="E459" s="89"/>
    </row>
    <row r="460" spans="3:5">
      <c r="C460" s="88">
        <v>44601</v>
      </c>
      <c r="D460" s="89">
        <v>162.874</v>
      </c>
      <c r="E460" s="89"/>
    </row>
    <row r="461" spans="3:5">
      <c r="C461" s="88">
        <v>44602</v>
      </c>
      <c r="D461" s="89">
        <v>158.35</v>
      </c>
      <c r="E461" s="89"/>
    </row>
    <row r="462" spans="3:5">
      <c r="C462" s="88">
        <v>44603</v>
      </c>
      <c r="D462" s="89">
        <v>158.13499999999999</v>
      </c>
      <c r="E462" s="89"/>
    </row>
    <row r="463" spans="3:5">
      <c r="C463" s="88">
        <v>44606</v>
      </c>
      <c r="D463" s="89">
        <v>151.751</v>
      </c>
      <c r="E463" s="89"/>
    </row>
    <row r="464" spans="3:5">
      <c r="C464" s="88">
        <v>44607</v>
      </c>
      <c r="D464" s="89">
        <v>155.167</v>
      </c>
      <c r="E464" s="89"/>
    </row>
    <row r="465" spans="3:5">
      <c r="C465" s="88">
        <v>44608</v>
      </c>
      <c r="D465" s="89">
        <v>155.791</v>
      </c>
      <c r="E465" s="89"/>
    </row>
    <row r="466" spans="3:5">
      <c r="C466" s="88">
        <v>44609</v>
      </c>
      <c r="D466" s="89">
        <v>158.14599999999999</v>
      </c>
      <c r="E466" s="89"/>
    </row>
    <row r="467" spans="3:5">
      <c r="C467" s="88">
        <v>44610</v>
      </c>
      <c r="D467" s="89">
        <v>155.5</v>
      </c>
      <c r="E467" s="89"/>
    </row>
    <row r="468" spans="3:5">
      <c r="C468" s="88">
        <v>44614</v>
      </c>
      <c r="D468" s="89">
        <v>150.47900000000001</v>
      </c>
      <c r="E468" s="89"/>
    </row>
    <row r="469" spans="3:5">
      <c r="C469" s="88">
        <v>44615</v>
      </c>
      <c r="D469" s="89">
        <v>151.65100000000001</v>
      </c>
      <c r="E469" s="89"/>
    </row>
    <row r="470" spans="3:5">
      <c r="C470" s="88">
        <v>44616</v>
      </c>
      <c r="D470" s="89">
        <v>139.83799999999999</v>
      </c>
      <c r="E470" s="89"/>
    </row>
    <row r="471" spans="3:5">
      <c r="C471" s="88">
        <v>44617</v>
      </c>
      <c r="D471" s="89">
        <v>150.55000000000001</v>
      </c>
      <c r="E471" s="89"/>
    </row>
    <row r="472" spans="3:5">
      <c r="C472" s="88">
        <v>44620</v>
      </c>
      <c r="D472" s="89">
        <v>152.42500000000001</v>
      </c>
      <c r="E472" s="89"/>
    </row>
    <row r="473" spans="3:5">
      <c r="C473" s="88">
        <v>44621</v>
      </c>
      <c r="D473" s="89">
        <v>152.733</v>
      </c>
      <c r="E473" s="89"/>
    </row>
    <row r="474" spans="3:5">
      <c r="C474" s="88">
        <v>44622</v>
      </c>
      <c r="D474" s="89">
        <v>150.84899999999999</v>
      </c>
      <c r="E474" s="89"/>
    </row>
    <row r="475" spans="3:5">
      <c r="C475" s="88">
        <v>44623</v>
      </c>
      <c r="D475" s="89">
        <v>153.53200000000001</v>
      </c>
      <c r="E475" s="89"/>
    </row>
    <row r="476" spans="3:5">
      <c r="C476" s="88">
        <v>44624</v>
      </c>
      <c r="D476" s="89">
        <v>147.15899999999999</v>
      </c>
      <c r="E476" s="89"/>
    </row>
    <row r="477" spans="3:5">
      <c r="C477" s="88">
        <v>44627</v>
      </c>
      <c r="D477" s="89">
        <v>145.44399999999999</v>
      </c>
      <c r="E477" s="89"/>
    </row>
    <row r="478" spans="3:5">
      <c r="C478" s="88">
        <v>44628</v>
      </c>
      <c r="D478" s="89">
        <v>136.684</v>
      </c>
      <c r="E478" s="89"/>
    </row>
    <row r="479" spans="3:5">
      <c r="C479" s="88">
        <v>44629</v>
      </c>
      <c r="D479" s="89">
        <v>139.5</v>
      </c>
      <c r="E479" s="89"/>
    </row>
    <row r="480" spans="3:5">
      <c r="C480" s="88">
        <v>44630</v>
      </c>
      <c r="D480" s="89">
        <v>145.685</v>
      </c>
      <c r="E480" s="89"/>
    </row>
    <row r="481" spans="3:5">
      <c r="C481" s="88">
        <v>44631</v>
      </c>
      <c r="D481" s="89">
        <v>149.57499999999999</v>
      </c>
      <c r="E481" s="89"/>
    </row>
    <row r="482" spans="3:5">
      <c r="C482" s="88">
        <v>44634</v>
      </c>
      <c r="D482" s="89">
        <v>145.98099999999999</v>
      </c>
      <c r="E482" s="89"/>
    </row>
    <row r="483" spans="3:5">
      <c r="C483" s="88">
        <v>44635</v>
      </c>
      <c r="D483" s="89">
        <v>142.85</v>
      </c>
      <c r="E483" s="89"/>
    </row>
    <row r="484" spans="3:5">
      <c r="C484" s="88">
        <v>44636</v>
      </c>
      <c r="D484" s="89">
        <v>148.5</v>
      </c>
      <c r="E484" s="89"/>
    </row>
    <row r="485" spans="3:5">
      <c r="C485" s="88">
        <v>44637</v>
      </c>
      <c r="D485" s="89">
        <v>152.64099999999999</v>
      </c>
      <c r="E485" s="89"/>
    </row>
    <row r="486" spans="3:5">
      <c r="C486" s="88">
        <v>44638</v>
      </c>
      <c r="D486" s="89">
        <v>156.81299999999999</v>
      </c>
      <c r="E486" s="89"/>
    </row>
    <row r="487" spans="3:5">
      <c r="C487" s="88">
        <v>44641</v>
      </c>
      <c r="D487" s="89">
        <v>161.12100000000001</v>
      </c>
      <c r="E487" s="89"/>
    </row>
    <row r="488" spans="3:5">
      <c r="C488" s="88">
        <v>44642</v>
      </c>
      <c r="D488" s="89">
        <v>161.80600000000001</v>
      </c>
      <c r="E488" s="89"/>
    </row>
    <row r="489" spans="3:5">
      <c r="C489" s="88">
        <v>44643</v>
      </c>
      <c r="D489" s="89">
        <v>163.70500000000001</v>
      </c>
      <c r="E489" s="89"/>
    </row>
    <row r="490" spans="3:5">
      <c r="C490" s="88">
        <v>44644</v>
      </c>
      <c r="D490" s="89">
        <v>163.75</v>
      </c>
      <c r="E490" s="89"/>
    </row>
    <row r="491" spans="3:5">
      <c r="C491" s="88">
        <v>44645</v>
      </c>
      <c r="D491" s="89">
        <v>164</v>
      </c>
      <c r="E491" s="89"/>
    </row>
    <row r="492" spans="3:5">
      <c r="C492" s="88">
        <v>44648</v>
      </c>
      <c r="D492" s="89">
        <v>164.97499999999999</v>
      </c>
      <c r="E492" s="89"/>
    </row>
    <row r="493" spans="3:5">
      <c r="C493" s="88">
        <v>44649</v>
      </c>
      <c r="D493" s="89">
        <v>170.38399999999999</v>
      </c>
      <c r="E493" s="89"/>
    </row>
    <row r="494" spans="3:5">
      <c r="C494" s="88">
        <v>44650</v>
      </c>
      <c r="D494" s="89">
        <v>168.51</v>
      </c>
      <c r="E494" s="89"/>
    </row>
    <row r="495" spans="3:5">
      <c r="C495" s="88">
        <v>44651</v>
      </c>
      <c r="D495" s="89">
        <v>166.44499999999999</v>
      </c>
      <c r="E495" s="89"/>
    </row>
    <row r="496" spans="3:5">
      <c r="C496" s="88">
        <v>44652</v>
      </c>
      <c r="D496" s="89">
        <v>164.15</v>
      </c>
      <c r="E496" s="89"/>
    </row>
    <row r="497" spans="3:5">
      <c r="C497" s="88">
        <v>44655</v>
      </c>
      <c r="D497" s="89">
        <v>164.125</v>
      </c>
      <c r="E497" s="89"/>
    </row>
    <row r="498" spans="3:5">
      <c r="C498" s="88">
        <v>44656</v>
      </c>
      <c r="D498" s="89">
        <v>167.74199999999999</v>
      </c>
      <c r="E498" s="89"/>
    </row>
    <row r="499" spans="3:5">
      <c r="C499" s="88">
        <v>44657</v>
      </c>
      <c r="D499" s="89">
        <v>161.65100000000001</v>
      </c>
      <c r="E499" s="89"/>
    </row>
    <row r="500" spans="3:5">
      <c r="C500" s="88">
        <v>44658</v>
      </c>
      <c r="D500" s="89">
        <v>158.4</v>
      </c>
      <c r="E500" s="89"/>
    </row>
    <row r="501" spans="3:5">
      <c r="C501" s="88">
        <v>44659</v>
      </c>
      <c r="D501" s="89">
        <v>156.75</v>
      </c>
      <c r="E501" s="89"/>
    </row>
    <row r="502" spans="3:5">
      <c r="C502" s="88">
        <v>44662</v>
      </c>
      <c r="D502" s="89">
        <v>152.71299999999999</v>
      </c>
      <c r="E502" s="89"/>
    </row>
    <row r="503" spans="3:5">
      <c r="C503" s="88">
        <v>44663</v>
      </c>
      <c r="D503" s="89">
        <v>153.69300000000001</v>
      </c>
      <c r="E503" s="89"/>
    </row>
    <row r="504" spans="3:5">
      <c r="C504" s="88">
        <v>44664</v>
      </c>
      <c r="D504" s="89">
        <v>150.01900000000001</v>
      </c>
      <c r="E504" s="89"/>
    </row>
    <row r="505" spans="3:5">
      <c r="C505" s="88">
        <v>44665</v>
      </c>
      <c r="D505" s="89">
        <v>155.38999999999999</v>
      </c>
      <c r="E505" s="89"/>
    </row>
    <row r="506" spans="3:5">
      <c r="C506" s="88">
        <v>44669</v>
      </c>
      <c r="D506" s="89">
        <v>151.524</v>
      </c>
      <c r="E506" s="89"/>
    </row>
    <row r="507" spans="3:5">
      <c r="C507" s="88">
        <v>44670</v>
      </c>
      <c r="D507" s="89">
        <v>152.03</v>
      </c>
      <c r="E507" s="89"/>
    </row>
    <row r="508" spans="3:5">
      <c r="C508" s="88">
        <v>44671</v>
      </c>
      <c r="D508" s="89">
        <v>157.60300000000001</v>
      </c>
      <c r="E508" s="89"/>
    </row>
    <row r="509" spans="3:5">
      <c r="C509" s="88">
        <v>44672</v>
      </c>
      <c r="D509" s="89">
        <v>154.714</v>
      </c>
      <c r="E509" s="89"/>
    </row>
    <row r="510" spans="3:5">
      <c r="C510" s="88">
        <v>44673</v>
      </c>
      <c r="D510" s="89">
        <v>148.25</v>
      </c>
      <c r="E510" s="89"/>
    </row>
    <row r="511" spans="3:5">
      <c r="C511" s="88">
        <v>44676</v>
      </c>
      <c r="D511" s="89">
        <v>144.023</v>
      </c>
      <c r="E511" s="89"/>
    </row>
    <row r="512" spans="3:5">
      <c r="C512" s="88">
        <v>44677</v>
      </c>
      <c r="D512" s="89">
        <v>144.80000000000001</v>
      </c>
      <c r="E512" s="89"/>
    </row>
    <row r="513" spans="3:5">
      <c r="C513" s="88">
        <v>44678</v>
      </c>
      <c r="D513" s="89">
        <v>140.19200000000001</v>
      </c>
      <c r="E513" s="89"/>
    </row>
    <row r="514" spans="3:5">
      <c r="C514" s="88">
        <v>44679</v>
      </c>
      <c r="D514" s="89">
        <v>142.178</v>
      </c>
      <c r="E514" s="89"/>
    </row>
    <row r="515" spans="3:5">
      <c r="C515" s="88">
        <v>44680</v>
      </c>
      <c r="D515" s="89">
        <v>129.84899999999999</v>
      </c>
      <c r="E515" s="89"/>
    </row>
    <row r="516" spans="3:5">
      <c r="C516" s="88">
        <v>44683</v>
      </c>
      <c r="D516" s="89">
        <v>122.401</v>
      </c>
      <c r="E516" s="89"/>
    </row>
    <row r="517" spans="3:5">
      <c r="C517" s="88">
        <v>44684</v>
      </c>
      <c r="D517" s="89">
        <v>124.054</v>
      </c>
      <c r="E517" s="89"/>
    </row>
    <row r="518" spans="3:5">
      <c r="C518" s="88">
        <v>44685</v>
      </c>
      <c r="D518" s="89">
        <v>123.6</v>
      </c>
      <c r="E518" s="89"/>
    </row>
    <row r="519" spans="3:5">
      <c r="C519" s="88">
        <v>44686</v>
      </c>
      <c r="D519" s="89">
        <v>123</v>
      </c>
      <c r="E519" s="89"/>
    </row>
    <row r="520" spans="3:5">
      <c r="C520" s="88">
        <v>44687</v>
      </c>
      <c r="D520" s="89">
        <v>114.85</v>
      </c>
      <c r="E520" s="89"/>
    </row>
    <row r="521" spans="3:5">
      <c r="C521" s="88">
        <v>44690</v>
      </c>
      <c r="D521" s="89">
        <v>111.313</v>
      </c>
      <c r="E521" s="89"/>
    </row>
    <row r="522" spans="3:5">
      <c r="C522" s="88">
        <v>44691</v>
      </c>
      <c r="D522" s="89">
        <v>111.25</v>
      </c>
      <c r="E522" s="89"/>
    </row>
    <row r="523" spans="3:5">
      <c r="C523" s="88">
        <v>44692</v>
      </c>
      <c r="D523" s="89">
        <v>108.104</v>
      </c>
      <c r="E523" s="89"/>
    </row>
    <row r="524" spans="3:5">
      <c r="C524" s="88">
        <v>44693</v>
      </c>
      <c r="D524" s="89">
        <v>102.75</v>
      </c>
      <c r="E524" s="89"/>
    </row>
    <row r="525" spans="3:5">
      <c r="C525" s="88">
        <v>44694</v>
      </c>
      <c r="D525" s="89">
        <v>109.069</v>
      </c>
      <c r="E525" s="89"/>
    </row>
    <row r="526" spans="3:5">
      <c r="C526" s="88">
        <v>44697</v>
      </c>
      <c r="D526" s="89">
        <v>113.1</v>
      </c>
      <c r="E526" s="89"/>
    </row>
    <row r="527" spans="3:5">
      <c r="C527" s="88">
        <v>44698</v>
      </c>
      <c r="D527" s="89">
        <v>113.27500000000001</v>
      </c>
      <c r="E527" s="89"/>
    </row>
    <row r="528" spans="3:5">
      <c r="C528" s="88">
        <v>44699</v>
      </c>
      <c r="D528" s="89">
        <v>111.44</v>
      </c>
      <c r="E528" s="89"/>
    </row>
    <row r="529" spans="3:5">
      <c r="C529" s="88">
        <v>44700</v>
      </c>
      <c r="D529" s="89">
        <v>106.28100000000001</v>
      </c>
      <c r="E529" s="89"/>
    </row>
    <row r="530" spans="3:5">
      <c r="C530" s="88">
        <v>44701</v>
      </c>
      <c r="D530" s="89">
        <v>109.569</v>
      </c>
      <c r="E530" s="89"/>
    </row>
    <row r="531" spans="3:5">
      <c r="C531" s="88">
        <v>44704</v>
      </c>
      <c r="D531" s="89">
        <v>108.461</v>
      </c>
      <c r="E531" s="89"/>
    </row>
    <row r="532" spans="3:5">
      <c r="C532" s="88">
        <v>44705</v>
      </c>
      <c r="D532" s="89">
        <v>104.02500000000001</v>
      </c>
      <c r="E532" s="89"/>
    </row>
    <row r="533" spans="3:5">
      <c r="C533" s="88">
        <v>44706</v>
      </c>
      <c r="D533" s="89">
        <v>103.65600000000001</v>
      </c>
      <c r="E533" s="89"/>
    </row>
    <row r="534" spans="3:5">
      <c r="C534" s="88">
        <v>44707</v>
      </c>
      <c r="D534" s="89">
        <v>107.97</v>
      </c>
      <c r="E534" s="89"/>
    </row>
    <row r="535" spans="3:5">
      <c r="C535" s="88">
        <v>44708</v>
      </c>
      <c r="D535" s="89">
        <v>113.55</v>
      </c>
      <c r="E535" s="89"/>
    </row>
    <row r="536" spans="3:5">
      <c r="C536" s="88">
        <v>44712</v>
      </c>
      <c r="D536" s="89">
        <v>116.28</v>
      </c>
      <c r="E536" s="89"/>
    </row>
    <row r="537" spans="3:5">
      <c r="C537" s="88">
        <v>44713</v>
      </c>
      <c r="D537" s="89">
        <v>122.256</v>
      </c>
      <c r="E537" s="89"/>
    </row>
    <row r="538" spans="3:5">
      <c r="C538" s="88">
        <v>44714</v>
      </c>
      <c r="D538" s="89">
        <v>121.684</v>
      </c>
      <c r="E538" s="89"/>
    </row>
    <row r="539" spans="3:5">
      <c r="C539" s="88">
        <v>44715</v>
      </c>
      <c r="D539" s="89">
        <v>124.2</v>
      </c>
      <c r="E539" s="89"/>
    </row>
    <row r="540" spans="3:5">
      <c r="C540" s="88">
        <v>44718</v>
      </c>
      <c r="D540" s="89">
        <v>125.245</v>
      </c>
      <c r="E540" s="89"/>
    </row>
    <row r="541" spans="3:5">
      <c r="C541" s="88">
        <v>44719</v>
      </c>
      <c r="D541" s="89">
        <v>122.005</v>
      </c>
      <c r="E541" s="89"/>
    </row>
    <row r="542" spans="3:5">
      <c r="C542" s="88">
        <v>44720</v>
      </c>
      <c r="D542" s="89">
        <v>122.61</v>
      </c>
      <c r="E542" s="89"/>
    </row>
    <row r="543" spans="3:5">
      <c r="C543" s="88">
        <v>44721</v>
      </c>
      <c r="D543" s="89">
        <v>119.99</v>
      </c>
      <c r="E543" s="89"/>
    </row>
    <row r="544" spans="3:5">
      <c r="C544" s="88">
        <v>44722</v>
      </c>
      <c r="D544" s="89">
        <v>113.41500000000001</v>
      </c>
      <c r="E544" s="89"/>
    </row>
    <row r="545" spans="3:5">
      <c r="C545" s="88">
        <v>44725</v>
      </c>
      <c r="D545" s="89">
        <v>104.19</v>
      </c>
      <c r="E545" s="89"/>
    </row>
    <row r="546" spans="3:5">
      <c r="C546" s="88">
        <v>44726</v>
      </c>
      <c r="D546" s="89">
        <v>104.19</v>
      </c>
      <c r="E546" s="89"/>
    </row>
    <row r="547" spans="3:5">
      <c r="C547" s="88">
        <v>44727</v>
      </c>
      <c r="D547" s="89">
        <v>103.86</v>
      </c>
      <c r="E547" s="89"/>
    </row>
    <row r="548" spans="3:5">
      <c r="C548" s="88">
        <v>44728</v>
      </c>
      <c r="D548" s="89">
        <v>104.47</v>
      </c>
      <c r="E548" s="89"/>
    </row>
    <row r="549" spans="3:5">
      <c r="C549" s="88">
        <v>44729</v>
      </c>
      <c r="D549" s="89">
        <v>102.8</v>
      </c>
      <c r="E549" s="89"/>
    </row>
    <row r="550" spans="3:5">
      <c r="C550" s="88">
        <v>44733</v>
      </c>
      <c r="D550" s="89">
        <v>108.2</v>
      </c>
      <c r="E550" s="89"/>
    </row>
    <row r="551" spans="3:5">
      <c r="C551" s="88">
        <v>44734</v>
      </c>
      <c r="D551" s="89">
        <v>107.43</v>
      </c>
      <c r="E551" s="89"/>
    </row>
    <row r="552" spans="3:5">
      <c r="C552" s="88">
        <v>44735</v>
      </c>
      <c r="D552" s="89">
        <v>110.39</v>
      </c>
      <c r="E552" s="89"/>
    </row>
    <row r="553" spans="3:5">
      <c r="C553" s="88">
        <v>44736</v>
      </c>
      <c r="D553" s="89">
        <v>112.38</v>
      </c>
      <c r="E553" s="89"/>
    </row>
    <row r="554" spans="3:5">
      <c r="C554" s="88">
        <v>44739</v>
      </c>
      <c r="D554" s="89">
        <v>117.09</v>
      </c>
      <c r="E554" s="89"/>
    </row>
    <row r="555" spans="3:5">
      <c r="C555" s="88">
        <v>44740</v>
      </c>
      <c r="D555" s="89">
        <v>113.5</v>
      </c>
      <c r="E555" s="89"/>
    </row>
    <row r="556" spans="3:5">
      <c r="C556" s="88">
        <v>44741</v>
      </c>
      <c r="D556" s="89">
        <v>107.38</v>
      </c>
      <c r="E556" s="89"/>
    </row>
    <row r="557" spans="3:5">
      <c r="C557" s="88">
        <v>44742</v>
      </c>
      <c r="D557" s="89">
        <v>108.11</v>
      </c>
      <c r="E557" s="89"/>
    </row>
    <row r="558" spans="3:5">
      <c r="C558" s="88">
        <v>44743</v>
      </c>
      <c r="D558" s="89">
        <v>106.29</v>
      </c>
      <c r="E558" s="89"/>
    </row>
    <row r="559" spans="3:5">
      <c r="C559" s="88">
        <v>44747</v>
      </c>
      <c r="D559" s="89">
        <v>107.6</v>
      </c>
      <c r="E559" s="89"/>
    </row>
    <row r="560" spans="3:5">
      <c r="C560" s="88">
        <v>44748</v>
      </c>
      <c r="D560" s="89">
        <v>113.21</v>
      </c>
      <c r="E560" s="89"/>
    </row>
    <row r="561" spans="3:5">
      <c r="C561" s="88">
        <v>44749</v>
      </c>
      <c r="D561" s="89">
        <v>113.85</v>
      </c>
      <c r="E561" s="89"/>
    </row>
    <row r="562" spans="3:5">
      <c r="C562" s="88">
        <v>44750</v>
      </c>
      <c r="D562" s="89">
        <v>114.6</v>
      </c>
      <c r="E562" s="89"/>
    </row>
    <row r="563" spans="3:5">
      <c r="C563" s="88">
        <v>44753</v>
      </c>
      <c r="D563" s="89">
        <v>114.08</v>
      </c>
      <c r="E563" s="89"/>
    </row>
    <row r="564" spans="3:5">
      <c r="C564" s="88">
        <v>44754</v>
      </c>
      <c r="D564" s="89">
        <v>112.16</v>
      </c>
      <c r="E564" s="89"/>
    </row>
    <row r="565" spans="3:5">
      <c r="C565" s="88">
        <v>44755</v>
      </c>
      <c r="D565" s="89">
        <v>107.03</v>
      </c>
      <c r="E565" s="89"/>
    </row>
    <row r="566" spans="3:5">
      <c r="C566" s="88">
        <v>44756</v>
      </c>
      <c r="D566" s="89">
        <v>110.24</v>
      </c>
      <c r="E566" s="89"/>
    </row>
    <row r="567" spans="3:5">
      <c r="C567" s="88">
        <v>44757</v>
      </c>
      <c r="D567" s="89">
        <v>112.5</v>
      </c>
      <c r="E567" s="89"/>
    </row>
    <row r="568" spans="3:5">
      <c r="C568" s="88">
        <v>44760</v>
      </c>
      <c r="D568" s="89">
        <v>115</v>
      </c>
      <c r="E568" s="89"/>
    </row>
    <row r="569" spans="3:5">
      <c r="C569" s="88">
        <v>44761</v>
      </c>
      <c r="D569" s="89">
        <v>115.7</v>
      </c>
      <c r="E569" s="89"/>
    </row>
    <row r="570" spans="3:5">
      <c r="C570" s="88">
        <v>44762</v>
      </c>
      <c r="D570" s="89">
        <v>118.61499999999999</v>
      </c>
      <c r="E570" s="89"/>
    </row>
    <row r="571" spans="3:5">
      <c r="C571" s="88">
        <v>44763</v>
      </c>
      <c r="D571" s="89">
        <v>123.2</v>
      </c>
      <c r="E571" s="89"/>
    </row>
    <row r="572" spans="3:5">
      <c r="C572" s="88">
        <v>44764</v>
      </c>
      <c r="D572" s="89">
        <v>125.01</v>
      </c>
      <c r="E572" s="89"/>
    </row>
    <row r="573" spans="3:5">
      <c r="C573" s="88">
        <v>44767</v>
      </c>
      <c r="D573" s="89">
        <v>122.69499999999999</v>
      </c>
      <c r="E573" s="89"/>
    </row>
    <row r="574" spans="3:5">
      <c r="C574" s="88">
        <v>44768</v>
      </c>
      <c r="D574" s="89">
        <v>115.79</v>
      </c>
      <c r="E574" s="89"/>
    </row>
    <row r="575" spans="3:5">
      <c r="C575" s="88">
        <v>44769</v>
      </c>
      <c r="D575" s="89">
        <v>117.31</v>
      </c>
      <c r="E575" s="89"/>
    </row>
    <row r="576" spans="3:5">
      <c r="C576" s="88">
        <v>44770</v>
      </c>
      <c r="D576" s="89">
        <v>121.57</v>
      </c>
      <c r="E576" s="89"/>
    </row>
    <row r="577" spans="3:5">
      <c r="C577" s="88">
        <v>44771</v>
      </c>
      <c r="D577" s="89">
        <v>134.9</v>
      </c>
      <c r="E577" s="89"/>
    </row>
    <row r="578" spans="3:5">
      <c r="C578" s="88">
        <v>44774</v>
      </c>
      <c r="D578" s="89">
        <v>134.96</v>
      </c>
      <c r="E578" s="89"/>
    </row>
    <row r="579" spans="3:5">
      <c r="C579" s="88">
        <v>44775</v>
      </c>
      <c r="D579" s="89">
        <v>134.72</v>
      </c>
      <c r="E579" s="89"/>
    </row>
    <row r="580" spans="3:5">
      <c r="C580" s="88">
        <v>44776</v>
      </c>
      <c r="D580" s="89">
        <v>136.21</v>
      </c>
      <c r="E580" s="89"/>
    </row>
    <row r="581" spans="3:5">
      <c r="C581" s="88">
        <v>44777</v>
      </c>
      <c r="D581" s="89">
        <v>140.58000000000001</v>
      </c>
      <c r="E581" s="89"/>
    </row>
    <row r="582" spans="3:5">
      <c r="C582" s="88">
        <v>44778</v>
      </c>
      <c r="D582" s="89">
        <v>140.1</v>
      </c>
      <c r="E582" s="89"/>
    </row>
    <row r="583" spans="3:5">
      <c r="C583" s="88">
        <v>44781</v>
      </c>
      <c r="D583" s="89">
        <v>142.05000000000001</v>
      </c>
      <c r="E583" s="89"/>
    </row>
    <row r="584" spans="3:5">
      <c r="C584" s="88">
        <v>44782</v>
      </c>
      <c r="D584" s="89">
        <v>138.05199999999999</v>
      </c>
      <c r="E584" s="89"/>
    </row>
    <row r="585" spans="3:5">
      <c r="C585" s="88">
        <v>44783</v>
      </c>
      <c r="D585" s="89">
        <v>142.9</v>
      </c>
      <c r="E585" s="89"/>
    </row>
    <row r="586" spans="3:5">
      <c r="C586" s="88">
        <v>44784</v>
      </c>
      <c r="D586" s="89">
        <v>143.86000000000001</v>
      </c>
      <c r="E586" s="89"/>
    </row>
    <row r="587" spans="3:5">
      <c r="C587" s="88">
        <v>44785</v>
      </c>
      <c r="D587" s="89">
        <v>142.05000000000001</v>
      </c>
      <c r="E587" s="89"/>
    </row>
    <row r="588" spans="3:5">
      <c r="C588" s="88">
        <v>44788</v>
      </c>
      <c r="D588" s="89">
        <v>142.80000000000001</v>
      </c>
      <c r="E588" s="89"/>
    </row>
    <row r="589" spans="3:5">
      <c r="C589" s="88">
        <v>44789</v>
      </c>
      <c r="D589" s="89">
        <v>143.905</v>
      </c>
      <c r="E589" s="89"/>
    </row>
    <row r="590" spans="3:5">
      <c r="C590" s="88">
        <v>44790</v>
      </c>
      <c r="D590" s="89">
        <v>142.69</v>
      </c>
      <c r="E590" s="89"/>
    </row>
    <row r="591" spans="3:5">
      <c r="C591" s="88">
        <v>44791</v>
      </c>
      <c r="D591" s="89">
        <v>141.32</v>
      </c>
      <c r="E591" s="89"/>
    </row>
    <row r="592" spans="3:5">
      <c r="C592" s="88">
        <v>44792</v>
      </c>
      <c r="D592" s="89">
        <v>140.47</v>
      </c>
      <c r="E592" s="89"/>
    </row>
    <row r="593" spans="3:5">
      <c r="C593" s="88">
        <v>44795</v>
      </c>
      <c r="D593" s="89">
        <v>135.72</v>
      </c>
      <c r="E593" s="89"/>
    </row>
    <row r="594" spans="3:5">
      <c r="C594" s="88">
        <v>44796</v>
      </c>
      <c r="D594" s="89">
        <v>133.41</v>
      </c>
      <c r="E594" s="89"/>
    </row>
    <row r="595" spans="3:5">
      <c r="C595" s="88">
        <v>44797</v>
      </c>
      <c r="D595" s="89">
        <v>132.75</v>
      </c>
      <c r="E595" s="89"/>
    </row>
    <row r="596" spans="3:5">
      <c r="C596" s="88">
        <v>44798</v>
      </c>
      <c r="D596" s="89">
        <v>135.26</v>
      </c>
      <c r="E596" s="89"/>
    </row>
    <row r="597" spans="3:5">
      <c r="C597" s="88">
        <v>44799</v>
      </c>
      <c r="D597" s="89">
        <v>136.55000000000001</v>
      </c>
      <c r="E597" s="89"/>
    </row>
    <row r="598" spans="3:5">
      <c r="C598" s="88">
        <v>44802</v>
      </c>
      <c r="D598" s="89">
        <v>129.9</v>
      </c>
      <c r="E598" s="89"/>
    </row>
    <row r="599" spans="3:5">
      <c r="C599" s="88">
        <v>44803</v>
      </c>
      <c r="D599" s="89">
        <v>131.25</v>
      </c>
      <c r="E599" s="89"/>
    </row>
    <row r="600" spans="3:5">
      <c r="C600" s="88">
        <v>44804</v>
      </c>
      <c r="D600" s="89">
        <v>129.44999999999999</v>
      </c>
      <c r="E600" s="89"/>
    </row>
    <row r="601" spans="3:5">
      <c r="C601" s="88">
        <v>44805</v>
      </c>
      <c r="D601" s="89">
        <v>126</v>
      </c>
      <c r="E601" s="89"/>
    </row>
    <row r="602" spans="3:5">
      <c r="C602" s="88">
        <v>44806</v>
      </c>
      <c r="D602" s="89">
        <v>129.5</v>
      </c>
      <c r="E602" s="89"/>
    </row>
    <row r="603" spans="3:5">
      <c r="C603" s="88">
        <v>44810</v>
      </c>
      <c r="D603" s="89">
        <v>127.92</v>
      </c>
      <c r="E603" s="89"/>
    </row>
    <row r="604" spans="3:5">
      <c r="C604" s="88">
        <v>44811</v>
      </c>
      <c r="D604" s="89">
        <v>126.12</v>
      </c>
      <c r="E604" s="89"/>
    </row>
    <row r="605" spans="3:5">
      <c r="C605" s="88">
        <v>44812</v>
      </c>
      <c r="D605" s="89">
        <v>127.72</v>
      </c>
      <c r="E605" s="89"/>
    </row>
    <row r="606" spans="3:5">
      <c r="C606" s="88">
        <v>44813</v>
      </c>
      <c r="D606" s="89">
        <v>130.91</v>
      </c>
      <c r="E606" s="89"/>
    </row>
    <row r="607" spans="3:5">
      <c r="C607" s="88">
        <v>44816</v>
      </c>
      <c r="D607" s="89">
        <v>134.095</v>
      </c>
      <c r="E607" s="89"/>
    </row>
    <row r="608" spans="3:5">
      <c r="C608" s="88">
        <v>44817</v>
      </c>
      <c r="D608" s="89">
        <v>131.01</v>
      </c>
      <c r="E608" s="89"/>
    </row>
    <row r="609" spans="3:5">
      <c r="C609" s="88">
        <v>44818</v>
      </c>
      <c r="D609" s="89">
        <v>127.364</v>
      </c>
      <c r="E609" s="89"/>
    </row>
    <row r="610" spans="3:5">
      <c r="C610" s="88">
        <v>44819</v>
      </c>
      <c r="D610" s="89">
        <v>127.38</v>
      </c>
      <c r="E610" s="89"/>
    </row>
    <row r="611" spans="3:5">
      <c r="C611" s="88">
        <v>44820</v>
      </c>
      <c r="D611" s="89">
        <v>122.78</v>
      </c>
      <c r="E611" s="89"/>
    </row>
    <row r="612" spans="3:5">
      <c r="C612" s="88">
        <v>44823</v>
      </c>
      <c r="D612" s="89">
        <v>122.16</v>
      </c>
      <c r="E612" s="89"/>
    </row>
    <row r="613" spans="3:5">
      <c r="C613" s="88">
        <v>44824</v>
      </c>
      <c r="D613" s="89">
        <v>123.35</v>
      </c>
      <c r="E613" s="89"/>
    </row>
    <row r="614" spans="3:5">
      <c r="C614" s="88">
        <v>44825</v>
      </c>
      <c r="D614" s="89">
        <v>122.49</v>
      </c>
      <c r="E614" s="89"/>
    </row>
    <row r="615" spans="3:5">
      <c r="C615" s="88">
        <v>44826</v>
      </c>
      <c r="D615" s="89">
        <v>117.08</v>
      </c>
      <c r="E615" s="89"/>
    </row>
    <row r="616" spans="3:5">
      <c r="C616" s="88">
        <v>44827</v>
      </c>
      <c r="D616" s="89">
        <v>116</v>
      </c>
      <c r="E616" s="89"/>
    </row>
    <row r="617" spans="3:5">
      <c r="C617" s="88">
        <v>44830</v>
      </c>
      <c r="D617" s="89">
        <v>113.295</v>
      </c>
      <c r="E617" s="89"/>
    </row>
    <row r="618" spans="3:5">
      <c r="C618" s="88">
        <v>44831</v>
      </c>
      <c r="D618" s="89">
        <v>117.19499999999999</v>
      </c>
      <c r="E618" s="89"/>
    </row>
    <row r="619" spans="3:5">
      <c r="C619" s="88">
        <v>44832</v>
      </c>
      <c r="D619" s="89">
        <v>114.38</v>
      </c>
      <c r="E619" s="89"/>
    </row>
    <row r="620" spans="3:5">
      <c r="C620" s="88">
        <v>44833</v>
      </c>
      <c r="D620" s="89">
        <v>115.6</v>
      </c>
      <c r="E620" s="89"/>
    </row>
    <row r="621" spans="3:5">
      <c r="C621" s="88">
        <v>44834</v>
      </c>
      <c r="D621" s="89">
        <v>114.075</v>
      </c>
      <c r="E621" s="89"/>
    </row>
    <row r="622" spans="3:5">
      <c r="C622" s="88">
        <v>44837</v>
      </c>
      <c r="D622" s="89">
        <v>113.58</v>
      </c>
      <c r="E622" s="89"/>
    </row>
    <row r="623" spans="3:5">
      <c r="C623" s="88">
        <v>44838</v>
      </c>
      <c r="D623" s="89">
        <v>119.89</v>
      </c>
      <c r="E623" s="89"/>
    </row>
    <row r="624" spans="3:5">
      <c r="C624" s="88">
        <v>44839</v>
      </c>
      <c r="D624" s="89">
        <v>118.58</v>
      </c>
      <c r="E624" s="89"/>
    </row>
    <row r="625" spans="3:5">
      <c r="C625" s="88">
        <v>44840</v>
      </c>
      <c r="D625" s="89">
        <v>120.77</v>
      </c>
      <c r="E625" s="89"/>
    </row>
    <row r="626" spans="3:5">
      <c r="C626" s="88">
        <v>44841</v>
      </c>
      <c r="D626" s="89">
        <v>118</v>
      </c>
      <c r="E626" s="89"/>
    </row>
    <row r="627" spans="3:5">
      <c r="C627" s="88">
        <v>44844</v>
      </c>
      <c r="D627" s="89">
        <v>115.1</v>
      </c>
      <c r="E627" s="89"/>
    </row>
    <row r="628" spans="3:5">
      <c r="C628" s="88">
        <v>44845</v>
      </c>
      <c r="D628" s="89">
        <v>112.71</v>
      </c>
      <c r="E628" s="89"/>
    </row>
    <row r="629" spans="3:5">
      <c r="C629" s="88">
        <v>44846</v>
      </c>
      <c r="D629" s="89">
        <v>112.49</v>
      </c>
      <c r="E629" s="89"/>
    </row>
    <row r="630" spans="3:5">
      <c r="C630" s="88">
        <v>44847</v>
      </c>
      <c r="D630" s="89">
        <v>107.88</v>
      </c>
      <c r="E630" s="89"/>
    </row>
    <row r="631" spans="3:5">
      <c r="C631" s="88">
        <v>44848</v>
      </c>
      <c r="D631" s="89">
        <v>114.1</v>
      </c>
      <c r="E631" s="89"/>
    </row>
    <row r="632" spans="3:5">
      <c r="C632" s="88">
        <v>44851</v>
      </c>
      <c r="D632" s="89">
        <v>110.11</v>
      </c>
      <c r="E632" s="89"/>
    </row>
    <row r="633" spans="3:5">
      <c r="C633" s="88">
        <v>44852</v>
      </c>
      <c r="D633" s="89">
        <v>119.06</v>
      </c>
      <c r="E633" s="89"/>
    </row>
    <row r="634" spans="3:5">
      <c r="C634" s="88">
        <v>44853</v>
      </c>
      <c r="D634" s="89">
        <v>114.71</v>
      </c>
      <c r="E634" s="89"/>
    </row>
    <row r="635" spans="3:5">
      <c r="C635" s="88">
        <v>44854</v>
      </c>
      <c r="D635" s="89">
        <v>113.83</v>
      </c>
      <c r="E635" s="89"/>
    </row>
    <row r="636" spans="3:5">
      <c r="C636" s="88">
        <v>44855</v>
      </c>
      <c r="D636" s="89">
        <v>114.792</v>
      </c>
      <c r="E636" s="89"/>
    </row>
    <row r="637" spans="3:5">
      <c r="C637" s="88">
        <v>44858</v>
      </c>
      <c r="D637" s="89">
        <v>119.98</v>
      </c>
      <c r="E637" s="89"/>
    </row>
    <row r="638" spans="3:5">
      <c r="C638" s="88">
        <v>44859</v>
      </c>
      <c r="D638" s="89">
        <v>119.65</v>
      </c>
      <c r="E638" s="89"/>
    </row>
    <row r="639" spans="3:5">
      <c r="C639" s="88">
        <v>44860</v>
      </c>
      <c r="D639" s="89">
        <v>116</v>
      </c>
      <c r="E639" s="89"/>
    </row>
    <row r="640" spans="3:5">
      <c r="C640" s="88">
        <v>44861</v>
      </c>
      <c r="D640" s="89">
        <v>113.92</v>
      </c>
      <c r="E640" s="89"/>
    </row>
    <row r="641" spans="3:5">
      <c r="C641" s="88">
        <v>44862</v>
      </c>
      <c r="D641" s="89">
        <v>97.905000000000001</v>
      </c>
      <c r="E641" s="89"/>
    </row>
    <row r="642" spans="3:5">
      <c r="C642" s="88">
        <v>44865</v>
      </c>
      <c r="D642" s="89">
        <v>103.56</v>
      </c>
      <c r="E642" s="89"/>
    </row>
    <row r="643" spans="3:5">
      <c r="C643" s="88">
        <v>44866</v>
      </c>
      <c r="D643" s="89">
        <v>103.99</v>
      </c>
      <c r="E643" s="89"/>
    </row>
    <row r="644" spans="3:5">
      <c r="C644" s="88">
        <v>44867</v>
      </c>
      <c r="D644" s="89">
        <v>97.314999999999998</v>
      </c>
      <c r="E644" s="89"/>
    </row>
    <row r="645" spans="3:5">
      <c r="C645" s="88">
        <v>44868</v>
      </c>
      <c r="D645" s="89">
        <v>92.47</v>
      </c>
      <c r="E645" s="89"/>
    </row>
    <row r="646" spans="3:5">
      <c r="C646" s="88">
        <v>44869</v>
      </c>
      <c r="D646" s="89">
        <v>91.49</v>
      </c>
      <c r="E646" s="89"/>
    </row>
    <row r="647" spans="3:5">
      <c r="C647" s="88">
        <v>44872</v>
      </c>
      <c r="D647" s="89">
        <v>91.95</v>
      </c>
      <c r="E647" s="89"/>
    </row>
    <row r="648" spans="3:5">
      <c r="C648" s="88">
        <v>44873</v>
      </c>
      <c r="D648" s="89">
        <v>90.79</v>
      </c>
      <c r="E648" s="89"/>
    </row>
    <row r="649" spans="3:5">
      <c r="C649" s="88">
        <v>44874</v>
      </c>
      <c r="D649" s="89">
        <v>89.47</v>
      </c>
      <c r="E649" s="89"/>
    </row>
    <row r="650" spans="3:5">
      <c r="C650" s="88">
        <v>44875</v>
      </c>
      <c r="D650" s="89">
        <v>92.935000000000002</v>
      </c>
      <c r="E650" s="89"/>
    </row>
    <row r="651" spans="3:5">
      <c r="C651" s="88">
        <v>44876</v>
      </c>
      <c r="D651" s="89">
        <v>97.88</v>
      </c>
      <c r="E651" s="89"/>
    </row>
    <row r="652" spans="3:5">
      <c r="C652" s="88">
        <v>44879</v>
      </c>
      <c r="D652" s="89">
        <v>98.77</v>
      </c>
      <c r="E652" s="89"/>
    </row>
    <row r="653" spans="3:5">
      <c r="C653" s="88">
        <v>44880</v>
      </c>
      <c r="D653" s="89">
        <v>103.21</v>
      </c>
      <c r="E653" s="89"/>
    </row>
    <row r="654" spans="3:5">
      <c r="C654" s="88">
        <v>44881</v>
      </c>
      <c r="D654" s="89">
        <v>96.85</v>
      </c>
      <c r="E654" s="89"/>
    </row>
    <row r="655" spans="3:5">
      <c r="C655" s="88">
        <v>44882</v>
      </c>
      <c r="D655" s="89">
        <v>95.37</v>
      </c>
      <c r="E655" s="89"/>
    </row>
    <row r="656" spans="3:5">
      <c r="C656" s="88">
        <v>44883</v>
      </c>
      <c r="D656" s="89">
        <v>95.95</v>
      </c>
      <c r="E656" s="89"/>
    </row>
    <row r="657" spans="3:5">
      <c r="C657" s="88">
        <v>44886</v>
      </c>
      <c r="D657" s="89">
        <v>93.97</v>
      </c>
      <c r="E657" s="89"/>
    </row>
    <row r="658" spans="3:5">
      <c r="C658" s="88">
        <v>44887</v>
      </c>
      <c r="D658" s="89">
        <v>92.62</v>
      </c>
      <c r="E658" s="89"/>
    </row>
    <row r="659" spans="3:5">
      <c r="C659" s="88">
        <v>44888</v>
      </c>
      <c r="D659" s="89">
        <v>93.24</v>
      </c>
      <c r="E659" s="89"/>
    </row>
    <row r="660" spans="3:5">
      <c r="C660" s="88">
        <v>44890</v>
      </c>
      <c r="D660" s="89">
        <v>93.79</v>
      </c>
      <c r="E660" s="89"/>
    </row>
    <row r="661" spans="3:5">
      <c r="C661" s="88">
        <v>44893</v>
      </c>
      <c r="D661" s="89">
        <v>93.93</v>
      </c>
      <c r="E661" s="89"/>
    </row>
    <row r="662" spans="3:5">
      <c r="C662" s="88">
        <v>44894</v>
      </c>
      <c r="D662" s="89">
        <v>94.04</v>
      </c>
      <c r="E662" s="89"/>
    </row>
    <row r="663" spans="3:5">
      <c r="C663" s="88">
        <v>44895</v>
      </c>
      <c r="D663" s="89">
        <v>92.47</v>
      </c>
      <c r="E663" s="89"/>
    </row>
    <row r="664" spans="3:5">
      <c r="C664" s="88">
        <v>44896</v>
      </c>
      <c r="D664" s="89">
        <v>96.99</v>
      </c>
      <c r="E664" s="89"/>
    </row>
    <row r="665" spans="3:5">
      <c r="C665" s="88">
        <v>44897</v>
      </c>
      <c r="D665" s="89">
        <v>94.474999999999994</v>
      </c>
      <c r="E665" s="89"/>
    </row>
    <row r="666" spans="3:5">
      <c r="C666" s="88">
        <v>44900</v>
      </c>
      <c r="D666" s="89">
        <v>93.05</v>
      </c>
      <c r="E666" s="89"/>
    </row>
    <row r="667" spans="3:5">
      <c r="C667" s="88">
        <v>44901</v>
      </c>
      <c r="D667" s="89">
        <v>90.5</v>
      </c>
      <c r="E667" s="89"/>
    </row>
    <row r="668" spans="3:5">
      <c r="C668" s="88">
        <v>44902</v>
      </c>
      <c r="D668" s="89">
        <v>88.34</v>
      </c>
      <c r="E668" s="89"/>
    </row>
    <row r="669" spans="3:5">
      <c r="C669" s="88">
        <v>44903</v>
      </c>
      <c r="D669" s="89">
        <v>89.24</v>
      </c>
      <c r="E669" s="89"/>
    </row>
    <row r="670" spans="3:5">
      <c r="C670" s="88">
        <v>44904</v>
      </c>
      <c r="D670" s="89">
        <v>88.9</v>
      </c>
      <c r="E670" s="89"/>
    </row>
    <row r="671" spans="3:5">
      <c r="C671" s="88">
        <v>44907</v>
      </c>
      <c r="D671" s="89">
        <v>89.21</v>
      </c>
      <c r="E671" s="89"/>
    </row>
    <row r="672" spans="3:5">
      <c r="C672" s="88">
        <v>44908</v>
      </c>
      <c r="D672" s="89">
        <v>95.23</v>
      </c>
      <c r="E672" s="89"/>
    </row>
    <row r="673" spans="3:5">
      <c r="C673" s="88">
        <v>44909</v>
      </c>
      <c r="D673" s="89">
        <v>92.501999999999995</v>
      </c>
      <c r="E673" s="89"/>
    </row>
    <row r="674" spans="3:5">
      <c r="C674" s="88">
        <v>44910</v>
      </c>
      <c r="D674" s="89">
        <v>89.89</v>
      </c>
      <c r="E674" s="89"/>
    </row>
    <row r="675" spans="3:5">
      <c r="C675" s="88">
        <v>44911</v>
      </c>
      <c r="D675" s="89">
        <v>88.265000000000001</v>
      </c>
      <c r="E675" s="89"/>
    </row>
    <row r="676" spans="3:5">
      <c r="C676" s="88">
        <v>44914</v>
      </c>
      <c r="D676" s="89">
        <v>87.51</v>
      </c>
      <c r="E676" s="89"/>
    </row>
    <row r="677" spans="3:5">
      <c r="C677" s="88">
        <v>44915</v>
      </c>
      <c r="D677" s="89">
        <v>85.33</v>
      </c>
      <c r="E677" s="89"/>
    </row>
    <row r="678" spans="3:5">
      <c r="C678" s="88">
        <v>44916</v>
      </c>
      <c r="D678" s="89">
        <v>86.174999999999997</v>
      </c>
      <c r="E678" s="89"/>
    </row>
    <row r="679" spans="3:5">
      <c r="C679" s="88">
        <v>44917</v>
      </c>
      <c r="D679" s="89">
        <v>85.52</v>
      </c>
      <c r="E679" s="89"/>
    </row>
    <row r="680" spans="3:5">
      <c r="C680" s="88">
        <v>44918</v>
      </c>
      <c r="D680" s="89">
        <v>83.25</v>
      </c>
      <c r="E680" s="89"/>
    </row>
    <row r="681" spans="3:5">
      <c r="C681" s="88">
        <v>44922</v>
      </c>
      <c r="D681" s="89">
        <v>84.97</v>
      </c>
      <c r="E681" s="89"/>
    </row>
    <row r="682" spans="3:5">
      <c r="C682" s="88">
        <v>44923</v>
      </c>
      <c r="D682" s="89">
        <v>82.8</v>
      </c>
      <c r="E682" s="89"/>
    </row>
    <row r="683" spans="3:5">
      <c r="C683" s="88">
        <v>44924</v>
      </c>
      <c r="D683" s="89">
        <v>82.87</v>
      </c>
      <c r="E683" s="89"/>
    </row>
    <row r="684" spans="3:5">
      <c r="C684" s="88">
        <v>44925</v>
      </c>
      <c r="D684" s="89">
        <v>83.12</v>
      </c>
      <c r="E684" s="89"/>
    </row>
    <row r="685" spans="3:5">
      <c r="C685" s="88">
        <v>44929</v>
      </c>
      <c r="D685" s="89">
        <v>85.46</v>
      </c>
      <c r="E685" s="89"/>
    </row>
    <row r="686" spans="3:5">
      <c r="C686" s="88">
        <v>44930</v>
      </c>
      <c r="D686" s="89">
        <v>86.55</v>
      </c>
      <c r="E686" s="89"/>
    </row>
    <row r="687" spans="3:5">
      <c r="C687" s="88">
        <v>44931</v>
      </c>
      <c r="D687" s="89">
        <v>85.33</v>
      </c>
      <c r="E687" s="89"/>
    </row>
    <row r="688" spans="3:5">
      <c r="C688" s="88">
        <v>44932</v>
      </c>
      <c r="D688" s="89">
        <v>83.03</v>
      </c>
      <c r="E688" s="89"/>
    </row>
    <row r="689" spans="3:5">
      <c r="C689" s="88">
        <v>44935</v>
      </c>
      <c r="D689" s="89">
        <v>87.46</v>
      </c>
      <c r="E689" s="89"/>
    </row>
    <row r="690" spans="3:5">
      <c r="C690" s="88">
        <v>44936</v>
      </c>
      <c r="D690" s="89">
        <v>87.57</v>
      </c>
      <c r="E690" s="89"/>
    </row>
    <row r="691" spans="3:5">
      <c r="C691" s="88">
        <v>44937</v>
      </c>
      <c r="D691" s="89">
        <v>90.93</v>
      </c>
      <c r="E691" s="89"/>
    </row>
    <row r="692" spans="3:5">
      <c r="C692" s="88">
        <v>44938</v>
      </c>
      <c r="D692" s="89">
        <v>96.93</v>
      </c>
      <c r="E692" s="89"/>
    </row>
    <row r="693" spans="3:5">
      <c r="C693" s="88">
        <v>44939</v>
      </c>
      <c r="D693" s="89">
        <v>94.18</v>
      </c>
      <c r="E693" s="89"/>
    </row>
    <row r="694" spans="3:5">
      <c r="C694" s="88">
        <v>44943</v>
      </c>
      <c r="D694" s="89">
        <v>98.68</v>
      </c>
      <c r="E694" s="89"/>
    </row>
    <row r="695" spans="3:5">
      <c r="C695" s="88">
        <v>44944</v>
      </c>
      <c r="D695" s="89">
        <v>97.25</v>
      </c>
      <c r="E695" s="89"/>
    </row>
    <row r="696" spans="3:5">
      <c r="C696" s="88">
        <v>44945</v>
      </c>
      <c r="D696" s="89">
        <v>94.74</v>
      </c>
      <c r="E696" s="89"/>
    </row>
    <row r="697" spans="3:5">
      <c r="C697" s="88">
        <v>44946</v>
      </c>
      <c r="D697" s="89">
        <v>93.86</v>
      </c>
      <c r="E697" s="89"/>
    </row>
    <row r="698" spans="3:5">
      <c r="C698" s="88">
        <v>44949</v>
      </c>
      <c r="D698" s="89">
        <v>97.56</v>
      </c>
      <c r="E698" s="89"/>
    </row>
    <row r="699" spans="3:5">
      <c r="C699" s="88">
        <v>44950</v>
      </c>
      <c r="D699" s="89">
        <v>96.93</v>
      </c>
      <c r="E699" s="89"/>
    </row>
    <row r="700" spans="3:5">
      <c r="C700" s="88">
        <v>44951</v>
      </c>
      <c r="D700" s="89">
        <v>92.56</v>
      </c>
      <c r="E700" s="89"/>
    </row>
    <row r="701" spans="3:5">
      <c r="C701" s="88">
        <v>44952</v>
      </c>
      <c r="D701" s="89">
        <v>98.234999999999999</v>
      </c>
      <c r="E701" s="89"/>
    </row>
    <row r="702" spans="3:5">
      <c r="C702" s="88">
        <v>44953</v>
      </c>
      <c r="D702" s="89">
        <v>99.53</v>
      </c>
      <c r="E702" s="89"/>
    </row>
    <row r="703" spans="3:5">
      <c r="C703" s="88">
        <v>44956</v>
      </c>
      <c r="D703" s="89">
        <v>101.09</v>
      </c>
      <c r="E703" s="89"/>
    </row>
    <row r="704" spans="3:5">
      <c r="C704" s="88">
        <v>44957</v>
      </c>
      <c r="D704" s="89">
        <v>101.155</v>
      </c>
      <c r="E704" s="89"/>
    </row>
    <row r="705" spans="3:5">
      <c r="C705" s="88">
        <v>44958</v>
      </c>
      <c r="D705" s="89">
        <v>102.53</v>
      </c>
      <c r="E705" s="89"/>
    </row>
    <row r="706" spans="3:5">
      <c r="C706" s="88">
        <v>44959</v>
      </c>
      <c r="D706" s="89">
        <v>110.245</v>
      </c>
      <c r="E706" s="89"/>
    </row>
    <row r="707" spans="3:5">
      <c r="C707" s="88">
        <v>44960</v>
      </c>
      <c r="D707" s="89">
        <v>105.26</v>
      </c>
      <c r="E707" s="89"/>
    </row>
    <row r="708" spans="3:5">
      <c r="C708" s="88">
        <v>44963</v>
      </c>
      <c r="D708" s="89">
        <v>102.925</v>
      </c>
      <c r="E708" s="89"/>
    </row>
    <row r="709" spans="3:5">
      <c r="C709" s="88">
        <v>44964</v>
      </c>
      <c r="D709" s="89">
        <v>101.17</v>
      </c>
      <c r="E709" s="89"/>
    </row>
    <row r="710" spans="3:5">
      <c r="C710" s="88">
        <v>44965</v>
      </c>
      <c r="D710" s="89">
        <v>102.04</v>
      </c>
      <c r="E710" s="89"/>
    </row>
    <row r="711" spans="3:5">
      <c r="C711" s="88">
        <v>44966</v>
      </c>
      <c r="D711" s="89">
        <v>101.32</v>
      </c>
      <c r="E711" s="89"/>
    </row>
    <row r="712" spans="3:5">
      <c r="C712" s="88">
        <v>44967</v>
      </c>
      <c r="D712" s="89">
        <v>97.56</v>
      </c>
      <c r="E712" s="89"/>
    </row>
    <row r="713" spans="3:5">
      <c r="C713" s="88">
        <v>44970</v>
      </c>
      <c r="D713" s="89">
        <v>97.85</v>
      </c>
      <c r="E713" s="89"/>
    </row>
    <row r="714" spans="3:5">
      <c r="C714" s="88">
        <v>44971</v>
      </c>
      <c r="D714" s="89">
        <v>98.41</v>
      </c>
      <c r="E714" s="89"/>
    </row>
    <row r="715" spans="3:5">
      <c r="C715" s="88">
        <v>44972</v>
      </c>
      <c r="D715" s="89">
        <v>99.09</v>
      </c>
      <c r="E715" s="89"/>
    </row>
    <row r="716" spans="3:5">
      <c r="C716" s="88">
        <v>44973</v>
      </c>
      <c r="D716" s="89">
        <v>99.21</v>
      </c>
      <c r="E716" s="89"/>
    </row>
    <row r="717" spans="3:5">
      <c r="C717" s="88">
        <v>44974</v>
      </c>
      <c r="D717" s="89">
        <v>97.8</v>
      </c>
      <c r="E717" s="89"/>
    </row>
    <row r="718" spans="3:5">
      <c r="C718" s="88">
        <v>44978</v>
      </c>
      <c r="D718" s="89">
        <v>95.334999999999994</v>
      </c>
      <c r="E718" s="89"/>
    </row>
    <row r="719" spans="3:5">
      <c r="C719" s="88">
        <v>44979</v>
      </c>
      <c r="D719" s="89">
        <v>95.1</v>
      </c>
      <c r="E719" s="89"/>
    </row>
    <row r="720" spans="3:5">
      <c r="C720" s="88">
        <v>44980</v>
      </c>
      <c r="D720" s="89">
        <v>96.12</v>
      </c>
      <c r="E720" s="89"/>
    </row>
    <row r="721" spans="3:5">
      <c r="C721" s="88">
        <v>44981</v>
      </c>
      <c r="D721" s="89">
        <v>93.53</v>
      </c>
      <c r="E721" s="89"/>
    </row>
    <row r="722" spans="3:5">
      <c r="C722" s="88">
        <v>44984</v>
      </c>
      <c r="D722" s="89">
        <v>94.28</v>
      </c>
      <c r="E722" s="89"/>
    </row>
    <row r="723" spans="3:5">
      <c r="C723" s="88">
        <v>44985</v>
      </c>
      <c r="D723" s="89">
        <v>93.14</v>
      </c>
      <c r="E723" s="89"/>
    </row>
    <row r="724" spans="3:5">
      <c r="C724" s="88">
        <v>44986</v>
      </c>
      <c r="D724" s="89">
        <v>93.87</v>
      </c>
      <c r="E724" s="89"/>
    </row>
    <row r="725" spans="3:5">
      <c r="C725" s="88">
        <v>44987</v>
      </c>
      <c r="D725" s="89">
        <v>91.41</v>
      </c>
      <c r="E725" s="89"/>
    </row>
    <row r="726" spans="3:5">
      <c r="C726" s="88">
        <v>44988</v>
      </c>
      <c r="D726" s="89">
        <v>92.74</v>
      </c>
      <c r="E726" s="89"/>
    </row>
    <row r="727" spans="3:5">
      <c r="C727" s="88">
        <v>44991</v>
      </c>
      <c r="D727" s="89">
        <v>95.19</v>
      </c>
      <c r="E727" s="89"/>
    </row>
    <row r="728" spans="3:5">
      <c r="C728" s="88">
        <v>44992</v>
      </c>
      <c r="D728" s="89">
        <v>94.06</v>
      </c>
      <c r="E728" s="89"/>
    </row>
    <row r="729" spans="3:5">
      <c r="C729" s="88">
        <v>44993</v>
      </c>
      <c r="D729" s="89">
        <v>93.6</v>
      </c>
      <c r="E729" s="89"/>
    </row>
    <row r="730" spans="3:5">
      <c r="C730" s="88">
        <v>44994</v>
      </c>
      <c r="D730" s="89">
        <v>93.68</v>
      </c>
      <c r="E730" s="89"/>
    </row>
    <row r="731" spans="3:5">
      <c r="C731" s="88">
        <v>44995</v>
      </c>
      <c r="D731" s="89">
        <v>92.67</v>
      </c>
      <c r="E731" s="89"/>
    </row>
    <row r="732" spans="3:5">
      <c r="C732" s="88">
        <v>44998</v>
      </c>
      <c r="D732" s="89">
        <v>89.97</v>
      </c>
      <c r="E732" s="89"/>
    </row>
    <row r="733" spans="3:5">
      <c r="C733" s="88">
        <v>44999</v>
      </c>
      <c r="D733" s="89">
        <v>93.83</v>
      </c>
      <c r="E733" s="89"/>
    </row>
    <row r="734" spans="3:5">
      <c r="C734" s="88">
        <v>45000</v>
      </c>
      <c r="D734" s="89">
        <v>93.22</v>
      </c>
      <c r="E734" s="89"/>
    </row>
    <row r="735" spans="3:5">
      <c r="C735" s="88">
        <v>45001</v>
      </c>
      <c r="D735" s="89">
        <v>95.75</v>
      </c>
      <c r="E735" s="89"/>
    </row>
    <row r="736" spans="3:5">
      <c r="C736" s="88">
        <v>45002</v>
      </c>
      <c r="D736" s="89">
        <v>99.79</v>
      </c>
      <c r="E736" s="89"/>
    </row>
    <row r="737" spans="3:5">
      <c r="C737" s="88">
        <v>45005</v>
      </c>
      <c r="D737" s="89">
        <v>98.41</v>
      </c>
      <c r="E737" s="89"/>
    </row>
    <row r="738" spans="3:5">
      <c r="C738" s="88">
        <v>45006</v>
      </c>
      <c r="D738" s="89">
        <v>98.14</v>
      </c>
      <c r="E738" s="89"/>
    </row>
    <row r="739" spans="3:5">
      <c r="C739" s="88">
        <v>45007</v>
      </c>
      <c r="D739" s="89">
        <v>100.45</v>
      </c>
      <c r="E739" s="89"/>
    </row>
    <row r="740" spans="3:5">
      <c r="C740" s="88">
        <v>45008</v>
      </c>
      <c r="D740" s="89">
        <v>100.43</v>
      </c>
      <c r="E740" s="89"/>
    </row>
    <row r="741" spans="3:5">
      <c r="C741" s="88">
        <v>45009</v>
      </c>
      <c r="D741" s="89">
        <v>98.064999999999998</v>
      </c>
      <c r="E741" s="89"/>
    </row>
    <row r="742" spans="3:5">
      <c r="C742" s="88">
        <v>45012</v>
      </c>
      <c r="D742" s="89">
        <v>99.07</v>
      </c>
      <c r="E742" s="89"/>
    </row>
    <row r="743" spans="3:5">
      <c r="C743" s="88">
        <v>45013</v>
      </c>
      <c r="D743" s="89">
        <v>98.11</v>
      </c>
      <c r="E743" s="89"/>
    </row>
    <row r="744" spans="3:5">
      <c r="C744" s="88">
        <v>45014</v>
      </c>
      <c r="D744" s="89">
        <v>98.69</v>
      </c>
      <c r="E744" s="89"/>
    </row>
    <row r="745" spans="3:5">
      <c r="C745" s="88">
        <v>45015</v>
      </c>
      <c r="D745" s="89">
        <v>101.55</v>
      </c>
      <c r="E745" s="89"/>
    </row>
    <row r="746" spans="3:5">
      <c r="C746" s="88">
        <v>45016</v>
      </c>
      <c r="D746" s="89">
        <v>102.16</v>
      </c>
      <c r="E746" s="89"/>
    </row>
    <row r="747" spans="3:5">
      <c r="C747" s="88">
        <v>45019</v>
      </c>
      <c r="D747" s="89">
        <v>102.3</v>
      </c>
      <c r="E747" s="89"/>
    </row>
    <row r="748" spans="3:5">
      <c r="C748" s="88">
        <v>45020</v>
      </c>
      <c r="D748" s="89">
        <v>102.75</v>
      </c>
      <c r="E748" s="89"/>
    </row>
    <row r="749" spans="3:5">
      <c r="C749" s="88">
        <v>45021</v>
      </c>
      <c r="D749" s="89">
        <v>103.91</v>
      </c>
      <c r="E749" s="89"/>
    </row>
    <row r="750" spans="3:5">
      <c r="C750" s="88">
        <v>45022</v>
      </c>
      <c r="D750" s="89">
        <v>100.75</v>
      </c>
      <c r="E750" s="89"/>
    </row>
    <row r="751" spans="3:5">
      <c r="C751" s="88">
        <v>45026</v>
      </c>
      <c r="D751" s="89">
        <v>100.96</v>
      </c>
      <c r="E751" s="89"/>
    </row>
    <row r="752" spans="3:5">
      <c r="C752" s="88">
        <v>45027</v>
      </c>
      <c r="D752" s="89">
        <v>100.8</v>
      </c>
      <c r="E752" s="89"/>
    </row>
    <row r="753" spans="3:5">
      <c r="C753" s="88">
        <v>45028</v>
      </c>
      <c r="D753" s="89">
        <v>100.4</v>
      </c>
      <c r="E753" s="89"/>
    </row>
    <row r="754" spans="3:5">
      <c r="C754" s="88">
        <v>45029</v>
      </c>
      <c r="D754" s="89">
        <v>98.95</v>
      </c>
      <c r="E754" s="89"/>
    </row>
    <row r="755" spans="3:5">
      <c r="C755" s="88">
        <v>45030</v>
      </c>
      <c r="D755" s="89">
        <v>102.07</v>
      </c>
      <c r="E755" s="89"/>
    </row>
    <row r="756" spans="3:5">
      <c r="C756" s="88">
        <v>45033</v>
      </c>
      <c r="D756" s="89">
        <v>103.16</v>
      </c>
      <c r="E756" s="89"/>
    </row>
    <row r="757" spans="3:5">
      <c r="C757" s="88">
        <v>45034</v>
      </c>
      <c r="D757" s="89">
        <v>103.95</v>
      </c>
      <c r="E757" s="89"/>
    </row>
    <row r="758" spans="3:5">
      <c r="C758" s="88">
        <v>45035</v>
      </c>
      <c r="D758" s="89">
        <v>101.58</v>
      </c>
      <c r="E758" s="89"/>
    </row>
    <row r="759" spans="3:5">
      <c r="C759" s="88">
        <v>45036</v>
      </c>
      <c r="D759" s="89">
        <v>103.53</v>
      </c>
      <c r="E759" s="89"/>
    </row>
    <row r="760" spans="3:5">
      <c r="C760" s="88">
        <v>45037</v>
      </c>
      <c r="D760" s="89">
        <v>106.1</v>
      </c>
      <c r="E760" s="89"/>
    </row>
    <row r="761" spans="3:5">
      <c r="C761" s="88">
        <v>45040</v>
      </c>
      <c r="D761" s="89">
        <v>107.655</v>
      </c>
      <c r="E761" s="89"/>
    </row>
    <row r="762" spans="3:5">
      <c r="C762" s="88">
        <v>45041</v>
      </c>
      <c r="D762" s="89">
        <v>104.91</v>
      </c>
      <c r="E762" s="89"/>
    </row>
    <row r="763" spans="3:5">
      <c r="C763" s="88">
        <v>45042</v>
      </c>
      <c r="D763" s="89">
        <v>105.04</v>
      </c>
      <c r="E763" s="89"/>
    </row>
    <row r="764" spans="3:5">
      <c r="C764" s="88">
        <v>45043</v>
      </c>
      <c r="D764" s="89">
        <v>108.16</v>
      </c>
      <c r="E764" s="89"/>
    </row>
    <row r="765" spans="3:5">
      <c r="C765" s="88">
        <v>45044</v>
      </c>
      <c r="D765" s="89">
        <v>107.73</v>
      </c>
      <c r="E765" s="89"/>
    </row>
    <row r="766" spans="3:5">
      <c r="C766" s="88">
        <v>45047</v>
      </c>
      <c r="D766" s="89">
        <v>104.95</v>
      </c>
      <c r="E766" s="89"/>
    </row>
    <row r="767" spans="3:5">
      <c r="C767" s="88">
        <v>45048</v>
      </c>
      <c r="D767" s="89">
        <v>101.47</v>
      </c>
      <c r="E767" s="89"/>
    </row>
    <row r="768" spans="3:5">
      <c r="C768" s="88">
        <v>45049</v>
      </c>
      <c r="D768" s="89">
        <v>103.735</v>
      </c>
      <c r="E768" s="89"/>
    </row>
    <row r="769" spans="3:5">
      <c r="C769" s="88">
        <v>45050</v>
      </c>
      <c r="D769" s="89">
        <v>104.04</v>
      </c>
      <c r="E769" s="89"/>
    </row>
    <row r="770" spans="3:5">
      <c r="C770" s="88">
        <v>45051</v>
      </c>
      <c r="D770" s="89">
        <v>104.27</v>
      </c>
      <c r="E770" s="89"/>
    </row>
    <row r="771" spans="3:5">
      <c r="C771" s="88">
        <v>45054</v>
      </c>
      <c r="D771" s="89">
        <v>105.04</v>
      </c>
      <c r="E771" s="89"/>
    </row>
    <row r="772" spans="3:5">
      <c r="C772" s="88">
        <v>45055</v>
      </c>
      <c r="D772" s="89">
        <v>105.48</v>
      </c>
      <c r="E772" s="89"/>
    </row>
    <row r="773" spans="3:5">
      <c r="C773" s="88">
        <v>45056</v>
      </c>
      <c r="D773" s="89">
        <v>108.1</v>
      </c>
      <c r="E773" s="89"/>
    </row>
    <row r="774" spans="3:5">
      <c r="C774" s="88">
        <v>45057</v>
      </c>
      <c r="D774" s="89">
        <v>111.03</v>
      </c>
      <c r="E774" s="89"/>
    </row>
    <row r="775" spans="3:5">
      <c r="C775" s="88">
        <v>45058</v>
      </c>
      <c r="D775" s="89">
        <v>112.16</v>
      </c>
      <c r="E775" s="89"/>
    </row>
    <row r="776" spans="3:5">
      <c r="C776" s="88">
        <v>45061</v>
      </c>
      <c r="D776" s="89">
        <v>111.15</v>
      </c>
      <c r="E776" s="89"/>
    </row>
    <row r="777" spans="3:5">
      <c r="C777" s="88">
        <v>45062</v>
      </c>
      <c r="D777" s="89">
        <v>111.05</v>
      </c>
      <c r="E777" s="89"/>
    </row>
    <row r="778" spans="3:5">
      <c r="C778" s="88">
        <v>45063</v>
      </c>
      <c r="D778" s="89">
        <v>114.89</v>
      </c>
      <c r="E778" s="89"/>
    </row>
    <row r="779" spans="3:5">
      <c r="C779" s="88">
        <v>45064</v>
      </c>
      <c r="D779" s="89">
        <v>116.69</v>
      </c>
      <c r="E779" s="89"/>
    </row>
    <row r="780" spans="3:5">
      <c r="C780" s="88">
        <v>45065</v>
      </c>
      <c r="D780" s="89">
        <v>118.16</v>
      </c>
      <c r="E780" s="89"/>
    </row>
    <row r="781" spans="3:5">
      <c r="C781" s="88">
        <v>45068</v>
      </c>
      <c r="D781" s="89">
        <v>116.77</v>
      </c>
      <c r="E781" s="89"/>
    </row>
    <row r="782" spans="3:5">
      <c r="C782" s="88">
        <v>45069</v>
      </c>
      <c r="D782" s="89">
        <v>114.27</v>
      </c>
      <c r="E782" s="89"/>
    </row>
    <row r="783" spans="3:5">
      <c r="C783" s="88">
        <v>45070</v>
      </c>
      <c r="D783" s="89">
        <v>115.35</v>
      </c>
      <c r="E783" s="89"/>
    </row>
    <row r="784" spans="3:5">
      <c r="C784" s="88">
        <v>45071</v>
      </c>
      <c r="D784" s="89">
        <v>116.63</v>
      </c>
      <c r="E784" s="89"/>
    </row>
    <row r="785" spans="3:5">
      <c r="C785" s="88">
        <v>45072</v>
      </c>
      <c r="D785" s="89">
        <v>116.04</v>
      </c>
      <c r="E785" s="89"/>
    </row>
    <row r="786" spans="3:5">
      <c r="C786" s="88">
        <v>45076</v>
      </c>
      <c r="D786" s="89">
        <v>122.37</v>
      </c>
      <c r="E786" s="89"/>
    </row>
    <row r="787" spans="3:5">
      <c r="C787" s="88">
        <v>45077</v>
      </c>
      <c r="D787" s="89">
        <v>121.45</v>
      </c>
      <c r="E787" s="89"/>
    </row>
    <row r="788" spans="3:5">
      <c r="C788" s="88">
        <v>45078</v>
      </c>
      <c r="D788" s="89">
        <v>120.69</v>
      </c>
      <c r="E788" s="89"/>
    </row>
    <row r="789" spans="3:5">
      <c r="C789" s="88">
        <v>45079</v>
      </c>
      <c r="D789" s="89">
        <v>124.92</v>
      </c>
      <c r="E789" s="89"/>
    </row>
    <row r="790" spans="3:5">
      <c r="C790" s="88">
        <v>45082</v>
      </c>
      <c r="D790" s="89">
        <v>123.36</v>
      </c>
      <c r="E790" s="89"/>
    </row>
    <row r="791" spans="3:5">
      <c r="C791" s="88">
        <v>45083</v>
      </c>
      <c r="D791" s="89">
        <v>125.07</v>
      </c>
      <c r="E791" s="89"/>
    </row>
    <row r="792" spans="3:5">
      <c r="C792" s="88">
        <v>45084</v>
      </c>
      <c r="D792" s="89">
        <v>127.01</v>
      </c>
      <c r="E792" s="89"/>
    </row>
    <row r="793" spans="3:5">
      <c r="C793" s="88">
        <v>45085</v>
      </c>
      <c r="D793" s="89">
        <v>123.01</v>
      </c>
      <c r="E793" s="89"/>
    </row>
    <row r="794" spans="3:5">
      <c r="C794" s="88">
        <v>45086</v>
      </c>
      <c r="D794" s="89">
        <v>124.08</v>
      </c>
      <c r="E794" s="89"/>
    </row>
    <row r="795" spans="3:5">
      <c r="C795" s="88">
        <v>45089</v>
      </c>
      <c r="D795" s="89">
        <v>124.02</v>
      </c>
      <c r="E795" s="89"/>
    </row>
    <row r="796" spans="3:5">
      <c r="C796" s="88">
        <v>45090</v>
      </c>
      <c r="D796" s="89">
        <v>128.12</v>
      </c>
      <c r="E796" s="89"/>
    </row>
    <row r="797" spans="3:5">
      <c r="C797" s="88">
        <v>45091</v>
      </c>
      <c r="D797" s="89">
        <v>126.7</v>
      </c>
      <c r="E797" s="89"/>
    </row>
    <row r="798" spans="3:5">
      <c r="C798" s="88">
        <v>45092</v>
      </c>
      <c r="D798" s="89">
        <v>125.21</v>
      </c>
      <c r="E798" s="89"/>
    </row>
    <row r="799" spans="3:5">
      <c r="C799" s="88">
        <v>45093</v>
      </c>
      <c r="D799" s="89">
        <v>127.71</v>
      </c>
      <c r="E799" s="89"/>
    </row>
    <row r="800" spans="3:5">
      <c r="C800" s="88">
        <v>45097</v>
      </c>
      <c r="D800" s="89">
        <v>124.97</v>
      </c>
      <c r="E800" s="89"/>
    </row>
    <row r="801" spans="3:5">
      <c r="C801" s="88">
        <v>45098</v>
      </c>
      <c r="D801" s="89">
        <v>125.64</v>
      </c>
      <c r="E801" s="89"/>
    </row>
    <row r="802" spans="3:5">
      <c r="C802" s="88">
        <v>45099</v>
      </c>
      <c r="D802" s="89">
        <v>125.31</v>
      </c>
      <c r="E802" s="89"/>
    </row>
    <row r="803" spans="3:5">
      <c r="C803" s="88">
        <v>45100</v>
      </c>
      <c r="D803" s="89">
        <v>129.11000000000001</v>
      </c>
      <c r="E803" s="89"/>
    </row>
    <row r="804" spans="3:5">
      <c r="C804" s="88">
        <v>45103</v>
      </c>
      <c r="D804" s="89">
        <v>129.33000000000001</v>
      </c>
      <c r="E804" s="89"/>
    </row>
    <row r="805" spans="3:5">
      <c r="C805" s="88">
        <v>45104</v>
      </c>
      <c r="D805" s="89">
        <v>128.63</v>
      </c>
      <c r="E805" s="89"/>
    </row>
    <row r="806" spans="3:5">
      <c r="C806" s="88">
        <v>45105</v>
      </c>
      <c r="D806" s="89">
        <v>128.94</v>
      </c>
      <c r="E806" s="89"/>
    </row>
    <row r="807" spans="3:5">
      <c r="C807" s="88">
        <v>45106</v>
      </c>
      <c r="D807" s="89">
        <v>128.77000000000001</v>
      </c>
      <c r="E807" s="89"/>
    </row>
    <row r="808" spans="3:5">
      <c r="C808" s="88">
        <v>45107</v>
      </c>
      <c r="D808" s="89">
        <v>129.47</v>
      </c>
      <c r="E808" s="89"/>
    </row>
    <row r="809" spans="3:5">
      <c r="C809" s="88">
        <v>45110</v>
      </c>
      <c r="D809" s="89">
        <v>130.82</v>
      </c>
      <c r="E809" s="89"/>
    </row>
    <row r="810" spans="3:5">
      <c r="C810" s="88">
        <v>45112</v>
      </c>
      <c r="D810" s="89">
        <v>130.24</v>
      </c>
      <c r="E810" s="89"/>
    </row>
    <row r="811" spans="3:5">
      <c r="C811" s="88">
        <v>45113</v>
      </c>
      <c r="D811" s="89">
        <v>128.25</v>
      </c>
      <c r="E811" s="89"/>
    </row>
    <row r="812" spans="3:5">
      <c r="C812" s="88">
        <v>45114</v>
      </c>
      <c r="D812" s="89">
        <v>128.59</v>
      </c>
      <c r="E812" s="89"/>
    </row>
    <row r="813" spans="3:5">
      <c r="C813" s="88">
        <v>45117</v>
      </c>
      <c r="D813" s="89">
        <v>129.07</v>
      </c>
      <c r="E813" s="89"/>
    </row>
    <row r="814" spans="3:5">
      <c r="C814" s="88">
        <v>45118</v>
      </c>
      <c r="D814" s="89">
        <v>127.75</v>
      </c>
      <c r="E814" s="89"/>
    </row>
    <row r="815" spans="3:5">
      <c r="C815" s="88">
        <v>45119</v>
      </c>
      <c r="D815" s="89">
        <v>130.31</v>
      </c>
      <c r="E815" s="89"/>
    </row>
    <row r="816" spans="3:5">
      <c r="C816" s="88">
        <v>45120</v>
      </c>
      <c r="D816" s="89">
        <v>134.04</v>
      </c>
      <c r="E816" s="89"/>
    </row>
    <row r="817" spans="3:5">
      <c r="C817" s="88">
        <v>45121</v>
      </c>
      <c r="D817" s="89">
        <v>134.06</v>
      </c>
      <c r="E817" s="89"/>
    </row>
    <row r="818" spans="3:5">
      <c r="C818" s="88">
        <v>45124</v>
      </c>
      <c r="D818" s="89">
        <v>134.56</v>
      </c>
      <c r="E818" s="89"/>
    </row>
    <row r="819" spans="3:5">
      <c r="C819" s="88">
        <v>45125</v>
      </c>
      <c r="D819" s="89">
        <v>132.71</v>
      </c>
      <c r="E819" s="89"/>
    </row>
    <row r="820" spans="3:5">
      <c r="C820" s="88">
        <v>45126</v>
      </c>
      <c r="D820" s="89">
        <v>133.38999999999999</v>
      </c>
      <c r="E820" s="89"/>
    </row>
    <row r="821" spans="3:5">
      <c r="C821" s="88">
        <v>45127</v>
      </c>
      <c r="D821" s="89">
        <v>134.07</v>
      </c>
      <c r="E821" s="89"/>
    </row>
    <row r="822" spans="3:5">
      <c r="C822" s="88">
        <v>45128</v>
      </c>
      <c r="D822" s="89">
        <v>131.34</v>
      </c>
      <c r="E822" s="89"/>
    </row>
    <row r="823" spans="3:5">
      <c r="C823" s="88">
        <v>45131</v>
      </c>
      <c r="D823" s="89">
        <v>130.30500000000001</v>
      </c>
      <c r="E823" s="89"/>
    </row>
    <row r="824" spans="3:5">
      <c r="C824" s="88">
        <v>45132</v>
      </c>
      <c r="D824" s="89">
        <v>129.31</v>
      </c>
      <c r="E824" s="89"/>
    </row>
    <row r="825" spans="3:5">
      <c r="C825" s="88">
        <v>45133</v>
      </c>
      <c r="D825" s="89">
        <v>126.51</v>
      </c>
      <c r="E825" s="89"/>
    </row>
    <row r="826" spans="3:5">
      <c r="C826" s="88">
        <v>45134</v>
      </c>
      <c r="D826" s="89">
        <v>131</v>
      </c>
      <c r="E826" s="89"/>
    </row>
    <row r="827" spans="3:5">
      <c r="C827" s="88">
        <v>45135</v>
      </c>
      <c r="D827" s="89">
        <v>129.69</v>
      </c>
      <c r="E827" s="89"/>
    </row>
    <row r="828" spans="3:5">
      <c r="C828" s="88">
        <v>45138</v>
      </c>
      <c r="D828" s="89">
        <v>133.19999999999999</v>
      </c>
      <c r="E828" s="89"/>
    </row>
    <row r="829" spans="3:5">
      <c r="C829" s="88">
        <v>45139</v>
      </c>
      <c r="D829" s="89">
        <v>133.55000000000001</v>
      </c>
      <c r="E829" s="89"/>
    </row>
    <row r="830" spans="3:5">
      <c r="C830" s="88">
        <v>45140</v>
      </c>
      <c r="D830" s="89">
        <v>130.154</v>
      </c>
      <c r="E830" s="89"/>
    </row>
    <row r="831" spans="3:5">
      <c r="C831" s="88">
        <v>45141</v>
      </c>
      <c r="D831" s="89">
        <v>127.48</v>
      </c>
      <c r="E831" s="89"/>
    </row>
    <row r="832" spans="3:5">
      <c r="C832" s="88">
        <v>45142</v>
      </c>
      <c r="D832" s="89">
        <v>141.06</v>
      </c>
      <c r="E832" s="89"/>
    </row>
    <row r="833" spans="3:5">
      <c r="C833" s="88">
        <v>45145</v>
      </c>
      <c r="D833" s="89">
        <v>140.99</v>
      </c>
      <c r="E833" s="89"/>
    </row>
    <row r="834" spans="3:5">
      <c r="C834" s="88">
        <v>45146</v>
      </c>
      <c r="D834" s="89">
        <v>140.62</v>
      </c>
      <c r="E834" s="89"/>
    </row>
    <row r="835" spans="3:5">
      <c r="C835" s="88">
        <v>45147</v>
      </c>
      <c r="D835" s="89">
        <v>139.97</v>
      </c>
      <c r="E835" s="89"/>
    </row>
    <row r="836" spans="3:5">
      <c r="C836" s="88">
        <v>45148</v>
      </c>
      <c r="D836" s="89">
        <v>139.07499999999999</v>
      </c>
      <c r="E836" s="89"/>
    </row>
    <row r="837" spans="3:5">
      <c r="C837" s="88">
        <v>45149</v>
      </c>
      <c r="D837" s="89">
        <v>137.4</v>
      </c>
      <c r="E837" s="89"/>
    </row>
    <row r="838" spans="3:5">
      <c r="C838" s="88">
        <v>45152</v>
      </c>
      <c r="D838" s="89">
        <v>138.30000000000001</v>
      </c>
      <c r="E838" s="89"/>
    </row>
    <row r="839" spans="3:5">
      <c r="C839" s="88">
        <v>45153</v>
      </c>
      <c r="D839" s="89">
        <v>140.05000000000001</v>
      </c>
      <c r="E839" s="89"/>
    </row>
    <row r="840" spans="3:5">
      <c r="C840" s="88">
        <v>45154</v>
      </c>
      <c r="D840" s="89">
        <v>137.19</v>
      </c>
      <c r="E840" s="89"/>
    </row>
    <row r="841" spans="3:5">
      <c r="C841" s="88">
        <v>45155</v>
      </c>
      <c r="D841" s="89">
        <v>135.46</v>
      </c>
      <c r="E841" s="89"/>
    </row>
    <row r="842" spans="3:5">
      <c r="C842" s="88">
        <v>45156</v>
      </c>
      <c r="D842" s="89">
        <v>131.62</v>
      </c>
      <c r="E842" s="89"/>
    </row>
    <row r="843" spans="3:5">
      <c r="C843" s="88">
        <v>45159</v>
      </c>
      <c r="D843" s="89">
        <v>133.74</v>
      </c>
      <c r="E843" s="89"/>
    </row>
    <row r="844" spans="3:5">
      <c r="C844" s="88">
        <v>45160</v>
      </c>
      <c r="D844" s="89">
        <v>135.08000000000001</v>
      </c>
      <c r="E844" s="89"/>
    </row>
    <row r="845" spans="3:5">
      <c r="C845" s="88">
        <v>45161</v>
      </c>
      <c r="D845" s="89">
        <v>134.5</v>
      </c>
      <c r="E845" s="89"/>
    </row>
    <row r="846" spans="3:5">
      <c r="C846" s="88">
        <v>45162</v>
      </c>
      <c r="D846" s="89">
        <v>136.4</v>
      </c>
      <c r="E846" s="89"/>
    </row>
    <row r="847" spans="3:5">
      <c r="C847" s="88">
        <v>45163</v>
      </c>
      <c r="D847" s="89">
        <v>132.47</v>
      </c>
      <c r="E847" s="89"/>
    </row>
    <row r="848" spans="3:5">
      <c r="C848" s="88">
        <v>45166</v>
      </c>
      <c r="D848" s="89">
        <v>133.78</v>
      </c>
      <c r="E848" s="89"/>
    </row>
    <row r="849" spans="3:5">
      <c r="C849" s="88">
        <v>45167</v>
      </c>
      <c r="D849" s="89">
        <v>133.38</v>
      </c>
      <c r="E849" s="89"/>
    </row>
    <row r="850" spans="3:5">
      <c r="C850" s="88">
        <v>45168</v>
      </c>
      <c r="D850" s="89">
        <v>134.93</v>
      </c>
      <c r="E850" s="89"/>
    </row>
    <row r="851" spans="3:5">
      <c r="C851" s="88">
        <v>45169</v>
      </c>
      <c r="D851" s="89">
        <v>135.06</v>
      </c>
      <c r="E851" s="89"/>
    </row>
    <row r="852" spans="3:5">
      <c r="C852" s="88">
        <v>45170</v>
      </c>
      <c r="D852" s="89">
        <v>139.45500000000001</v>
      </c>
      <c r="E852" s="89"/>
    </row>
    <row r="853" spans="3:5">
      <c r="C853" s="88">
        <v>45174</v>
      </c>
      <c r="D853" s="89">
        <v>137.72999999999999</v>
      </c>
      <c r="E853" s="89"/>
    </row>
    <row r="854" spans="3:5">
      <c r="C854" s="88">
        <v>45175</v>
      </c>
      <c r="D854" s="89">
        <v>136.32</v>
      </c>
      <c r="E854" s="89"/>
    </row>
    <row r="855" spans="3:5">
      <c r="C855" s="88">
        <v>45176</v>
      </c>
      <c r="D855" s="89">
        <v>133.9</v>
      </c>
      <c r="E855" s="89"/>
    </row>
    <row r="856" spans="3:5">
      <c r="C856" s="88">
        <v>45177</v>
      </c>
      <c r="D856" s="89">
        <v>136.86000000000001</v>
      </c>
      <c r="E856" s="89"/>
    </row>
    <row r="857" spans="3:5">
      <c r="C857" s="88">
        <v>45180</v>
      </c>
      <c r="D857" s="89">
        <v>138.75</v>
      </c>
      <c r="E857" s="89"/>
    </row>
    <row r="858" spans="3:5">
      <c r="C858" s="88">
        <v>45181</v>
      </c>
      <c r="D858" s="89">
        <v>142.32</v>
      </c>
      <c r="E858" s="89"/>
    </row>
    <row r="859" spans="3:5">
      <c r="C859" s="88">
        <v>45182</v>
      </c>
      <c r="D859" s="89">
        <v>140.94999999999999</v>
      </c>
      <c r="E859" s="89"/>
    </row>
    <row r="860" spans="3:5">
      <c r="C860" s="88">
        <v>45183</v>
      </c>
      <c r="D860" s="89">
        <v>145.08000000000001</v>
      </c>
      <c r="E860" s="89"/>
    </row>
    <row r="861" spans="3:5">
      <c r="C861" s="88">
        <v>45184</v>
      </c>
      <c r="D861" s="89">
        <v>142.69</v>
      </c>
      <c r="E861" s="89"/>
    </row>
    <row r="862" spans="3:5">
      <c r="C862" s="88">
        <v>45187</v>
      </c>
      <c r="D862" s="89">
        <v>140.47999999999999</v>
      </c>
      <c r="E862" s="89"/>
    </row>
    <row r="863" spans="3:5">
      <c r="C863" s="88">
        <v>45188</v>
      </c>
      <c r="D863" s="89">
        <v>138.69999999999999</v>
      </c>
      <c r="E863" s="89"/>
    </row>
    <row r="864" spans="3:5">
      <c r="C864" s="88">
        <v>45189</v>
      </c>
      <c r="D864" s="89">
        <v>138.55000000000001</v>
      </c>
      <c r="E864" s="89"/>
    </row>
    <row r="865" spans="3:5">
      <c r="C865" s="88">
        <v>45190</v>
      </c>
      <c r="D865" s="89">
        <v>131.94</v>
      </c>
      <c r="E865" s="89"/>
    </row>
    <row r="866" spans="3:5">
      <c r="C866" s="88">
        <v>45191</v>
      </c>
      <c r="D866" s="89">
        <v>131.11000000000001</v>
      </c>
      <c r="E866" s="89"/>
    </row>
    <row r="867" spans="3:5">
      <c r="C867" s="88">
        <v>45194</v>
      </c>
      <c r="D867" s="89">
        <v>129.36000000000001</v>
      </c>
      <c r="E867" s="89"/>
    </row>
    <row r="868" spans="3:5">
      <c r="C868" s="88">
        <v>45195</v>
      </c>
      <c r="D868" s="89">
        <v>130.12</v>
      </c>
      <c r="E868" s="89"/>
    </row>
    <row r="869" spans="3:5">
      <c r="C869" s="88">
        <v>45196</v>
      </c>
      <c r="D869" s="89">
        <v>125.76</v>
      </c>
      <c r="E869" s="89"/>
    </row>
    <row r="870" spans="3:5">
      <c r="C870" s="88">
        <v>45197</v>
      </c>
      <c r="D870" s="89">
        <v>124.04</v>
      </c>
      <c r="E870" s="89"/>
    </row>
    <row r="871" spans="3:5">
      <c r="C871" s="88">
        <v>45198</v>
      </c>
      <c r="D871" s="89">
        <v>128.19999999999999</v>
      </c>
      <c r="E871" s="89"/>
    </row>
    <row r="872" spans="3:5">
      <c r="C872" s="88">
        <v>45201</v>
      </c>
      <c r="D872" s="89">
        <v>127.28</v>
      </c>
      <c r="E872" s="89"/>
    </row>
    <row r="873" spans="3:5">
      <c r="C873" s="88">
        <v>45202</v>
      </c>
      <c r="D873" s="89">
        <v>128.06</v>
      </c>
      <c r="E873" s="89"/>
    </row>
    <row r="874" spans="3:5">
      <c r="C874" s="88">
        <v>45203</v>
      </c>
      <c r="D874" s="89">
        <v>126.06</v>
      </c>
      <c r="E874" s="89"/>
    </row>
    <row r="875" spans="3:5">
      <c r="C875" s="88">
        <v>45204</v>
      </c>
      <c r="D875" s="89">
        <v>126.71</v>
      </c>
      <c r="E875" s="89"/>
    </row>
    <row r="876" spans="3:5">
      <c r="C876" s="88">
        <v>45205</v>
      </c>
      <c r="D876" s="89">
        <v>124.16</v>
      </c>
      <c r="E876" s="89"/>
    </row>
    <row r="877" spans="3:5">
      <c r="C877" s="88">
        <v>45208</v>
      </c>
      <c r="D877" s="89">
        <v>126.22</v>
      </c>
      <c r="E877" s="89"/>
    </row>
    <row r="878" spans="3:5">
      <c r="C878" s="88">
        <v>45209</v>
      </c>
      <c r="D878" s="89">
        <v>128.82</v>
      </c>
      <c r="E878" s="89"/>
    </row>
    <row r="879" spans="3:5">
      <c r="C879" s="88">
        <v>45210</v>
      </c>
      <c r="D879" s="89">
        <v>129.74</v>
      </c>
      <c r="E879" s="89"/>
    </row>
    <row r="880" spans="3:5">
      <c r="C880" s="88">
        <v>45211</v>
      </c>
      <c r="D880" s="89">
        <v>132.16999999999999</v>
      </c>
      <c r="E880" s="89"/>
    </row>
    <row r="881" spans="3:5">
      <c r="C881" s="88">
        <v>45212</v>
      </c>
      <c r="D881" s="89">
        <v>132.97999999999999</v>
      </c>
      <c r="E881" s="89"/>
    </row>
    <row r="882" spans="3:5">
      <c r="C882" s="88">
        <v>45215</v>
      </c>
      <c r="D882" s="89">
        <v>130.69</v>
      </c>
      <c r="E882" s="89"/>
    </row>
    <row r="883" spans="3:5">
      <c r="C883" s="88">
        <v>45216</v>
      </c>
      <c r="D883" s="89">
        <v>130.38999999999999</v>
      </c>
      <c r="E883" s="89"/>
    </row>
    <row r="884" spans="3:5">
      <c r="C884" s="88">
        <v>45217</v>
      </c>
      <c r="D884" s="89">
        <v>129.9</v>
      </c>
      <c r="E884" s="89"/>
    </row>
    <row r="885" spans="3:5">
      <c r="C885" s="88">
        <v>45218</v>
      </c>
      <c r="D885" s="89">
        <v>130.565</v>
      </c>
      <c r="E885" s="89"/>
    </row>
    <row r="886" spans="3:5">
      <c r="C886" s="88">
        <v>45219</v>
      </c>
      <c r="D886" s="89">
        <v>128.05000000000001</v>
      </c>
      <c r="E886" s="89"/>
    </row>
    <row r="887" spans="3:5">
      <c r="C887" s="88">
        <v>45222</v>
      </c>
      <c r="D887" s="89">
        <v>124.63</v>
      </c>
      <c r="E887" s="89"/>
    </row>
    <row r="888" spans="3:5">
      <c r="C888" s="88">
        <v>45223</v>
      </c>
      <c r="D888" s="89">
        <v>127.74</v>
      </c>
      <c r="E888" s="89"/>
    </row>
    <row r="889" spans="3:5">
      <c r="C889" s="88">
        <v>45224</v>
      </c>
      <c r="D889" s="89">
        <v>126.04</v>
      </c>
      <c r="E889" s="89"/>
    </row>
    <row r="890" spans="3:5">
      <c r="C890" s="88">
        <v>45225</v>
      </c>
      <c r="D890" s="89">
        <v>120.63</v>
      </c>
      <c r="E890" s="89"/>
    </row>
    <row r="891" spans="3:5">
      <c r="C891" s="88">
        <v>45226</v>
      </c>
      <c r="D891" s="89">
        <v>126.2</v>
      </c>
      <c r="E891" s="89"/>
    </row>
    <row r="892" spans="3:5">
      <c r="C892" s="88">
        <v>45229</v>
      </c>
      <c r="D892" s="89">
        <v>129.72</v>
      </c>
      <c r="E892" s="89"/>
    </row>
    <row r="893" spans="3:5">
      <c r="C893" s="88">
        <v>45230</v>
      </c>
      <c r="D893" s="89">
        <v>132.75</v>
      </c>
      <c r="E893" s="89"/>
    </row>
    <row r="894" spans="3:5">
      <c r="C894" s="88">
        <v>45231</v>
      </c>
      <c r="D894" s="89">
        <v>133.96</v>
      </c>
      <c r="E894" s="89"/>
    </row>
    <row r="895" spans="3:5">
      <c r="C895" s="88">
        <v>45232</v>
      </c>
      <c r="D895" s="89">
        <v>138.72999999999999</v>
      </c>
      <c r="E895" s="89"/>
    </row>
    <row r="896" spans="3:5">
      <c r="C896" s="88">
        <v>45233</v>
      </c>
      <c r="D896" s="89">
        <v>138.99</v>
      </c>
      <c r="E896" s="89"/>
    </row>
    <row r="897" spans="3:5">
      <c r="C897" s="88">
        <v>45236</v>
      </c>
      <c r="D897" s="89">
        <v>138.76</v>
      </c>
      <c r="E897" s="89"/>
    </row>
    <row r="898" spans="3:5">
      <c r="C898" s="88">
        <v>45237</v>
      </c>
      <c r="D898" s="89">
        <v>140.55000000000001</v>
      </c>
      <c r="E898" s="89"/>
    </row>
    <row r="899" spans="3:5">
      <c r="C899" s="88">
        <v>45238</v>
      </c>
      <c r="D899" s="89">
        <v>142.97</v>
      </c>
      <c r="E899" s="89"/>
    </row>
    <row r="900" spans="3:5">
      <c r="C900" s="88">
        <v>45239</v>
      </c>
      <c r="D900" s="89">
        <v>142.08000000000001</v>
      </c>
      <c r="E900" s="89"/>
    </row>
    <row r="901" spans="3:5">
      <c r="C901" s="88">
        <v>45240</v>
      </c>
      <c r="D901" s="89">
        <v>140.46</v>
      </c>
      <c r="E901" s="89"/>
    </row>
    <row r="902" spans="3:5">
      <c r="C902" s="88">
        <v>45243</v>
      </c>
      <c r="D902" s="89">
        <v>142.08000000000001</v>
      </c>
      <c r="E902" s="89"/>
    </row>
    <row r="903" spans="3:5">
      <c r="C903" s="88">
        <v>45244</v>
      </c>
      <c r="D903" s="89">
        <v>145</v>
      </c>
      <c r="E903" s="89"/>
    </row>
    <row r="904" spans="3:5">
      <c r="C904" s="88">
        <v>45245</v>
      </c>
      <c r="D904" s="89">
        <v>147.06</v>
      </c>
      <c r="E904" s="89"/>
    </row>
    <row r="905" spans="3:5">
      <c r="C905" s="88">
        <v>45246</v>
      </c>
      <c r="D905" s="89">
        <v>140.91</v>
      </c>
      <c r="E905" s="89"/>
    </row>
    <row r="906" spans="3:5">
      <c r="C906" s="88">
        <v>45247</v>
      </c>
      <c r="D906" s="89">
        <v>142.66</v>
      </c>
      <c r="E906" s="89"/>
    </row>
    <row r="907" spans="3:5">
      <c r="C907" s="88">
        <v>45250</v>
      </c>
      <c r="D907" s="89">
        <v>145.13</v>
      </c>
      <c r="E907" s="89"/>
    </row>
    <row r="908" spans="3:5">
      <c r="C908" s="88">
        <v>45251</v>
      </c>
      <c r="D908" s="89">
        <v>143.91</v>
      </c>
      <c r="E908" s="89"/>
    </row>
    <row r="909" spans="3:5">
      <c r="C909" s="88">
        <v>45252</v>
      </c>
      <c r="D909" s="89">
        <v>144.57</v>
      </c>
      <c r="E909" s="89"/>
    </row>
    <row r="910" spans="3:5">
      <c r="C910" s="88">
        <v>45254</v>
      </c>
      <c r="D910" s="89">
        <v>146.69999999999999</v>
      </c>
      <c r="E910" s="89"/>
    </row>
    <row r="911" spans="3:5">
      <c r="C911" s="88">
        <v>45257</v>
      </c>
      <c r="D911" s="89">
        <v>147.53</v>
      </c>
      <c r="E911" s="89"/>
    </row>
    <row r="912" spans="3:5">
      <c r="C912" s="88">
        <v>45258</v>
      </c>
      <c r="D912" s="89">
        <v>146.97999999999999</v>
      </c>
      <c r="E912" s="89"/>
    </row>
    <row r="913" spans="3:5">
      <c r="C913" s="88">
        <v>45259</v>
      </c>
      <c r="D913" s="89">
        <v>147.85</v>
      </c>
      <c r="E913" s="89"/>
    </row>
    <row r="914" spans="3:5">
      <c r="C914" s="88">
        <v>45260</v>
      </c>
      <c r="D914" s="89">
        <v>144.76</v>
      </c>
      <c r="E914" s="89"/>
    </row>
    <row r="915" spans="3:5">
      <c r="C915" s="88">
        <v>45261</v>
      </c>
      <c r="D915" s="89">
        <v>146</v>
      </c>
      <c r="E915" s="89"/>
    </row>
    <row r="916" spans="3:5">
      <c r="C916" s="88">
        <v>45264</v>
      </c>
      <c r="D916" s="89">
        <v>145.25</v>
      </c>
      <c r="E916" s="89"/>
    </row>
    <row r="917" spans="3:5">
      <c r="C917" s="88">
        <v>45265</v>
      </c>
      <c r="D917" s="89">
        <v>143.55000000000001</v>
      </c>
      <c r="E917" s="89"/>
    </row>
    <row r="918" spans="3:5">
      <c r="C918" s="88">
        <v>45266</v>
      </c>
      <c r="D918" s="89">
        <v>147.58000000000001</v>
      </c>
      <c r="E918" s="89"/>
    </row>
    <row r="919" spans="3:5">
      <c r="C919" s="88">
        <v>45267</v>
      </c>
      <c r="D919" s="89">
        <v>146.15</v>
      </c>
      <c r="E919" s="89"/>
    </row>
    <row r="920" spans="3:5">
      <c r="C920" s="88">
        <v>45268</v>
      </c>
      <c r="D920" s="89">
        <v>145.47999999999999</v>
      </c>
      <c r="E920" s="89"/>
    </row>
    <row r="921" spans="3:5">
      <c r="C921" s="88">
        <v>45271</v>
      </c>
      <c r="D921" s="89">
        <v>145.66</v>
      </c>
      <c r="E921" s="89"/>
    </row>
    <row r="922" spans="3:5">
      <c r="C922" s="88">
        <v>45272</v>
      </c>
      <c r="D922" s="89">
        <v>145.52000000000001</v>
      </c>
      <c r="E922" s="89"/>
    </row>
    <row r="923" spans="3:5">
      <c r="C923" s="88">
        <v>45273</v>
      </c>
      <c r="D923" s="89">
        <v>148.12</v>
      </c>
      <c r="E923" s="89"/>
    </row>
    <row r="924" spans="3:5">
      <c r="C924" s="88">
        <v>45274</v>
      </c>
      <c r="D924" s="89">
        <v>149.93</v>
      </c>
      <c r="E924" s="89"/>
    </row>
    <row r="925" spans="3:5">
      <c r="C925" s="88">
        <v>45275</v>
      </c>
      <c r="D925" s="89">
        <v>148.38</v>
      </c>
      <c r="E925" s="89"/>
    </row>
    <row r="926" spans="3:5">
      <c r="C926" s="88">
        <v>45278</v>
      </c>
      <c r="D926" s="89">
        <v>150.56</v>
      </c>
      <c r="E926" s="89"/>
    </row>
    <row r="927" spans="3:5">
      <c r="C927" s="88">
        <v>45279</v>
      </c>
      <c r="D927" s="89">
        <v>154.4</v>
      </c>
      <c r="E927" s="89"/>
    </row>
    <row r="928" spans="3:5">
      <c r="C928" s="88">
        <v>45280</v>
      </c>
      <c r="D928" s="89">
        <v>152.9</v>
      </c>
      <c r="E928" s="89"/>
    </row>
    <row r="929" spans="3:5">
      <c r="C929" s="88">
        <v>45281</v>
      </c>
      <c r="D929" s="89">
        <v>153.30000000000001</v>
      </c>
      <c r="E929" s="89"/>
    </row>
    <row r="930" spans="3:5">
      <c r="C930" s="88">
        <v>45282</v>
      </c>
      <c r="D930" s="89">
        <v>153.77000000000001</v>
      </c>
      <c r="E930" s="89"/>
    </row>
    <row r="931" spans="3:5">
      <c r="C931" s="88">
        <v>45286</v>
      </c>
      <c r="D931" s="89">
        <v>153.56</v>
      </c>
      <c r="E931" s="89"/>
    </row>
    <row r="932" spans="3:5">
      <c r="C932" s="88">
        <v>45287</v>
      </c>
      <c r="D932" s="89">
        <v>153.56</v>
      </c>
      <c r="E932" s="89"/>
    </row>
    <row r="933" spans="3:5">
      <c r="C933" s="88">
        <v>45288</v>
      </c>
      <c r="D933" s="89">
        <v>153.72</v>
      </c>
      <c r="E933" s="89"/>
    </row>
    <row r="934" spans="3:5">
      <c r="C934" s="88">
        <v>45289</v>
      </c>
      <c r="D934" s="89">
        <v>153.1</v>
      </c>
      <c r="E934" s="89"/>
    </row>
    <row r="935" spans="3:5">
      <c r="C935" s="88">
        <v>45293</v>
      </c>
      <c r="D935" s="89">
        <v>151.54</v>
      </c>
      <c r="E935" s="89"/>
    </row>
    <row r="936" spans="3:5">
      <c r="C936" s="88">
        <v>45294</v>
      </c>
      <c r="D936" s="89">
        <v>149.19999999999999</v>
      </c>
      <c r="E936" s="89"/>
    </row>
    <row r="937" spans="3:5">
      <c r="C937" s="88">
        <v>45295</v>
      </c>
      <c r="D937" s="89">
        <v>145.59</v>
      </c>
      <c r="E937" s="89"/>
    </row>
    <row r="938" spans="3:5">
      <c r="C938" s="88">
        <v>45296</v>
      </c>
      <c r="D938" s="89">
        <v>144.69</v>
      </c>
      <c r="E938" s="89"/>
    </row>
    <row r="939" spans="3:5">
      <c r="C939" s="88">
        <v>45299</v>
      </c>
      <c r="D939" s="89">
        <v>146.74</v>
      </c>
      <c r="E939" s="89"/>
    </row>
    <row r="940" spans="3:5">
      <c r="C940" s="88">
        <v>45300</v>
      </c>
      <c r="D940" s="89">
        <v>148.33000000000001</v>
      </c>
      <c r="E940" s="89"/>
    </row>
    <row r="941" spans="3:5">
      <c r="C941" s="88">
        <v>45301</v>
      </c>
      <c r="D941" s="89">
        <v>152.06</v>
      </c>
      <c r="E941" s="89"/>
    </row>
    <row r="942" spans="3:5">
      <c r="C942" s="88">
        <v>45302</v>
      </c>
      <c r="D942" s="89">
        <v>155.04</v>
      </c>
      <c r="E942" s="89"/>
    </row>
    <row r="943" spans="3:5">
      <c r="C943" s="88">
        <v>45303</v>
      </c>
      <c r="D943" s="89">
        <v>155.38999999999999</v>
      </c>
      <c r="E943" s="89"/>
    </row>
    <row r="944" spans="3:5">
      <c r="C944" s="88">
        <v>45307</v>
      </c>
      <c r="D944" s="89">
        <v>153.53</v>
      </c>
      <c r="E944" s="89"/>
    </row>
    <row r="945" spans="3:5">
      <c r="C945" s="88">
        <v>45308</v>
      </c>
      <c r="D945" s="89">
        <v>151.49</v>
      </c>
      <c r="E945" s="89"/>
    </row>
    <row r="946" spans="3:5">
      <c r="C946" s="88">
        <v>45309</v>
      </c>
      <c r="D946" s="89">
        <v>152.77000000000001</v>
      </c>
      <c r="E946" s="89"/>
    </row>
    <row r="947" spans="3:5">
      <c r="C947" s="88">
        <v>45310</v>
      </c>
      <c r="D947" s="89">
        <v>153.83000000000001</v>
      </c>
      <c r="E947" s="89"/>
    </row>
    <row r="948" spans="3:5">
      <c r="C948" s="88">
        <v>45313</v>
      </c>
      <c r="D948" s="89">
        <v>156.88999999999999</v>
      </c>
      <c r="E948" s="89"/>
    </row>
    <row r="949" spans="3:5">
      <c r="C949" s="88">
        <v>45314</v>
      </c>
      <c r="D949" s="89">
        <v>154.85</v>
      </c>
      <c r="E949" s="89"/>
    </row>
    <row r="950" spans="3:5">
      <c r="C950" s="88">
        <v>45315</v>
      </c>
      <c r="D950" s="89">
        <v>157.80000000000001</v>
      </c>
      <c r="E950" s="89"/>
    </row>
    <row r="951" spans="3:5">
      <c r="C951" s="88">
        <v>45316</v>
      </c>
      <c r="D951" s="89">
        <v>156.94999999999999</v>
      </c>
      <c r="E951" s="89"/>
    </row>
    <row r="952" spans="3:5">
      <c r="C952" s="88">
        <v>45317</v>
      </c>
      <c r="D952" s="89">
        <v>158.41999999999999</v>
      </c>
      <c r="E952" s="89"/>
    </row>
    <row r="953" spans="3:5">
      <c r="C953" s="88">
        <v>45320</v>
      </c>
      <c r="D953" s="89">
        <v>159.34</v>
      </c>
      <c r="E953" s="89"/>
    </row>
    <row r="954" spans="3:5">
      <c r="C954" s="88">
        <v>45321</v>
      </c>
      <c r="D954" s="89">
        <v>160.69999999999999</v>
      </c>
      <c r="E954" s="89"/>
    </row>
    <row r="955" spans="3:5">
      <c r="C955" s="88">
        <v>45322</v>
      </c>
      <c r="D955" s="89">
        <v>157</v>
      </c>
      <c r="E955" s="89"/>
    </row>
    <row r="956" spans="3:5">
      <c r="C956" s="88">
        <v>45323</v>
      </c>
      <c r="D956" s="89">
        <v>155.87</v>
      </c>
      <c r="E956" s="89"/>
    </row>
    <row r="957" spans="3:5">
      <c r="C957" s="88">
        <v>45324</v>
      </c>
      <c r="D957" s="89">
        <v>169.19</v>
      </c>
      <c r="E957" s="89"/>
    </row>
    <row r="958" spans="3:5">
      <c r="C958" s="88">
        <v>45327</v>
      </c>
      <c r="D958" s="89">
        <v>170.2</v>
      </c>
      <c r="E958" s="89"/>
    </row>
    <row r="959" spans="3:5">
      <c r="C959" s="88">
        <v>45328</v>
      </c>
      <c r="D959" s="89">
        <v>169.39</v>
      </c>
      <c r="E959" s="89"/>
    </row>
    <row r="960" spans="3:5">
      <c r="C960" s="88">
        <v>45329</v>
      </c>
      <c r="D960" s="89">
        <v>169.48</v>
      </c>
      <c r="E960" s="89"/>
    </row>
    <row r="961" spans="3:5">
      <c r="C961" s="88">
        <v>45330</v>
      </c>
      <c r="D961" s="89">
        <v>169.65</v>
      </c>
      <c r="E961" s="89"/>
    </row>
    <row r="962" spans="3:5">
      <c r="C962" s="88">
        <v>45331</v>
      </c>
      <c r="D962" s="89">
        <v>170.9</v>
      </c>
      <c r="E962" s="89"/>
    </row>
    <row r="963" spans="3:5">
      <c r="C963" s="88">
        <v>45334</v>
      </c>
      <c r="D963" s="89">
        <v>174.8</v>
      </c>
      <c r="E963" s="89"/>
    </row>
    <row r="964" spans="3:5">
      <c r="C964" s="88">
        <v>45335</v>
      </c>
      <c r="D964" s="89">
        <v>167.73</v>
      </c>
      <c r="E964" s="89"/>
    </row>
    <row r="965" spans="3:5">
      <c r="C965" s="88">
        <v>45336</v>
      </c>
      <c r="D965" s="89">
        <v>169.21</v>
      </c>
      <c r="E965" s="89"/>
    </row>
    <row r="966" spans="3:5">
      <c r="C966" s="88">
        <v>45337</v>
      </c>
      <c r="D966" s="89">
        <v>170.58</v>
      </c>
      <c r="E966" s="89"/>
    </row>
    <row r="967" spans="3:5">
      <c r="C967" s="88">
        <v>45338</v>
      </c>
      <c r="D967" s="89">
        <v>168.74</v>
      </c>
      <c r="E967" s="89"/>
    </row>
    <row r="968" spans="3:5">
      <c r="C968" s="88">
        <v>45342</v>
      </c>
      <c r="D968" s="89">
        <v>167.83</v>
      </c>
      <c r="E968" s="89"/>
    </row>
    <row r="969" spans="3:5">
      <c r="C969" s="88">
        <v>45343</v>
      </c>
      <c r="D969" s="89">
        <v>168.94</v>
      </c>
      <c r="E969" s="89"/>
    </row>
    <row r="970" spans="3:5">
      <c r="C970" s="88">
        <v>45344</v>
      </c>
      <c r="D970" s="89">
        <v>173.1</v>
      </c>
      <c r="E970" s="89"/>
    </row>
    <row r="971" spans="3:5">
      <c r="C971" s="88">
        <v>45345</v>
      </c>
      <c r="D971" s="89">
        <v>174.28</v>
      </c>
      <c r="E971" s="89"/>
    </row>
    <row r="972" spans="3:5">
      <c r="C972" s="88">
        <v>45348</v>
      </c>
      <c r="D972" s="89">
        <v>175.7</v>
      </c>
      <c r="E972" s="89"/>
    </row>
    <row r="973" spans="3:5">
      <c r="C973" s="88">
        <v>45349</v>
      </c>
      <c r="D973" s="89">
        <v>174.07499999999999</v>
      </c>
      <c r="E973" s="89"/>
    </row>
    <row r="974" spans="3:5">
      <c r="C974" s="88">
        <v>45350</v>
      </c>
      <c r="D974" s="89">
        <v>172.44</v>
      </c>
      <c r="E974" s="89"/>
    </row>
    <row r="975" spans="3:5">
      <c r="C975" s="88">
        <v>45351</v>
      </c>
      <c r="D975" s="89">
        <v>173.01</v>
      </c>
      <c r="E975" s="89"/>
    </row>
    <row r="976" spans="3:5">
      <c r="C976" s="88">
        <v>45352</v>
      </c>
      <c r="D976" s="89">
        <v>176.75</v>
      </c>
      <c r="E976" s="89"/>
    </row>
    <row r="977" spans="3:5">
      <c r="C977" s="88">
        <v>45355</v>
      </c>
      <c r="D977" s="89">
        <v>177.53</v>
      </c>
      <c r="E977" s="89"/>
    </row>
    <row r="978" spans="3:5">
      <c r="C978" s="88">
        <v>45356</v>
      </c>
      <c r="D978" s="89">
        <v>176.93</v>
      </c>
      <c r="E978" s="89"/>
    </row>
    <row r="979" spans="3:5">
      <c r="C979" s="88">
        <v>45357</v>
      </c>
      <c r="D979" s="89">
        <v>175.54</v>
      </c>
      <c r="E979" s="89"/>
    </row>
    <row r="980" spans="3:5">
      <c r="C980" s="88">
        <v>45358</v>
      </c>
      <c r="D980" s="89">
        <v>174.83</v>
      </c>
      <c r="E980" s="89"/>
    </row>
    <row r="981" spans="3:5">
      <c r="C981" s="88">
        <v>45359</v>
      </c>
      <c r="D981" s="89">
        <v>176.44</v>
      </c>
      <c r="E981" s="89"/>
    </row>
    <row r="982" spans="3:5">
      <c r="C982" s="88">
        <v>45362</v>
      </c>
      <c r="D982" s="89">
        <v>174.31</v>
      </c>
      <c r="E982" s="89"/>
    </row>
    <row r="983" spans="3:5">
      <c r="C983" s="88">
        <v>45363</v>
      </c>
      <c r="D983" s="89">
        <v>173.5</v>
      </c>
      <c r="E983" s="89"/>
    </row>
    <row r="984" spans="3:5">
      <c r="C984" s="88">
        <v>45364</v>
      </c>
      <c r="D984" s="89">
        <v>175.9</v>
      </c>
      <c r="E984" s="89"/>
    </row>
    <row r="985" spans="3:5">
      <c r="C985" s="88">
        <v>45365</v>
      </c>
      <c r="D985" s="89">
        <v>177.69</v>
      </c>
      <c r="E985" s="89"/>
    </row>
    <row r="986" spans="3:5">
      <c r="C986" s="88">
        <v>45366</v>
      </c>
      <c r="D986" s="89">
        <v>176.64</v>
      </c>
      <c r="E986" s="89"/>
    </row>
    <row r="987" spans="3:5">
      <c r="C987" s="88">
        <v>45369</v>
      </c>
      <c r="D987" s="89">
        <v>175.8</v>
      </c>
      <c r="E987" s="89"/>
    </row>
    <row r="988" spans="3:5">
      <c r="C988" s="88">
        <v>45370</v>
      </c>
      <c r="D988" s="89">
        <v>174.215</v>
      </c>
      <c r="E988" s="89"/>
    </row>
    <row r="989" spans="3:5">
      <c r="C989" s="88">
        <v>45371</v>
      </c>
      <c r="D989" s="89">
        <v>176.14</v>
      </c>
      <c r="E989" s="89"/>
    </row>
    <row r="990" spans="3:5">
      <c r="C990" s="88">
        <v>45372</v>
      </c>
      <c r="D990" s="89">
        <v>179.988</v>
      </c>
      <c r="E990" s="89"/>
    </row>
    <row r="991" spans="3:5">
      <c r="C991" s="88">
        <v>45373</v>
      </c>
      <c r="D991" s="89">
        <v>177.75200000000001</v>
      </c>
      <c r="E991" s="89"/>
    </row>
    <row r="992" spans="3:5">
      <c r="C992" s="88">
        <v>45376</v>
      </c>
      <c r="D992" s="89">
        <v>178.01</v>
      </c>
      <c r="E992" s="89"/>
    </row>
    <row r="993" spans="3:5">
      <c r="C993" s="88">
        <v>45377</v>
      </c>
      <c r="D993" s="89">
        <v>180.15</v>
      </c>
      <c r="E993" s="89"/>
    </row>
    <row r="994" spans="3:5">
      <c r="C994" s="88">
        <v>45378</v>
      </c>
      <c r="D994" s="89">
        <v>179.88</v>
      </c>
      <c r="E994" s="89"/>
    </row>
    <row r="995" spans="3:5">
      <c r="C995" s="88">
        <v>45379</v>
      </c>
      <c r="D995" s="89">
        <v>180.17</v>
      </c>
      <c r="E995" s="89"/>
    </row>
    <row r="996" spans="3:5">
      <c r="C996" s="88">
        <v>45383</v>
      </c>
      <c r="D996" s="89">
        <v>180.79</v>
      </c>
      <c r="E996" s="89"/>
    </row>
    <row r="997" spans="3:5">
      <c r="C997" s="88">
        <v>45384</v>
      </c>
      <c r="D997" s="89">
        <v>179.07</v>
      </c>
      <c r="E997" s="89"/>
    </row>
    <row r="998" spans="3:5">
      <c r="C998" s="88">
        <v>45385</v>
      </c>
      <c r="D998" s="89">
        <v>179.9</v>
      </c>
      <c r="E998" s="89"/>
    </row>
    <row r="999" spans="3:5">
      <c r="C999" s="88">
        <v>45386</v>
      </c>
      <c r="D999" s="89">
        <v>184</v>
      </c>
      <c r="E999" s="89"/>
    </row>
    <row r="1000" spans="3:5">
      <c r="C1000" s="88">
        <v>45387</v>
      </c>
      <c r="D1000" s="89">
        <v>182.38</v>
      </c>
      <c r="E1000" s="89"/>
    </row>
    <row r="1001" spans="3:5">
      <c r="C1001" s="88">
        <v>45390</v>
      </c>
      <c r="D1001" s="89">
        <v>186.9</v>
      </c>
      <c r="E1001" s="89"/>
    </row>
    <row r="1002" spans="3:5">
      <c r="C1002" s="88">
        <v>45391</v>
      </c>
      <c r="D1002" s="89">
        <v>187.24</v>
      </c>
      <c r="E1002" s="89"/>
    </row>
    <row r="1003" spans="3:5">
      <c r="C1003" s="88">
        <v>45392</v>
      </c>
      <c r="D1003" s="89">
        <v>182.76499999999999</v>
      </c>
      <c r="E1003" s="89"/>
    </row>
    <row r="1004" spans="3:5">
      <c r="C1004" s="88">
        <v>45393</v>
      </c>
      <c r="D1004" s="89">
        <v>186.74</v>
      </c>
      <c r="E1004" s="89"/>
    </row>
    <row r="1005" spans="3:5">
      <c r="C1005" s="88">
        <v>45394</v>
      </c>
      <c r="D1005" s="89">
        <v>187.72</v>
      </c>
      <c r="E1005" s="89"/>
    </row>
    <row r="1006" spans="3:5">
      <c r="C1006" s="88">
        <v>45397</v>
      </c>
      <c r="D1006" s="89">
        <v>187.42500000000001</v>
      </c>
      <c r="E1006" s="89"/>
    </row>
    <row r="1007" spans="3:5">
      <c r="C1007" s="88">
        <v>45398</v>
      </c>
      <c r="D1007" s="89">
        <v>183.27</v>
      </c>
      <c r="E1007" s="89"/>
    </row>
    <row r="1008" spans="3:5">
      <c r="C1008" s="88">
        <v>45399</v>
      </c>
      <c r="D1008" s="89">
        <v>184.31</v>
      </c>
      <c r="E1008" s="89"/>
    </row>
    <row r="1009" spans="3:5">
      <c r="C1009" s="88">
        <v>45400</v>
      </c>
      <c r="D1009" s="89">
        <v>181.47</v>
      </c>
      <c r="E1009" s="89"/>
    </row>
    <row r="1010" spans="3:5">
      <c r="C1010" s="88">
        <v>45401</v>
      </c>
      <c r="D1010" s="89">
        <v>178.74</v>
      </c>
      <c r="E1010" s="89"/>
    </row>
    <row r="1011" spans="3:5">
      <c r="C1011" s="88">
        <v>45404</v>
      </c>
      <c r="D1011" s="89">
        <v>176.94</v>
      </c>
      <c r="E1011" s="89"/>
    </row>
    <row r="1012" spans="3:5">
      <c r="C1012" s="88">
        <v>45405</v>
      </c>
      <c r="D1012" s="89">
        <v>178.08</v>
      </c>
      <c r="E1012" s="89"/>
    </row>
    <row r="1013" spans="3:5">
      <c r="C1013" s="88">
        <v>45406</v>
      </c>
      <c r="D1013" s="89">
        <v>179.94</v>
      </c>
      <c r="E1013" s="89"/>
    </row>
    <row r="1014" spans="3:5">
      <c r="C1014" s="88">
        <v>45407</v>
      </c>
      <c r="D1014" s="89">
        <v>169.68</v>
      </c>
      <c r="E1014" s="89"/>
    </row>
    <row r="1015" spans="3:5">
      <c r="C1015" s="88">
        <v>45408</v>
      </c>
      <c r="D1015" s="89">
        <v>177.79499999999999</v>
      </c>
      <c r="E1015" s="89"/>
    </row>
    <row r="1016" spans="3:5">
      <c r="C1016" s="88">
        <v>45411</v>
      </c>
      <c r="D1016" s="89">
        <v>182.75</v>
      </c>
      <c r="E1016" s="89"/>
    </row>
    <row r="1017" spans="3:5">
      <c r="C1017" s="88">
        <v>45412</v>
      </c>
      <c r="D1017" s="89">
        <v>181.09</v>
      </c>
      <c r="E1017" s="89"/>
    </row>
    <row r="1018" spans="3:5">
      <c r="C1018" s="88">
        <v>45413</v>
      </c>
      <c r="D1018" s="89">
        <v>181.63499999999999</v>
      </c>
      <c r="E1018" s="89"/>
    </row>
    <row r="1019" spans="3:5">
      <c r="C1019" s="88">
        <v>45414</v>
      </c>
      <c r="D1019" s="89">
        <v>180.85</v>
      </c>
      <c r="E1019" s="89"/>
    </row>
    <row r="1020" spans="3:5">
      <c r="C1020" s="88">
        <v>45415</v>
      </c>
      <c r="D1020" s="89">
        <v>186.99</v>
      </c>
      <c r="E1020" s="89"/>
    </row>
    <row r="1021" spans="3:5">
      <c r="C1021" s="88">
        <v>45418</v>
      </c>
      <c r="D1021" s="89">
        <v>186.28</v>
      </c>
      <c r="E1021" s="89"/>
    </row>
    <row r="1022" spans="3:5">
      <c r="C1022" s="88">
        <v>45419</v>
      </c>
      <c r="D1022" s="89">
        <v>188.92</v>
      </c>
      <c r="E1022" s="89"/>
    </row>
    <row r="1023" spans="3:5">
      <c r="C1023" s="88">
        <v>45420</v>
      </c>
      <c r="D1023" s="89">
        <v>187.44</v>
      </c>
      <c r="E1023" s="89"/>
    </row>
    <row r="1024" spans="3:5">
      <c r="C1024" s="88">
        <v>45421</v>
      </c>
      <c r="D1024" s="89">
        <v>188.88</v>
      </c>
      <c r="E1024" s="89"/>
    </row>
    <row r="1025" spans="3:5">
      <c r="C1025" s="88">
        <v>45422</v>
      </c>
      <c r="D1025" s="89">
        <v>189.16</v>
      </c>
      <c r="E1025" s="89"/>
    </row>
    <row r="1026" spans="3:5">
      <c r="C1026" s="88">
        <v>45425</v>
      </c>
      <c r="D1026" s="89">
        <v>188</v>
      </c>
      <c r="E1026" s="89"/>
    </row>
    <row r="1027" spans="3:5">
      <c r="C1027" s="88">
        <v>45426</v>
      </c>
      <c r="D1027" s="89">
        <v>183.82</v>
      </c>
      <c r="E1027" s="89"/>
    </row>
    <row r="1028" spans="3:5">
      <c r="C1028" s="88">
        <v>45427</v>
      </c>
      <c r="D1028" s="89">
        <v>185.97</v>
      </c>
      <c r="E1028" s="89"/>
    </row>
    <row r="1029" spans="3:5">
      <c r="C1029" s="88">
        <v>45428</v>
      </c>
      <c r="D1029" s="89">
        <v>185.6</v>
      </c>
      <c r="E1029" s="89"/>
    </row>
    <row r="1030" spans="3:5">
      <c r="C1030" s="88">
        <v>45429</v>
      </c>
      <c r="D1030" s="89">
        <v>183.76</v>
      </c>
      <c r="E1030" s="89"/>
    </row>
    <row r="1031" spans="3:5">
      <c r="C1031" s="88">
        <v>45432</v>
      </c>
      <c r="D1031" s="89">
        <v>184.34</v>
      </c>
      <c r="E1031" s="89"/>
    </row>
    <row r="1032" spans="3:5">
      <c r="C1032" s="88">
        <v>45433</v>
      </c>
      <c r="D1032" s="89">
        <v>182.3</v>
      </c>
      <c r="E1032" s="89"/>
    </row>
    <row r="1033" spans="3:5">
      <c r="C1033" s="88">
        <v>45434</v>
      </c>
      <c r="D1033" s="89">
        <v>183.88</v>
      </c>
      <c r="E1033" s="89"/>
    </row>
    <row r="1034" spans="3:5">
      <c r="C1034" s="88">
        <v>45435</v>
      </c>
      <c r="D1034" s="89">
        <v>183.66</v>
      </c>
      <c r="E1034" s="89"/>
    </row>
    <row r="1035" spans="3:5">
      <c r="C1035" s="88">
        <v>45436</v>
      </c>
      <c r="D1035" s="89">
        <v>181.65</v>
      </c>
      <c r="E1035" s="89"/>
    </row>
    <row r="1036" spans="3:5">
      <c r="C1036" s="88">
        <v>45440</v>
      </c>
      <c r="D1036" s="89">
        <v>179.93</v>
      </c>
      <c r="E1036" s="89"/>
    </row>
    <row r="1037" spans="3:5">
      <c r="C1037" s="88">
        <v>45441</v>
      </c>
      <c r="D1037" s="89">
        <v>181.7</v>
      </c>
      <c r="E1037" s="89"/>
    </row>
    <row r="1038" spans="3:5">
      <c r="C1038" s="88">
        <v>45442</v>
      </c>
      <c r="D1038" s="89">
        <v>181.31</v>
      </c>
      <c r="E1038" s="89"/>
    </row>
    <row r="1039" spans="3:5">
      <c r="C1039" s="88">
        <v>45443</v>
      </c>
      <c r="D1039" s="89">
        <v>178.3</v>
      </c>
      <c r="E1039" s="89"/>
    </row>
    <row r="1040" spans="3:5">
      <c r="C1040" s="88">
        <v>45446</v>
      </c>
      <c r="D1040" s="89">
        <v>177.7</v>
      </c>
      <c r="E1040" s="89"/>
    </row>
    <row r="1041" spans="3:5">
      <c r="C1041" s="88">
        <v>45447</v>
      </c>
      <c r="D1041" s="89">
        <v>177.64</v>
      </c>
      <c r="E1041" s="89"/>
    </row>
    <row r="1042" spans="3:5">
      <c r="C1042" s="88">
        <v>45448</v>
      </c>
      <c r="D1042" s="89">
        <v>180.1</v>
      </c>
      <c r="E1042" s="89"/>
    </row>
    <row r="1043" spans="3:5">
      <c r="C1043" s="88">
        <v>45449</v>
      </c>
      <c r="D1043" s="89">
        <v>181.745</v>
      </c>
      <c r="E1043" s="89"/>
    </row>
    <row r="1044" spans="3:5">
      <c r="C1044" s="88">
        <v>45450</v>
      </c>
      <c r="D1044" s="89">
        <v>184.9</v>
      </c>
      <c r="E1044" s="89"/>
    </row>
    <row r="1045" spans="3:5">
      <c r="C1045" s="88">
        <v>45453</v>
      </c>
      <c r="D1045" s="89">
        <v>184.07</v>
      </c>
      <c r="E1045" s="89"/>
    </row>
    <row r="1046" spans="3:5">
      <c r="C1046" s="88">
        <v>45454</v>
      </c>
      <c r="D1046" s="89">
        <v>187.06</v>
      </c>
      <c r="E1046" s="89"/>
    </row>
    <row r="1047" spans="3:5">
      <c r="C1047" s="88">
        <v>45455</v>
      </c>
      <c r="D1047" s="89">
        <v>188.01499999999999</v>
      </c>
      <c r="E1047" s="89"/>
    </row>
    <row r="1048" spans="3:5">
      <c r="C1048" s="88">
        <v>45456</v>
      </c>
      <c r="D1048" s="89">
        <v>186.09</v>
      </c>
      <c r="E1048" s="89"/>
    </row>
    <row r="1049" spans="3:5">
      <c r="C1049" s="88">
        <v>45457</v>
      </c>
      <c r="D1049" s="89">
        <v>183.08</v>
      </c>
      <c r="E1049" s="89"/>
    </row>
    <row r="1050" spans="3:5">
      <c r="C1050" s="88">
        <v>45460</v>
      </c>
      <c r="D1050" s="89">
        <v>182.52</v>
      </c>
      <c r="E1050" s="89"/>
    </row>
    <row r="1051" spans="3:5">
      <c r="C1051" s="88">
        <v>45461</v>
      </c>
      <c r="D1051" s="89">
        <v>183.73500000000001</v>
      </c>
      <c r="E1051" s="89"/>
    </row>
    <row r="1052" spans="3:5">
      <c r="C1052" s="88">
        <v>45463</v>
      </c>
      <c r="D1052" s="89">
        <v>182.91</v>
      </c>
      <c r="E1052" s="89"/>
    </row>
    <row r="1053" spans="3:5">
      <c r="C1053" s="88">
        <v>45464</v>
      </c>
      <c r="D1053" s="89">
        <v>187.8</v>
      </c>
      <c r="E1053" s="89"/>
    </row>
    <row r="1054" spans="3:5">
      <c r="C1054" s="88">
        <v>45467</v>
      </c>
      <c r="D1054" s="89">
        <v>189.33</v>
      </c>
      <c r="E1054" s="89"/>
    </row>
    <row r="1055" spans="3:5">
      <c r="C1055" s="88">
        <v>45468</v>
      </c>
      <c r="D1055" s="89">
        <v>186.81</v>
      </c>
      <c r="E1055" s="89"/>
    </row>
    <row r="1056" spans="3:5">
      <c r="C1056" s="88">
        <v>45469</v>
      </c>
      <c r="D1056" s="89">
        <v>186.92</v>
      </c>
      <c r="E1056" s="89"/>
    </row>
    <row r="1057" spans="3:5">
      <c r="C1057" s="88">
        <v>45470</v>
      </c>
      <c r="D1057" s="89">
        <v>195.005</v>
      </c>
      <c r="E1057" s="89"/>
    </row>
    <row r="1058" spans="3:5">
      <c r="C1058" s="88">
        <v>45471</v>
      </c>
      <c r="D1058" s="89">
        <v>197.73</v>
      </c>
      <c r="E1058" s="89"/>
    </row>
    <row r="1059" spans="3:5">
      <c r="C1059" s="88">
        <v>45474</v>
      </c>
      <c r="D1059" s="89">
        <v>193.49</v>
      </c>
      <c r="E1059" s="89"/>
    </row>
    <row r="1060" spans="3:5">
      <c r="C1060" s="88">
        <v>45475</v>
      </c>
      <c r="D1060" s="89">
        <v>197.28</v>
      </c>
      <c r="E1060" s="89"/>
    </row>
    <row r="1061" spans="3:5">
      <c r="C1061" s="88">
        <v>45476</v>
      </c>
      <c r="D1061" s="89">
        <v>199.94</v>
      </c>
      <c r="E1061" s="89"/>
    </row>
    <row r="1062" spans="3:5">
      <c r="C1062" s="88">
        <v>45478</v>
      </c>
      <c r="D1062" s="89">
        <v>198.65</v>
      </c>
      <c r="E1062" s="89"/>
    </row>
    <row r="1063" spans="3:5">
      <c r="C1063" s="88">
        <v>45481</v>
      </c>
      <c r="D1063" s="89">
        <v>200.04</v>
      </c>
      <c r="E1063" s="89"/>
    </row>
    <row r="1064" spans="3:5">
      <c r="C1064" s="88">
        <v>45482</v>
      </c>
      <c r="D1064" s="89">
        <v>199.4</v>
      </c>
      <c r="E1064" s="89"/>
    </row>
    <row r="1065" spans="3:5">
      <c r="C1065" s="88">
        <v>45483</v>
      </c>
      <c r="D1065" s="89">
        <v>199.995</v>
      </c>
      <c r="E1065" s="89"/>
    </row>
    <row r="1066" spans="3:5">
      <c r="C1066" s="88">
        <v>45484</v>
      </c>
      <c r="D1066" s="89">
        <v>200.09</v>
      </c>
      <c r="E1066" s="89"/>
    </row>
    <row r="1067" spans="3:5">
      <c r="C1067" s="88">
        <v>45485</v>
      </c>
      <c r="D1067" s="89">
        <v>194.8</v>
      </c>
      <c r="E1067" s="89"/>
    </row>
    <row r="1068" spans="3:5">
      <c r="C1068" s="88">
        <v>45488</v>
      </c>
      <c r="D1068" s="89">
        <v>194.56</v>
      </c>
      <c r="E1068" s="89"/>
    </row>
    <row r="1069" spans="3:5">
      <c r="C1069" s="88">
        <v>45489</v>
      </c>
      <c r="D1069" s="89">
        <v>195.59</v>
      </c>
      <c r="E1069" s="89"/>
    </row>
    <row r="1070" spans="3:5">
      <c r="C1070" s="88">
        <v>45490</v>
      </c>
      <c r="D1070" s="89">
        <v>191.35</v>
      </c>
      <c r="E1070" s="89"/>
    </row>
    <row r="1071" spans="3:5">
      <c r="C1071" s="88">
        <v>45491</v>
      </c>
      <c r="D1071" s="89">
        <v>189.59</v>
      </c>
      <c r="E1071" s="89"/>
    </row>
    <row r="1072" spans="3:5">
      <c r="C1072" s="88">
        <v>45492</v>
      </c>
      <c r="D1072" s="89">
        <v>181.14</v>
      </c>
      <c r="E1072" s="89"/>
    </row>
    <row r="1073" spans="3:5">
      <c r="C1073" s="88">
        <v>45495</v>
      </c>
      <c r="D1073" s="89">
        <v>185</v>
      </c>
      <c r="E1073" s="89"/>
    </row>
    <row r="1074" spans="3:5">
      <c r="C1074" s="88">
        <v>45496</v>
      </c>
      <c r="D1074" s="89">
        <v>184.1</v>
      </c>
      <c r="E1074" s="89"/>
    </row>
    <row r="1075" spans="3:5">
      <c r="C1075" s="88">
        <v>45497</v>
      </c>
      <c r="D1075" s="89">
        <v>183.2</v>
      </c>
      <c r="E1075" s="89"/>
    </row>
    <row r="1076" spans="3:5">
      <c r="C1076" s="88">
        <v>45498</v>
      </c>
      <c r="D1076" s="89">
        <v>182.91</v>
      </c>
      <c r="E1076" s="89"/>
    </row>
    <row r="1077" spans="3:5">
      <c r="C1077" s="88">
        <v>45499</v>
      </c>
      <c r="D1077" s="89">
        <v>180.39</v>
      </c>
      <c r="E1077" s="89"/>
    </row>
    <row r="1078" spans="3:5">
      <c r="C1078" s="88">
        <v>45502</v>
      </c>
      <c r="D1078" s="89">
        <v>183.84</v>
      </c>
      <c r="E1078" s="89"/>
    </row>
    <row r="1079" spans="3:5">
      <c r="C1079" s="88">
        <v>45503</v>
      </c>
      <c r="D1079" s="89">
        <v>184.72</v>
      </c>
      <c r="E1079" s="89"/>
    </row>
    <row r="1080" spans="3:5">
      <c r="C1080" s="88">
        <v>45504</v>
      </c>
      <c r="D1080" s="89">
        <v>185.05</v>
      </c>
      <c r="E1080" s="89"/>
    </row>
    <row r="1081" spans="3:5">
      <c r="C1081" s="88">
        <v>45505</v>
      </c>
      <c r="D1081" s="89">
        <v>189.285</v>
      </c>
      <c r="E1081" s="89"/>
    </row>
    <row r="1082" spans="3:5">
      <c r="C1082" s="88">
        <v>45506</v>
      </c>
      <c r="D1082" s="89">
        <v>166.75</v>
      </c>
      <c r="E1082" s="89"/>
    </row>
    <row r="1083" spans="3:5">
      <c r="C1083" s="88">
        <v>45509</v>
      </c>
      <c r="D1083" s="89">
        <v>154.21</v>
      </c>
      <c r="E1083" s="89"/>
    </row>
    <row r="1084" spans="3:5">
      <c r="C1084" s="88">
        <v>45510</v>
      </c>
      <c r="D1084" s="89">
        <v>161.71</v>
      </c>
      <c r="E1084" s="89"/>
    </row>
    <row r="1085" spans="3:5">
      <c r="C1085" s="88">
        <v>45511</v>
      </c>
      <c r="D1085" s="89">
        <v>166.55</v>
      </c>
      <c r="E1085" s="89"/>
    </row>
    <row r="1086" spans="3:5">
      <c r="C1086" s="88">
        <v>45512</v>
      </c>
      <c r="D1086" s="89">
        <v>165.16499999999999</v>
      </c>
      <c r="E1086" s="89"/>
    </row>
    <row r="1087" spans="3:5">
      <c r="C1087" s="88">
        <v>45513</v>
      </c>
      <c r="D1087" s="89">
        <v>166.4</v>
      </c>
      <c r="E1087" s="89"/>
    </row>
    <row r="1088" spans="3:5">
      <c r="C1088" s="88">
        <v>45516</v>
      </c>
      <c r="D1088" s="89">
        <v>168.14</v>
      </c>
      <c r="E1088" s="89"/>
    </row>
    <row r="1089" spans="3:5">
      <c r="C1089" s="88">
        <v>45517</v>
      </c>
      <c r="D1089" s="89">
        <v>167.81</v>
      </c>
      <c r="E1089" s="89"/>
    </row>
    <row r="1090" spans="3:5">
      <c r="C1090" s="88">
        <v>45518</v>
      </c>
      <c r="D1090" s="89">
        <v>172.11</v>
      </c>
      <c r="E1090" s="89"/>
    </row>
    <row r="1091" spans="3:5">
      <c r="C1091" s="88">
        <v>45519</v>
      </c>
      <c r="D1091" s="89">
        <v>174.86</v>
      </c>
      <c r="E1091" s="89"/>
    </row>
    <row r="1092" spans="3:5">
      <c r="C1092" s="88">
        <v>45520</v>
      </c>
      <c r="D1092" s="89">
        <v>177.04</v>
      </c>
      <c r="E1092" s="89"/>
    </row>
    <row r="1093" spans="3:5">
      <c r="C1093" s="88">
        <v>45523</v>
      </c>
      <c r="D1093" s="89">
        <v>177.64</v>
      </c>
      <c r="E1093" s="89"/>
    </row>
    <row r="1094" spans="3:5">
      <c r="C1094" s="88">
        <v>45524</v>
      </c>
      <c r="D1094" s="89">
        <v>177.92</v>
      </c>
      <c r="E1094" s="89"/>
    </row>
    <row r="1095" spans="3:5">
      <c r="C1095" s="88">
        <v>45525</v>
      </c>
      <c r="D1095" s="89">
        <v>179.92</v>
      </c>
      <c r="E1095" s="89"/>
    </row>
    <row r="1096" spans="3:5">
      <c r="C1096" s="88">
        <v>45526</v>
      </c>
      <c r="D1096" s="89">
        <v>181.38</v>
      </c>
      <c r="E1096" s="89"/>
    </row>
    <row r="1097" spans="3:5">
      <c r="C1097" s="88">
        <v>45527</v>
      </c>
      <c r="D1097" s="89">
        <v>177.34</v>
      </c>
      <c r="E1097" s="89"/>
    </row>
    <row r="1098" spans="3:5">
      <c r="C1098" s="88">
        <v>45530</v>
      </c>
      <c r="D1098" s="89">
        <v>176.7</v>
      </c>
      <c r="E1098" s="89"/>
    </row>
    <row r="1099" spans="3:5">
      <c r="C1099" s="88">
        <v>45531</v>
      </c>
      <c r="D1099" s="89">
        <v>174.15</v>
      </c>
      <c r="E1099" s="89"/>
    </row>
    <row r="1100" spans="3:5">
      <c r="C1100" s="88">
        <v>45532</v>
      </c>
      <c r="D1100" s="89">
        <v>173.69</v>
      </c>
      <c r="E1100" s="89"/>
    </row>
    <row r="1101" spans="3:5">
      <c r="C1101" s="88">
        <v>45533</v>
      </c>
      <c r="D1101" s="89">
        <v>173.22</v>
      </c>
      <c r="E1101" s="89"/>
    </row>
    <row r="1102" spans="3:5">
      <c r="C1102" s="88">
        <v>45534</v>
      </c>
      <c r="D1102" s="89">
        <v>172.78</v>
      </c>
      <c r="E1102" s="89"/>
    </row>
    <row r="1103" spans="3:5">
      <c r="C1103" s="88">
        <v>45538</v>
      </c>
      <c r="D1103" s="89">
        <v>177.55</v>
      </c>
      <c r="E1103" s="89"/>
    </row>
    <row r="1104" spans="3:5">
      <c r="C1104" s="88">
        <v>45539</v>
      </c>
      <c r="D1104" s="89">
        <v>174.48</v>
      </c>
      <c r="E1104" s="89"/>
    </row>
    <row r="1105" spans="3:5">
      <c r="C1105" s="88">
        <v>45540</v>
      </c>
      <c r="D1105" s="89">
        <v>175</v>
      </c>
      <c r="E1105" s="89"/>
    </row>
    <row r="1106" spans="3:5">
      <c r="C1106" s="88">
        <v>45541</v>
      </c>
      <c r="D1106" s="89">
        <v>177.24</v>
      </c>
      <c r="E1106" s="89"/>
    </row>
    <row r="1107" spans="3:5">
      <c r="C1107" s="88">
        <v>45544</v>
      </c>
      <c r="D1107" s="89">
        <v>174.53</v>
      </c>
      <c r="E1107" s="89"/>
    </row>
    <row r="1108" spans="3:5">
      <c r="C1108" s="88">
        <v>45545</v>
      </c>
      <c r="D1108" s="89">
        <v>177.49</v>
      </c>
      <c r="E1108" s="89"/>
    </row>
    <row r="1109" spans="3:5">
      <c r="C1109" s="88">
        <v>45546</v>
      </c>
      <c r="D1109" s="89">
        <v>180.095</v>
      </c>
      <c r="E1109" s="89"/>
    </row>
    <row r="1110" spans="3:5">
      <c r="C1110" s="88">
        <v>45547</v>
      </c>
      <c r="D1110" s="89">
        <v>184.8</v>
      </c>
      <c r="E1110" s="89"/>
    </row>
    <row r="1111" spans="3:5">
      <c r="C1111" s="88">
        <v>45548</v>
      </c>
      <c r="D1111" s="89">
        <v>187</v>
      </c>
      <c r="E1111" s="89"/>
    </row>
    <row r="1112" spans="3:5">
      <c r="C1112" s="88">
        <v>45551</v>
      </c>
      <c r="D1112" s="89">
        <v>185.29</v>
      </c>
      <c r="E1112" s="89"/>
    </row>
    <row r="1113" spans="3:5">
      <c r="C1113" s="88">
        <v>45552</v>
      </c>
      <c r="D1113" s="89">
        <v>186.85</v>
      </c>
      <c r="E1113" s="89"/>
    </row>
    <row r="1114" spans="3:5">
      <c r="C1114" s="88">
        <v>45553</v>
      </c>
      <c r="D1114" s="89">
        <v>186.45</v>
      </c>
      <c r="E1114" s="89"/>
    </row>
    <row r="1115" spans="3:5">
      <c r="C1115" s="88">
        <v>45554</v>
      </c>
      <c r="D1115" s="89">
        <v>190.04</v>
      </c>
      <c r="E1115" s="89"/>
    </row>
    <row r="1116" spans="3:5">
      <c r="C1116" s="88">
        <v>45555</v>
      </c>
      <c r="D1116" s="89">
        <v>190.23</v>
      </c>
      <c r="E1116" s="89"/>
    </row>
    <row r="1117" spans="3:5">
      <c r="C1117" s="88">
        <v>45558</v>
      </c>
      <c r="D1117" s="89">
        <v>191.64</v>
      </c>
      <c r="E1117" s="89"/>
    </row>
    <row r="1118" spans="3:5">
      <c r="C1118" s="88">
        <v>45559</v>
      </c>
      <c r="D1118" s="89">
        <v>194.27</v>
      </c>
      <c r="E1118" s="89"/>
    </row>
    <row r="1119" spans="3:5">
      <c r="C1119" s="88">
        <v>45560</v>
      </c>
      <c r="D1119" s="89">
        <v>193.75</v>
      </c>
      <c r="E1119" s="89"/>
    </row>
    <row r="1120" spans="3:5">
      <c r="C1120" s="88">
        <v>45561</v>
      </c>
      <c r="D1120" s="89">
        <v>194.31</v>
      </c>
      <c r="E1120" s="89"/>
    </row>
    <row r="1121" spans="3:5">
      <c r="C1121" s="88">
        <v>45562</v>
      </c>
      <c r="D1121" s="89">
        <v>190.68</v>
      </c>
      <c r="E1121" s="89"/>
    </row>
    <row r="1122" spans="3:5">
      <c r="C1122" s="88">
        <v>45565</v>
      </c>
      <c r="D1122" s="89">
        <v>187.101</v>
      </c>
      <c r="E1122" s="89"/>
    </row>
    <row r="1123" spans="3:5">
      <c r="C1123" s="88">
        <v>45566</v>
      </c>
      <c r="D1123" s="89">
        <v>184.9</v>
      </c>
      <c r="E1123" s="89"/>
    </row>
    <row r="1124" spans="3:5">
      <c r="C1124" s="88">
        <v>45567</v>
      </c>
      <c r="D1124" s="89">
        <v>184.44</v>
      </c>
      <c r="E1124" s="89"/>
    </row>
    <row r="1125" spans="3:5">
      <c r="C1125" s="88">
        <v>45568</v>
      </c>
      <c r="D1125" s="89">
        <v>183.04499999999999</v>
      </c>
      <c r="E1125" s="89"/>
    </row>
    <row r="1126" spans="3:5">
      <c r="C1126" s="88">
        <v>45569</v>
      </c>
      <c r="D1126" s="89">
        <v>185.75</v>
      </c>
      <c r="E1126" s="89"/>
    </row>
    <row r="1127" spans="3:5">
      <c r="C1127" s="88">
        <v>45572</v>
      </c>
      <c r="D1127" s="89">
        <v>182.95</v>
      </c>
      <c r="E1127" s="89"/>
    </row>
    <row r="1128" spans="3:5">
      <c r="C1128" s="88">
        <v>45573</v>
      </c>
      <c r="D1128" s="89">
        <v>181.91499999999999</v>
      </c>
      <c r="E1128" s="89"/>
    </row>
    <row r="1129" spans="3:5">
      <c r="C1129" s="88">
        <v>45574</v>
      </c>
      <c r="D1129" s="89">
        <v>182.82</v>
      </c>
      <c r="E1129" s="89"/>
    </row>
    <row r="1130" spans="3:5">
      <c r="C1130" s="88">
        <v>45575</v>
      </c>
      <c r="D1130" s="89">
        <v>187.13</v>
      </c>
      <c r="E1130" s="89"/>
    </row>
    <row r="1131" spans="3:5">
      <c r="C1131" s="88">
        <v>45576</v>
      </c>
      <c r="D1131" s="89">
        <v>186.63</v>
      </c>
      <c r="E1131" s="89"/>
    </row>
    <row r="1132" spans="3:5">
      <c r="C1132" s="88">
        <v>45579</v>
      </c>
      <c r="D1132" s="89">
        <v>189.86</v>
      </c>
      <c r="E1132" s="89"/>
    </row>
    <row r="1133" spans="3:5">
      <c r="C1133" s="88">
        <v>45580</v>
      </c>
      <c r="D1133" s="89">
        <v>187.63</v>
      </c>
      <c r="E1133" s="89"/>
    </row>
    <row r="1134" spans="3:5">
      <c r="C1134" s="88">
        <v>45581</v>
      </c>
      <c r="D1134" s="89">
        <v>187.05</v>
      </c>
      <c r="E1134" s="89"/>
    </row>
    <row r="1135" spans="3:5">
      <c r="C1135" s="88">
        <v>45582</v>
      </c>
      <c r="D1135" s="89">
        <v>188.22</v>
      </c>
      <c r="E1135" s="89"/>
    </row>
    <row r="1136" spans="3:5">
      <c r="C1136" s="88">
        <v>45583</v>
      </c>
      <c r="D1136" s="89">
        <v>187.15</v>
      </c>
      <c r="E1136" s="89"/>
    </row>
    <row r="1137" spans="3:5">
      <c r="C1137" s="88">
        <v>45586</v>
      </c>
      <c r="D1137" s="89">
        <v>188.05</v>
      </c>
      <c r="E1137" s="89"/>
    </row>
    <row r="1138" spans="3:5">
      <c r="C1138" s="88">
        <v>45587</v>
      </c>
      <c r="D1138" s="89">
        <v>188.35</v>
      </c>
      <c r="E1138" s="89"/>
    </row>
    <row r="1139" spans="3:5">
      <c r="C1139" s="88">
        <v>45588</v>
      </c>
      <c r="D1139" s="89">
        <v>188.85</v>
      </c>
      <c r="E1139" s="89"/>
    </row>
    <row r="1140" spans="3:5">
      <c r="C1140" s="88">
        <v>45589</v>
      </c>
      <c r="D1140" s="89">
        <v>185.25</v>
      </c>
      <c r="E1140" s="89"/>
    </row>
    <row r="1141" spans="3:5">
      <c r="C1141" s="88">
        <v>45590</v>
      </c>
      <c r="D1141" s="89">
        <v>187.85</v>
      </c>
      <c r="E1141" s="89"/>
    </row>
    <row r="1142" spans="3:5">
      <c r="C1142" s="88">
        <v>45593</v>
      </c>
      <c r="D1142" s="89">
        <v>189.565</v>
      </c>
      <c r="E1142" s="89"/>
    </row>
    <row r="1143" spans="3:5">
      <c r="C1143" s="88">
        <v>45594</v>
      </c>
      <c r="D1143" s="89">
        <v>188.58</v>
      </c>
      <c r="E1143" s="89"/>
    </row>
    <row r="1144" spans="3:5">
      <c r="C1144" s="88">
        <v>45595</v>
      </c>
      <c r="D1144" s="89">
        <v>194.69499999999999</v>
      </c>
      <c r="E1144" s="89"/>
    </row>
    <row r="1145" spans="3:5">
      <c r="C1145" s="88">
        <v>45596</v>
      </c>
      <c r="D1145" s="89">
        <v>190.51</v>
      </c>
      <c r="E1145" s="89"/>
    </row>
    <row r="1146" spans="3:5">
      <c r="C1146" s="88">
        <v>45597</v>
      </c>
      <c r="D1146" s="89">
        <v>199</v>
      </c>
      <c r="E1146" s="89"/>
    </row>
    <row r="1147" spans="3:5">
      <c r="C1147" s="88">
        <v>45600</v>
      </c>
      <c r="D1147" s="89">
        <v>196.45</v>
      </c>
      <c r="E1147" s="89"/>
    </row>
    <row r="1148" spans="3:5">
      <c r="C1148" s="88">
        <v>45601</v>
      </c>
      <c r="D1148" s="89">
        <v>196.04</v>
      </c>
      <c r="E1148" s="89"/>
    </row>
    <row r="1149" spans="3:5">
      <c r="C1149" s="88">
        <v>45602</v>
      </c>
      <c r="D1149" s="89">
        <v>200.01</v>
      </c>
      <c r="E1149" s="89"/>
    </row>
    <row r="1150" spans="3:5">
      <c r="C1150" s="88">
        <v>45603</v>
      </c>
      <c r="D1150" s="89">
        <v>207.44</v>
      </c>
      <c r="E1150" s="89"/>
    </row>
    <row r="1151" spans="3:5">
      <c r="C1151" s="88">
        <v>45604</v>
      </c>
      <c r="D1151" s="89">
        <v>209.72</v>
      </c>
      <c r="E1151" s="89"/>
    </row>
    <row r="1152" spans="3:5">
      <c r="C1152" s="88">
        <v>45607</v>
      </c>
      <c r="D1152" s="89">
        <v>208.5</v>
      </c>
      <c r="E1152" s="89"/>
    </row>
    <row r="1153" spans="3:5">
      <c r="C1153" s="88">
        <v>45608</v>
      </c>
      <c r="D1153" s="89">
        <v>208.37</v>
      </c>
      <c r="E1153" s="89"/>
    </row>
    <row r="1154" spans="3:5">
      <c r="C1154" s="88">
        <v>45609</v>
      </c>
      <c r="D1154" s="89">
        <v>209.4</v>
      </c>
      <c r="E1154" s="89"/>
    </row>
    <row r="1155" spans="3:5">
      <c r="C1155" s="88">
        <v>45610</v>
      </c>
      <c r="D1155" s="89">
        <v>214.16</v>
      </c>
      <c r="E1155" s="89"/>
    </row>
    <row r="1156" spans="3:5">
      <c r="C1156" s="88">
        <v>45611</v>
      </c>
      <c r="D1156" s="89">
        <v>206.76</v>
      </c>
      <c r="E1156" s="89"/>
    </row>
    <row r="1157" spans="3:5">
      <c r="C1157" s="88">
        <v>45614</v>
      </c>
      <c r="D1157" s="89">
        <v>204.15</v>
      </c>
      <c r="E1157" s="89"/>
    </row>
    <row r="1158" spans="3:5">
      <c r="C1158" s="88">
        <v>45615</v>
      </c>
      <c r="D1158" s="89">
        <v>199.33</v>
      </c>
      <c r="E1158" s="89"/>
    </row>
    <row r="1159" spans="3:5">
      <c r="C1159" s="88">
        <v>45616</v>
      </c>
      <c r="D1159" s="89">
        <v>202.98</v>
      </c>
      <c r="E1159" s="89"/>
    </row>
    <row r="1160" spans="3:5">
      <c r="C1160" s="88">
        <v>45617</v>
      </c>
      <c r="D1160" s="89">
        <v>203.49</v>
      </c>
      <c r="E1160" s="89"/>
    </row>
    <row r="1161" spans="3:5">
      <c r="C1161" s="88">
        <v>45618</v>
      </c>
      <c r="D1161" s="89">
        <v>198.25</v>
      </c>
      <c r="E1161" s="89"/>
    </row>
    <row r="1162" spans="3:5">
      <c r="C1162" s="88">
        <v>45621</v>
      </c>
      <c r="D1162" s="89">
        <v>199.28</v>
      </c>
      <c r="E1162" s="89"/>
    </row>
    <row r="1163" spans="3:5">
      <c r="C1163" s="88">
        <v>45622</v>
      </c>
      <c r="D1163" s="89">
        <v>201.9</v>
      </c>
      <c r="E1163" s="89"/>
    </row>
    <row r="1164" spans="3:5">
      <c r="C1164" s="88">
        <v>45623</v>
      </c>
      <c r="D1164" s="89">
        <v>206.98</v>
      </c>
      <c r="E1164" s="89"/>
    </row>
    <row r="1165" spans="3:5">
      <c r="C1165" s="88">
        <v>45625</v>
      </c>
      <c r="D1165" s="89">
        <v>205.83</v>
      </c>
      <c r="E1165" s="89"/>
    </row>
    <row r="1166" spans="3:5">
      <c r="C1166" s="88">
        <v>45628</v>
      </c>
      <c r="D1166" s="89">
        <v>209.96</v>
      </c>
      <c r="E1166" s="89"/>
    </row>
    <row r="1167" spans="3:5">
      <c r="C1167" s="88">
        <v>45629</v>
      </c>
      <c r="D1167" s="89">
        <v>210.31</v>
      </c>
      <c r="E1167" s="89"/>
    </row>
    <row r="1168" spans="3:5">
      <c r="C1168" s="88">
        <v>45630</v>
      </c>
      <c r="D1168" s="89">
        <v>215.96</v>
      </c>
      <c r="E1168" s="89"/>
    </row>
    <row r="1169" spans="3:5">
      <c r="C1169" s="88">
        <v>45631</v>
      </c>
      <c r="D1169" s="89">
        <v>218.03</v>
      </c>
      <c r="E1169" s="89"/>
    </row>
    <row r="1170" spans="3:5">
      <c r="C1170" s="88">
        <v>45632</v>
      </c>
      <c r="D1170" s="89">
        <v>220.75</v>
      </c>
      <c r="E1170" s="89"/>
    </row>
    <row r="1171" spans="3:5">
      <c r="C1171" s="88">
        <v>45635</v>
      </c>
      <c r="D1171" s="89">
        <v>227.21</v>
      </c>
      <c r="E1171" s="89"/>
    </row>
    <row r="1172" spans="3:5">
      <c r="C1172" s="88">
        <v>45636</v>
      </c>
      <c r="D1172" s="89">
        <v>226.09</v>
      </c>
      <c r="E1172" s="89"/>
    </row>
    <row r="1173" spans="3:5">
      <c r="C1173" s="88">
        <v>45637</v>
      </c>
      <c r="D1173" s="89">
        <v>226.41</v>
      </c>
      <c r="E1173" s="89"/>
    </row>
    <row r="1174" spans="3:5">
      <c r="C1174" s="88">
        <v>45638</v>
      </c>
      <c r="D1174" s="89">
        <v>229.83</v>
      </c>
      <c r="E1174" s="89"/>
    </row>
    <row r="1175" spans="3:5">
      <c r="C1175" s="88">
        <v>45639</v>
      </c>
      <c r="D1175" s="89">
        <v>228.4</v>
      </c>
      <c r="E1175" s="89"/>
    </row>
    <row r="1176" spans="3:5">
      <c r="C1176" s="88">
        <v>45642</v>
      </c>
      <c r="D1176" s="89">
        <v>230.23</v>
      </c>
      <c r="E1176" s="89"/>
    </row>
    <row r="1177" spans="3:5">
      <c r="C1177" s="88">
        <v>45643</v>
      </c>
      <c r="D1177" s="89">
        <v>232.39</v>
      </c>
      <c r="E1177" s="89"/>
    </row>
    <row r="1178" spans="3:5">
      <c r="C1178" s="88">
        <v>45644</v>
      </c>
      <c r="D1178" s="89">
        <v>230.77</v>
      </c>
      <c r="E1178" s="89"/>
    </row>
    <row r="1179" spans="3:5">
      <c r="C1179" s="88">
        <v>45645</v>
      </c>
      <c r="D1179" s="89">
        <v>224.91</v>
      </c>
      <c r="E1179" s="89"/>
    </row>
    <row r="1180" spans="3:5">
      <c r="C1180" s="88">
        <v>45646</v>
      </c>
      <c r="D1180" s="89">
        <v>219.84</v>
      </c>
      <c r="E1180" s="89"/>
    </row>
    <row r="1181" spans="3:5">
      <c r="C1181" s="88">
        <v>45649</v>
      </c>
      <c r="D1181" s="89">
        <v>225.01</v>
      </c>
      <c r="E1181" s="89"/>
    </row>
    <row r="1182" spans="3:5">
      <c r="C1182" s="88">
        <v>45650</v>
      </c>
      <c r="D1182" s="89">
        <v>226.94</v>
      </c>
      <c r="E1182" s="89"/>
    </row>
    <row r="1183" spans="3:5">
      <c r="C1183" s="88">
        <v>45652</v>
      </c>
      <c r="D1183" s="89">
        <v>228.5</v>
      </c>
      <c r="E1183" s="89"/>
    </row>
    <row r="1184" spans="3:5">
      <c r="C1184" s="88">
        <v>45653</v>
      </c>
      <c r="D1184" s="89">
        <v>225.6</v>
      </c>
      <c r="E1184" s="89"/>
    </row>
    <row r="1185" spans="3:5">
      <c r="C1185" s="88">
        <v>45656</v>
      </c>
      <c r="D1185" s="89">
        <v>220.06</v>
      </c>
      <c r="E1185" s="89"/>
    </row>
    <row r="1186" spans="3:5">
      <c r="C1186" s="88">
        <v>45657</v>
      </c>
      <c r="D1186" s="89">
        <v>222.965</v>
      </c>
      <c r="E1186" s="89"/>
    </row>
    <row r="1187" spans="3:5">
      <c r="C1187" s="88">
        <v>45659</v>
      </c>
      <c r="D1187" s="89">
        <v>222.03</v>
      </c>
      <c r="E1187" s="89"/>
    </row>
    <row r="1188" spans="3:5">
      <c r="C1188" s="88">
        <v>45660</v>
      </c>
      <c r="D1188" s="89">
        <v>222.505</v>
      </c>
      <c r="E1188" s="89"/>
    </row>
    <row r="1189" spans="3:5">
      <c r="C1189" s="88">
        <v>45663</v>
      </c>
      <c r="D1189" s="89">
        <v>226.78</v>
      </c>
      <c r="E1189" s="89"/>
    </row>
    <row r="1190" spans="3:5">
      <c r="C1190" s="88">
        <v>45664</v>
      </c>
      <c r="D1190" s="89">
        <v>227.9</v>
      </c>
      <c r="E1190" s="89"/>
    </row>
    <row r="1191" spans="3:5">
      <c r="C1191" s="88">
        <v>45665</v>
      </c>
      <c r="D1191" s="89">
        <v>223.185</v>
      </c>
      <c r="E1191" s="89"/>
    </row>
    <row r="1192" spans="3:5">
      <c r="C1192" s="88">
        <v>45667</v>
      </c>
      <c r="D1192" s="89">
        <v>221.46</v>
      </c>
      <c r="E1192" s="89"/>
    </row>
    <row r="1193" spans="3:5">
      <c r="C1193" s="88">
        <v>45670</v>
      </c>
      <c r="D1193" s="89">
        <v>218.06</v>
      </c>
      <c r="E1193" s="89"/>
    </row>
    <row r="1194" spans="3:5">
      <c r="C1194" s="88">
        <v>45671</v>
      </c>
      <c r="D1194" s="89">
        <v>220.44</v>
      </c>
      <c r="E1194" s="89"/>
    </row>
    <row r="1195" spans="3:5">
      <c r="C1195" s="88">
        <v>45672</v>
      </c>
      <c r="D1195" s="89">
        <v>222.83</v>
      </c>
      <c r="E1195" s="89"/>
    </row>
    <row r="1196" spans="3:5">
      <c r="C1196" s="88">
        <v>45673</v>
      </c>
      <c r="D1196" s="89">
        <v>224.42</v>
      </c>
      <c r="E1196" s="89"/>
    </row>
    <row r="1197" spans="3:5">
      <c r="C1197" s="88">
        <v>45674</v>
      </c>
      <c r="D1197" s="89">
        <v>225.84</v>
      </c>
      <c r="E1197" s="89"/>
    </row>
    <row r="1198" spans="3:5">
      <c r="C1198" s="88">
        <v>45678</v>
      </c>
      <c r="D1198" s="89">
        <v>228.9</v>
      </c>
      <c r="E1198" s="89"/>
    </row>
    <row r="1199" spans="3:5">
      <c r="C1199" s="88">
        <v>45679</v>
      </c>
      <c r="D1199" s="89">
        <v>232.02</v>
      </c>
      <c r="E1199" s="89"/>
    </row>
    <row r="1200" spans="3:5">
      <c r="C1200" s="88">
        <v>45680</v>
      </c>
      <c r="D1200" s="89">
        <v>234.1</v>
      </c>
      <c r="E1200" s="89"/>
    </row>
    <row r="1201" spans="3:5">
      <c r="C1201" s="88">
        <v>45681</v>
      </c>
      <c r="D1201" s="89">
        <v>234.5</v>
      </c>
      <c r="E1201" s="89"/>
    </row>
    <row r="1202" spans="3:5">
      <c r="C1202" s="88">
        <v>45684</v>
      </c>
      <c r="D1202" s="89">
        <v>226.21</v>
      </c>
      <c r="E1202" s="89"/>
    </row>
    <row r="1203" spans="3:5">
      <c r="C1203" s="88">
        <v>45685</v>
      </c>
      <c r="D1203" s="89">
        <v>234.29</v>
      </c>
      <c r="E1203" s="89"/>
    </row>
    <row r="1204" spans="3:5">
      <c r="C1204" s="88">
        <v>45686</v>
      </c>
      <c r="D1204" s="89">
        <v>239.01499999999999</v>
      </c>
      <c r="E1204" s="89"/>
    </row>
    <row r="1205" spans="3:5">
      <c r="C1205" s="88">
        <v>45687</v>
      </c>
      <c r="D1205" s="89">
        <v>237.14</v>
      </c>
      <c r="E1205" s="89"/>
    </row>
    <row r="1206" spans="3:5">
      <c r="C1206" s="88">
        <v>45688</v>
      </c>
      <c r="D1206" s="89">
        <v>236.5</v>
      </c>
      <c r="E1206" s="89"/>
    </row>
    <row r="1207" spans="3:5">
      <c r="C1207" s="88">
        <v>45691</v>
      </c>
      <c r="D1207" s="89">
        <v>234.06</v>
      </c>
      <c r="E1207" s="89"/>
    </row>
    <row r="1208" spans="3:5">
      <c r="C1208" s="88">
        <v>45692</v>
      </c>
      <c r="D1208" s="89">
        <v>239.01</v>
      </c>
      <c r="E1208" s="89"/>
    </row>
    <row r="1209" spans="3:5">
      <c r="C1209" s="88">
        <v>45693</v>
      </c>
      <c r="D1209" s="89">
        <v>237.02</v>
      </c>
      <c r="E1209" s="89"/>
    </row>
    <row r="1210" spans="3:5">
      <c r="C1210" s="88">
        <v>45694</v>
      </c>
      <c r="D1210" s="89">
        <v>238.01</v>
      </c>
      <c r="E1210" s="89"/>
    </row>
    <row r="1211" spans="3:5">
      <c r="C1211" s="88">
        <v>45695</v>
      </c>
      <c r="D1211" s="89">
        <v>232.5</v>
      </c>
      <c r="E1211" s="89"/>
    </row>
    <row r="1212" spans="3:5">
      <c r="C1212" s="88">
        <v>45698</v>
      </c>
      <c r="D1212" s="89">
        <v>230.54499999999999</v>
      </c>
      <c r="E1212" s="89"/>
    </row>
    <row r="1213" spans="3:5">
      <c r="C1213" s="88">
        <v>45699</v>
      </c>
      <c r="D1213" s="89">
        <v>231.92</v>
      </c>
      <c r="E1213" s="89"/>
    </row>
    <row r="1214" spans="3:5">
      <c r="C1214" s="88">
        <v>45700</v>
      </c>
      <c r="D1214" s="89">
        <v>230.46</v>
      </c>
      <c r="E1214" s="89"/>
    </row>
    <row r="1215" spans="3:5">
      <c r="C1215" s="88">
        <v>45701</v>
      </c>
      <c r="D1215" s="89">
        <v>228.85</v>
      </c>
      <c r="E1215" s="89"/>
    </row>
    <row r="1216" spans="3:5">
      <c r="C1216" s="88">
        <v>45702</v>
      </c>
      <c r="D1216" s="89">
        <v>229.2</v>
      </c>
      <c r="E1216" s="89"/>
    </row>
    <row r="1217" spans="3:5">
      <c r="C1217" s="88">
        <v>45706</v>
      </c>
      <c r="D1217" s="89">
        <v>228.82</v>
      </c>
      <c r="E1217" s="89"/>
    </row>
    <row r="1218" spans="3:5">
      <c r="C1218" s="88">
        <v>45707</v>
      </c>
      <c r="D1218" s="89">
        <v>225.52</v>
      </c>
      <c r="E1218" s="89"/>
    </row>
    <row r="1219" spans="3:5">
      <c r="C1219" s="88">
        <v>45708</v>
      </c>
      <c r="D1219" s="89">
        <v>224.77500000000001</v>
      </c>
      <c r="E1219" s="89"/>
    </row>
    <row r="1220" spans="3:5">
      <c r="C1220" s="88">
        <v>45709</v>
      </c>
      <c r="D1220" s="89">
        <v>223.28</v>
      </c>
      <c r="E1220" s="89"/>
    </row>
    <row r="1221" spans="3:5">
      <c r="C1221" s="88">
        <v>45712</v>
      </c>
      <c r="D1221" s="89">
        <v>217.45</v>
      </c>
      <c r="E1221" s="89"/>
    </row>
    <row r="1222" spans="3:5">
      <c r="C1222" s="88">
        <v>45713</v>
      </c>
      <c r="D1222" s="89">
        <v>211.63</v>
      </c>
      <c r="E1222" s="89"/>
    </row>
    <row r="1223" spans="3:5">
      <c r="C1223" s="88">
        <v>45714</v>
      </c>
      <c r="D1223" s="89">
        <v>214.94</v>
      </c>
      <c r="E1223" s="89"/>
    </row>
    <row r="1224" spans="3:5">
      <c r="C1224" s="88">
        <v>45715</v>
      </c>
      <c r="D1224" s="89">
        <v>218.35</v>
      </c>
      <c r="E1224" s="89"/>
    </row>
    <row r="1225" spans="3:5">
      <c r="C1225" s="88">
        <v>45716</v>
      </c>
      <c r="D1225" s="89">
        <v>208.65</v>
      </c>
      <c r="E1225" s="89"/>
    </row>
    <row r="1226" spans="3:5">
      <c r="C1226" s="88">
        <v>45719</v>
      </c>
      <c r="D1226" s="89">
        <v>213.352</v>
      </c>
      <c r="E1226" s="89"/>
    </row>
    <row r="1227" spans="3:5">
      <c r="C1227" s="88">
        <v>45720</v>
      </c>
      <c r="D1227" s="89">
        <v>200.11</v>
      </c>
      <c r="E1227" s="89"/>
    </row>
    <row r="1228" spans="3:5">
      <c r="C1228" s="88">
        <v>45721</v>
      </c>
      <c r="D1228" s="89">
        <v>204.8</v>
      </c>
      <c r="E1228" s="89"/>
    </row>
    <row r="1229" spans="3:5">
      <c r="C1229" s="88">
        <v>45722</v>
      </c>
      <c r="D1229" s="89">
        <v>204.4</v>
      </c>
      <c r="E1229" s="89"/>
    </row>
    <row r="1230" spans="3:5">
      <c r="C1230" s="88">
        <v>45723</v>
      </c>
      <c r="D1230" s="89">
        <v>199.49</v>
      </c>
      <c r="E1230" s="89"/>
    </row>
    <row r="1231" spans="3:5">
      <c r="C1231" s="88">
        <v>45726</v>
      </c>
      <c r="D1231" s="89">
        <v>195.6</v>
      </c>
      <c r="E1231" s="89"/>
    </row>
    <row r="1232" spans="3:5">
      <c r="C1232" s="88">
        <v>45727</v>
      </c>
      <c r="D1232" s="89">
        <v>193.9</v>
      </c>
      <c r="E1232" s="89"/>
    </row>
    <row r="1233" spans="3:5">
      <c r="C1233" s="88">
        <v>45728</v>
      </c>
      <c r="D1233" s="89">
        <v>200.72</v>
      </c>
      <c r="E1233" s="89"/>
    </row>
    <row r="1234" spans="3:5">
      <c r="C1234" s="88">
        <v>45729</v>
      </c>
      <c r="D1234" s="89">
        <v>198.16499999999999</v>
      </c>
      <c r="E1234" s="89"/>
    </row>
    <row r="1235" spans="3:5">
      <c r="C1235" s="88">
        <v>45730</v>
      </c>
      <c r="D1235" s="89">
        <v>197.41</v>
      </c>
      <c r="E1235" s="89"/>
    </row>
    <row r="1236" spans="3:5">
      <c r="C1236" s="88">
        <v>45733</v>
      </c>
      <c r="D1236" s="89">
        <v>198.77</v>
      </c>
      <c r="E1236" s="89"/>
    </row>
    <row r="1237" spans="3:5">
      <c r="C1237" s="88">
        <v>45734</v>
      </c>
      <c r="D1237" s="89">
        <v>192.52</v>
      </c>
      <c r="E1237" s="89"/>
    </row>
    <row r="1238" spans="3:5">
      <c r="C1238" s="88">
        <v>45735</v>
      </c>
      <c r="D1238" s="89">
        <v>193.38</v>
      </c>
      <c r="E1238" s="89"/>
    </row>
    <row r="1239" spans="3:5">
      <c r="C1239" s="88">
        <v>45736</v>
      </c>
      <c r="D1239" s="89">
        <v>193.07</v>
      </c>
      <c r="E1239" s="89"/>
    </row>
    <row r="1240" spans="3:5">
      <c r="C1240" s="88">
        <v>45737</v>
      </c>
      <c r="D1240" s="89">
        <v>192.9</v>
      </c>
      <c r="E1240" s="89"/>
    </row>
    <row r="1241" spans="3:5">
      <c r="C1241" s="88">
        <v>45740</v>
      </c>
      <c r="D1241" s="89">
        <v>200</v>
      </c>
      <c r="E1241" s="89"/>
    </row>
    <row r="1242" spans="3:5">
      <c r="C1242" s="88">
        <v>45741</v>
      </c>
      <c r="D1242" s="89">
        <v>203.595</v>
      </c>
      <c r="E1242" s="89"/>
    </row>
    <row r="1243" spans="3:5">
      <c r="C1243" s="88">
        <v>45742</v>
      </c>
      <c r="D1243" s="89">
        <v>205.83500000000001</v>
      </c>
      <c r="E1243" s="89"/>
    </row>
    <row r="1244" spans="3:5">
      <c r="C1244" s="88">
        <v>45743</v>
      </c>
      <c r="D1244" s="89">
        <v>200.89</v>
      </c>
      <c r="E1244" s="89"/>
    </row>
    <row r="1245" spans="3:5">
      <c r="C1245" s="88">
        <v>45744</v>
      </c>
      <c r="D1245" s="89">
        <v>198.42</v>
      </c>
      <c r="E1245" s="89"/>
    </row>
    <row r="1246" spans="3:5">
      <c r="C1246" s="88">
        <v>45747</v>
      </c>
      <c r="D1246" s="89">
        <v>188.19</v>
      </c>
      <c r="E1246" s="89"/>
    </row>
    <row r="1247" spans="3:5">
      <c r="C1247" s="88">
        <v>45748</v>
      </c>
      <c r="D1247" s="89">
        <v>187.86</v>
      </c>
      <c r="E1247" s="89"/>
    </row>
    <row r="1248" spans="3:5">
      <c r="C1248" s="88">
        <v>45749</v>
      </c>
      <c r="D1248" s="89">
        <v>187.66</v>
      </c>
      <c r="E1248" s="89"/>
    </row>
    <row r="1249" spans="3:5">
      <c r="C1249" s="88">
        <v>45750</v>
      </c>
      <c r="D1249" s="89">
        <v>182.995</v>
      </c>
      <c r="E1249" s="89"/>
    </row>
    <row r="1250" spans="3:5">
      <c r="C1250" s="88">
        <v>45751</v>
      </c>
      <c r="D1250" s="89">
        <v>167.14500000000001</v>
      </c>
      <c r="E1250" s="89"/>
    </row>
    <row r="1251" spans="3:5">
      <c r="C1251" s="88">
        <v>45754</v>
      </c>
      <c r="D1251" s="89">
        <v>162</v>
      </c>
      <c r="E1251" s="89"/>
    </row>
    <row r="1252" spans="3:5">
      <c r="C1252" s="88">
        <v>45755</v>
      </c>
      <c r="D1252" s="89">
        <v>185.23</v>
      </c>
      <c r="E1252" s="89"/>
    </row>
    <row r="1253" spans="3:5">
      <c r="C1253" s="88">
        <v>45756</v>
      </c>
      <c r="D1253" s="89">
        <v>172.11500000000001</v>
      </c>
      <c r="E1253" s="89"/>
    </row>
    <row r="1254" spans="3:5">
      <c r="C1254" s="88">
        <v>45757</v>
      </c>
      <c r="D1254" s="89">
        <v>185.44</v>
      </c>
      <c r="E1254" s="89"/>
    </row>
    <row r="1255" spans="3:5">
      <c r="C1255" s="88">
        <v>45758</v>
      </c>
      <c r="D1255" s="89">
        <v>179.93</v>
      </c>
      <c r="E1255" s="89"/>
    </row>
    <row r="1256" spans="3:5">
      <c r="C1256" s="88">
        <v>45761</v>
      </c>
      <c r="D1256" s="89">
        <v>186.84</v>
      </c>
      <c r="E1256" s="89"/>
    </row>
    <row r="1257" spans="3:5">
      <c r="C1257" s="88">
        <v>45762</v>
      </c>
      <c r="D1257" s="89">
        <v>181.41</v>
      </c>
      <c r="E1257" s="89"/>
    </row>
    <row r="1258" spans="3:5">
      <c r="C1258" s="88">
        <v>45763</v>
      </c>
      <c r="D1258" s="89">
        <v>176.29</v>
      </c>
      <c r="E1258" s="89"/>
    </row>
    <row r="1259" spans="3:5">
      <c r="C1259" s="88">
        <v>45764</v>
      </c>
      <c r="D1259" s="89">
        <v>176</v>
      </c>
      <c r="E1259" s="89"/>
    </row>
    <row r="1260" spans="3:5">
      <c r="C1260" s="88"/>
      <c r="D1260" s="89"/>
      <c r="E1260" s="89"/>
    </row>
    <row r="1261" spans="3:5">
      <c r="C1261" s="88"/>
      <c r="D1261" s="89"/>
      <c r="E1261" s="89"/>
    </row>
    <row r="1262" spans="3:5">
      <c r="C1262" s="88"/>
      <c r="D1262" s="89"/>
      <c r="E1262" s="89"/>
    </row>
    <row r="1263" spans="3:5">
      <c r="C1263" s="88"/>
      <c r="D1263" s="89"/>
      <c r="E1263" s="89"/>
    </row>
    <row r="1264" spans="3:5">
      <c r="C1264" s="88"/>
      <c r="D1264" s="89"/>
      <c r="E1264" s="89"/>
    </row>
    <row r="1265" spans="3:5">
      <c r="C1265" s="88"/>
      <c r="D1265" s="89"/>
      <c r="E1265" s="89"/>
    </row>
    <row r="1266" spans="3:5">
      <c r="C1266" s="88"/>
      <c r="D1266" s="89"/>
      <c r="E1266" s="89"/>
    </row>
    <row r="1267" spans="3:5">
      <c r="C1267" s="88"/>
      <c r="D1267" s="89"/>
      <c r="E1267" s="89"/>
    </row>
    <row r="1268" spans="3:5">
      <c r="C1268" s="88"/>
      <c r="D1268" s="89"/>
      <c r="E1268" s="89"/>
    </row>
    <row r="1269" spans="3:5">
      <c r="C1269" s="88"/>
      <c r="D1269" s="89"/>
      <c r="E1269" s="89"/>
    </row>
    <row r="1270" spans="3:5">
      <c r="C1270" s="88"/>
      <c r="D1270" s="89"/>
      <c r="E1270" s="89"/>
    </row>
    <row r="1271" spans="3:5">
      <c r="C1271" s="88"/>
      <c r="D1271" s="89"/>
      <c r="E1271" s="89"/>
    </row>
    <row r="1272" spans="3:5">
      <c r="C1272" s="88"/>
      <c r="D1272" s="89"/>
      <c r="E1272" s="89"/>
    </row>
    <row r="1273" spans="3:5">
      <c r="C1273" s="88"/>
      <c r="D1273" s="89"/>
      <c r="E1273" s="89"/>
    </row>
    <row r="1274" spans="3:5">
      <c r="C1274" s="88"/>
      <c r="D1274" s="89"/>
      <c r="E1274" s="89"/>
    </row>
    <row r="1275" spans="3:5">
      <c r="C1275" s="88"/>
      <c r="D1275" s="89"/>
      <c r="E1275" s="89"/>
    </row>
    <row r="1276" spans="3:5">
      <c r="C1276" s="88"/>
      <c r="D1276" s="89"/>
      <c r="E1276" s="89"/>
    </row>
    <row r="1277" spans="3:5">
      <c r="C1277" s="88"/>
      <c r="D1277" s="89"/>
      <c r="E1277" s="89"/>
    </row>
    <row r="1278" spans="3:5">
      <c r="C1278" s="88"/>
      <c r="D1278" s="89"/>
      <c r="E1278" s="89"/>
    </row>
    <row r="1279" spans="3:5">
      <c r="C1279" s="88"/>
      <c r="D1279" s="89"/>
      <c r="E1279" s="89"/>
    </row>
    <row r="1280" spans="3:5">
      <c r="C1280" s="88"/>
      <c r="D1280" s="89"/>
      <c r="E1280" s="89"/>
    </row>
    <row r="1281" spans="3:5">
      <c r="C1281" s="88"/>
      <c r="D1281" s="89"/>
      <c r="E1281" s="89"/>
    </row>
    <row r="1282" spans="3:5">
      <c r="C1282" s="88"/>
      <c r="D1282" s="89"/>
      <c r="E1282" s="89"/>
    </row>
    <row r="1283" spans="3:5">
      <c r="C1283" s="88"/>
      <c r="D1283" s="89"/>
      <c r="E1283" s="89"/>
    </row>
    <row r="1284" spans="3:5">
      <c r="C1284" s="88"/>
      <c r="D1284" s="89"/>
      <c r="E1284" s="89"/>
    </row>
    <row r="1285" spans="3:5">
      <c r="C1285" s="88"/>
      <c r="D1285" s="89"/>
      <c r="E1285" s="89"/>
    </row>
    <row r="1286" spans="3:5">
      <c r="C1286" s="88"/>
      <c r="D1286" s="89"/>
      <c r="E1286" s="89"/>
    </row>
    <row r="1287" spans="3:5">
      <c r="C1287" s="88"/>
      <c r="D1287" s="89"/>
      <c r="E1287" s="89"/>
    </row>
    <row r="1288" spans="3:5">
      <c r="C1288" s="88"/>
      <c r="D1288" s="89"/>
      <c r="E1288" s="89"/>
    </row>
    <row r="1289" spans="3:5">
      <c r="C1289" s="88"/>
      <c r="D1289" s="89"/>
      <c r="E1289" s="89"/>
    </row>
    <row r="1290" spans="3:5">
      <c r="C1290" s="88"/>
      <c r="D1290" s="89"/>
      <c r="E1290" s="89"/>
    </row>
    <row r="1291" spans="3:5">
      <c r="C1291" s="88"/>
      <c r="D1291" s="89"/>
      <c r="E1291" s="89"/>
    </row>
    <row r="1292" spans="3:5">
      <c r="C1292" s="88"/>
      <c r="D1292" s="89"/>
      <c r="E1292" s="89"/>
    </row>
    <row r="1293" spans="3:5">
      <c r="C1293" s="88"/>
      <c r="D1293" s="89"/>
      <c r="E1293" s="89"/>
    </row>
    <row r="1294" spans="3:5">
      <c r="C1294" s="88"/>
      <c r="D1294" s="89"/>
      <c r="E1294" s="89"/>
    </row>
    <row r="1295" spans="3:5">
      <c r="C1295" s="88"/>
      <c r="D1295" s="89"/>
      <c r="E1295" s="89"/>
    </row>
    <row r="1296" spans="3:5">
      <c r="C1296" s="88"/>
      <c r="D1296" s="89"/>
      <c r="E1296" s="89"/>
    </row>
    <row r="1297" spans="3:5">
      <c r="C1297" s="88"/>
      <c r="D1297" s="89"/>
      <c r="E1297" s="89"/>
    </row>
    <row r="1298" spans="3:5">
      <c r="C1298" s="88"/>
      <c r="D1298" s="89"/>
      <c r="E1298" s="89"/>
    </row>
    <row r="1299" spans="3:5">
      <c r="C1299" s="88"/>
      <c r="D1299" s="89"/>
      <c r="E1299" s="89"/>
    </row>
    <row r="1300" spans="3:5">
      <c r="C1300" s="88"/>
      <c r="D1300" s="89"/>
      <c r="E1300" s="89"/>
    </row>
    <row r="1301" spans="3:5">
      <c r="C1301" s="88"/>
      <c r="D1301" s="89"/>
      <c r="E1301" s="89"/>
    </row>
    <row r="1302" spans="3:5">
      <c r="C1302" s="88"/>
      <c r="D1302" s="89"/>
      <c r="E1302" s="89"/>
    </row>
    <row r="1303" spans="3:5">
      <c r="C1303" s="88"/>
      <c r="D1303" s="89"/>
      <c r="E1303" s="89"/>
    </row>
    <row r="1304" spans="3:5">
      <c r="C1304" s="88"/>
      <c r="D1304" s="89"/>
      <c r="E1304" s="89"/>
    </row>
    <row r="1305" spans="3:5">
      <c r="C1305" s="88"/>
      <c r="D1305" s="89"/>
      <c r="E1305" s="89"/>
    </row>
    <row r="1306" spans="3:5">
      <c r="C1306" s="88"/>
      <c r="D1306" s="89"/>
      <c r="E1306" s="89"/>
    </row>
    <row r="1307" spans="3:5">
      <c r="C1307" s="88"/>
      <c r="D1307" s="89"/>
      <c r="E1307" s="89"/>
    </row>
    <row r="1308" spans="3:5">
      <c r="C1308" s="88"/>
      <c r="D1308" s="89"/>
      <c r="E1308" s="89"/>
    </row>
    <row r="1309" spans="3:5">
      <c r="C1309" s="88"/>
      <c r="D1309" s="89"/>
      <c r="E1309" s="89"/>
    </row>
    <row r="1310" spans="3:5">
      <c r="C1310" s="88"/>
      <c r="D1310" s="89"/>
      <c r="E1310" s="89"/>
    </row>
    <row r="1311" spans="3:5">
      <c r="C1311" s="88"/>
      <c r="D1311" s="89"/>
      <c r="E1311" s="89"/>
    </row>
    <row r="1312" spans="3:5">
      <c r="C1312" s="88"/>
      <c r="D1312" s="89"/>
      <c r="E1312" s="89"/>
    </row>
    <row r="1313" spans="3:5">
      <c r="C1313" s="88"/>
      <c r="D1313" s="89"/>
      <c r="E1313" s="89"/>
    </row>
    <row r="1314" spans="3:5">
      <c r="C1314" s="88"/>
      <c r="D1314" s="89"/>
      <c r="E1314" s="89"/>
    </row>
    <row r="1315" spans="3:5">
      <c r="C1315" s="88"/>
      <c r="D1315" s="89"/>
      <c r="E1315" s="89"/>
    </row>
    <row r="1316" spans="3:5">
      <c r="C1316" s="88"/>
      <c r="D1316" s="89"/>
      <c r="E1316" s="89"/>
    </row>
    <row r="1317" spans="3:5">
      <c r="C1317" s="88"/>
      <c r="D1317" s="89"/>
      <c r="E1317" s="89"/>
    </row>
    <row r="1318" spans="3:5">
      <c r="C1318" s="88"/>
      <c r="D1318" s="89"/>
      <c r="E1318" s="89"/>
    </row>
    <row r="1319" spans="3:5">
      <c r="C1319" s="88"/>
      <c r="D1319" s="89"/>
      <c r="E1319" s="89"/>
    </row>
    <row r="1320" spans="3:5">
      <c r="C1320" s="88"/>
      <c r="D1320" s="89"/>
      <c r="E1320" s="89"/>
    </row>
    <row r="1321" spans="3:5">
      <c r="C1321" s="88"/>
      <c r="D1321" s="89"/>
      <c r="E1321" s="89"/>
    </row>
    <row r="1322" spans="3:5">
      <c r="C1322" s="88"/>
      <c r="D1322" s="89"/>
      <c r="E1322" s="89"/>
    </row>
    <row r="1323" spans="3:5">
      <c r="C1323" s="88"/>
      <c r="D1323" s="89"/>
      <c r="E1323" s="89"/>
    </row>
    <row r="1324" spans="3:5">
      <c r="C1324" s="88"/>
      <c r="D1324" s="89"/>
      <c r="E1324" s="89"/>
    </row>
    <row r="1325" spans="3:5">
      <c r="C1325" s="88"/>
      <c r="D1325" s="89"/>
      <c r="E1325" s="89"/>
    </row>
    <row r="1326" spans="3:5">
      <c r="C1326" s="88"/>
      <c r="D1326" s="89"/>
      <c r="E1326" s="89"/>
    </row>
    <row r="1327" spans="3:5">
      <c r="C1327" s="88"/>
      <c r="D1327" s="89"/>
      <c r="E1327" s="89"/>
    </row>
    <row r="1328" spans="3:5">
      <c r="C1328" s="88"/>
      <c r="D1328" s="89"/>
      <c r="E1328" s="89"/>
    </row>
    <row r="1329" spans="3:5">
      <c r="C1329" s="88"/>
      <c r="D1329" s="89"/>
      <c r="E1329" s="89"/>
    </row>
    <row r="1330" spans="3:5">
      <c r="C1330" s="88"/>
      <c r="D1330" s="89"/>
      <c r="E1330" s="89"/>
    </row>
    <row r="1331" spans="3:5">
      <c r="C1331" s="88"/>
      <c r="D1331" s="89"/>
      <c r="E1331" s="89"/>
    </row>
    <row r="1332" spans="3:5">
      <c r="C1332" s="88"/>
      <c r="D1332" s="89"/>
      <c r="E1332" s="89"/>
    </row>
    <row r="1333" spans="3:5">
      <c r="C1333" s="88"/>
      <c r="D1333" s="89"/>
      <c r="E1333" s="89"/>
    </row>
    <row r="1334" spans="3:5">
      <c r="C1334" s="88"/>
      <c r="D1334" s="89"/>
      <c r="E1334" s="89"/>
    </row>
    <row r="1335" spans="3:5">
      <c r="C1335" s="88"/>
      <c r="D1335" s="89"/>
      <c r="E1335" s="89"/>
    </row>
    <row r="1336" spans="3:5">
      <c r="C1336" s="88"/>
      <c r="D1336" s="89"/>
      <c r="E1336" s="89"/>
    </row>
    <row r="1337" spans="3:5">
      <c r="C1337" s="88"/>
      <c r="D1337" s="89"/>
      <c r="E1337" s="89"/>
    </row>
    <row r="1338" spans="3:5">
      <c r="C1338" s="88"/>
      <c r="D1338" s="89"/>
      <c r="E1338" s="89"/>
    </row>
    <row r="1339" spans="3:5">
      <c r="C1339" s="88"/>
      <c r="D1339" s="89"/>
      <c r="E1339" s="89"/>
    </row>
    <row r="1340" spans="3:5">
      <c r="C1340" s="88"/>
      <c r="D1340" s="89"/>
      <c r="E1340" s="89"/>
    </row>
    <row r="1341" spans="3:5">
      <c r="C1341" s="88"/>
      <c r="D1341" s="89"/>
      <c r="E1341" s="89"/>
    </row>
    <row r="1342" spans="3:5">
      <c r="C1342" s="88"/>
      <c r="D1342" s="89"/>
      <c r="E1342" s="89"/>
    </row>
    <row r="1343" spans="3:5">
      <c r="C1343" s="88"/>
      <c r="D1343" s="89"/>
      <c r="E1343" s="89"/>
    </row>
    <row r="1344" spans="3:5">
      <c r="C1344" s="88"/>
      <c r="D1344" s="89"/>
      <c r="E1344" s="89"/>
    </row>
    <row r="1345" spans="3:5">
      <c r="C1345" s="88"/>
      <c r="D1345" s="89"/>
      <c r="E1345" s="89"/>
    </row>
    <row r="1346" spans="3:5">
      <c r="C1346" s="88"/>
      <c r="D1346" s="89"/>
      <c r="E1346" s="89"/>
    </row>
    <row r="1347" spans="3:5">
      <c r="C1347" s="88"/>
      <c r="D1347" s="89"/>
      <c r="E1347" s="89"/>
    </row>
    <row r="1348" spans="3:5">
      <c r="C1348" s="88"/>
      <c r="D1348" s="89"/>
      <c r="E1348" s="89"/>
    </row>
    <row r="1349" spans="3:5">
      <c r="C1349" s="88"/>
      <c r="D1349" s="89"/>
      <c r="E1349" s="89"/>
    </row>
    <row r="1350" spans="3:5">
      <c r="C1350" s="88"/>
      <c r="D1350" s="89"/>
      <c r="E1350" s="89"/>
    </row>
    <row r="1351" spans="3:5">
      <c r="C1351" s="88"/>
      <c r="D1351" s="89"/>
      <c r="E1351" s="89"/>
    </row>
    <row r="1352" spans="3:5">
      <c r="C1352" s="88"/>
      <c r="D1352" s="89"/>
      <c r="E1352" s="89"/>
    </row>
    <row r="1353" spans="3:5">
      <c r="C1353" s="88"/>
      <c r="D1353" s="89"/>
      <c r="E1353" s="89"/>
    </row>
    <row r="1354" spans="3:5">
      <c r="C1354" s="88"/>
      <c r="D1354" s="89"/>
      <c r="E1354" s="89"/>
    </row>
    <row r="1355" spans="3:5">
      <c r="C1355" s="88"/>
      <c r="D1355" s="89"/>
      <c r="E1355" s="89"/>
    </row>
    <row r="1356" spans="3:5">
      <c r="C1356" s="88"/>
      <c r="D1356" s="89"/>
      <c r="E1356" s="89"/>
    </row>
    <row r="1357" spans="3:5">
      <c r="C1357" s="88"/>
      <c r="D1357" s="89"/>
      <c r="E1357" s="89"/>
    </row>
    <row r="1358" spans="3:5">
      <c r="C1358" s="88"/>
      <c r="D1358" s="89"/>
      <c r="E1358" s="89"/>
    </row>
    <row r="1359" spans="3:5">
      <c r="C1359" s="88"/>
      <c r="D1359" s="89"/>
      <c r="E1359" s="89"/>
    </row>
    <row r="1360" spans="3:5">
      <c r="C1360" s="88"/>
      <c r="D1360" s="89"/>
      <c r="E1360" s="89"/>
    </row>
    <row r="1361" spans="3:5">
      <c r="C1361" s="88"/>
      <c r="D1361" s="89"/>
      <c r="E1361" s="89"/>
    </row>
    <row r="1362" spans="3:5">
      <c r="C1362" s="88"/>
      <c r="D1362" s="89"/>
      <c r="E1362" s="89"/>
    </row>
    <row r="1363" spans="3:5">
      <c r="C1363" s="88"/>
      <c r="D1363" s="89"/>
      <c r="E1363" s="89"/>
    </row>
    <row r="1364" spans="3:5">
      <c r="C1364" s="88"/>
      <c r="D1364" s="89"/>
      <c r="E1364" s="89"/>
    </row>
    <row r="1365" spans="3:5">
      <c r="C1365" s="88"/>
      <c r="D1365" s="89"/>
      <c r="E1365" s="89"/>
    </row>
    <row r="1366" spans="3:5">
      <c r="C1366" s="88"/>
      <c r="D1366" s="89"/>
      <c r="E1366" s="89"/>
    </row>
    <row r="1367" spans="3:5">
      <c r="C1367" s="88"/>
      <c r="D1367" s="89"/>
      <c r="E1367" s="89"/>
    </row>
    <row r="1368" spans="3:5">
      <c r="C1368" s="88"/>
      <c r="D1368" s="89"/>
      <c r="E1368" s="89"/>
    </row>
    <row r="1369" spans="3:5">
      <c r="C1369" s="88"/>
      <c r="D1369" s="89"/>
      <c r="E1369" s="89"/>
    </row>
    <row r="1370" spans="3:5">
      <c r="C1370" s="88"/>
      <c r="D1370" s="89"/>
      <c r="E1370" s="89"/>
    </row>
    <row r="1371" spans="3:5">
      <c r="C1371" s="88"/>
      <c r="D1371" s="89"/>
      <c r="E1371" s="89"/>
    </row>
    <row r="1372" spans="3:5">
      <c r="C1372" s="88"/>
      <c r="D1372" s="89"/>
      <c r="E1372" s="89"/>
    </row>
    <row r="1373" spans="3:5">
      <c r="C1373" s="88"/>
      <c r="D1373" s="89"/>
      <c r="E1373" s="89"/>
    </row>
    <row r="1374" spans="3:5">
      <c r="C1374" s="88"/>
      <c r="D1374" s="89"/>
      <c r="E1374" s="89"/>
    </row>
    <row r="1375" spans="3:5">
      <c r="C1375" s="88"/>
      <c r="D1375" s="89"/>
      <c r="E1375" s="89"/>
    </row>
    <row r="1376" spans="3:5">
      <c r="C1376" s="88"/>
      <c r="D1376" s="89"/>
      <c r="E1376" s="89"/>
    </row>
    <row r="1377" spans="3:5">
      <c r="C1377" s="88"/>
      <c r="D1377" s="89"/>
      <c r="E1377" s="89"/>
    </row>
    <row r="1378" spans="3:5">
      <c r="C1378" s="88"/>
      <c r="D1378" s="89"/>
      <c r="E1378" s="89"/>
    </row>
    <row r="1379" spans="3:5">
      <c r="C1379" s="88"/>
      <c r="D1379" s="89"/>
      <c r="E1379" s="89"/>
    </row>
    <row r="1380" spans="3:5">
      <c r="C1380" s="88"/>
      <c r="D1380" s="89"/>
      <c r="E1380" s="89"/>
    </row>
    <row r="1381" spans="3:5">
      <c r="C1381" s="88"/>
      <c r="D1381" s="89"/>
      <c r="E1381" s="89"/>
    </row>
    <row r="1382" spans="3:5">
      <c r="C1382" s="88"/>
      <c r="D1382" s="89"/>
      <c r="E1382" s="89"/>
    </row>
    <row r="1383" spans="3:5">
      <c r="C1383" s="88"/>
      <c r="D1383" s="89"/>
      <c r="E1383" s="89"/>
    </row>
    <row r="1384" spans="3:5">
      <c r="C1384" s="88"/>
      <c r="D1384" s="89"/>
      <c r="E1384" s="89"/>
    </row>
    <row r="1385" spans="3:5">
      <c r="C1385" s="88"/>
      <c r="D1385" s="89"/>
      <c r="E1385" s="89"/>
    </row>
    <row r="1386" spans="3:5">
      <c r="C1386" s="88"/>
      <c r="D1386" s="89"/>
      <c r="E1386" s="89"/>
    </row>
    <row r="1387" spans="3:5">
      <c r="C1387" s="88"/>
      <c r="D1387" s="89"/>
      <c r="E1387" s="89"/>
    </row>
    <row r="1388" spans="3:5">
      <c r="C1388" s="88"/>
      <c r="D1388" s="89"/>
      <c r="E1388" s="89"/>
    </row>
    <row r="1389" spans="3:5">
      <c r="C1389" s="88"/>
      <c r="D1389" s="89"/>
      <c r="E1389" s="89"/>
    </row>
    <row r="1390" spans="3:5">
      <c r="C1390" s="88"/>
      <c r="D1390" s="89"/>
      <c r="E1390" s="89"/>
    </row>
    <row r="1391" spans="3:5">
      <c r="C1391" s="88"/>
      <c r="D1391" s="89"/>
      <c r="E1391" s="89"/>
    </row>
    <row r="1392" spans="3:5">
      <c r="C1392" s="88"/>
      <c r="D1392" s="89"/>
      <c r="E1392" s="89"/>
    </row>
    <row r="1393" spans="3:5">
      <c r="C1393" s="88"/>
      <c r="D1393" s="89"/>
      <c r="E1393" s="89"/>
    </row>
    <row r="1394" spans="3:5">
      <c r="C1394" s="88"/>
      <c r="D1394" s="89"/>
      <c r="E1394" s="89"/>
    </row>
    <row r="1395" spans="3:5">
      <c r="C1395" s="88"/>
      <c r="D1395" s="89"/>
      <c r="E1395" s="89"/>
    </row>
    <row r="1396" spans="3:5">
      <c r="C1396" s="88"/>
      <c r="D1396" s="89"/>
      <c r="E1396" s="89"/>
    </row>
    <row r="1397" spans="3:5">
      <c r="C1397" s="88"/>
      <c r="D1397" s="89"/>
      <c r="E1397" s="89"/>
    </row>
    <row r="1398" spans="3:5">
      <c r="C1398" s="88"/>
      <c r="D1398" s="89"/>
      <c r="E1398" s="89"/>
    </row>
    <row r="1399" spans="3:5">
      <c r="C1399" s="88"/>
      <c r="D1399" s="89"/>
      <c r="E1399" s="89"/>
    </row>
    <row r="1400" spans="3:5">
      <c r="C1400" s="88"/>
      <c r="D1400" s="89"/>
      <c r="E1400" s="89"/>
    </row>
    <row r="1401" spans="3:5">
      <c r="C1401" s="88"/>
      <c r="D1401" s="89"/>
      <c r="E1401" s="89"/>
    </row>
    <row r="1402" spans="3:5">
      <c r="C1402" s="88"/>
      <c r="D1402" s="89"/>
      <c r="E1402" s="89"/>
    </row>
    <row r="1403" spans="3:5">
      <c r="C1403" s="88"/>
      <c r="D1403" s="89"/>
      <c r="E1403" s="89"/>
    </row>
    <row r="1404" spans="3:5">
      <c r="C1404" s="88"/>
      <c r="D1404" s="89"/>
      <c r="E1404" s="89"/>
    </row>
    <row r="1405" spans="3:5">
      <c r="C1405" s="88"/>
      <c r="D1405" s="89"/>
      <c r="E1405" s="89"/>
    </row>
    <row r="1406" spans="3:5">
      <c r="C1406" s="88"/>
      <c r="D1406" s="89"/>
      <c r="E1406" s="89"/>
    </row>
    <row r="1407" spans="3:5">
      <c r="C1407" s="88"/>
      <c r="D1407" s="89"/>
    </row>
    <row r="1408" spans="3:5">
      <c r="C1408" s="88"/>
      <c r="D1408" s="89"/>
    </row>
    <row r="1409" spans="3:4">
      <c r="C1409" s="88"/>
      <c r="D1409" s="89"/>
    </row>
    <row r="1410" spans="3:4">
      <c r="C1410" s="88"/>
      <c r="D1410" s="89"/>
    </row>
    <row r="1411" spans="3:4">
      <c r="C1411" s="88"/>
      <c r="D1411" s="89"/>
    </row>
    <row r="1412" spans="3:4">
      <c r="C1412" s="88"/>
      <c r="D1412" s="89"/>
    </row>
    <row r="1413" spans="3:4">
      <c r="C1413" s="88"/>
      <c r="D1413" s="89"/>
    </row>
    <row r="1414" spans="3:4">
      <c r="C1414" s="88"/>
      <c r="D1414" s="89"/>
    </row>
    <row r="1415" spans="3:4">
      <c r="C1415" s="88"/>
      <c r="D1415" s="89"/>
    </row>
    <row r="1416" spans="3:4">
      <c r="C1416" s="88"/>
      <c r="D1416" s="89"/>
    </row>
    <row r="1417" spans="3:4">
      <c r="C1417" s="88"/>
      <c r="D1417" s="89"/>
    </row>
    <row r="1418" spans="3:4">
      <c r="C1418" s="88"/>
      <c r="D1418" s="89"/>
    </row>
    <row r="1419" spans="3:4">
      <c r="C1419" s="88"/>
      <c r="D1419" s="89"/>
    </row>
    <row r="1420" spans="3:4">
      <c r="C1420" s="88"/>
      <c r="D1420" s="89"/>
    </row>
    <row r="1421" spans="3:4">
      <c r="C1421" s="88"/>
      <c r="D1421" s="89"/>
    </row>
    <row r="1422" spans="3:4">
      <c r="C1422" s="88"/>
      <c r="D1422" s="89"/>
    </row>
    <row r="1423" spans="3:4">
      <c r="C1423" s="88"/>
      <c r="D1423" s="89"/>
    </row>
    <row r="1424" spans="3:4">
      <c r="C1424" s="88"/>
      <c r="D1424" s="89"/>
    </row>
    <row r="1425" spans="3:4">
      <c r="C1425" s="88"/>
      <c r="D1425" s="89"/>
    </row>
    <row r="1426" spans="3:4">
      <c r="C1426" s="88"/>
      <c r="D1426" s="89"/>
    </row>
    <row r="1427" spans="3:4">
      <c r="C1427" s="88"/>
      <c r="D1427" s="89"/>
    </row>
    <row r="1428" spans="3:4">
      <c r="C1428" s="88"/>
      <c r="D1428" s="89"/>
    </row>
    <row r="1429" spans="3:4">
      <c r="C1429" s="88"/>
      <c r="D1429" s="89"/>
    </row>
    <row r="1430" spans="3:4">
      <c r="C1430" s="88"/>
      <c r="D1430" s="89"/>
    </row>
    <row r="1431" spans="3:4">
      <c r="C1431" s="88"/>
      <c r="D1431" s="89"/>
    </row>
    <row r="1432" spans="3:4">
      <c r="C1432" s="88"/>
      <c r="D1432" s="89"/>
    </row>
    <row r="1433" spans="3:4">
      <c r="C1433" s="88"/>
      <c r="D1433" s="89"/>
    </row>
    <row r="1434" spans="3:4">
      <c r="C1434" s="88"/>
      <c r="D1434" s="89"/>
    </row>
    <row r="1435" spans="3:4">
      <c r="C1435" s="88"/>
      <c r="D1435" s="89"/>
    </row>
    <row r="1436" spans="3:4">
      <c r="C1436" s="88"/>
      <c r="D1436" s="89"/>
    </row>
    <row r="1437" spans="3:4">
      <c r="C1437" s="88"/>
      <c r="D1437" s="89"/>
    </row>
    <row r="1438" spans="3:4">
      <c r="C1438" s="88"/>
      <c r="D1438" s="89"/>
    </row>
    <row r="1439" spans="3:4">
      <c r="C1439" s="88"/>
      <c r="D1439" s="89"/>
    </row>
    <row r="1440" spans="3:4">
      <c r="C1440" s="88"/>
      <c r="D1440" s="89"/>
    </row>
    <row r="1441" spans="3:4">
      <c r="C1441" s="88"/>
      <c r="D1441" s="89"/>
    </row>
    <row r="1442" spans="3:4">
      <c r="C1442" s="88"/>
      <c r="D1442" s="89"/>
    </row>
    <row r="1443" spans="3:4">
      <c r="C1443" s="88"/>
      <c r="D1443" s="89"/>
    </row>
    <row r="1444" spans="3:4">
      <c r="C1444" s="88"/>
      <c r="D1444" s="89"/>
    </row>
    <row r="1445" spans="3:4">
      <c r="C1445" s="88"/>
      <c r="D1445" s="89"/>
    </row>
    <row r="1446" spans="3:4">
      <c r="C1446" s="88"/>
      <c r="D1446" s="89"/>
    </row>
    <row r="1447" spans="3:4">
      <c r="C1447" s="88"/>
      <c r="D1447" s="89"/>
    </row>
    <row r="1448" spans="3:4">
      <c r="C1448" s="88"/>
      <c r="D1448" s="89"/>
    </row>
    <row r="1449" spans="3:4">
      <c r="C1449" s="88"/>
      <c r="D1449" s="89"/>
    </row>
    <row r="1450" spans="3:4">
      <c r="C1450" s="88"/>
      <c r="D1450" s="89"/>
    </row>
    <row r="1451" spans="3:4">
      <c r="C1451" s="88"/>
      <c r="D1451" s="89"/>
    </row>
    <row r="1452" spans="3:4">
      <c r="C1452" s="88"/>
      <c r="D1452" s="89"/>
    </row>
    <row r="1453" spans="3:4">
      <c r="C1453" s="88"/>
      <c r="D1453" s="89"/>
    </row>
    <row r="1454" spans="3:4">
      <c r="C1454" s="88"/>
      <c r="D1454" s="89"/>
    </row>
    <row r="1455" spans="3:4">
      <c r="C1455" s="88"/>
      <c r="D1455" s="89"/>
    </row>
    <row r="1456" spans="3:4">
      <c r="C1456" s="88"/>
      <c r="D1456" s="89"/>
    </row>
    <row r="1457" spans="3:4">
      <c r="C1457" s="88"/>
      <c r="D1457" s="89"/>
    </row>
    <row r="1458" spans="3:4">
      <c r="C1458" s="88"/>
      <c r="D1458" s="89"/>
    </row>
    <row r="1459" spans="3:4">
      <c r="C1459" s="88"/>
      <c r="D1459" s="89"/>
    </row>
    <row r="1460" spans="3:4">
      <c r="C1460" s="88"/>
      <c r="D1460" s="89"/>
    </row>
    <row r="1461" spans="3:4">
      <c r="C1461" s="88"/>
      <c r="D1461" s="89"/>
    </row>
    <row r="1462" spans="3:4">
      <c r="C1462" s="88"/>
      <c r="D1462" s="89"/>
    </row>
    <row r="1463" spans="3:4">
      <c r="C1463" s="88"/>
      <c r="D1463" s="89"/>
    </row>
    <row r="1464" spans="3:4">
      <c r="C1464" s="88"/>
      <c r="D1464" s="89"/>
    </row>
    <row r="1465" spans="3:4">
      <c r="C1465" s="88"/>
      <c r="D1465" s="89"/>
    </row>
    <row r="1466" spans="3:4">
      <c r="C1466" s="88"/>
      <c r="D1466" s="89"/>
    </row>
    <row r="1467" spans="3:4">
      <c r="C1467" s="88"/>
      <c r="D1467" s="89"/>
    </row>
    <row r="1468" spans="3:4">
      <c r="C1468" s="88"/>
      <c r="D1468" s="89"/>
    </row>
    <row r="1469" spans="3:4">
      <c r="C1469" s="88"/>
      <c r="D1469" s="89"/>
    </row>
    <row r="1470" spans="3:4">
      <c r="C1470" s="88"/>
      <c r="D1470" s="89"/>
    </row>
    <row r="1471" spans="3:4">
      <c r="C1471" s="88"/>
      <c r="D1471" s="89"/>
    </row>
    <row r="1472" spans="3:4">
      <c r="C1472" s="88"/>
      <c r="D1472" s="89"/>
    </row>
    <row r="1473" spans="3:4">
      <c r="C1473" s="88"/>
      <c r="D1473" s="89"/>
    </row>
    <row r="1474" spans="3:4">
      <c r="C1474" s="88"/>
      <c r="D1474" s="89"/>
    </row>
    <row r="1475" spans="3:4">
      <c r="C1475" s="88"/>
      <c r="D1475" s="89"/>
    </row>
    <row r="1476" spans="3:4">
      <c r="C1476" s="88"/>
      <c r="D1476" s="89"/>
    </row>
    <row r="1477" spans="3:4">
      <c r="C1477" s="88"/>
      <c r="D1477" s="89"/>
    </row>
    <row r="1478" spans="3:4">
      <c r="C1478" s="88"/>
      <c r="D1478" s="89"/>
    </row>
    <row r="1479" spans="3:4">
      <c r="C1479" s="88"/>
      <c r="D1479" s="89"/>
    </row>
    <row r="1480" spans="3:4">
      <c r="C1480" s="88"/>
      <c r="D1480" s="89"/>
    </row>
    <row r="1481" spans="3:4">
      <c r="C1481" s="88"/>
      <c r="D1481" s="89"/>
    </row>
    <row r="1482" spans="3:4">
      <c r="C1482" s="88"/>
      <c r="D1482" s="89"/>
    </row>
    <row r="1483" spans="3:4">
      <c r="C1483" s="88"/>
      <c r="D1483" s="89"/>
    </row>
    <row r="1484" spans="3:4">
      <c r="C1484" s="88"/>
      <c r="D1484" s="89"/>
    </row>
    <row r="1485" spans="3:4">
      <c r="C1485" s="88"/>
      <c r="D1485" s="89"/>
    </row>
    <row r="1486" spans="3:4">
      <c r="C1486" s="88"/>
      <c r="D1486" s="89"/>
    </row>
    <row r="1487" spans="3:4">
      <c r="C1487" s="88"/>
      <c r="D1487" s="89"/>
    </row>
    <row r="1488" spans="3:4">
      <c r="C1488" s="88"/>
      <c r="D1488" s="89"/>
    </row>
    <row r="1489" spans="3:4">
      <c r="C1489" s="88"/>
      <c r="D1489" s="89"/>
    </row>
    <row r="1490" spans="3:4">
      <c r="C1490" s="88"/>
      <c r="D1490" s="89"/>
    </row>
    <row r="1491" spans="3:4">
      <c r="C1491" s="88"/>
      <c r="D1491" s="89"/>
    </row>
    <row r="1492" spans="3:4">
      <c r="C1492" s="88"/>
      <c r="D1492" s="89"/>
    </row>
    <row r="1493" spans="3:4">
      <c r="C1493" s="88"/>
      <c r="D1493" s="89"/>
    </row>
    <row r="1494" spans="3:4">
      <c r="C1494" s="88"/>
      <c r="D1494" s="89"/>
    </row>
    <row r="1495" spans="3:4">
      <c r="C1495" s="88"/>
      <c r="D1495" s="89"/>
    </row>
    <row r="1496" spans="3:4">
      <c r="C1496" s="88"/>
      <c r="D1496" s="89"/>
    </row>
    <row r="1497" spans="3:4">
      <c r="C1497" s="88"/>
      <c r="D1497" s="89"/>
    </row>
    <row r="1498" spans="3:4">
      <c r="C1498" s="88"/>
      <c r="D1498" s="89"/>
    </row>
    <row r="1499" spans="3:4">
      <c r="C1499" s="88"/>
      <c r="D1499" s="89"/>
    </row>
    <row r="1500" spans="3:4">
      <c r="C1500" s="88"/>
      <c r="D1500" s="89"/>
    </row>
    <row r="1501" spans="3:4">
      <c r="C1501" s="88"/>
      <c r="D1501" s="89"/>
    </row>
    <row r="1502" spans="3:4">
      <c r="C1502" s="88"/>
      <c r="D1502" s="89"/>
    </row>
    <row r="1503" spans="3:4">
      <c r="C1503" s="88"/>
      <c r="D1503" s="89"/>
    </row>
    <row r="1504" spans="3:4">
      <c r="C1504" s="88"/>
      <c r="D1504" s="89"/>
    </row>
    <row r="1505" spans="3:4">
      <c r="C1505" s="88"/>
      <c r="D1505" s="89"/>
    </row>
    <row r="1506" spans="3:4">
      <c r="C1506" s="88"/>
      <c r="D1506" s="89"/>
    </row>
    <row r="1507" spans="3:4">
      <c r="C1507" s="88"/>
      <c r="D1507" s="89"/>
    </row>
    <row r="1508" spans="3:4">
      <c r="C1508" s="88"/>
      <c r="D1508" s="89"/>
    </row>
    <row r="1509" spans="3:4">
      <c r="C1509" s="88"/>
      <c r="D1509" s="89"/>
    </row>
    <row r="1510" spans="3:4">
      <c r="C1510" s="88"/>
      <c r="D1510" s="89"/>
    </row>
    <row r="1511" spans="3:4">
      <c r="C1511" s="88"/>
      <c r="D1511" s="89"/>
    </row>
    <row r="1512" spans="3:4">
      <c r="C1512" s="88"/>
      <c r="D1512" s="89"/>
    </row>
    <row r="1513" spans="3:4">
      <c r="C1513" s="88"/>
      <c r="D1513" s="89"/>
    </row>
    <row r="1514" spans="3:4">
      <c r="C1514" s="88"/>
      <c r="D1514" s="89"/>
    </row>
    <row r="1515" spans="3:4">
      <c r="C1515" s="88"/>
      <c r="D1515" s="89"/>
    </row>
    <row r="1516" spans="3:4">
      <c r="C1516" s="88"/>
      <c r="D1516" s="89"/>
    </row>
    <row r="1517" spans="3:4">
      <c r="C1517" s="88"/>
      <c r="D1517" s="89"/>
    </row>
    <row r="1518" spans="3:4">
      <c r="C1518" s="88"/>
      <c r="D1518" s="89"/>
    </row>
    <row r="1519" spans="3:4">
      <c r="C1519" s="88"/>
      <c r="D1519" s="89"/>
    </row>
    <row r="1520" spans="3:4">
      <c r="C1520" s="88"/>
      <c r="D1520" s="89"/>
    </row>
    <row r="1521" spans="3:4">
      <c r="C1521" s="88"/>
      <c r="D1521" s="89"/>
    </row>
    <row r="1522" spans="3:4">
      <c r="C1522" s="88"/>
      <c r="D1522" s="89"/>
    </row>
    <row r="1523" spans="3:4">
      <c r="C1523" s="88"/>
      <c r="D1523" s="89"/>
    </row>
    <row r="1524" spans="3:4">
      <c r="C1524" s="88"/>
      <c r="D1524" s="89"/>
    </row>
    <row r="1525" spans="3:4">
      <c r="C1525" s="88"/>
      <c r="D1525" s="89"/>
    </row>
    <row r="1526" spans="3:4">
      <c r="C1526" s="88"/>
      <c r="D1526" s="89"/>
    </row>
    <row r="1527" spans="3:4">
      <c r="C1527" s="88"/>
      <c r="D1527" s="89"/>
    </row>
    <row r="1528" spans="3:4">
      <c r="C1528" s="88"/>
      <c r="D1528" s="89"/>
    </row>
    <row r="1529" spans="3:4">
      <c r="C1529" s="88"/>
      <c r="D1529" s="89"/>
    </row>
    <row r="1530" spans="3:4">
      <c r="C1530" s="88"/>
      <c r="D1530" s="89"/>
    </row>
    <row r="1531" spans="3:4">
      <c r="C1531" s="88"/>
      <c r="D1531" s="89"/>
    </row>
    <row r="1532" spans="3:4">
      <c r="C1532" s="88"/>
      <c r="D1532" s="89"/>
    </row>
    <row r="1533" spans="3:4">
      <c r="C1533" s="88"/>
      <c r="D1533" s="89"/>
    </row>
    <row r="1534" spans="3:4">
      <c r="C1534" s="88"/>
      <c r="D1534" s="89"/>
    </row>
    <row r="1535" spans="3:4">
      <c r="C1535" s="88"/>
      <c r="D1535" s="89"/>
    </row>
    <row r="1536" spans="3:4">
      <c r="C1536" s="88"/>
      <c r="D1536" s="89"/>
    </row>
    <row r="1537" spans="3:4">
      <c r="C1537" s="88"/>
      <c r="D1537" s="89"/>
    </row>
    <row r="1538" spans="3:4">
      <c r="C1538" s="88"/>
      <c r="D1538" s="89"/>
    </row>
    <row r="1539" spans="3:4">
      <c r="C1539" s="88"/>
      <c r="D1539" s="89"/>
    </row>
    <row r="1540" spans="3:4">
      <c r="C1540" s="88"/>
      <c r="D1540" s="89"/>
    </row>
    <row r="1541" spans="3:4">
      <c r="C1541" s="88"/>
      <c r="D1541" s="89"/>
    </row>
    <row r="1542" spans="3:4">
      <c r="C1542" s="88"/>
      <c r="D1542" s="89"/>
    </row>
    <row r="1543" spans="3:4">
      <c r="C1543" s="88"/>
      <c r="D1543" s="89"/>
    </row>
    <row r="1544" spans="3:4">
      <c r="C1544" s="88"/>
      <c r="D1544" s="89"/>
    </row>
    <row r="1545" spans="3:4">
      <c r="C1545" s="88"/>
      <c r="D1545" s="89"/>
    </row>
    <row r="1546" spans="3:4">
      <c r="C1546" s="88"/>
      <c r="D1546" s="89"/>
    </row>
    <row r="1547" spans="3:4">
      <c r="C1547" s="88"/>
      <c r="D1547" s="89"/>
    </row>
    <row r="1548" spans="3:4">
      <c r="C1548" s="88"/>
      <c r="D1548" s="89"/>
    </row>
    <row r="1549" spans="3:4">
      <c r="C1549" s="88"/>
      <c r="D1549" s="89"/>
    </row>
    <row r="1550" spans="3:4">
      <c r="C1550" s="88"/>
      <c r="D1550" s="89"/>
    </row>
    <row r="1551" spans="3:4">
      <c r="C1551" s="88"/>
      <c r="D1551" s="89"/>
    </row>
    <row r="1552" spans="3:4">
      <c r="C1552" s="88"/>
      <c r="D1552" s="89"/>
    </row>
    <row r="1553" spans="3:4">
      <c r="C1553" s="88"/>
      <c r="D1553" s="89"/>
    </row>
    <row r="1554" spans="3:4">
      <c r="C1554" s="88"/>
      <c r="D1554" s="89"/>
    </row>
    <row r="1555" spans="3:4">
      <c r="C1555" s="88"/>
      <c r="D1555" s="89"/>
    </row>
    <row r="1556" spans="3:4">
      <c r="C1556" s="88"/>
      <c r="D1556" s="89"/>
    </row>
    <row r="1557" spans="3:4">
      <c r="C1557" s="88"/>
      <c r="D1557" s="89"/>
    </row>
    <row r="1558" spans="3:4">
      <c r="C1558" s="88"/>
      <c r="D1558" s="89"/>
    </row>
    <row r="1559" spans="3:4">
      <c r="C1559" s="88"/>
      <c r="D1559" s="89"/>
    </row>
    <row r="1560" spans="3:4">
      <c r="C1560" s="88"/>
      <c r="D1560" s="89"/>
    </row>
    <row r="1561" spans="3:4">
      <c r="C1561" s="88"/>
      <c r="D1561" s="89"/>
    </row>
    <row r="1562" spans="3:4">
      <c r="C1562" s="88"/>
      <c r="D1562" s="89"/>
    </row>
    <row r="1563" spans="3:4">
      <c r="C1563" s="88"/>
      <c r="D1563" s="89"/>
    </row>
    <row r="1564" spans="3:4">
      <c r="C1564" s="88"/>
      <c r="D1564" s="89"/>
    </row>
    <row r="1565" spans="3:4">
      <c r="C1565" s="88"/>
      <c r="D1565" s="89"/>
    </row>
    <row r="1566" spans="3:4">
      <c r="C1566" s="88"/>
      <c r="D1566" s="89"/>
    </row>
    <row r="1567" spans="3:4">
      <c r="C1567" s="88"/>
      <c r="D1567" s="89"/>
    </row>
    <row r="1568" spans="3:4">
      <c r="C1568" s="88"/>
      <c r="D1568" s="89"/>
    </row>
    <row r="1569" spans="3:4">
      <c r="C1569" s="88"/>
      <c r="D1569" s="89"/>
    </row>
    <row r="1570" spans="3:4">
      <c r="C1570" s="88"/>
      <c r="D1570" s="89"/>
    </row>
    <row r="1571" spans="3:4">
      <c r="C1571" s="88"/>
      <c r="D1571" s="89"/>
    </row>
    <row r="1572" spans="3:4">
      <c r="C1572" s="88"/>
      <c r="D1572" s="89"/>
    </row>
    <row r="1573" spans="3:4">
      <c r="C1573" s="88"/>
      <c r="D1573" s="89"/>
    </row>
    <row r="1574" spans="3:4">
      <c r="C1574" s="88"/>
      <c r="D1574" s="89"/>
    </row>
    <row r="1575" spans="3:4">
      <c r="C1575" s="88"/>
      <c r="D1575" s="89"/>
    </row>
    <row r="1576" spans="3:4">
      <c r="C1576" s="88"/>
      <c r="D1576" s="89"/>
    </row>
    <row r="1577" spans="3:4">
      <c r="C1577" s="88"/>
      <c r="D1577" s="89"/>
    </row>
    <row r="1578" spans="3:4">
      <c r="C1578" s="88"/>
      <c r="D1578" s="89"/>
    </row>
    <row r="1579" spans="3:4">
      <c r="C1579" s="88"/>
      <c r="D1579" s="89"/>
    </row>
    <row r="1580" spans="3:4">
      <c r="C1580" s="88"/>
      <c r="D1580" s="89"/>
    </row>
    <row r="1581" spans="3:4">
      <c r="C1581" s="88"/>
      <c r="D1581" s="89"/>
    </row>
    <row r="1582" spans="3:4">
      <c r="C1582" s="88"/>
      <c r="D1582" s="89"/>
    </row>
    <row r="1583" spans="3:4">
      <c r="C1583" s="88"/>
      <c r="D1583" s="89"/>
    </row>
    <row r="1584" spans="3:4">
      <c r="C1584" s="88"/>
      <c r="D1584" s="89"/>
    </row>
    <row r="1585" spans="3:4">
      <c r="C1585" s="88"/>
      <c r="D1585" s="89"/>
    </row>
    <row r="1586" spans="3:4">
      <c r="C1586" s="88"/>
      <c r="D1586" s="89"/>
    </row>
    <row r="1587" spans="3:4">
      <c r="C1587" s="88"/>
      <c r="D1587" s="89"/>
    </row>
    <row r="1588" spans="3:4">
      <c r="C1588" s="88"/>
      <c r="D1588" s="89"/>
    </row>
    <row r="1589" spans="3:4">
      <c r="C1589" s="88"/>
      <c r="D1589" s="89"/>
    </row>
    <row r="1590" spans="3:4">
      <c r="C1590" s="88"/>
      <c r="D1590" s="89"/>
    </row>
    <row r="1591" spans="3:4">
      <c r="C1591" s="88"/>
      <c r="D1591" s="89"/>
    </row>
    <row r="1592" spans="3:4">
      <c r="C1592" s="88"/>
      <c r="D1592" s="89"/>
    </row>
    <row r="1593" spans="3:4">
      <c r="C1593" s="88"/>
      <c r="D1593" s="89"/>
    </row>
    <row r="1594" spans="3:4">
      <c r="C1594" s="88"/>
      <c r="D1594" s="89"/>
    </row>
    <row r="1595" spans="3:4">
      <c r="C1595" s="88"/>
      <c r="D1595" s="89"/>
    </row>
    <row r="1596" spans="3:4">
      <c r="C1596" s="88"/>
      <c r="D1596" s="89"/>
    </row>
    <row r="1597" spans="3:4">
      <c r="C1597" s="88"/>
      <c r="D1597" s="89"/>
    </row>
    <row r="1598" spans="3:4">
      <c r="C1598" s="88"/>
      <c r="D1598" s="89"/>
    </row>
    <row r="1599" spans="3:4">
      <c r="C1599" s="88"/>
      <c r="D1599" s="89"/>
    </row>
    <row r="1600" spans="3:4">
      <c r="C1600" s="88"/>
      <c r="D1600" s="89"/>
    </row>
    <row r="1601" spans="3:4">
      <c r="C1601" s="88"/>
      <c r="D1601" s="89"/>
    </row>
    <row r="1602" spans="3:4">
      <c r="C1602" s="88"/>
      <c r="D1602" s="89"/>
    </row>
    <row r="1603" spans="3:4">
      <c r="C1603" s="88"/>
      <c r="D1603" s="89"/>
    </row>
    <row r="1604" spans="3:4">
      <c r="C1604" s="88"/>
      <c r="D1604" s="89"/>
    </row>
    <row r="1605" spans="3:4">
      <c r="C1605" s="88"/>
      <c r="D1605" s="89"/>
    </row>
    <row r="1606" spans="3:4">
      <c r="C1606" s="88"/>
      <c r="D1606" s="89"/>
    </row>
    <row r="1607" spans="3:4">
      <c r="C1607" s="88"/>
      <c r="D1607" s="89"/>
    </row>
    <row r="1608" spans="3:4">
      <c r="C1608" s="88"/>
      <c r="D1608" s="89"/>
    </row>
    <row r="1609" spans="3:4">
      <c r="C1609" s="88"/>
      <c r="D1609" s="89"/>
    </row>
    <row r="1610" spans="3:4">
      <c r="C1610" s="88"/>
      <c r="D1610" s="89"/>
    </row>
    <row r="1611" spans="3:4">
      <c r="C1611" s="88"/>
      <c r="D1611" s="89"/>
    </row>
    <row r="1612" spans="3:4">
      <c r="C1612" s="88"/>
      <c r="D1612" s="89"/>
    </row>
    <row r="1613" spans="3:4">
      <c r="C1613" s="88"/>
      <c r="D1613" s="89"/>
    </row>
    <row r="1614" spans="3:4">
      <c r="C1614" s="88"/>
      <c r="D1614" s="89"/>
    </row>
    <row r="1615" spans="3:4">
      <c r="C1615" s="88"/>
      <c r="D1615" s="89"/>
    </row>
    <row r="1616" spans="3:4">
      <c r="C1616" s="88"/>
      <c r="D1616" s="89"/>
    </row>
    <row r="1617" spans="3:4">
      <c r="C1617" s="88"/>
      <c r="D1617" s="89"/>
    </row>
    <row r="1618" spans="3:4">
      <c r="C1618" s="88"/>
      <c r="D1618" s="89"/>
    </row>
    <row r="1619" spans="3:4">
      <c r="C1619" s="88"/>
      <c r="D1619" s="89"/>
    </row>
    <row r="1620" spans="3:4">
      <c r="C1620" s="88"/>
      <c r="D1620" s="89"/>
    </row>
    <row r="1621" spans="3:4">
      <c r="C1621" s="88"/>
      <c r="D1621" s="89"/>
    </row>
    <row r="1622" spans="3:4">
      <c r="C1622" s="88"/>
      <c r="D1622" s="89"/>
    </row>
    <row r="1623" spans="3:4">
      <c r="C1623" s="88"/>
      <c r="D1623" s="89"/>
    </row>
    <row r="1624" spans="3:4">
      <c r="C1624" s="88"/>
      <c r="D1624" s="89"/>
    </row>
    <row r="1625" spans="3:4">
      <c r="C1625" s="88"/>
      <c r="D1625" s="89"/>
    </row>
    <row r="1626" spans="3:4">
      <c r="C1626" s="88"/>
      <c r="D1626" s="89"/>
    </row>
    <row r="1627" spans="3:4">
      <c r="C1627" s="88"/>
      <c r="D1627" s="89"/>
    </row>
    <row r="1628" spans="3:4">
      <c r="C1628" s="88"/>
      <c r="D1628" s="89"/>
    </row>
    <row r="1629" spans="3:4">
      <c r="C1629" s="88"/>
      <c r="D1629" s="89"/>
    </row>
    <row r="1630" spans="3:4">
      <c r="C1630" s="88"/>
      <c r="D1630" s="89"/>
    </row>
    <row r="1631" spans="3:4">
      <c r="C1631" s="88"/>
      <c r="D1631" s="89"/>
    </row>
    <row r="1632" spans="3:4">
      <c r="C1632" s="88"/>
      <c r="D1632" s="89"/>
    </row>
    <row r="1633" spans="3:4">
      <c r="C1633" s="88"/>
      <c r="D1633" s="89"/>
    </row>
    <row r="1634" spans="3:4">
      <c r="C1634" s="88"/>
      <c r="D1634" s="89"/>
    </row>
    <row r="1635" spans="3:4">
      <c r="C1635" s="88"/>
      <c r="D1635" s="89"/>
    </row>
    <row r="1636" spans="3:4">
      <c r="C1636" s="88"/>
      <c r="D1636" s="89"/>
    </row>
    <row r="1637" spans="3:4">
      <c r="C1637" s="88"/>
      <c r="D1637" s="89"/>
    </row>
    <row r="1638" spans="3:4">
      <c r="C1638" s="88"/>
      <c r="D1638" s="89"/>
    </row>
    <row r="1639" spans="3:4">
      <c r="C1639" s="88"/>
      <c r="D1639" s="89"/>
    </row>
    <row r="1640" spans="3:4">
      <c r="C1640" s="88"/>
      <c r="D1640" s="89"/>
    </row>
    <row r="1641" spans="3:4">
      <c r="C1641" s="88"/>
      <c r="D1641" s="89"/>
    </row>
    <row r="1642" spans="3:4">
      <c r="C1642" s="88"/>
      <c r="D1642" s="89"/>
    </row>
    <row r="1643" spans="3:4">
      <c r="C1643" s="88"/>
      <c r="D1643" s="89"/>
    </row>
    <row r="1644" spans="3:4">
      <c r="C1644" s="88"/>
      <c r="D1644" s="89"/>
    </row>
    <row r="1645" spans="3:4">
      <c r="C1645" s="88"/>
      <c r="D1645" s="89"/>
    </row>
    <row r="1646" spans="3:4">
      <c r="C1646" s="88"/>
      <c r="D1646" s="89"/>
    </row>
    <row r="1647" spans="3:4">
      <c r="C1647" s="88"/>
      <c r="D1647" s="89"/>
    </row>
    <row r="1648" spans="3:4">
      <c r="C1648" s="88"/>
      <c r="D1648" s="89"/>
    </row>
    <row r="1649" spans="3:4">
      <c r="C1649" s="88"/>
      <c r="D1649" s="89"/>
    </row>
    <row r="1650" spans="3:4">
      <c r="C1650" s="88"/>
      <c r="D1650" s="89"/>
    </row>
    <row r="1651" spans="3:4">
      <c r="C1651" s="88"/>
      <c r="D1651" s="89"/>
    </row>
    <row r="1652" spans="3:4">
      <c r="C1652" s="88"/>
      <c r="D1652" s="89"/>
    </row>
    <row r="1653" spans="3:4">
      <c r="C1653" s="88"/>
      <c r="D1653" s="89"/>
    </row>
    <row r="1654" spans="3:4">
      <c r="C1654" s="88"/>
      <c r="D1654" s="89"/>
    </row>
    <row r="1655" spans="3:4">
      <c r="C1655" s="88"/>
      <c r="D1655" s="89"/>
    </row>
    <row r="1656" spans="3:4">
      <c r="C1656" s="88"/>
      <c r="D1656" s="89"/>
    </row>
    <row r="1657" spans="3:4">
      <c r="C1657" s="88"/>
      <c r="D1657" s="89"/>
    </row>
    <row r="1658" spans="3:4">
      <c r="C1658" s="88"/>
      <c r="D1658" s="89"/>
    </row>
    <row r="1659" spans="3:4">
      <c r="C1659" s="88"/>
      <c r="D1659" s="89"/>
    </row>
    <row r="1660" spans="3:4">
      <c r="C1660" s="88"/>
      <c r="D1660" s="89"/>
    </row>
    <row r="1661" spans="3:4">
      <c r="C1661" s="88"/>
      <c r="D1661" s="89"/>
    </row>
    <row r="1662" spans="3:4">
      <c r="C1662" s="88"/>
      <c r="D1662" s="89"/>
    </row>
    <row r="1663" spans="3:4">
      <c r="C1663" s="88"/>
      <c r="D1663" s="89"/>
    </row>
    <row r="1664" spans="3:4">
      <c r="C1664" s="88"/>
      <c r="D1664" s="89"/>
    </row>
    <row r="1665" spans="3:4">
      <c r="C1665" s="88"/>
      <c r="D1665" s="89"/>
    </row>
    <row r="1666" spans="3:4">
      <c r="C1666" s="88"/>
      <c r="D1666" s="89"/>
    </row>
    <row r="1667" spans="3:4">
      <c r="C1667" s="88"/>
      <c r="D1667" s="89"/>
    </row>
    <row r="1668" spans="3:4">
      <c r="C1668" s="88"/>
      <c r="D1668" s="89"/>
    </row>
    <row r="1669" spans="3:4">
      <c r="C1669" s="88"/>
      <c r="D1669" s="89"/>
    </row>
    <row r="1670" spans="3:4">
      <c r="C1670" s="88"/>
      <c r="D1670" s="89"/>
    </row>
    <row r="1671" spans="3:4">
      <c r="C1671" s="88"/>
      <c r="D1671" s="89"/>
    </row>
    <row r="1672" spans="3:4">
      <c r="C1672" s="88"/>
      <c r="D1672" s="89"/>
    </row>
    <row r="1673" spans="3:4">
      <c r="C1673" s="88"/>
      <c r="D1673" s="89"/>
    </row>
    <row r="1674" spans="3:4">
      <c r="C1674" s="88"/>
      <c r="D1674" s="89"/>
    </row>
    <row r="1675" spans="3:4">
      <c r="C1675" s="88"/>
      <c r="D1675" s="89"/>
    </row>
    <row r="1676" spans="3:4">
      <c r="C1676" s="88"/>
      <c r="D1676" s="89"/>
    </row>
    <row r="1677" spans="3:4">
      <c r="C1677" s="88"/>
      <c r="D1677" s="89"/>
    </row>
    <row r="1678" spans="3:4">
      <c r="C1678" s="88"/>
      <c r="D1678" s="89"/>
    </row>
    <row r="1679" spans="3:4">
      <c r="C1679" s="88"/>
      <c r="D1679" s="89"/>
    </row>
    <row r="1680" spans="3:4">
      <c r="C1680" s="88"/>
      <c r="D1680" s="89"/>
    </row>
    <row r="1681" spans="3:4">
      <c r="C1681" s="88"/>
      <c r="D1681" s="89"/>
    </row>
    <row r="1682" spans="3:4">
      <c r="C1682" s="88"/>
      <c r="D1682" s="89"/>
    </row>
    <row r="1683" spans="3:4">
      <c r="C1683" s="88"/>
      <c r="D1683" s="89"/>
    </row>
    <row r="1684" spans="3:4">
      <c r="C1684" s="88"/>
      <c r="D1684" s="89"/>
    </row>
    <row r="1685" spans="3:4">
      <c r="C1685" s="88"/>
      <c r="D1685" s="89"/>
    </row>
    <row r="1686" spans="3:4">
      <c r="C1686" s="88"/>
      <c r="D1686" s="89"/>
    </row>
    <row r="1687" spans="3:4">
      <c r="C1687" s="88"/>
      <c r="D1687" s="89"/>
    </row>
    <row r="1688" spans="3:4">
      <c r="C1688" s="88"/>
      <c r="D1688" s="89"/>
    </row>
    <row r="1689" spans="3:4">
      <c r="C1689" s="88"/>
      <c r="D1689" s="89"/>
    </row>
    <row r="1690" spans="3:4">
      <c r="C1690" s="88"/>
      <c r="D1690" s="89"/>
    </row>
    <row r="1691" spans="3:4">
      <c r="C1691" s="88"/>
      <c r="D1691" s="89"/>
    </row>
    <row r="1692" spans="3:4">
      <c r="C1692" s="88"/>
      <c r="D1692" s="89"/>
    </row>
    <row r="1693" spans="3:4">
      <c r="C1693" s="88"/>
      <c r="D1693" s="89"/>
    </row>
    <row r="1694" spans="3:4">
      <c r="C1694" s="88"/>
      <c r="D1694" s="89"/>
    </row>
    <row r="1695" spans="3:4">
      <c r="C1695" s="88"/>
      <c r="D1695" s="89"/>
    </row>
    <row r="1696" spans="3:4">
      <c r="C1696" s="88"/>
      <c r="D1696" s="89"/>
    </row>
    <row r="1697" spans="3:4">
      <c r="C1697" s="88"/>
      <c r="D1697" s="89"/>
    </row>
    <row r="1698" spans="3:4">
      <c r="C1698" s="88"/>
      <c r="D1698" s="89"/>
    </row>
    <row r="1699" spans="3:4">
      <c r="C1699" s="88"/>
      <c r="D1699" s="89"/>
    </row>
    <row r="1700" spans="3:4">
      <c r="C1700" s="88"/>
      <c r="D1700" s="89"/>
    </row>
    <row r="1701" spans="3:4">
      <c r="C1701" s="88"/>
      <c r="D1701" s="89"/>
    </row>
    <row r="1702" spans="3:4">
      <c r="C1702" s="88"/>
      <c r="D1702" s="89"/>
    </row>
    <row r="1703" spans="3:4">
      <c r="C1703" s="88"/>
      <c r="D1703" s="89"/>
    </row>
    <row r="1704" spans="3:4">
      <c r="C1704" s="88"/>
      <c r="D1704" s="89"/>
    </row>
    <row r="1705" spans="3:4">
      <c r="C1705" s="88"/>
      <c r="D1705" s="89"/>
    </row>
    <row r="1706" spans="3:4">
      <c r="C1706" s="88"/>
      <c r="D1706" s="89"/>
    </row>
    <row r="1707" spans="3:4">
      <c r="C1707" s="88"/>
      <c r="D1707" s="89"/>
    </row>
    <row r="1708" spans="3:4">
      <c r="C1708" s="88"/>
      <c r="D1708" s="89"/>
    </row>
    <row r="1709" spans="3:4">
      <c r="C1709" s="88"/>
      <c r="D1709" s="89"/>
    </row>
    <row r="1710" spans="3:4">
      <c r="C1710" s="88"/>
      <c r="D1710" s="89"/>
    </row>
    <row r="1711" spans="3:4">
      <c r="C1711" s="88"/>
      <c r="D1711" s="89"/>
    </row>
    <row r="1712" spans="3:4">
      <c r="C1712" s="88"/>
      <c r="D1712" s="89"/>
    </row>
    <row r="1713" spans="3:4">
      <c r="C1713" s="88"/>
      <c r="D1713" s="89"/>
    </row>
    <row r="1714" spans="3:4">
      <c r="C1714" s="88"/>
      <c r="D1714" s="89"/>
    </row>
    <row r="1715" spans="3:4">
      <c r="C1715" s="88"/>
      <c r="D1715" s="89"/>
    </row>
    <row r="1716" spans="3:4">
      <c r="C1716" s="88"/>
      <c r="D1716" s="89"/>
    </row>
    <row r="1717" spans="3:4">
      <c r="C1717" s="88"/>
      <c r="D1717" s="89"/>
    </row>
    <row r="1718" spans="3:4">
      <c r="C1718" s="88"/>
      <c r="D1718" s="89"/>
    </row>
    <row r="1719" spans="3:4">
      <c r="C1719" s="88"/>
      <c r="D1719" s="89"/>
    </row>
    <row r="1720" spans="3:4">
      <c r="C1720" s="88"/>
      <c r="D1720" s="89"/>
    </row>
    <row r="1721" spans="3:4">
      <c r="C1721" s="88"/>
      <c r="D1721" s="89"/>
    </row>
    <row r="1722" spans="3:4">
      <c r="C1722" s="88"/>
      <c r="D1722" s="89"/>
    </row>
    <row r="1723" spans="3:4">
      <c r="C1723" s="88"/>
      <c r="D1723" s="89"/>
    </row>
    <row r="1724" spans="3:4">
      <c r="C1724" s="88"/>
      <c r="D1724" s="89"/>
    </row>
    <row r="1725" spans="3:4">
      <c r="C1725" s="88"/>
      <c r="D1725" s="89"/>
    </row>
    <row r="1726" spans="3:4">
      <c r="C1726" s="88"/>
      <c r="D1726" s="89"/>
    </row>
    <row r="1727" spans="3:4">
      <c r="C1727" s="88"/>
      <c r="D1727" s="89"/>
    </row>
    <row r="1728" spans="3:4">
      <c r="C1728" s="88"/>
      <c r="D1728" s="89"/>
    </row>
    <row r="1729" spans="3:4">
      <c r="C1729" s="88"/>
      <c r="D1729" s="89"/>
    </row>
    <row r="1730" spans="3:4">
      <c r="C1730" s="88"/>
      <c r="D1730" s="89"/>
    </row>
    <row r="1731" spans="3:4">
      <c r="C1731" s="88"/>
      <c r="D1731" s="89"/>
    </row>
    <row r="1732" spans="3:4">
      <c r="C1732" s="88"/>
      <c r="D1732" s="89"/>
    </row>
    <row r="1733" spans="3:4">
      <c r="C1733" s="88"/>
      <c r="D1733" s="89"/>
    </row>
    <row r="1734" spans="3:4">
      <c r="C1734" s="88"/>
      <c r="D1734" s="89"/>
    </row>
    <row r="1735" spans="3:4">
      <c r="C1735" s="88"/>
      <c r="D1735" s="89"/>
    </row>
    <row r="1736" spans="3:4">
      <c r="C1736" s="88"/>
      <c r="D1736" s="89"/>
    </row>
    <row r="1737" spans="3:4">
      <c r="C1737" s="88"/>
      <c r="D1737" s="89"/>
    </row>
    <row r="1738" spans="3:4">
      <c r="C1738" s="88"/>
      <c r="D1738" s="89"/>
    </row>
    <row r="1739" spans="3:4">
      <c r="C1739" s="88"/>
      <c r="D1739" s="89"/>
    </row>
    <row r="1740" spans="3:4">
      <c r="C1740" s="88"/>
      <c r="D1740" s="89"/>
    </row>
    <row r="1741" spans="3:4">
      <c r="C1741" s="88"/>
      <c r="D1741" s="89"/>
    </row>
    <row r="1742" spans="3:4">
      <c r="C1742" s="88"/>
      <c r="D1742" s="89"/>
    </row>
    <row r="1743" spans="3:4">
      <c r="C1743" s="88"/>
      <c r="D1743" s="89"/>
    </row>
    <row r="1744" spans="3:4">
      <c r="C1744" s="88"/>
      <c r="D1744" s="89"/>
    </row>
    <row r="1745" spans="3:4">
      <c r="C1745" s="88"/>
      <c r="D1745" s="89"/>
    </row>
    <row r="1746" spans="3:4">
      <c r="C1746" s="88"/>
      <c r="D1746" s="89"/>
    </row>
    <row r="1747" spans="3:4">
      <c r="C1747" s="88"/>
      <c r="D1747" s="89"/>
    </row>
    <row r="1748" spans="3:4">
      <c r="C1748" s="88"/>
      <c r="D1748" s="89"/>
    </row>
    <row r="1749" spans="3:4">
      <c r="C1749" s="88"/>
      <c r="D1749" s="89"/>
    </row>
    <row r="1750" spans="3:4">
      <c r="C1750" s="88"/>
      <c r="D1750" s="89"/>
    </row>
    <row r="1751" spans="3:4">
      <c r="C1751" s="88"/>
      <c r="D1751" s="89"/>
    </row>
    <row r="1752" spans="3:4">
      <c r="C1752" s="88"/>
      <c r="D1752" s="89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2025-04-18T09:08:16Z</dcterms:modified>
</cp:coreProperties>
</file>