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46A0567D-862D-0E4D-BF56-FAA2165AA51A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-Terminal" sheetId="1" r:id="rId1"/>
    <sheet name="IS" sheetId="3" r:id="rId2"/>
    <sheet name="CFS " sheetId="2" r:id="rId3"/>
    <sheet name="BS" sheetId="4" r:id="rId4"/>
    <sheet name="Tabelle1" sheetId="5" r:id="rId5"/>
  </sheets>
  <externalReferences>
    <externalReference r:id="rId6"/>
  </externalReferences>
  <definedNames>
    <definedName name="_xlnm.Print_Area" localSheetId="0">'DCF-Terminal'!$A$2:$AA$138</definedName>
    <definedName name="tgr" localSheetId="0">'DCF-Terminal'!#REF!</definedName>
    <definedName name="wacc" localSheetId="0">'DCF-Terminal'!#REF!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8" i="1" l="1"/>
  <c r="O67" i="1"/>
  <c r="O66" i="1"/>
  <c r="N68" i="1"/>
  <c r="N67" i="1"/>
  <c r="N66" i="1"/>
  <c r="O62" i="1"/>
  <c r="O61" i="1"/>
  <c r="O60" i="1"/>
  <c r="N62" i="1"/>
  <c r="N61" i="1"/>
  <c r="N60" i="1"/>
  <c r="N76" i="1"/>
  <c r="N79" i="1"/>
  <c r="N82" i="1"/>
  <c r="P71" i="1"/>
  <c r="O71" i="1"/>
  <c r="N71" i="1"/>
  <c r="O70" i="1"/>
  <c r="N70" i="1"/>
  <c r="O42" i="1"/>
  <c r="O41" i="1"/>
  <c r="M42" i="1"/>
  <c r="N42" i="1"/>
  <c r="N41" i="1"/>
  <c r="M76" i="1"/>
  <c r="L76" i="1"/>
  <c r="K76" i="1"/>
  <c r="J76" i="1"/>
  <c r="I76" i="1"/>
  <c r="H76" i="1"/>
  <c r="G76" i="1"/>
  <c r="F76" i="1"/>
  <c r="E76" i="1"/>
  <c r="M75" i="1"/>
  <c r="L75" i="1"/>
  <c r="K75" i="1"/>
  <c r="J75" i="1"/>
  <c r="I75" i="1"/>
  <c r="H75" i="1"/>
  <c r="G75" i="1"/>
  <c r="F75" i="1"/>
  <c r="E75" i="1"/>
  <c r="M79" i="1"/>
  <c r="L79" i="1"/>
  <c r="K79" i="1"/>
  <c r="J79" i="1"/>
  <c r="I79" i="1"/>
  <c r="H79" i="1"/>
  <c r="G79" i="1"/>
  <c r="F79" i="1"/>
  <c r="E79" i="1"/>
  <c r="M78" i="1"/>
  <c r="L78" i="1"/>
  <c r="K78" i="1"/>
  <c r="J78" i="1"/>
  <c r="I78" i="1"/>
  <c r="H78" i="1"/>
  <c r="G78" i="1"/>
  <c r="F78" i="1"/>
  <c r="E78" i="1"/>
  <c r="M82" i="1"/>
  <c r="L82" i="1"/>
  <c r="K82" i="1"/>
  <c r="J82" i="1"/>
  <c r="I82" i="1"/>
  <c r="H82" i="1"/>
  <c r="G82" i="1"/>
  <c r="F82" i="1"/>
  <c r="E82" i="1"/>
  <c r="M81" i="1"/>
  <c r="L81" i="1"/>
  <c r="K81" i="1"/>
  <c r="J81" i="1"/>
  <c r="I81" i="1"/>
  <c r="H81" i="1"/>
  <c r="G81" i="1"/>
  <c r="F81" i="1"/>
  <c r="E81" i="1"/>
  <c r="D82" i="1"/>
  <c r="D81" i="1"/>
  <c r="D79" i="1"/>
  <c r="D78" i="1"/>
  <c r="D76" i="1"/>
  <c r="D75" i="1"/>
  <c r="M71" i="1"/>
  <c r="L71" i="1"/>
  <c r="K71" i="1"/>
  <c r="J71" i="1"/>
  <c r="I71" i="1"/>
  <c r="H71" i="1"/>
  <c r="G71" i="1"/>
  <c r="F71" i="1"/>
  <c r="E71" i="1"/>
  <c r="M70" i="1"/>
  <c r="L70" i="1"/>
  <c r="K70" i="1"/>
  <c r="J70" i="1"/>
  <c r="I70" i="1"/>
  <c r="H70" i="1"/>
  <c r="G70" i="1"/>
  <c r="F70" i="1"/>
  <c r="E70" i="1"/>
  <c r="D71" i="1"/>
  <c r="D70" i="1"/>
  <c r="L65" i="1"/>
  <c r="K65" i="1"/>
  <c r="J65" i="1"/>
  <c r="I65" i="1"/>
  <c r="H65" i="1"/>
  <c r="G65" i="1"/>
  <c r="F65" i="1"/>
  <c r="E65" i="1"/>
  <c r="L64" i="1"/>
  <c r="K64" i="1"/>
  <c r="J64" i="1"/>
  <c r="I64" i="1"/>
  <c r="H64" i="1"/>
  <c r="G64" i="1"/>
  <c r="F64" i="1"/>
  <c r="E64" i="1"/>
  <c r="D65" i="1"/>
  <c r="D64" i="1"/>
  <c r="L59" i="1"/>
  <c r="K59" i="1"/>
  <c r="J59" i="1"/>
  <c r="I59" i="1"/>
  <c r="H59" i="1"/>
  <c r="G59" i="1"/>
  <c r="F59" i="1"/>
  <c r="E59" i="1"/>
  <c r="L58" i="1"/>
  <c r="K58" i="1"/>
  <c r="J58" i="1"/>
  <c r="I58" i="1"/>
  <c r="H58" i="1"/>
  <c r="G58" i="1"/>
  <c r="F58" i="1"/>
  <c r="E58" i="1"/>
  <c r="D59" i="1"/>
  <c r="D58" i="1"/>
  <c r="M51" i="1"/>
  <c r="L51" i="1"/>
  <c r="K51" i="1"/>
  <c r="J51" i="1"/>
  <c r="I51" i="1"/>
  <c r="H51" i="1"/>
  <c r="G51" i="1"/>
  <c r="F51" i="1"/>
  <c r="E51" i="1"/>
  <c r="D51" i="1"/>
  <c r="M52" i="1" l="1"/>
  <c r="L52" i="1"/>
  <c r="K52" i="1"/>
  <c r="J52" i="1"/>
  <c r="I52" i="1"/>
  <c r="H52" i="1"/>
  <c r="G52" i="1"/>
  <c r="F52" i="1"/>
  <c r="E52" i="1"/>
  <c r="D52" i="1"/>
  <c r="M49" i="1" l="1"/>
  <c r="L49" i="1"/>
  <c r="K49" i="1"/>
  <c r="J49" i="1"/>
  <c r="I49" i="1"/>
  <c r="H49" i="1"/>
  <c r="G49" i="1"/>
  <c r="F49" i="1"/>
  <c r="E49" i="1"/>
  <c r="D49" i="1"/>
  <c r="M48" i="1"/>
  <c r="L48" i="1"/>
  <c r="K48" i="1"/>
  <c r="J48" i="1"/>
  <c r="I48" i="1"/>
  <c r="H48" i="1"/>
  <c r="G48" i="1"/>
  <c r="F48" i="1"/>
  <c r="E48" i="1"/>
  <c r="D48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38" i="1"/>
  <c r="M35" i="1"/>
  <c r="L42" i="1"/>
  <c r="K42" i="1"/>
  <c r="J42" i="1"/>
  <c r="I42" i="1"/>
  <c r="H42" i="1"/>
  <c r="G42" i="1"/>
  <c r="F42" i="1"/>
  <c r="E42" i="1"/>
  <c r="D42" i="1"/>
  <c r="M41" i="1" l="1"/>
  <c r="L41" i="1"/>
  <c r="K41" i="1"/>
  <c r="J41" i="1"/>
  <c r="I41" i="1"/>
  <c r="H41" i="1"/>
  <c r="G41" i="1"/>
  <c r="F41" i="1"/>
  <c r="E41" i="1"/>
  <c r="D41" i="1"/>
  <c r="L39" i="1"/>
  <c r="K39" i="1"/>
  <c r="J39" i="1"/>
  <c r="I39" i="1"/>
  <c r="H39" i="1"/>
  <c r="G39" i="1"/>
  <c r="F39" i="1"/>
  <c r="E39" i="1"/>
  <c r="D39" i="1"/>
  <c r="L38" i="1"/>
  <c r="K38" i="1"/>
  <c r="J38" i="1"/>
  <c r="I38" i="1"/>
  <c r="H38" i="1"/>
  <c r="G38" i="1"/>
  <c r="F38" i="1"/>
  <c r="E38" i="1"/>
  <c r="D38" i="1"/>
  <c r="M37" i="1" s="1"/>
  <c r="M33" i="1"/>
  <c r="G26" i="1"/>
  <c r="M34" i="1"/>
  <c r="L36" i="1"/>
  <c r="L35" i="1"/>
  <c r="K35" i="1"/>
  <c r="K36" i="1" s="1"/>
  <c r="J35" i="1"/>
  <c r="J36" i="1" s="1"/>
  <c r="I35" i="1"/>
  <c r="I36" i="1" s="1"/>
  <c r="H35" i="1"/>
  <c r="H36" i="1" s="1"/>
  <c r="G35" i="1"/>
  <c r="G36" i="1" s="1"/>
  <c r="F35" i="1"/>
  <c r="F36" i="1" s="1"/>
  <c r="E35" i="1"/>
  <c r="E36" i="1" s="1"/>
  <c r="D35" i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S18" i="1"/>
  <c r="I22" i="1"/>
  <c r="R91" i="1" l="1"/>
  <c r="G22" i="1"/>
  <c r="S23" i="1"/>
  <c r="R90" i="1"/>
  <c r="M64" i="1" l="1"/>
  <c r="M58" i="1"/>
  <c r="O39" i="1"/>
  <c r="N39" i="1"/>
  <c r="M39" i="1"/>
  <c r="M65" i="1" s="1"/>
  <c r="O36" i="1"/>
  <c r="N36" i="1"/>
  <c r="N55" i="1"/>
  <c r="N56" i="1" s="1"/>
  <c r="O56" i="1" s="1"/>
  <c r="P56" i="1" s="1"/>
  <c r="Q56" i="1" s="1"/>
  <c r="R56" i="1" s="1"/>
  <c r="C23" i="1"/>
  <c r="H26" i="1" l="1"/>
  <c r="M36" i="1"/>
  <c r="M59" i="1" s="1"/>
  <c r="G4" i="1"/>
  <c r="D44" i="1"/>
  <c r="D54" i="1" s="1"/>
  <c r="E34" i="1"/>
  <c r="E44" i="1" s="1"/>
  <c r="E54" i="1" s="1"/>
  <c r="O82" i="1" l="1"/>
  <c r="P82" i="1" s="1"/>
  <c r="Q82" i="1" s="1"/>
  <c r="R82" i="1" s="1"/>
  <c r="P61" i="1"/>
  <c r="Q61" i="1" s="1"/>
  <c r="R61" i="1" s="1"/>
  <c r="O76" i="1"/>
  <c r="P76" i="1" s="1"/>
  <c r="Q76" i="1" s="1"/>
  <c r="R76" i="1" s="1"/>
  <c r="O79" i="1"/>
  <c r="P79" i="1" s="1"/>
  <c r="Q79" i="1" s="1"/>
  <c r="R79" i="1" s="1"/>
  <c r="P67" i="1"/>
  <c r="Q67" i="1" s="1"/>
  <c r="R67" i="1" s="1"/>
  <c r="G7" i="1"/>
  <c r="G9" i="1" s="1"/>
  <c r="S16" i="1"/>
  <c r="F34" i="1"/>
  <c r="N65" i="1" l="1"/>
  <c r="O65" i="1"/>
  <c r="S26" i="1"/>
  <c r="P68" i="1"/>
  <c r="Q68" i="1" s="1"/>
  <c r="R68" i="1" s="1"/>
  <c r="P66" i="1"/>
  <c r="S17" i="1"/>
  <c r="S28" i="1"/>
  <c r="S24" i="1"/>
  <c r="G8" i="1"/>
  <c r="F44" i="1"/>
  <c r="F54" i="1" s="1"/>
  <c r="G34" i="1"/>
  <c r="P60" i="1" l="1"/>
  <c r="S30" i="1"/>
  <c r="N59" i="1"/>
  <c r="P62" i="1"/>
  <c r="Q62" i="1" s="1"/>
  <c r="R62" i="1" s="1"/>
  <c r="P65" i="1"/>
  <c r="Q66" i="1"/>
  <c r="O59" i="1"/>
  <c r="H34" i="1"/>
  <c r="G44" i="1"/>
  <c r="G54" i="1" s="1"/>
  <c r="H21" i="1" l="1"/>
  <c r="Q65" i="1"/>
  <c r="R66" i="1"/>
  <c r="R65" i="1" s="1"/>
  <c r="Q60" i="1"/>
  <c r="P59" i="1"/>
  <c r="I34" i="1"/>
  <c r="H44" i="1"/>
  <c r="H54" i="1" s="1"/>
  <c r="G21" i="1" l="1"/>
  <c r="I21" i="1"/>
  <c r="R60" i="1"/>
  <c r="R59" i="1" s="1"/>
  <c r="Q59" i="1"/>
  <c r="J34" i="1"/>
  <c r="I44" i="1"/>
  <c r="I54" i="1" s="1"/>
  <c r="C22" i="1" l="1"/>
  <c r="K34" i="1"/>
  <c r="J44" i="1"/>
  <c r="J54" i="1" s="1"/>
  <c r="K44" i="1" l="1"/>
  <c r="K54" i="1" s="1"/>
  <c r="L34" i="1"/>
  <c r="L44" i="1" l="1"/>
  <c r="L54" i="1" s="1"/>
  <c r="M54" i="1" s="1"/>
  <c r="N54" i="1" s="1"/>
  <c r="O54" i="1" s="1"/>
  <c r="P54" i="1" s="1"/>
  <c r="Q54" i="1" s="1"/>
  <c r="R54" i="1" s="1"/>
  <c r="N34" i="1"/>
  <c r="O34" i="1" s="1"/>
  <c r="P34" i="1" s="1"/>
  <c r="Q34" i="1" s="1"/>
  <c r="R34" i="1" s="1"/>
  <c r="M44" i="1" l="1"/>
  <c r="N44" i="1" l="1"/>
  <c r="O44" i="1" l="1"/>
  <c r="P44" i="1" l="1"/>
  <c r="Q44" i="1" l="1"/>
  <c r="R44" i="1" l="1"/>
  <c r="N58" i="1"/>
  <c r="N78" i="1" l="1"/>
  <c r="N64" i="1"/>
  <c r="N75" i="1"/>
  <c r="N81" i="1"/>
  <c r="O58" i="1"/>
  <c r="O64" i="1" s="1"/>
  <c r="O75" i="1" l="1"/>
  <c r="O78" i="1"/>
  <c r="O81" i="1"/>
  <c r="P58" i="1"/>
  <c r="N73" i="1" l="1"/>
  <c r="N84" i="1" s="1"/>
  <c r="N85" i="1" s="1"/>
  <c r="O73" i="1"/>
  <c r="O84" i="1" s="1"/>
  <c r="O85" i="1" s="1"/>
  <c r="P81" i="1"/>
  <c r="P64" i="1"/>
  <c r="P70" i="1" s="1"/>
  <c r="Q58" i="1"/>
  <c r="Q64" i="1" s="1"/>
  <c r="P75" i="1"/>
  <c r="P78" i="1"/>
  <c r="Q75" i="1" l="1"/>
  <c r="P73" i="1"/>
  <c r="P84" i="1" s="1"/>
  <c r="P85" i="1" s="1"/>
  <c r="Q70" i="1"/>
  <c r="Q73" i="1" s="1"/>
  <c r="Q81" i="1"/>
  <c r="Q78" i="1"/>
  <c r="R58" i="1"/>
  <c r="Q84" i="1" l="1"/>
  <c r="Q85" i="1" s="1"/>
  <c r="R75" i="1"/>
  <c r="R64" i="1"/>
  <c r="R81" i="1"/>
  <c r="R78" i="1"/>
  <c r="R70" i="1" l="1"/>
  <c r="R73" i="1" s="1"/>
  <c r="R84" i="1" s="1"/>
  <c r="R87" i="1" l="1"/>
  <c r="R88" i="1" s="1"/>
  <c r="R85" i="1"/>
  <c r="R89" i="1" l="1"/>
  <c r="R92" i="1" s="1"/>
  <c r="R95" i="1" s="1"/>
  <c r="F29" i="1" s="1"/>
  <c r="I26" i="1"/>
  <c r="G25" i="1" l="1"/>
  <c r="F31" i="1"/>
  <c r="F30" i="1"/>
  <c r="I25" i="1"/>
  <c r="H25" i="1"/>
</calcChain>
</file>

<file path=xl/sharedStrings.xml><?xml version="1.0" encoding="utf-8"?>
<sst xmlns="http://schemas.openxmlformats.org/spreadsheetml/2006/main" count="249" uniqueCount="183">
  <si>
    <t xml:space="preserve">Conservativ </t>
  </si>
  <si>
    <t>Assumptions</t>
  </si>
  <si>
    <t>Switches</t>
  </si>
  <si>
    <t xml:space="preserve">Optimistic </t>
  </si>
  <si>
    <t>Year</t>
  </si>
  <si>
    <t>Revenue</t>
  </si>
  <si>
    <t>'25-"26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</si>
  <si>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</si>
  <si>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</si>
  <si>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</si>
  <si>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</si>
  <si>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</si>
  <si>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</si>
  <si>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</si>
  <si>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</si>
  <si>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</si>
  <si>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</si>
  <si>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</si>
  <si>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</si>
  <si>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</si>
  <si>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</si>
  <si>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</si>
  <si>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</si>
  <si>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</si>
  <si>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Tax rate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</si>
  <si>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</si>
  <si>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</si>
  <si>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</si>
  <si>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</si>
  <si>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</si>
  <si>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</si>
  <si>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</si>
  <si>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</si>
  <si>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</si>
  <si>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</si>
  <si>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</si>
  <si>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</si>
  <si>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Implied Stock Price</t>
  </si>
  <si>
    <t>'27-"29</t>
  </si>
  <si>
    <t xml:space="preserve">Income Statement </t>
  </si>
  <si>
    <t xml:space="preserve">DCF </t>
  </si>
  <si>
    <t>EXIT</t>
  </si>
  <si>
    <t xml:space="preserve">% of Revenue </t>
  </si>
  <si>
    <t>DCF-Terminal in M$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</si>
  <si>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</si>
  <si>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</si>
  <si>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</si>
  <si>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</si>
  <si>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</si>
  <si>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</si>
  <si>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</si>
  <si>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</si>
  <si>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</si>
  <si>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</si>
  <si>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</si>
  <si>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</si>
  <si>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</si>
  <si>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</si>
  <si>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</si>
  <si>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>DCF Assumptions</t>
  </si>
  <si>
    <t xml:space="preserve">Market Value </t>
  </si>
  <si>
    <t xml:space="preserve">Cap </t>
  </si>
  <si>
    <t xml:space="preserve">EV </t>
  </si>
  <si>
    <t>(-) Cash</t>
  </si>
  <si>
    <t>(+) Debt</t>
  </si>
  <si>
    <t xml:space="preserve">Overview </t>
  </si>
  <si>
    <t>Share Price</t>
  </si>
  <si>
    <t>Outstanding (M)</t>
  </si>
  <si>
    <t>EV per Share</t>
  </si>
  <si>
    <t>EV/EBIT</t>
  </si>
  <si>
    <t>Metric 1</t>
  </si>
  <si>
    <t>Metric 2</t>
  </si>
  <si>
    <t>Metric 3</t>
  </si>
  <si>
    <t>Revenue (hard)</t>
  </si>
  <si>
    <t>EBIT (hard)</t>
  </si>
  <si>
    <t>Implied Share Pirce</t>
  </si>
  <si>
    <t>Mixed (&gt;&lt;)</t>
  </si>
  <si>
    <t>Implied Price Per Share (hard)</t>
  </si>
  <si>
    <t>Diluted Shares (Avergage)</t>
  </si>
  <si>
    <t>TGR GER (2%)</t>
  </si>
  <si>
    <t xml:space="preserve">use! </t>
  </si>
  <si>
    <t>GI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</si>
  <si>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</si>
  <si>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</si>
  <si>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</si>
  <si>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</si>
  <si>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</si>
  <si>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>EBIT (Operating Income | Operating Profit)</t>
  </si>
  <si>
    <t>NVDA</t>
  </si>
  <si>
    <t>https://www.bamsec.com/filing/104581024000316?cik=1045810</t>
  </si>
  <si>
    <t>Q3 https://www.bamsec.com/filing/104581024000316?cik=1045810</t>
  </si>
  <si>
    <t>https://companiesmarketcap.com/nvidia/shares-outstanding/</t>
  </si>
  <si>
    <t>Levered Beta (3y)</t>
  </si>
  <si>
    <t>https://www.infrontanalytics.com/fe-DE/31436NU/NVIDIA-Corp-/Beta</t>
  </si>
  <si>
    <t xml:space="preserve">https://www.kroll.com/en/insights/publications/cost-of-capital/recommended-us-equity-risk-premium-and-corresponding-risk-free-rates </t>
  </si>
  <si>
    <t>Income Statement</t>
  </si>
  <si>
    <t>2001-01</t>
  </si>
  <si>
    <t>2002-01</t>
  </si>
  <si>
    <t>2003-01</t>
  </si>
  <si>
    <t>2004-01</t>
  </si>
  <si>
    <t>2005-01</t>
  </si>
  <si>
    <t>2006-01</t>
  </si>
  <si>
    <t>2007-01</t>
  </si>
  <si>
    <t>2008-01</t>
  </si>
  <si>
    <t>2009-01</t>
  </si>
  <si>
    <t>2010-01</t>
  </si>
  <si>
    <t>2011-01</t>
  </si>
  <si>
    <t>2012-01</t>
  </si>
  <si>
    <t>2013-01</t>
  </si>
  <si>
    <t>2014-01</t>
  </si>
  <si>
    <t>2015-01</t>
  </si>
  <si>
    <t>2016-01</t>
  </si>
  <si>
    <t>2017-01</t>
  </si>
  <si>
    <t>2018-01</t>
  </si>
  <si>
    <t>2019-01</t>
  </si>
  <si>
    <t>2020-01</t>
  </si>
  <si>
    <t>2021-01</t>
  </si>
  <si>
    <t>2022-01</t>
  </si>
  <si>
    <t>2023-01</t>
  </si>
  <si>
    <t>2024-01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</si>
  <si>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</si>
  <si>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</si>
  <si>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</si>
  <si>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</si>
  <si>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</si>
  <si>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</si>
  <si>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</si>
  <si>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</si>
  <si>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</si>
  <si>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</si>
  <si>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</si>
  <si>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</si>
  <si>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</si>
  <si>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</si>
  <si>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</si>
  <si>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</si>
  <si>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</si>
  <si>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</si>
  <si>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</si>
  <si>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</si>
  <si>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</si>
  <si>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</si>
  <si>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</si>
  <si>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</si>
  <si>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</si>
  <si>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</si>
  <si>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</si>
  <si>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</si>
  <si>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</si>
  <si>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</si>
  <si>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</si>
  <si>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</si>
  <si>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</si>
  <si>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</si>
  <si>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</si>
  <si>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</si>
  <si>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</si>
  <si>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</si>
  <si>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</si>
  <si>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</si>
  <si>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</si>
  <si>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</si>
  <si>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</si>
  <si>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</si>
  <si>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</si>
  <si>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</si>
  <si>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</si>
  <si>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</si>
  <si>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</si>
  <si>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</si>
  <si>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</si>
  <si>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</si>
  <si>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XXX</t>
  </si>
  <si>
    <t>CAGR '15-"24</t>
  </si>
  <si>
    <t>*Forecast from MarketScreener</t>
  </si>
  <si>
    <t>https://www.gurufocus.com/term/shares-outstanding/NVDA</t>
  </si>
  <si>
    <t>https://www.marketscreener.com/quote/stock/NVIDIA-CORPORATION-57355629/finances/</t>
  </si>
  <si>
    <t xml:space="preserve">Forecast to 21% </t>
  </si>
  <si>
    <t xml:space="preserve">&lt;- Q3 24 BS </t>
  </si>
  <si>
    <t xml:space="preserve">^^look up CAGR, next ref. Appl "24 $391.040 Revenue </t>
  </si>
  <si>
    <t xml:space="preserve">AI Weltherrschaft </t>
  </si>
  <si>
    <t>Never Short Tech</t>
  </si>
  <si>
    <t xml:space="preserve">*Forecast from MarketScreener (EBT - Net Income)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</si>
</sst>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</numFmts>
  <fonts count="2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b/>
      <sz val="18"/>
      <color rgb="FFFF0000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7001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2" fillId="0" borderId="0"/>
  </cellStyleXfs>
  <cellXfs count="125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8" fillId="3" borderId="0" xfId="0" applyFont="1" applyFill="1"/>
    <xf numFmtId="0" fontId="9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166" fontId="8" fillId="3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8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2" fontId="3" fillId="7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9" borderId="2" xfId="0" applyNumberFormat="1" applyFont="1" applyFill="1" applyBorder="1" applyAlignment="1">
      <alignment horizontal="right"/>
    </xf>
    <xf numFmtId="0" fontId="18" fillId="2" borderId="0" xfId="0" applyFont="1" applyFill="1"/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20" fillId="0" borderId="0" xfId="0" applyFont="1"/>
    <xf numFmtId="14" fontId="20" fillId="0" borderId="0" xfId="0" applyNumberFormat="1" applyFont="1"/>
    <xf numFmtId="0" fontId="19" fillId="0" borderId="0" xfId="0" applyFont="1"/>
    <xf numFmtId="0" fontId="23" fillId="2" borderId="0" xfId="0" applyFont="1" applyFill="1" applyAlignment="1">
      <alignment horizontal="left"/>
    </xf>
    <xf numFmtId="38" fontId="24" fillId="10" borderId="0" xfId="0" applyNumberFormat="1" applyFont="1" applyFill="1"/>
    <xf numFmtId="38" fontId="25" fillId="10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6" fillId="0" borderId="0" xfId="0" applyNumberFormat="1" applyFont="1"/>
    <xf numFmtId="38" fontId="26" fillId="0" borderId="3" xfId="0" applyNumberFormat="1" applyFont="1" applyBorder="1"/>
    <xf numFmtId="0" fontId="8" fillId="11" borderId="0" xfId="0" applyFont="1" applyFill="1" applyAlignment="1">
      <alignment horizontal="left" indent="1"/>
    </xf>
    <xf numFmtId="165" fontId="8" fillId="11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170" fontId="8" fillId="11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FFA82D"/>
      <color rgb="FF67001A"/>
      <color rgb="FF000000"/>
      <color rgb="FF8863F5"/>
      <color rgb="FF29BA74"/>
      <color rgb="FFFFFFFF"/>
      <color rgb="FFF53804"/>
      <color rgb="FFFF007A"/>
      <color rgb="FF30CB37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42561650166"/>
          <c:y val="1.3026492757859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0.10015577941634647"/>
          <c:w val="0.8994210358255551"/>
          <c:h val="0.81117970533970807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'DCF-Terminal'!$E$7</c:f>
              <c:numCache>
                <c:formatCode>0.00</c:formatCode>
                <c:ptCount val="1"/>
                <c:pt idx="0">
                  <c:v>142.6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5A41-82FB-C661722DADC7}"/>
            </c:ext>
          </c:extLst>
        </c:ser>
        <c:ser>
          <c:idx val="1"/>
          <c:order val="1"/>
          <c:tx>
            <c:v>Conservativ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'DCF-Terminal'!$G$24</c:f>
              <c:numCache>
                <c:formatCode>0.00</c:formatCode>
                <c:ptCount val="1"/>
                <c:pt idx="0">
                  <c:v>63.54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4-5A41-82FB-C661722DADC7}"/>
            </c:ext>
          </c:extLst>
        </c:ser>
        <c:ser>
          <c:idx val="2"/>
          <c:order val="2"/>
          <c:tx>
            <c:v>Base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'DCF-Terminal'!$H$24</c:f>
              <c:numCache>
                <c:formatCode>0.00</c:formatCode>
                <c:ptCount val="1"/>
                <c:pt idx="0">
                  <c:v>82.3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4-5A41-82FB-C661722DADC7}"/>
            </c:ext>
          </c:extLst>
        </c:ser>
        <c:ser>
          <c:idx val="3"/>
          <c:order val="3"/>
          <c:tx>
            <c:v>Optimistic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'DCF-Terminal'!$I$24</c:f>
              <c:numCache>
                <c:formatCode>0.00</c:formatCode>
                <c:ptCount val="1"/>
                <c:pt idx="0">
                  <c:v>96.9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4-5A41-82FB-C661722DADC7}"/>
            </c:ext>
          </c:extLst>
        </c:ser>
        <c:ser>
          <c:idx val="4"/>
          <c:order val="4"/>
          <c:tx>
            <c:v>Mixed (&gt;&lt;)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'DCF-Terminal'!$F$29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4-5A41-82FB-C661722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81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325708375571E-3"/>
          <c:y val="0.91881803584183197"/>
          <c:w val="0.99136273485832471"/>
          <c:h val="7.7771780867529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chemeClr val="bg1"/>
                </a:solidFill>
              </a:rPr>
              <a:t>Stock</a:t>
            </a:r>
            <a:r>
              <a:rPr lang="de-DE" sz="2000" b="1" baseline="0">
                <a:solidFill>
                  <a:schemeClr val="bg1"/>
                </a:solidFill>
              </a:rPr>
              <a:t>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8.3037715466181508E-2"/>
          <c:w val="0.95399752994249021"/>
          <c:h val="0.78228045194922491"/>
        </c:manualLayout>
      </c:layout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Tabelle1!$D$3:$D$1752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1-2E47-BDE5-7813D001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Tabelle1!$C$3:$C$1752</c:f>
              <c:numCache>
                <c:formatCode>m/d/yy</c:formatCode>
                <c:ptCount val="1750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43906</c:v>
                </c:pt>
                <c:pt idx="50">
                  <c:v>43907</c:v>
                </c:pt>
                <c:pt idx="51">
                  <c:v>43908</c:v>
                </c:pt>
                <c:pt idx="52">
                  <c:v>43909</c:v>
                </c:pt>
                <c:pt idx="53">
                  <c:v>43910</c:v>
                </c:pt>
                <c:pt idx="54">
                  <c:v>43911</c:v>
                </c:pt>
                <c:pt idx="55">
                  <c:v>43912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43919</c:v>
                </c:pt>
                <c:pt idx="62">
                  <c:v>43920</c:v>
                </c:pt>
                <c:pt idx="63">
                  <c:v>43921</c:v>
                </c:pt>
                <c:pt idx="64">
                  <c:v>43922</c:v>
                </c:pt>
                <c:pt idx="65">
                  <c:v>43923</c:v>
                </c:pt>
                <c:pt idx="66">
                  <c:v>43924</c:v>
                </c:pt>
                <c:pt idx="67">
                  <c:v>43925</c:v>
                </c:pt>
                <c:pt idx="68">
                  <c:v>43926</c:v>
                </c:pt>
                <c:pt idx="69">
                  <c:v>43927</c:v>
                </c:pt>
                <c:pt idx="70">
                  <c:v>43928</c:v>
                </c:pt>
                <c:pt idx="71">
                  <c:v>43929</c:v>
                </c:pt>
                <c:pt idx="72">
                  <c:v>43930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43955</c:v>
                </c:pt>
                <c:pt idx="91">
                  <c:v>43956</c:v>
                </c:pt>
                <c:pt idx="92">
                  <c:v>43957</c:v>
                </c:pt>
                <c:pt idx="93">
                  <c:v>43958</c:v>
                </c:pt>
                <c:pt idx="94">
                  <c:v>43959</c:v>
                </c:pt>
                <c:pt idx="95">
                  <c:v>43960</c:v>
                </c:pt>
                <c:pt idx="96">
                  <c:v>43961</c:v>
                </c:pt>
                <c:pt idx="97">
                  <c:v>43962</c:v>
                </c:pt>
                <c:pt idx="98">
                  <c:v>43963</c:v>
                </c:pt>
                <c:pt idx="99">
                  <c:v>43964</c:v>
                </c:pt>
                <c:pt idx="100">
                  <c:v>43965</c:v>
                </c:pt>
                <c:pt idx="101">
                  <c:v>43966</c:v>
                </c:pt>
                <c:pt idx="102">
                  <c:v>43967</c:v>
                </c:pt>
                <c:pt idx="103">
                  <c:v>43968</c:v>
                </c:pt>
                <c:pt idx="104">
                  <c:v>43969</c:v>
                </c:pt>
                <c:pt idx="105">
                  <c:v>43970</c:v>
                </c:pt>
                <c:pt idx="106">
                  <c:v>43971</c:v>
                </c:pt>
                <c:pt idx="107">
                  <c:v>43972</c:v>
                </c:pt>
                <c:pt idx="108">
                  <c:v>43973</c:v>
                </c:pt>
                <c:pt idx="109">
                  <c:v>43974</c:v>
                </c:pt>
                <c:pt idx="110">
                  <c:v>43975</c:v>
                </c:pt>
                <c:pt idx="111">
                  <c:v>43976</c:v>
                </c:pt>
                <c:pt idx="112">
                  <c:v>43977</c:v>
                </c:pt>
                <c:pt idx="113">
                  <c:v>43978</c:v>
                </c:pt>
                <c:pt idx="114">
                  <c:v>43979</c:v>
                </c:pt>
                <c:pt idx="115">
                  <c:v>43980</c:v>
                </c:pt>
                <c:pt idx="116">
                  <c:v>43981</c:v>
                </c:pt>
                <c:pt idx="117">
                  <c:v>43982</c:v>
                </c:pt>
                <c:pt idx="118">
                  <c:v>43983</c:v>
                </c:pt>
                <c:pt idx="119">
                  <c:v>43984</c:v>
                </c:pt>
                <c:pt idx="120">
                  <c:v>43985</c:v>
                </c:pt>
                <c:pt idx="121">
                  <c:v>43986</c:v>
                </c:pt>
                <c:pt idx="122">
                  <c:v>43987</c:v>
                </c:pt>
                <c:pt idx="123">
                  <c:v>43988</c:v>
                </c:pt>
                <c:pt idx="124">
                  <c:v>43989</c:v>
                </c:pt>
                <c:pt idx="125">
                  <c:v>43990</c:v>
                </c:pt>
                <c:pt idx="126">
                  <c:v>43991</c:v>
                </c:pt>
                <c:pt idx="127">
                  <c:v>43992</c:v>
                </c:pt>
                <c:pt idx="128">
                  <c:v>43993</c:v>
                </c:pt>
                <c:pt idx="129">
                  <c:v>43994</c:v>
                </c:pt>
                <c:pt idx="130">
                  <c:v>43995</c:v>
                </c:pt>
                <c:pt idx="131">
                  <c:v>43996</c:v>
                </c:pt>
                <c:pt idx="132">
                  <c:v>43997</c:v>
                </c:pt>
                <c:pt idx="133">
                  <c:v>43998</c:v>
                </c:pt>
                <c:pt idx="134">
                  <c:v>43999</c:v>
                </c:pt>
                <c:pt idx="135">
                  <c:v>44000</c:v>
                </c:pt>
                <c:pt idx="136">
                  <c:v>44001</c:v>
                </c:pt>
                <c:pt idx="137">
                  <c:v>44002</c:v>
                </c:pt>
                <c:pt idx="138">
                  <c:v>44003</c:v>
                </c:pt>
                <c:pt idx="139">
                  <c:v>44004</c:v>
                </c:pt>
                <c:pt idx="140">
                  <c:v>44005</c:v>
                </c:pt>
                <c:pt idx="141">
                  <c:v>44006</c:v>
                </c:pt>
                <c:pt idx="142">
                  <c:v>44007</c:v>
                </c:pt>
                <c:pt idx="143">
                  <c:v>44008</c:v>
                </c:pt>
                <c:pt idx="144">
                  <c:v>44009</c:v>
                </c:pt>
                <c:pt idx="145">
                  <c:v>44010</c:v>
                </c:pt>
                <c:pt idx="146">
                  <c:v>44011</c:v>
                </c:pt>
                <c:pt idx="147">
                  <c:v>44012</c:v>
                </c:pt>
                <c:pt idx="148">
                  <c:v>44013</c:v>
                </c:pt>
                <c:pt idx="149">
                  <c:v>44014</c:v>
                </c:pt>
                <c:pt idx="150">
                  <c:v>44015</c:v>
                </c:pt>
                <c:pt idx="151">
                  <c:v>44016</c:v>
                </c:pt>
                <c:pt idx="152">
                  <c:v>44017</c:v>
                </c:pt>
                <c:pt idx="153">
                  <c:v>44018</c:v>
                </c:pt>
                <c:pt idx="154">
                  <c:v>44019</c:v>
                </c:pt>
                <c:pt idx="155">
                  <c:v>44020</c:v>
                </c:pt>
                <c:pt idx="156">
                  <c:v>44021</c:v>
                </c:pt>
                <c:pt idx="157">
                  <c:v>44022</c:v>
                </c:pt>
                <c:pt idx="158">
                  <c:v>44023</c:v>
                </c:pt>
                <c:pt idx="159">
                  <c:v>44024</c:v>
                </c:pt>
                <c:pt idx="160">
                  <c:v>44025</c:v>
                </c:pt>
                <c:pt idx="161">
                  <c:v>44026</c:v>
                </c:pt>
                <c:pt idx="162">
                  <c:v>44027</c:v>
                </c:pt>
                <c:pt idx="163">
                  <c:v>44028</c:v>
                </c:pt>
                <c:pt idx="164">
                  <c:v>44029</c:v>
                </c:pt>
                <c:pt idx="165">
                  <c:v>44030</c:v>
                </c:pt>
                <c:pt idx="166">
                  <c:v>44031</c:v>
                </c:pt>
                <c:pt idx="167">
                  <c:v>44032</c:v>
                </c:pt>
                <c:pt idx="168">
                  <c:v>44033</c:v>
                </c:pt>
                <c:pt idx="169">
                  <c:v>44034</c:v>
                </c:pt>
                <c:pt idx="170">
                  <c:v>44035</c:v>
                </c:pt>
                <c:pt idx="171">
                  <c:v>44036</c:v>
                </c:pt>
                <c:pt idx="172">
                  <c:v>44037</c:v>
                </c:pt>
                <c:pt idx="173">
                  <c:v>44038</c:v>
                </c:pt>
                <c:pt idx="174">
                  <c:v>44039</c:v>
                </c:pt>
                <c:pt idx="175">
                  <c:v>44040</c:v>
                </c:pt>
                <c:pt idx="176">
                  <c:v>44041</c:v>
                </c:pt>
                <c:pt idx="177">
                  <c:v>44042</c:v>
                </c:pt>
                <c:pt idx="178">
                  <c:v>44043</c:v>
                </c:pt>
                <c:pt idx="179">
                  <c:v>44044</c:v>
                </c:pt>
                <c:pt idx="180">
                  <c:v>44045</c:v>
                </c:pt>
                <c:pt idx="181">
                  <c:v>44046</c:v>
                </c:pt>
                <c:pt idx="182">
                  <c:v>44047</c:v>
                </c:pt>
                <c:pt idx="183">
                  <c:v>44048</c:v>
                </c:pt>
                <c:pt idx="184">
                  <c:v>44049</c:v>
                </c:pt>
                <c:pt idx="185">
                  <c:v>44050</c:v>
                </c:pt>
                <c:pt idx="186">
                  <c:v>44051</c:v>
                </c:pt>
                <c:pt idx="187">
                  <c:v>44052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44058</c:v>
                </c:pt>
                <c:pt idx="194">
                  <c:v>44059</c:v>
                </c:pt>
                <c:pt idx="195">
                  <c:v>44060</c:v>
                </c:pt>
                <c:pt idx="196">
                  <c:v>44061</c:v>
                </c:pt>
                <c:pt idx="197">
                  <c:v>44062</c:v>
                </c:pt>
                <c:pt idx="198">
                  <c:v>44063</c:v>
                </c:pt>
                <c:pt idx="199">
                  <c:v>44064</c:v>
                </c:pt>
                <c:pt idx="200">
                  <c:v>44065</c:v>
                </c:pt>
                <c:pt idx="201">
                  <c:v>44066</c:v>
                </c:pt>
                <c:pt idx="202">
                  <c:v>44067</c:v>
                </c:pt>
                <c:pt idx="203">
                  <c:v>44068</c:v>
                </c:pt>
                <c:pt idx="204">
                  <c:v>44069</c:v>
                </c:pt>
                <c:pt idx="205">
                  <c:v>44070</c:v>
                </c:pt>
                <c:pt idx="206">
                  <c:v>44071</c:v>
                </c:pt>
                <c:pt idx="207">
                  <c:v>44072</c:v>
                </c:pt>
                <c:pt idx="208">
                  <c:v>44073</c:v>
                </c:pt>
                <c:pt idx="209">
                  <c:v>44074</c:v>
                </c:pt>
                <c:pt idx="210">
                  <c:v>44075</c:v>
                </c:pt>
                <c:pt idx="211">
                  <c:v>44076</c:v>
                </c:pt>
                <c:pt idx="212">
                  <c:v>44077</c:v>
                </c:pt>
                <c:pt idx="213">
                  <c:v>44078</c:v>
                </c:pt>
                <c:pt idx="214">
                  <c:v>44080</c:v>
                </c:pt>
                <c:pt idx="215">
                  <c:v>44081</c:v>
                </c:pt>
                <c:pt idx="216">
                  <c:v>44082</c:v>
                </c:pt>
                <c:pt idx="217">
                  <c:v>44083</c:v>
                </c:pt>
                <c:pt idx="218">
                  <c:v>44084</c:v>
                </c:pt>
                <c:pt idx="219">
                  <c:v>44085</c:v>
                </c:pt>
                <c:pt idx="220">
                  <c:v>44086</c:v>
                </c:pt>
                <c:pt idx="221">
                  <c:v>44087</c:v>
                </c:pt>
                <c:pt idx="222">
                  <c:v>44088</c:v>
                </c:pt>
                <c:pt idx="223">
                  <c:v>44089</c:v>
                </c:pt>
                <c:pt idx="224">
                  <c:v>44090</c:v>
                </c:pt>
                <c:pt idx="225">
                  <c:v>44091</c:v>
                </c:pt>
                <c:pt idx="226">
                  <c:v>44092</c:v>
                </c:pt>
                <c:pt idx="227">
                  <c:v>44093</c:v>
                </c:pt>
                <c:pt idx="228">
                  <c:v>44094</c:v>
                </c:pt>
                <c:pt idx="229">
                  <c:v>44095</c:v>
                </c:pt>
                <c:pt idx="230">
                  <c:v>44096</c:v>
                </c:pt>
                <c:pt idx="231">
                  <c:v>44097</c:v>
                </c:pt>
                <c:pt idx="232">
                  <c:v>44098</c:v>
                </c:pt>
                <c:pt idx="233">
                  <c:v>44099</c:v>
                </c:pt>
                <c:pt idx="234">
                  <c:v>44100</c:v>
                </c:pt>
                <c:pt idx="235">
                  <c:v>44101</c:v>
                </c:pt>
                <c:pt idx="236">
                  <c:v>44102</c:v>
                </c:pt>
                <c:pt idx="237">
                  <c:v>44103</c:v>
                </c:pt>
                <c:pt idx="238">
                  <c:v>44104</c:v>
                </c:pt>
                <c:pt idx="239">
                  <c:v>44105</c:v>
                </c:pt>
                <c:pt idx="240">
                  <c:v>44106</c:v>
                </c:pt>
                <c:pt idx="241">
                  <c:v>44107</c:v>
                </c:pt>
                <c:pt idx="242">
                  <c:v>44108</c:v>
                </c:pt>
                <c:pt idx="243">
                  <c:v>44109</c:v>
                </c:pt>
                <c:pt idx="244">
                  <c:v>44110</c:v>
                </c:pt>
                <c:pt idx="245">
                  <c:v>44111</c:v>
                </c:pt>
                <c:pt idx="246">
                  <c:v>44112</c:v>
                </c:pt>
                <c:pt idx="247">
                  <c:v>44113</c:v>
                </c:pt>
                <c:pt idx="248">
                  <c:v>44114</c:v>
                </c:pt>
                <c:pt idx="249">
                  <c:v>44115</c:v>
                </c:pt>
                <c:pt idx="250">
                  <c:v>44116</c:v>
                </c:pt>
                <c:pt idx="251">
                  <c:v>44117</c:v>
                </c:pt>
                <c:pt idx="252">
                  <c:v>44118</c:v>
                </c:pt>
                <c:pt idx="253">
                  <c:v>44119</c:v>
                </c:pt>
                <c:pt idx="254">
                  <c:v>44120</c:v>
                </c:pt>
                <c:pt idx="255">
                  <c:v>44121</c:v>
                </c:pt>
                <c:pt idx="256">
                  <c:v>44122</c:v>
                </c:pt>
                <c:pt idx="257">
                  <c:v>44123</c:v>
                </c:pt>
                <c:pt idx="258">
                  <c:v>44124</c:v>
                </c:pt>
                <c:pt idx="259">
                  <c:v>44125</c:v>
                </c:pt>
                <c:pt idx="260">
                  <c:v>44126</c:v>
                </c:pt>
                <c:pt idx="261">
                  <c:v>44127</c:v>
                </c:pt>
                <c:pt idx="262">
                  <c:v>44128</c:v>
                </c:pt>
                <c:pt idx="263">
                  <c:v>44129</c:v>
                </c:pt>
                <c:pt idx="264">
                  <c:v>44130</c:v>
                </c:pt>
                <c:pt idx="265">
                  <c:v>44131</c:v>
                </c:pt>
                <c:pt idx="266">
                  <c:v>44132</c:v>
                </c:pt>
                <c:pt idx="267">
                  <c:v>44133</c:v>
                </c:pt>
                <c:pt idx="268">
                  <c:v>44134</c:v>
                </c:pt>
                <c:pt idx="269">
                  <c:v>44135</c:v>
                </c:pt>
                <c:pt idx="270">
                  <c:v>44136</c:v>
                </c:pt>
                <c:pt idx="271">
                  <c:v>44137</c:v>
                </c:pt>
                <c:pt idx="272">
                  <c:v>44138</c:v>
                </c:pt>
                <c:pt idx="273">
                  <c:v>44139</c:v>
                </c:pt>
                <c:pt idx="274">
                  <c:v>44140</c:v>
                </c:pt>
                <c:pt idx="275">
                  <c:v>44141</c:v>
                </c:pt>
                <c:pt idx="276">
                  <c:v>44142</c:v>
                </c:pt>
                <c:pt idx="277">
                  <c:v>44143</c:v>
                </c:pt>
                <c:pt idx="278">
                  <c:v>44144</c:v>
                </c:pt>
                <c:pt idx="279">
                  <c:v>44145</c:v>
                </c:pt>
                <c:pt idx="280">
                  <c:v>44146</c:v>
                </c:pt>
                <c:pt idx="281">
                  <c:v>44147</c:v>
                </c:pt>
                <c:pt idx="282">
                  <c:v>44148</c:v>
                </c:pt>
                <c:pt idx="283">
                  <c:v>44149</c:v>
                </c:pt>
                <c:pt idx="284">
                  <c:v>44150</c:v>
                </c:pt>
                <c:pt idx="285">
                  <c:v>44151</c:v>
                </c:pt>
                <c:pt idx="286">
                  <c:v>44152</c:v>
                </c:pt>
                <c:pt idx="287">
                  <c:v>44153</c:v>
                </c:pt>
                <c:pt idx="288">
                  <c:v>44154</c:v>
                </c:pt>
                <c:pt idx="289">
                  <c:v>44155</c:v>
                </c:pt>
                <c:pt idx="290">
                  <c:v>44156</c:v>
                </c:pt>
                <c:pt idx="291">
                  <c:v>44157</c:v>
                </c:pt>
                <c:pt idx="292">
                  <c:v>44158</c:v>
                </c:pt>
                <c:pt idx="293">
                  <c:v>44159</c:v>
                </c:pt>
                <c:pt idx="294">
                  <c:v>44160</c:v>
                </c:pt>
                <c:pt idx="295">
                  <c:v>44161</c:v>
                </c:pt>
                <c:pt idx="296">
                  <c:v>44162</c:v>
                </c:pt>
                <c:pt idx="297">
                  <c:v>44163</c:v>
                </c:pt>
                <c:pt idx="298">
                  <c:v>44164</c:v>
                </c:pt>
                <c:pt idx="299">
                  <c:v>44165</c:v>
                </c:pt>
                <c:pt idx="300">
                  <c:v>44166</c:v>
                </c:pt>
                <c:pt idx="301">
                  <c:v>44167</c:v>
                </c:pt>
                <c:pt idx="302">
                  <c:v>44168</c:v>
                </c:pt>
                <c:pt idx="303">
                  <c:v>44169</c:v>
                </c:pt>
                <c:pt idx="304">
                  <c:v>44170</c:v>
                </c:pt>
                <c:pt idx="305">
                  <c:v>44171</c:v>
                </c:pt>
                <c:pt idx="306">
                  <c:v>44172</c:v>
                </c:pt>
                <c:pt idx="307">
                  <c:v>44173</c:v>
                </c:pt>
                <c:pt idx="308">
                  <c:v>44174</c:v>
                </c:pt>
                <c:pt idx="309">
                  <c:v>44175</c:v>
                </c:pt>
                <c:pt idx="310">
                  <c:v>44176</c:v>
                </c:pt>
                <c:pt idx="311">
                  <c:v>44177</c:v>
                </c:pt>
                <c:pt idx="312">
                  <c:v>44178</c:v>
                </c:pt>
                <c:pt idx="313">
                  <c:v>44179</c:v>
                </c:pt>
                <c:pt idx="314">
                  <c:v>44180</c:v>
                </c:pt>
                <c:pt idx="315">
                  <c:v>44181</c:v>
                </c:pt>
                <c:pt idx="316">
                  <c:v>44182</c:v>
                </c:pt>
                <c:pt idx="317">
                  <c:v>44183</c:v>
                </c:pt>
                <c:pt idx="318">
                  <c:v>44184</c:v>
                </c:pt>
                <c:pt idx="319">
                  <c:v>44185</c:v>
                </c:pt>
                <c:pt idx="320">
                  <c:v>44186</c:v>
                </c:pt>
                <c:pt idx="321">
                  <c:v>44187</c:v>
                </c:pt>
                <c:pt idx="322">
                  <c:v>44188</c:v>
                </c:pt>
                <c:pt idx="323">
                  <c:v>44193</c:v>
                </c:pt>
                <c:pt idx="324">
                  <c:v>44194</c:v>
                </c:pt>
                <c:pt idx="325">
                  <c:v>44195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44263</c:v>
                </c:pt>
                <c:pt idx="388">
                  <c:v>44264</c:v>
                </c:pt>
                <c:pt idx="389">
                  <c:v>44265</c:v>
                </c:pt>
                <c:pt idx="390">
                  <c:v>44266</c:v>
                </c:pt>
                <c:pt idx="391">
                  <c:v>44267</c:v>
                </c:pt>
                <c:pt idx="392">
                  <c:v>44268</c:v>
                </c:pt>
                <c:pt idx="393">
                  <c:v>44269</c:v>
                </c:pt>
                <c:pt idx="394">
                  <c:v>44270</c:v>
                </c:pt>
                <c:pt idx="395">
                  <c:v>44271</c:v>
                </c:pt>
                <c:pt idx="396">
                  <c:v>44272</c:v>
                </c:pt>
                <c:pt idx="397">
                  <c:v>44273</c:v>
                </c:pt>
                <c:pt idx="398">
                  <c:v>44274</c:v>
                </c:pt>
                <c:pt idx="399">
                  <c:v>44275</c:v>
                </c:pt>
                <c:pt idx="400">
                  <c:v>44276</c:v>
                </c:pt>
                <c:pt idx="401">
                  <c:v>44277</c:v>
                </c:pt>
                <c:pt idx="402">
                  <c:v>44278</c:v>
                </c:pt>
                <c:pt idx="403">
                  <c:v>44279</c:v>
                </c:pt>
                <c:pt idx="404">
                  <c:v>44280</c:v>
                </c:pt>
                <c:pt idx="405">
                  <c:v>44281</c:v>
                </c:pt>
                <c:pt idx="406">
                  <c:v>44282</c:v>
                </c:pt>
                <c:pt idx="407">
                  <c:v>44284</c:v>
                </c:pt>
                <c:pt idx="408">
                  <c:v>44285</c:v>
                </c:pt>
                <c:pt idx="409">
                  <c:v>44286</c:v>
                </c:pt>
                <c:pt idx="410">
                  <c:v>44287</c:v>
                </c:pt>
                <c:pt idx="411">
                  <c:v>44292</c:v>
                </c:pt>
                <c:pt idx="412">
                  <c:v>44293</c:v>
                </c:pt>
                <c:pt idx="413">
                  <c:v>44294</c:v>
                </c:pt>
                <c:pt idx="414">
                  <c:v>44295</c:v>
                </c:pt>
                <c:pt idx="415">
                  <c:v>44296</c:v>
                </c:pt>
                <c:pt idx="416">
                  <c:v>44297</c:v>
                </c:pt>
                <c:pt idx="417">
                  <c:v>44298</c:v>
                </c:pt>
                <c:pt idx="418">
                  <c:v>44299</c:v>
                </c:pt>
                <c:pt idx="419">
                  <c:v>44300</c:v>
                </c:pt>
                <c:pt idx="420">
                  <c:v>44301</c:v>
                </c:pt>
                <c:pt idx="421">
                  <c:v>44302</c:v>
                </c:pt>
                <c:pt idx="422">
                  <c:v>44303</c:v>
                </c:pt>
                <c:pt idx="423">
                  <c:v>44304</c:v>
                </c:pt>
                <c:pt idx="424">
                  <c:v>44305</c:v>
                </c:pt>
                <c:pt idx="425">
                  <c:v>44306</c:v>
                </c:pt>
                <c:pt idx="426">
                  <c:v>44307</c:v>
                </c:pt>
                <c:pt idx="427">
                  <c:v>44308</c:v>
                </c:pt>
                <c:pt idx="428">
                  <c:v>44309</c:v>
                </c:pt>
                <c:pt idx="429">
                  <c:v>44310</c:v>
                </c:pt>
                <c:pt idx="430">
                  <c:v>44311</c:v>
                </c:pt>
                <c:pt idx="431">
                  <c:v>44312</c:v>
                </c:pt>
                <c:pt idx="432">
                  <c:v>44313</c:v>
                </c:pt>
                <c:pt idx="433">
                  <c:v>44314</c:v>
                </c:pt>
                <c:pt idx="434">
                  <c:v>44315</c:v>
                </c:pt>
                <c:pt idx="435">
                  <c:v>44316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  <c:pt idx="539">
                  <c:v>44425</c:v>
                </c:pt>
                <c:pt idx="540">
                  <c:v>44426</c:v>
                </c:pt>
                <c:pt idx="541">
                  <c:v>44427</c:v>
                </c:pt>
                <c:pt idx="542">
                  <c:v>44428</c:v>
                </c:pt>
                <c:pt idx="543">
                  <c:v>44429</c:v>
                </c:pt>
                <c:pt idx="544">
                  <c:v>44430</c:v>
                </c:pt>
                <c:pt idx="545">
                  <c:v>44431</c:v>
                </c:pt>
                <c:pt idx="546">
                  <c:v>44432</c:v>
                </c:pt>
                <c:pt idx="547">
                  <c:v>44433</c:v>
                </c:pt>
                <c:pt idx="548">
                  <c:v>44434</c:v>
                </c:pt>
                <c:pt idx="549">
                  <c:v>44435</c:v>
                </c:pt>
                <c:pt idx="550">
                  <c:v>44436</c:v>
                </c:pt>
                <c:pt idx="551">
                  <c:v>44437</c:v>
                </c:pt>
                <c:pt idx="552">
                  <c:v>44438</c:v>
                </c:pt>
                <c:pt idx="553">
                  <c:v>44439</c:v>
                </c:pt>
                <c:pt idx="554">
                  <c:v>44440</c:v>
                </c:pt>
                <c:pt idx="555">
                  <c:v>44441</c:v>
                </c:pt>
                <c:pt idx="556">
                  <c:v>44442</c:v>
                </c:pt>
                <c:pt idx="557">
                  <c:v>44443</c:v>
                </c:pt>
                <c:pt idx="558">
                  <c:v>44444</c:v>
                </c:pt>
                <c:pt idx="559">
                  <c:v>44445</c:v>
                </c:pt>
                <c:pt idx="560">
                  <c:v>44446</c:v>
                </c:pt>
                <c:pt idx="561">
                  <c:v>44447</c:v>
                </c:pt>
                <c:pt idx="562">
                  <c:v>44448</c:v>
                </c:pt>
                <c:pt idx="563">
                  <c:v>44449</c:v>
                </c:pt>
                <c:pt idx="564">
                  <c:v>44450</c:v>
                </c:pt>
                <c:pt idx="565">
                  <c:v>44451</c:v>
                </c:pt>
                <c:pt idx="566">
                  <c:v>44452</c:v>
                </c:pt>
                <c:pt idx="567">
                  <c:v>44453</c:v>
                </c:pt>
                <c:pt idx="568">
                  <c:v>44454</c:v>
                </c:pt>
                <c:pt idx="569">
                  <c:v>44455</c:v>
                </c:pt>
                <c:pt idx="570">
                  <c:v>44456</c:v>
                </c:pt>
                <c:pt idx="571">
                  <c:v>44457</c:v>
                </c:pt>
                <c:pt idx="572">
                  <c:v>44458</c:v>
                </c:pt>
                <c:pt idx="573">
                  <c:v>44459</c:v>
                </c:pt>
                <c:pt idx="574">
                  <c:v>44460</c:v>
                </c:pt>
                <c:pt idx="575">
                  <c:v>44461</c:v>
                </c:pt>
                <c:pt idx="576">
                  <c:v>44462</c:v>
                </c:pt>
                <c:pt idx="577">
                  <c:v>44463</c:v>
                </c:pt>
                <c:pt idx="578">
                  <c:v>44464</c:v>
                </c:pt>
                <c:pt idx="579">
                  <c:v>44465</c:v>
                </c:pt>
                <c:pt idx="580">
                  <c:v>44466</c:v>
                </c:pt>
                <c:pt idx="581">
                  <c:v>44467</c:v>
                </c:pt>
                <c:pt idx="582">
                  <c:v>44468</c:v>
                </c:pt>
                <c:pt idx="583">
                  <c:v>44469</c:v>
                </c:pt>
                <c:pt idx="584">
                  <c:v>44470</c:v>
                </c:pt>
                <c:pt idx="585">
                  <c:v>44471</c:v>
                </c:pt>
                <c:pt idx="586">
                  <c:v>44472</c:v>
                </c:pt>
                <c:pt idx="587">
                  <c:v>44473</c:v>
                </c:pt>
                <c:pt idx="588">
                  <c:v>44474</c:v>
                </c:pt>
                <c:pt idx="589">
                  <c:v>44475</c:v>
                </c:pt>
                <c:pt idx="590">
                  <c:v>44476</c:v>
                </c:pt>
                <c:pt idx="591">
                  <c:v>44477</c:v>
                </c:pt>
                <c:pt idx="592">
                  <c:v>44478</c:v>
                </c:pt>
                <c:pt idx="593">
                  <c:v>44479</c:v>
                </c:pt>
                <c:pt idx="594">
                  <c:v>44480</c:v>
                </c:pt>
                <c:pt idx="595">
                  <c:v>44481</c:v>
                </c:pt>
                <c:pt idx="596">
                  <c:v>44482</c:v>
                </c:pt>
                <c:pt idx="597">
                  <c:v>44483</c:v>
                </c:pt>
                <c:pt idx="598">
                  <c:v>44484</c:v>
                </c:pt>
                <c:pt idx="599">
                  <c:v>44485</c:v>
                </c:pt>
                <c:pt idx="600">
                  <c:v>44486</c:v>
                </c:pt>
                <c:pt idx="601">
                  <c:v>44487</c:v>
                </c:pt>
                <c:pt idx="602">
                  <c:v>44488</c:v>
                </c:pt>
                <c:pt idx="603">
                  <c:v>44489</c:v>
                </c:pt>
                <c:pt idx="604">
                  <c:v>44490</c:v>
                </c:pt>
                <c:pt idx="605">
                  <c:v>44491</c:v>
                </c:pt>
                <c:pt idx="606">
                  <c:v>44494</c:v>
                </c:pt>
                <c:pt idx="607">
                  <c:v>44495</c:v>
                </c:pt>
                <c:pt idx="608">
                  <c:v>44496</c:v>
                </c:pt>
                <c:pt idx="609">
                  <c:v>44497</c:v>
                </c:pt>
                <c:pt idx="610">
                  <c:v>44498</c:v>
                </c:pt>
                <c:pt idx="611">
                  <c:v>44501</c:v>
                </c:pt>
                <c:pt idx="612">
                  <c:v>44502</c:v>
                </c:pt>
                <c:pt idx="613">
                  <c:v>44503</c:v>
                </c:pt>
                <c:pt idx="614">
                  <c:v>44504</c:v>
                </c:pt>
                <c:pt idx="615">
                  <c:v>44505</c:v>
                </c:pt>
                <c:pt idx="616">
                  <c:v>44506</c:v>
                </c:pt>
                <c:pt idx="617">
                  <c:v>44507</c:v>
                </c:pt>
                <c:pt idx="618">
                  <c:v>44508</c:v>
                </c:pt>
                <c:pt idx="619">
                  <c:v>44509</c:v>
                </c:pt>
                <c:pt idx="620">
                  <c:v>44510</c:v>
                </c:pt>
                <c:pt idx="621">
                  <c:v>44511</c:v>
                </c:pt>
                <c:pt idx="622">
                  <c:v>44512</c:v>
                </c:pt>
                <c:pt idx="623">
                  <c:v>44513</c:v>
                </c:pt>
                <c:pt idx="624">
                  <c:v>44514</c:v>
                </c:pt>
                <c:pt idx="625">
                  <c:v>44515</c:v>
                </c:pt>
                <c:pt idx="626">
                  <c:v>44516</c:v>
                </c:pt>
                <c:pt idx="627">
                  <c:v>44517</c:v>
                </c:pt>
                <c:pt idx="628">
                  <c:v>44518</c:v>
                </c:pt>
                <c:pt idx="629">
                  <c:v>44519</c:v>
                </c:pt>
                <c:pt idx="630">
                  <c:v>44520</c:v>
                </c:pt>
                <c:pt idx="631">
                  <c:v>44521</c:v>
                </c:pt>
                <c:pt idx="632">
                  <c:v>44522</c:v>
                </c:pt>
                <c:pt idx="633">
                  <c:v>44523</c:v>
                </c:pt>
                <c:pt idx="634">
                  <c:v>44524</c:v>
                </c:pt>
                <c:pt idx="635">
                  <c:v>44525</c:v>
                </c:pt>
                <c:pt idx="636">
                  <c:v>44526</c:v>
                </c:pt>
                <c:pt idx="637">
                  <c:v>44527</c:v>
                </c:pt>
                <c:pt idx="638">
                  <c:v>44528</c:v>
                </c:pt>
                <c:pt idx="639">
                  <c:v>44529</c:v>
                </c:pt>
                <c:pt idx="640">
                  <c:v>44530</c:v>
                </c:pt>
                <c:pt idx="641">
                  <c:v>44531</c:v>
                </c:pt>
                <c:pt idx="642">
                  <c:v>44532</c:v>
                </c:pt>
                <c:pt idx="643">
                  <c:v>44533</c:v>
                </c:pt>
                <c:pt idx="644">
                  <c:v>44534</c:v>
                </c:pt>
                <c:pt idx="645">
                  <c:v>44535</c:v>
                </c:pt>
                <c:pt idx="646">
                  <c:v>44536</c:v>
                </c:pt>
                <c:pt idx="647">
                  <c:v>44537</c:v>
                </c:pt>
                <c:pt idx="648">
                  <c:v>44538</c:v>
                </c:pt>
                <c:pt idx="649">
                  <c:v>44539</c:v>
                </c:pt>
                <c:pt idx="650">
                  <c:v>44540</c:v>
                </c:pt>
                <c:pt idx="651">
                  <c:v>44541</c:v>
                </c:pt>
                <c:pt idx="652">
                  <c:v>44542</c:v>
                </c:pt>
                <c:pt idx="653">
                  <c:v>44543</c:v>
                </c:pt>
                <c:pt idx="654">
                  <c:v>44544</c:v>
                </c:pt>
                <c:pt idx="655">
                  <c:v>44545</c:v>
                </c:pt>
                <c:pt idx="656">
                  <c:v>44546</c:v>
                </c:pt>
                <c:pt idx="657">
                  <c:v>44547</c:v>
                </c:pt>
                <c:pt idx="658">
                  <c:v>44548</c:v>
                </c:pt>
                <c:pt idx="659">
                  <c:v>44549</c:v>
                </c:pt>
                <c:pt idx="660">
                  <c:v>44550</c:v>
                </c:pt>
                <c:pt idx="661">
                  <c:v>44551</c:v>
                </c:pt>
                <c:pt idx="662">
                  <c:v>44552</c:v>
                </c:pt>
                <c:pt idx="663">
                  <c:v>44553</c:v>
                </c:pt>
                <c:pt idx="664">
                  <c:v>44557</c:v>
                </c:pt>
                <c:pt idx="665">
                  <c:v>44558</c:v>
                </c:pt>
                <c:pt idx="666">
                  <c:v>44559</c:v>
                </c:pt>
                <c:pt idx="667">
                  <c:v>44560</c:v>
                </c:pt>
                <c:pt idx="668">
                  <c:v>44564</c:v>
                </c:pt>
                <c:pt idx="669">
                  <c:v>44565</c:v>
                </c:pt>
                <c:pt idx="670">
                  <c:v>44566</c:v>
                </c:pt>
                <c:pt idx="671">
                  <c:v>44567</c:v>
                </c:pt>
                <c:pt idx="672">
                  <c:v>44568</c:v>
                </c:pt>
                <c:pt idx="673">
                  <c:v>44569</c:v>
                </c:pt>
                <c:pt idx="674">
                  <c:v>44570</c:v>
                </c:pt>
                <c:pt idx="675">
                  <c:v>44571</c:v>
                </c:pt>
                <c:pt idx="676">
                  <c:v>44572</c:v>
                </c:pt>
                <c:pt idx="677">
                  <c:v>44573</c:v>
                </c:pt>
                <c:pt idx="678">
                  <c:v>44574</c:v>
                </c:pt>
                <c:pt idx="679">
                  <c:v>44575</c:v>
                </c:pt>
                <c:pt idx="680">
                  <c:v>44576</c:v>
                </c:pt>
                <c:pt idx="681">
                  <c:v>44577</c:v>
                </c:pt>
                <c:pt idx="682">
                  <c:v>44578</c:v>
                </c:pt>
                <c:pt idx="683">
                  <c:v>44579</c:v>
                </c:pt>
                <c:pt idx="684">
                  <c:v>44580</c:v>
                </c:pt>
                <c:pt idx="685">
                  <c:v>44581</c:v>
                </c:pt>
                <c:pt idx="686">
                  <c:v>44582</c:v>
                </c:pt>
                <c:pt idx="687">
                  <c:v>44583</c:v>
                </c:pt>
                <c:pt idx="688">
                  <c:v>44584</c:v>
                </c:pt>
                <c:pt idx="689">
                  <c:v>44585</c:v>
                </c:pt>
                <c:pt idx="690">
                  <c:v>44586</c:v>
                </c:pt>
                <c:pt idx="691">
                  <c:v>44587</c:v>
                </c:pt>
                <c:pt idx="692">
                  <c:v>44588</c:v>
                </c:pt>
                <c:pt idx="693">
                  <c:v>44589</c:v>
                </c:pt>
                <c:pt idx="694">
                  <c:v>44590</c:v>
                </c:pt>
                <c:pt idx="695">
                  <c:v>44591</c:v>
                </c:pt>
                <c:pt idx="696">
                  <c:v>44592</c:v>
                </c:pt>
                <c:pt idx="697">
                  <c:v>44593</c:v>
                </c:pt>
                <c:pt idx="698">
                  <c:v>44594</c:v>
                </c:pt>
                <c:pt idx="699">
                  <c:v>44595</c:v>
                </c:pt>
                <c:pt idx="700">
                  <c:v>44596</c:v>
                </c:pt>
                <c:pt idx="701">
                  <c:v>44597</c:v>
                </c:pt>
                <c:pt idx="702">
                  <c:v>44598</c:v>
                </c:pt>
                <c:pt idx="703">
                  <c:v>44599</c:v>
                </c:pt>
                <c:pt idx="704">
                  <c:v>44600</c:v>
                </c:pt>
                <c:pt idx="705">
                  <c:v>44601</c:v>
                </c:pt>
                <c:pt idx="706">
                  <c:v>44602</c:v>
                </c:pt>
                <c:pt idx="707">
                  <c:v>44603</c:v>
                </c:pt>
                <c:pt idx="708">
                  <c:v>44604</c:v>
                </c:pt>
                <c:pt idx="709">
                  <c:v>44605</c:v>
                </c:pt>
                <c:pt idx="710">
                  <c:v>44606</c:v>
                </c:pt>
                <c:pt idx="711">
                  <c:v>44607</c:v>
                </c:pt>
                <c:pt idx="712">
                  <c:v>44608</c:v>
                </c:pt>
                <c:pt idx="713">
                  <c:v>44609</c:v>
                </c:pt>
                <c:pt idx="714">
                  <c:v>44610</c:v>
                </c:pt>
                <c:pt idx="715">
                  <c:v>44611</c:v>
                </c:pt>
                <c:pt idx="716">
                  <c:v>44612</c:v>
                </c:pt>
                <c:pt idx="717">
                  <c:v>44613</c:v>
                </c:pt>
                <c:pt idx="718">
                  <c:v>44614</c:v>
                </c:pt>
                <c:pt idx="719">
                  <c:v>44615</c:v>
                </c:pt>
                <c:pt idx="720">
                  <c:v>44616</c:v>
                </c:pt>
                <c:pt idx="721">
                  <c:v>44617</c:v>
                </c:pt>
                <c:pt idx="722">
                  <c:v>44618</c:v>
                </c:pt>
                <c:pt idx="723">
                  <c:v>44619</c:v>
                </c:pt>
                <c:pt idx="724">
                  <c:v>44620</c:v>
                </c:pt>
                <c:pt idx="725">
                  <c:v>44621</c:v>
                </c:pt>
                <c:pt idx="726">
                  <c:v>44622</c:v>
                </c:pt>
                <c:pt idx="727">
                  <c:v>44623</c:v>
                </c:pt>
                <c:pt idx="728">
                  <c:v>44624</c:v>
                </c:pt>
                <c:pt idx="729">
                  <c:v>44625</c:v>
                </c:pt>
                <c:pt idx="730">
                  <c:v>44626</c:v>
                </c:pt>
                <c:pt idx="731">
                  <c:v>44627</c:v>
                </c:pt>
                <c:pt idx="732">
                  <c:v>44628</c:v>
                </c:pt>
                <c:pt idx="733">
                  <c:v>44629</c:v>
                </c:pt>
                <c:pt idx="734">
                  <c:v>44630</c:v>
                </c:pt>
                <c:pt idx="735">
                  <c:v>44631</c:v>
                </c:pt>
                <c:pt idx="736">
                  <c:v>44632</c:v>
                </c:pt>
                <c:pt idx="737">
                  <c:v>44633</c:v>
                </c:pt>
                <c:pt idx="738">
                  <c:v>44634</c:v>
                </c:pt>
                <c:pt idx="739">
                  <c:v>44635</c:v>
                </c:pt>
                <c:pt idx="740">
                  <c:v>44636</c:v>
                </c:pt>
                <c:pt idx="741">
                  <c:v>44637</c:v>
                </c:pt>
                <c:pt idx="742">
                  <c:v>44638</c:v>
                </c:pt>
                <c:pt idx="743">
                  <c:v>44639</c:v>
                </c:pt>
                <c:pt idx="744">
                  <c:v>44640</c:v>
                </c:pt>
                <c:pt idx="745">
                  <c:v>44641</c:v>
                </c:pt>
                <c:pt idx="746">
                  <c:v>44642</c:v>
                </c:pt>
                <c:pt idx="747">
                  <c:v>44643</c:v>
                </c:pt>
                <c:pt idx="748">
                  <c:v>44644</c:v>
                </c:pt>
                <c:pt idx="749">
                  <c:v>44645</c:v>
                </c:pt>
                <c:pt idx="750">
                  <c:v>44646</c:v>
                </c:pt>
                <c:pt idx="751">
                  <c:v>44647</c:v>
                </c:pt>
                <c:pt idx="752">
                  <c:v>44648</c:v>
                </c:pt>
                <c:pt idx="753">
                  <c:v>44649</c:v>
                </c:pt>
                <c:pt idx="754">
                  <c:v>44650</c:v>
                </c:pt>
                <c:pt idx="755">
                  <c:v>44651</c:v>
                </c:pt>
                <c:pt idx="756">
                  <c:v>44652</c:v>
                </c:pt>
                <c:pt idx="757">
                  <c:v>44653</c:v>
                </c:pt>
                <c:pt idx="758">
                  <c:v>44654</c:v>
                </c:pt>
                <c:pt idx="759">
                  <c:v>44655</c:v>
                </c:pt>
                <c:pt idx="760">
                  <c:v>44656</c:v>
                </c:pt>
                <c:pt idx="761">
                  <c:v>44657</c:v>
                </c:pt>
                <c:pt idx="762">
                  <c:v>44658</c:v>
                </c:pt>
                <c:pt idx="763">
                  <c:v>44659</c:v>
                </c:pt>
                <c:pt idx="764">
                  <c:v>44660</c:v>
                </c:pt>
                <c:pt idx="765">
                  <c:v>44661</c:v>
                </c:pt>
                <c:pt idx="766">
                  <c:v>44662</c:v>
                </c:pt>
                <c:pt idx="767">
                  <c:v>44663</c:v>
                </c:pt>
                <c:pt idx="768">
                  <c:v>44664</c:v>
                </c:pt>
                <c:pt idx="769">
                  <c:v>44665</c:v>
                </c:pt>
                <c:pt idx="770">
                  <c:v>44670</c:v>
                </c:pt>
                <c:pt idx="771">
                  <c:v>44671</c:v>
                </c:pt>
                <c:pt idx="772">
                  <c:v>44672</c:v>
                </c:pt>
                <c:pt idx="773">
                  <c:v>44673</c:v>
                </c:pt>
                <c:pt idx="774">
                  <c:v>44674</c:v>
                </c:pt>
                <c:pt idx="775">
                  <c:v>44675</c:v>
                </c:pt>
                <c:pt idx="776">
                  <c:v>44676</c:v>
                </c:pt>
                <c:pt idx="777">
                  <c:v>44677</c:v>
                </c:pt>
                <c:pt idx="778">
                  <c:v>44678</c:v>
                </c:pt>
                <c:pt idx="779">
                  <c:v>44679</c:v>
                </c:pt>
                <c:pt idx="780">
                  <c:v>44680</c:v>
                </c:pt>
                <c:pt idx="781">
                  <c:v>44681</c:v>
                </c:pt>
                <c:pt idx="782">
                  <c:v>44683</c:v>
                </c:pt>
                <c:pt idx="783">
                  <c:v>44684</c:v>
                </c:pt>
                <c:pt idx="784">
                  <c:v>44685</c:v>
                </c:pt>
                <c:pt idx="785">
                  <c:v>44686</c:v>
                </c:pt>
                <c:pt idx="786">
                  <c:v>44687</c:v>
                </c:pt>
                <c:pt idx="787">
                  <c:v>44688</c:v>
                </c:pt>
                <c:pt idx="788">
                  <c:v>44689</c:v>
                </c:pt>
                <c:pt idx="789">
                  <c:v>44690</c:v>
                </c:pt>
                <c:pt idx="790">
                  <c:v>44691</c:v>
                </c:pt>
                <c:pt idx="791">
                  <c:v>44692</c:v>
                </c:pt>
                <c:pt idx="792">
                  <c:v>44693</c:v>
                </c:pt>
                <c:pt idx="793">
                  <c:v>44694</c:v>
                </c:pt>
                <c:pt idx="794">
                  <c:v>44695</c:v>
                </c:pt>
                <c:pt idx="795">
                  <c:v>44696</c:v>
                </c:pt>
                <c:pt idx="796">
                  <c:v>44697</c:v>
                </c:pt>
                <c:pt idx="797">
                  <c:v>44698</c:v>
                </c:pt>
                <c:pt idx="798">
                  <c:v>44699</c:v>
                </c:pt>
                <c:pt idx="799">
                  <c:v>44700</c:v>
                </c:pt>
                <c:pt idx="800">
                  <c:v>44701</c:v>
                </c:pt>
                <c:pt idx="801">
                  <c:v>44702</c:v>
                </c:pt>
                <c:pt idx="802">
                  <c:v>44703</c:v>
                </c:pt>
                <c:pt idx="803">
                  <c:v>44704</c:v>
                </c:pt>
                <c:pt idx="804">
                  <c:v>44705</c:v>
                </c:pt>
                <c:pt idx="805">
                  <c:v>44706</c:v>
                </c:pt>
                <c:pt idx="806">
                  <c:v>44707</c:v>
                </c:pt>
                <c:pt idx="807">
                  <c:v>44708</c:v>
                </c:pt>
                <c:pt idx="808">
                  <c:v>44709</c:v>
                </c:pt>
                <c:pt idx="809">
                  <c:v>44710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44716</c:v>
                </c:pt>
                <c:pt idx="816">
                  <c:v>44717</c:v>
                </c:pt>
                <c:pt idx="817">
                  <c:v>44718</c:v>
                </c:pt>
                <c:pt idx="818">
                  <c:v>44719</c:v>
                </c:pt>
                <c:pt idx="819">
                  <c:v>44720</c:v>
                </c:pt>
                <c:pt idx="820">
                  <c:v>44721</c:v>
                </c:pt>
                <c:pt idx="821">
                  <c:v>44722</c:v>
                </c:pt>
                <c:pt idx="822">
                  <c:v>44723</c:v>
                </c:pt>
                <c:pt idx="823">
                  <c:v>44724</c:v>
                </c:pt>
                <c:pt idx="824">
                  <c:v>44725</c:v>
                </c:pt>
                <c:pt idx="825">
                  <c:v>44726</c:v>
                </c:pt>
                <c:pt idx="826">
                  <c:v>44727</c:v>
                </c:pt>
                <c:pt idx="827">
                  <c:v>44728</c:v>
                </c:pt>
                <c:pt idx="828">
                  <c:v>44729</c:v>
                </c:pt>
                <c:pt idx="829">
                  <c:v>44730</c:v>
                </c:pt>
                <c:pt idx="830">
                  <c:v>44731</c:v>
                </c:pt>
                <c:pt idx="831">
                  <c:v>44732</c:v>
                </c:pt>
                <c:pt idx="832">
                  <c:v>44733</c:v>
                </c:pt>
                <c:pt idx="833">
                  <c:v>44734</c:v>
                </c:pt>
                <c:pt idx="834">
                  <c:v>44735</c:v>
                </c:pt>
                <c:pt idx="835">
                  <c:v>44736</c:v>
                </c:pt>
                <c:pt idx="836">
                  <c:v>44737</c:v>
                </c:pt>
                <c:pt idx="837">
                  <c:v>44738</c:v>
                </c:pt>
                <c:pt idx="838">
                  <c:v>44739</c:v>
                </c:pt>
                <c:pt idx="839">
                  <c:v>44740</c:v>
                </c:pt>
                <c:pt idx="840">
                  <c:v>44741</c:v>
                </c:pt>
                <c:pt idx="841">
                  <c:v>44742</c:v>
                </c:pt>
                <c:pt idx="842">
                  <c:v>44743</c:v>
                </c:pt>
                <c:pt idx="843">
                  <c:v>44744</c:v>
                </c:pt>
                <c:pt idx="844">
                  <c:v>44745</c:v>
                </c:pt>
                <c:pt idx="845">
                  <c:v>44746</c:v>
                </c:pt>
                <c:pt idx="846">
                  <c:v>44747</c:v>
                </c:pt>
                <c:pt idx="847">
                  <c:v>44748</c:v>
                </c:pt>
                <c:pt idx="848">
                  <c:v>44749</c:v>
                </c:pt>
                <c:pt idx="849">
                  <c:v>44750</c:v>
                </c:pt>
                <c:pt idx="850">
                  <c:v>44751</c:v>
                </c:pt>
                <c:pt idx="851">
                  <c:v>44752</c:v>
                </c:pt>
                <c:pt idx="852">
                  <c:v>44753</c:v>
                </c:pt>
                <c:pt idx="853">
                  <c:v>44754</c:v>
                </c:pt>
                <c:pt idx="854">
                  <c:v>44755</c:v>
                </c:pt>
                <c:pt idx="855">
                  <c:v>44756</c:v>
                </c:pt>
                <c:pt idx="856">
                  <c:v>44757</c:v>
                </c:pt>
                <c:pt idx="857">
                  <c:v>44758</c:v>
                </c:pt>
                <c:pt idx="858">
                  <c:v>44759</c:v>
                </c:pt>
                <c:pt idx="859">
                  <c:v>44760</c:v>
                </c:pt>
                <c:pt idx="860">
                  <c:v>44761</c:v>
                </c:pt>
                <c:pt idx="861">
                  <c:v>44762</c:v>
                </c:pt>
                <c:pt idx="862">
                  <c:v>44763</c:v>
                </c:pt>
                <c:pt idx="863">
                  <c:v>44764</c:v>
                </c:pt>
                <c:pt idx="864">
                  <c:v>44765</c:v>
                </c:pt>
                <c:pt idx="865">
                  <c:v>44766</c:v>
                </c:pt>
                <c:pt idx="866">
                  <c:v>44767</c:v>
                </c:pt>
                <c:pt idx="867">
                  <c:v>44768</c:v>
                </c:pt>
                <c:pt idx="868">
                  <c:v>44769</c:v>
                </c:pt>
                <c:pt idx="869">
                  <c:v>44770</c:v>
                </c:pt>
                <c:pt idx="870">
                  <c:v>44771</c:v>
                </c:pt>
                <c:pt idx="871">
                  <c:v>44772</c:v>
                </c:pt>
                <c:pt idx="872">
                  <c:v>44773</c:v>
                </c:pt>
                <c:pt idx="873">
                  <c:v>44774</c:v>
                </c:pt>
                <c:pt idx="874">
                  <c:v>44775</c:v>
                </c:pt>
                <c:pt idx="875">
                  <c:v>44776</c:v>
                </c:pt>
                <c:pt idx="876">
                  <c:v>44777</c:v>
                </c:pt>
                <c:pt idx="877">
                  <c:v>44778</c:v>
                </c:pt>
                <c:pt idx="878">
                  <c:v>44779</c:v>
                </c:pt>
                <c:pt idx="879">
                  <c:v>44780</c:v>
                </c:pt>
                <c:pt idx="880">
                  <c:v>44781</c:v>
                </c:pt>
                <c:pt idx="881">
                  <c:v>44782</c:v>
                </c:pt>
                <c:pt idx="882">
                  <c:v>44783</c:v>
                </c:pt>
                <c:pt idx="883">
                  <c:v>44784</c:v>
                </c:pt>
                <c:pt idx="884">
                  <c:v>44785</c:v>
                </c:pt>
                <c:pt idx="885">
                  <c:v>44786</c:v>
                </c:pt>
                <c:pt idx="886">
                  <c:v>44787</c:v>
                </c:pt>
                <c:pt idx="887">
                  <c:v>44788</c:v>
                </c:pt>
                <c:pt idx="888">
                  <c:v>44789</c:v>
                </c:pt>
                <c:pt idx="889">
                  <c:v>44790</c:v>
                </c:pt>
                <c:pt idx="890">
                  <c:v>44791</c:v>
                </c:pt>
                <c:pt idx="891">
                  <c:v>44792</c:v>
                </c:pt>
                <c:pt idx="892">
                  <c:v>44793</c:v>
                </c:pt>
                <c:pt idx="893">
                  <c:v>44794</c:v>
                </c:pt>
                <c:pt idx="894">
                  <c:v>44795</c:v>
                </c:pt>
                <c:pt idx="895">
                  <c:v>44796</c:v>
                </c:pt>
                <c:pt idx="896">
                  <c:v>44797</c:v>
                </c:pt>
                <c:pt idx="897">
                  <c:v>44798</c:v>
                </c:pt>
                <c:pt idx="898">
                  <c:v>44799</c:v>
                </c:pt>
                <c:pt idx="899">
                  <c:v>44800</c:v>
                </c:pt>
                <c:pt idx="900">
                  <c:v>44801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44807</c:v>
                </c:pt>
                <c:pt idx="907">
                  <c:v>44808</c:v>
                </c:pt>
                <c:pt idx="908">
                  <c:v>44809</c:v>
                </c:pt>
                <c:pt idx="909">
                  <c:v>44810</c:v>
                </c:pt>
                <c:pt idx="910">
                  <c:v>44811</c:v>
                </c:pt>
                <c:pt idx="911">
                  <c:v>44812</c:v>
                </c:pt>
                <c:pt idx="912">
                  <c:v>44813</c:v>
                </c:pt>
                <c:pt idx="913">
                  <c:v>44814</c:v>
                </c:pt>
                <c:pt idx="914">
                  <c:v>44815</c:v>
                </c:pt>
                <c:pt idx="915">
                  <c:v>44816</c:v>
                </c:pt>
                <c:pt idx="916">
                  <c:v>44817</c:v>
                </c:pt>
                <c:pt idx="917">
                  <c:v>44818</c:v>
                </c:pt>
                <c:pt idx="918">
                  <c:v>44819</c:v>
                </c:pt>
                <c:pt idx="919">
                  <c:v>44820</c:v>
                </c:pt>
                <c:pt idx="920">
                  <c:v>44821</c:v>
                </c:pt>
                <c:pt idx="921">
                  <c:v>44822</c:v>
                </c:pt>
                <c:pt idx="922">
                  <c:v>44823</c:v>
                </c:pt>
                <c:pt idx="923">
                  <c:v>44824</c:v>
                </c:pt>
                <c:pt idx="924">
                  <c:v>44825</c:v>
                </c:pt>
                <c:pt idx="925">
                  <c:v>44826</c:v>
                </c:pt>
                <c:pt idx="926">
                  <c:v>44827</c:v>
                </c:pt>
                <c:pt idx="927">
                  <c:v>44828</c:v>
                </c:pt>
                <c:pt idx="928">
                  <c:v>44829</c:v>
                </c:pt>
                <c:pt idx="929">
                  <c:v>44830</c:v>
                </c:pt>
                <c:pt idx="930">
                  <c:v>44831</c:v>
                </c:pt>
                <c:pt idx="931">
                  <c:v>44832</c:v>
                </c:pt>
                <c:pt idx="932">
                  <c:v>44833</c:v>
                </c:pt>
                <c:pt idx="933">
                  <c:v>44834</c:v>
                </c:pt>
                <c:pt idx="934">
                  <c:v>44835</c:v>
                </c:pt>
                <c:pt idx="935">
                  <c:v>44836</c:v>
                </c:pt>
                <c:pt idx="936">
                  <c:v>44837</c:v>
                </c:pt>
                <c:pt idx="937">
                  <c:v>44838</c:v>
                </c:pt>
                <c:pt idx="938">
                  <c:v>44839</c:v>
                </c:pt>
                <c:pt idx="939">
                  <c:v>44840</c:v>
                </c:pt>
                <c:pt idx="940">
                  <c:v>44841</c:v>
                </c:pt>
                <c:pt idx="941">
                  <c:v>44842</c:v>
                </c:pt>
                <c:pt idx="942">
                  <c:v>44843</c:v>
                </c:pt>
                <c:pt idx="943">
                  <c:v>44844</c:v>
                </c:pt>
                <c:pt idx="944">
                  <c:v>44845</c:v>
                </c:pt>
                <c:pt idx="945">
                  <c:v>44846</c:v>
                </c:pt>
                <c:pt idx="946">
                  <c:v>44847</c:v>
                </c:pt>
                <c:pt idx="947">
                  <c:v>44848</c:v>
                </c:pt>
                <c:pt idx="948">
                  <c:v>44849</c:v>
                </c:pt>
                <c:pt idx="949">
                  <c:v>44850</c:v>
                </c:pt>
                <c:pt idx="950">
                  <c:v>44851</c:v>
                </c:pt>
                <c:pt idx="951">
                  <c:v>44852</c:v>
                </c:pt>
                <c:pt idx="952">
                  <c:v>44853</c:v>
                </c:pt>
                <c:pt idx="953">
                  <c:v>44854</c:v>
                </c:pt>
                <c:pt idx="954">
                  <c:v>44855</c:v>
                </c:pt>
                <c:pt idx="955">
                  <c:v>44857</c:v>
                </c:pt>
                <c:pt idx="956">
                  <c:v>44858</c:v>
                </c:pt>
                <c:pt idx="957">
                  <c:v>44859</c:v>
                </c:pt>
                <c:pt idx="958">
                  <c:v>44860</c:v>
                </c:pt>
                <c:pt idx="959">
                  <c:v>44861</c:v>
                </c:pt>
                <c:pt idx="960">
                  <c:v>44862</c:v>
                </c:pt>
                <c:pt idx="961">
                  <c:v>44863</c:v>
                </c:pt>
                <c:pt idx="962">
                  <c:v>44865</c:v>
                </c:pt>
                <c:pt idx="963">
                  <c:v>44866</c:v>
                </c:pt>
                <c:pt idx="964">
                  <c:v>44867</c:v>
                </c:pt>
                <c:pt idx="965">
                  <c:v>44868</c:v>
                </c:pt>
                <c:pt idx="966">
                  <c:v>44869</c:v>
                </c:pt>
                <c:pt idx="967">
                  <c:v>44870</c:v>
                </c:pt>
                <c:pt idx="968">
                  <c:v>44871</c:v>
                </c:pt>
                <c:pt idx="969">
                  <c:v>44872</c:v>
                </c:pt>
                <c:pt idx="970">
                  <c:v>44873</c:v>
                </c:pt>
                <c:pt idx="971">
                  <c:v>44874</c:v>
                </c:pt>
                <c:pt idx="972">
                  <c:v>44875</c:v>
                </c:pt>
                <c:pt idx="973">
                  <c:v>44876</c:v>
                </c:pt>
                <c:pt idx="974">
                  <c:v>44877</c:v>
                </c:pt>
                <c:pt idx="975">
                  <c:v>44878</c:v>
                </c:pt>
                <c:pt idx="976">
                  <c:v>44879</c:v>
                </c:pt>
                <c:pt idx="977">
                  <c:v>44880</c:v>
                </c:pt>
                <c:pt idx="978">
                  <c:v>44881</c:v>
                </c:pt>
                <c:pt idx="979">
                  <c:v>44882</c:v>
                </c:pt>
                <c:pt idx="980">
                  <c:v>44883</c:v>
                </c:pt>
                <c:pt idx="981">
                  <c:v>44884</c:v>
                </c:pt>
                <c:pt idx="982">
                  <c:v>44885</c:v>
                </c:pt>
                <c:pt idx="983">
                  <c:v>44886</c:v>
                </c:pt>
                <c:pt idx="984">
                  <c:v>44887</c:v>
                </c:pt>
                <c:pt idx="985">
                  <c:v>44888</c:v>
                </c:pt>
                <c:pt idx="986">
                  <c:v>44889</c:v>
                </c:pt>
                <c:pt idx="987">
                  <c:v>44890</c:v>
                </c:pt>
                <c:pt idx="988">
                  <c:v>44891</c:v>
                </c:pt>
                <c:pt idx="989">
                  <c:v>44892</c:v>
                </c:pt>
                <c:pt idx="990">
                  <c:v>44893</c:v>
                </c:pt>
                <c:pt idx="991">
                  <c:v>44894</c:v>
                </c:pt>
                <c:pt idx="992">
                  <c:v>44895</c:v>
                </c:pt>
                <c:pt idx="993">
                  <c:v>44896</c:v>
                </c:pt>
                <c:pt idx="994">
                  <c:v>44897</c:v>
                </c:pt>
                <c:pt idx="995">
                  <c:v>44898</c:v>
                </c:pt>
                <c:pt idx="996">
                  <c:v>44899</c:v>
                </c:pt>
                <c:pt idx="997">
                  <c:v>44900</c:v>
                </c:pt>
                <c:pt idx="998">
                  <c:v>44901</c:v>
                </c:pt>
                <c:pt idx="999">
                  <c:v>44902</c:v>
                </c:pt>
                <c:pt idx="1000">
                  <c:v>44903</c:v>
                </c:pt>
                <c:pt idx="1001">
                  <c:v>44904</c:v>
                </c:pt>
                <c:pt idx="1002">
                  <c:v>44905</c:v>
                </c:pt>
                <c:pt idx="1003">
                  <c:v>44906</c:v>
                </c:pt>
                <c:pt idx="1004">
                  <c:v>44907</c:v>
                </c:pt>
                <c:pt idx="1005">
                  <c:v>44908</c:v>
                </c:pt>
                <c:pt idx="1006">
                  <c:v>44909</c:v>
                </c:pt>
                <c:pt idx="1007">
                  <c:v>44910</c:v>
                </c:pt>
                <c:pt idx="1008">
                  <c:v>44911</c:v>
                </c:pt>
                <c:pt idx="1009">
                  <c:v>44912</c:v>
                </c:pt>
                <c:pt idx="1010">
                  <c:v>44913</c:v>
                </c:pt>
                <c:pt idx="1011">
                  <c:v>44914</c:v>
                </c:pt>
                <c:pt idx="1012">
                  <c:v>44915</c:v>
                </c:pt>
                <c:pt idx="1013">
                  <c:v>44916</c:v>
                </c:pt>
                <c:pt idx="1014">
                  <c:v>44917</c:v>
                </c:pt>
                <c:pt idx="1015">
                  <c:v>44918</c:v>
                </c:pt>
                <c:pt idx="1016">
                  <c:v>44922</c:v>
                </c:pt>
                <c:pt idx="1017">
                  <c:v>44923</c:v>
                </c:pt>
                <c:pt idx="1018">
                  <c:v>44924</c:v>
                </c:pt>
                <c:pt idx="1019">
                  <c:v>44925</c:v>
                </c:pt>
                <c:pt idx="1020">
                  <c:v>44928</c:v>
                </c:pt>
                <c:pt idx="1021">
                  <c:v>44929</c:v>
                </c:pt>
                <c:pt idx="1022">
                  <c:v>44930</c:v>
                </c:pt>
                <c:pt idx="1023">
                  <c:v>44931</c:v>
                </c:pt>
                <c:pt idx="1024">
                  <c:v>44932</c:v>
                </c:pt>
                <c:pt idx="1025">
                  <c:v>44933</c:v>
                </c:pt>
                <c:pt idx="1026">
                  <c:v>44934</c:v>
                </c:pt>
                <c:pt idx="1027">
                  <c:v>44935</c:v>
                </c:pt>
                <c:pt idx="1028">
                  <c:v>44936</c:v>
                </c:pt>
                <c:pt idx="1029">
                  <c:v>44937</c:v>
                </c:pt>
                <c:pt idx="1030">
                  <c:v>44938</c:v>
                </c:pt>
                <c:pt idx="1031">
                  <c:v>44939</c:v>
                </c:pt>
                <c:pt idx="1032">
                  <c:v>44940</c:v>
                </c:pt>
                <c:pt idx="1033">
                  <c:v>44941</c:v>
                </c:pt>
                <c:pt idx="1034">
                  <c:v>44942</c:v>
                </c:pt>
                <c:pt idx="1035">
                  <c:v>44943</c:v>
                </c:pt>
                <c:pt idx="1036">
                  <c:v>44944</c:v>
                </c:pt>
                <c:pt idx="1037">
                  <c:v>44945</c:v>
                </c:pt>
                <c:pt idx="1038">
                  <c:v>44946</c:v>
                </c:pt>
                <c:pt idx="1039">
                  <c:v>44947</c:v>
                </c:pt>
                <c:pt idx="1040">
                  <c:v>44948</c:v>
                </c:pt>
                <c:pt idx="1041">
                  <c:v>44949</c:v>
                </c:pt>
                <c:pt idx="1042">
                  <c:v>44950</c:v>
                </c:pt>
                <c:pt idx="1043">
                  <c:v>44951</c:v>
                </c:pt>
                <c:pt idx="1044">
                  <c:v>44952</c:v>
                </c:pt>
                <c:pt idx="1045">
                  <c:v>44953</c:v>
                </c:pt>
                <c:pt idx="1046">
                  <c:v>44954</c:v>
                </c:pt>
                <c:pt idx="1047">
                  <c:v>44955</c:v>
                </c:pt>
                <c:pt idx="1048">
                  <c:v>44956</c:v>
                </c:pt>
                <c:pt idx="1049">
                  <c:v>44957</c:v>
                </c:pt>
                <c:pt idx="1050">
                  <c:v>44958</c:v>
                </c:pt>
                <c:pt idx="1051">
                  <c:v>44959</c:v>
                </c:pt>
                <c:pt idx="1052">
                  <c:v>44960</c:v>
                </c:pt>
                <c:pt idx="1053">
                  <c:v>44962</c:v>
                </c:pt>
                <c:pt idx="1054">
                  <c:v>44963</c:v>
                </c:pt>
                <c:pt idx="1055">
                  <c:v>44964</c:v>
                </c:pt>
                <c:pt idx="1056">
                  <c:v>44965</c:v>
                </c:pt>
                <c:pt idx="1057">
                  <c:v>44966</c:v>
                </c:pt>
                <c:pt idx="1058">
                  <c:v>44967</c:v>
                </c:pt>
                <c:pt idx="1059">
                  <c:v>44968</c:v>
                </c:pt>
                <c:pt idx="1060">
                  <c:v>44969</c:v>
                </c:pt>
                <c:pt idx="1061">
                  <c:v>44970</c:v>
                </c:pt>
                <c:pt idx="1062">
                  <c:v>44971</c:v>
                </c:pt>
                <c:pt idx="1063">
                  <c:v>44972</c:v>
                </c:pt>
                <c:pt idx="1064">
                  <c:v>44973</c:v>
                </c:pt>
                <c:pt idx="1065">
                  <c:v>44974</c:v>
                </c:pt>
                <c:pt idx="1066">
                  <c:v>44975</c:v>
                </c:pt>
                <c:pt idx="1067">
                  <c:v>44976</c:v>
                </c:pt>
                <c:pt idx="1068">
                  <c:v>44977</c:v>
                </c:pt>
                <c:pt idx="1069">
                  <c:v>44978</c:v>
                </c:pt>
                <c:pt idx="1070">
                  <c:v>44979</c:v>
                </c:pt>
                <c:pt idx="1071">
                  <c:v>44980</c:v>
                </c:pt>
                <c:pt idx="1072">
                  <c:v>44981</c:v>
                </c:pt>
                <c:pt idx="1073">
                  <c:v>44982</c:v>
                </c:pt>
                <c:pt idx="1074">
                  <c:v>44983</c:v>
                </c:pt>
                <c:pt idx="1075">
                  <c:v>44984</c:v>
                </c:pt>
                <c:pt idx="1076">
                  <c:v>44985</c:v>
                </c:pt>
                <c:pt idx="1077">
                  <c:v>44986</c:v>
                </c:pt>
                <c:pt idx="1078">
                  <c:v>44987</c:v>
                </c:pt>
                <c:pt idx="1079">
                  <c:v>44988</c:v>
                </c:pt>
                <c:pt idx="1080">
                  <c:v>44989</c:v>
                </c:pt>
                <c:pt idx="1081">
                  <c:v>44990</c:v>
                </c:pt>
                <c:pt idx="1082">
                  <c:v>44991</c:v>
                </c:pt>
                <c:pt idx="1083">
                  <c:v>44992</c:v>
                </c:pt>
                <c:pt idx="1084">
                  <c:v>44993</c:v>
                </c:pt>
                <c:pt idx="1085">
                  <c:v>44994</c:v>
                </c:pt>
                <c:pt idx="1086">
                  <c:v>44995</c:v>
                </c:pt>
                <c:pt idx="1087">
                  <c:v>44996</c:v>
                </c:pt>
                <c:pt idx="1088">
                  <c:v>44997</c:v>
                </c:pt>
                <c:pt idx="1089">
                  <c:v>44998</c:v>
                </c:pt>
                <c:pt idx="1090">
                  <c:v>44999</c:v>
                </c:pt>
                <c:pt idx="1091">
                  <c:v>45000</c:v>
                </c:pt>
                <c:pt idx="1092">
                  <c:v>45001</c:v>
                </c:pt>
                <c:pt idx="1093">
                  <c:v>45002</c:v>
                </c:pt>
                <c:pt idx="1094">
                  <c:v>45003</c:v>
                </c:pt>
                <c:pt idx="1095">
                  <c:v>45004</c:v>
                </c:pt>
                <c:pt idx="1096">
                  <c:v>45005</c:v>
                </c:pt>
                <c:pt idx="1097">
                  <c:v>45006</c:v>
                </c:pt>
                <c:pt idx="1098">
                  <c:v>45007</c:v>
                </c:pt>
                <c:pt idx="1099">
                  <c:v>45008</c:v>
                </c:pt>
                <c:pt idx="1100">
                  <c:v>45009</c:v>
                </c:pt>
                <c:pt idx="1101">
                  <c:v>45010</c:v>
                </c:pt>
                <c:pt idx="1102">
                  <c:v>45011</c:v>
                </c:pt>
                <c:pt idx="1103">
                  <c:v>45012</c:v>
                </c:pt>
                <c:pt idx="1104">
                  <c:v>45013</c:v>
                </c:pt>
                <c:pt idx="1105">
                  <c:v>45014</c:v>
                </c:pt>
                <c:pt idx="1106">
                  <c:v>45015</c:v>
                </c:pt>
                <c:pt idx="1107">
                  <c:v>45016</c:v>
                </c:pt>
                <c:pt idx="1108">
                  <c:v>45017</c:v>
                </c:pt>
                <c:pt idx="1109">
                  <c:v>45018</c:v>
                </c:pt>
                <c:pt idx="1110">
                  <c:v>45019</c:v>
                </c:pt>
                <c:pt idx="1111">
                  <c:v>45020</c:v>
                </c:pt>
                <c:pt idx="1112">
                  <c:v>45021</c:v>
                </c:pt>
                <c:pt idx="1113">
                  <c:v>45022</c:v>
                </c:pt>
                <c:pt idx="1114">
                  <c:v>45027</c:v>
                </c:pt>
                <c:pt idx="1115">
                  <c:v>45028</c:v>
                </c:pt>
                <c:pt idx="1116">
                  <c:v>45029</c:v>
                </c:pt>
                <c:pt idx="1117">
                  <c:v>45030</c:v>
                </c:pt>
                <c:pt idx="1118">
                  <c:v>45031</c:v>
                </c:pt>
                <c:pt idx="1119">
                  <c:v>45032</c:v>
                </c:pt>
                <c:pt idx="1120">
                  <c:v>45033</c:v>
                </c:pt>
                <c:pt idx="1121">
                  <c:v>45034</c:v>
                </c:pt>
                <c:pt idx="1122">
                  <c:v>45035</c:v>
                </c:pt>
                <c:pt idx="1123">
                  <c:v>45036</c:v>
                </c:pt>
                <c:pt idx="1124">
                  <c:v>45037</c:v>
                </c:pt>
                <c:pt idx="1125">
                  <c:v>45038</c:v>
                </c:pt>
                <c:pt idx="1126">
                  <c:v>45039</c:v>
                </c:pt>
                <c:pt idx="1127">
                  <c:v>45040</c:v>
                </c:pt>
                <c:pt idx="1128">
                  <c:v>45041</c:v>
                </c:pt>
                <c:pt idx="1129">
                  <c:v>45042</c:v>
                </c:pt>
                <c:pt idx="1130">
                  <c:v>45043</c:v>
                </c:pt>
                <c:pt idx="1131">
                  <c:v>45044</c:v>
                </c:pt>
                <c:pt idx="1132">
                  <c:v>45045</c:v>
                </c:pt>
                <c:pt idx="1133">
                  <c:v>45046</c:v>
                </c:pt>
                <c:pt idx="1134">
                  <c:v>45048</c:v>
                </c:pt>
                <c:pt idx="1135">
                  <c:v>45049</c:v>
                </c:pt>
                <c:pt idx="1136">
                  <c:v>45050</c:v>
                </c:pt>
                <c:pt idx="1137">
                  <c:v>45051</c:v>
                </c:pt>
                <c:pt idx="1138">
                  <c:v>45052</c:v>
                </c:pt>
                <c:pt idx="1139">
                  <c:v>45053</c:v>
                </c:pt>
                <c:pt idx="1140">
                  <c:v>45054</c:v>
                </c:pt>
                <c:pt idx="1141">
                  <c:v>45055</c:v>
                </c:pt>
                <c:pt idx="1142">
                  <c:v>45056</c:v>
                </c:pt>
                <c:pt idx="1143">
                  <c:v>45057</c:v>
                </c:pt>
                <c:pt idx="1144">
                  <c:v>45058</c:v>
                </c:pt>
                <c:pt idx="1145">
                  <c:v>45059</c:v>
                </c:pt>
                <c:pt idx="1146">
                  <c:v>45060</c:v>
                </c:pt>
                <c:pt idx="1147">
                  <c:v>45061</c:v>
                </c:pt>
                <c:pt idx="1148">
                  <c:v>45062</c:v>
                </c:pt>
                <c:pt idx="1149">
                  <c:v>45063</c:v>
                </c:pt>
                <c:pt idx="1150">
                  <c:v>45064</c:v>
                </c:pt>
                <c:pt idx="1151">
                  <c:v>45065</c:v>
                </c:pt>
                <c:pt idx="1152">
                  <c:v>45066</c:v>
                </c:pt>
                <c:pt idx="1153">
                  <c:v>45067</c:v>
                </c:pt>
                <c:pt idx="1154">
                  <c:v>45068</c:v>
                </c:pt>
                <c:pt idx="1155">
                  <c:v>45069</c:v>
                </c:pt>
                <c:pt idx="1156">
                  <c:v>45070</c:v>
                </c:pt>
                <c:pt idx="1157">
                  <c:v>45071</c:v>
                </c:pt>
                <c:pt idx="1158">
                  <c:v>45072</c:v>
                </c:pt>
                <c:pt idx="1159">
                  <c:v>45073</c:v>
                </c:pt>
                <c:pt idx="1160">
                  <c:v>45074</c:v>
                </c:pt>
                <c:pt idx="1161">
                  <c:v>45075</c:v>
                </c:pt>
                <c:pt idx="1162">
                  <c:v>45076</c:v>
                </c:pt>
                <c:pt idx="1163">
                  <c:v>45077</c:v>
                </c:pt>
                <c:pt idx="1164">
                  <c:v>45078</c:v>
                </c:pt>
                <c:pt idx="1165">
                  <c:v>45079</c:v>
                </c:pt>
                <c:pt idx="1166">
                  <c:v>45080</c:v>
                </c:pt>
                <c:pt idx="1167">
                  <c:v>45081</c:v>
                </c:pt>
                <c:pt idx="1168">
                  <c:v>45082</c:v>
                </c:pt>
                <c:pt idx="1169">
                  <c:v>45083</c:v>
                </c:pt>
                <c:pt idx="1170">
                  <c:v>45084</c:v>
                </c:pt>
                <c:pt idx="1171">
                  <c:v>45085</c:v>
                </c:pt>
                <c:pt idx="1172">
                  <c:v>45086</c:v>
                </c:pt>
                <c:pt idx="1173">
                  <c:v>45087</c:v>
                </c:pt>
                <c:pt idx="1174">
                  <c:v>45088</c:v>
                </c:pt>
                <c:pt idx="1175">
                  <c:v>45089</c:v>
                </c:pt>
                <c:pt idx="1176">
                  <c:v>45090</c:v>
                </c:pt>
                <c:pt idx="1177">
                  <c:v>45091</c:v>
                </c:pt>
                <c:pt idx="1178">
                  <c:v>45092</c:v>
                </c:pt>
                <c:pt idx="1179">
                  <c:v>45093</c:v>
                </c:pt>
                <c:pt idx="1180">
                  <c:v>45094</c:v>
                </c:pt>
                <c:pt idx="1181">
                  <c:v>45095</c:v>
                </c:pt>
                <c:pt idx="1182">
                  <c:v>45096</c:v>
                </c:pt>
                <c:pt idx="1183">
                  <c:v>45097</c:v>
                </c:pt>
                <c:pt idx="1184">
                  <c:v>45098</c:v>
                </c:pt>
                <c:pt idx="1185">
                  <c:v>45099</c:v>
                </c:pt>
                <c:pt idx="1186">
                  <c:v>45100</c:v>
                </c:pt>
                <c:pt idx="1187">
                  <c:v>45101</c:v>
                </c:pt>
                <c:pt idx="1188">
                  <c:v>45102</c:v>
                </c:pt>
                <c:pt idx="1189">
                  <c:v>45103</c:v>
                </c:pt>
                <c:pt idx="1190">
                  <c:v>45104</c:v>
                </c:pt>
                <c:pt idx="1191">
                  <c:v>45105</c:v>
                </c:pt>
                <c:pt idx="1192">
                  <c:v>45106</c:v>
                </c:pt>
                <c:pt idx="1193">
                  <c:v>45107</c:v>
                </c:pt>
                <c:pt idx="1194">
                  <c:v>45108</c:v>
                </c:pt>
                <c:pt idx="1195">
                  <c:v>45109</c:v>
                </c:pt>
                <c:pt idx="1196">
                  <c:v>45110</c:v>
                </c:pt>
                <c:pt idx="1197">
                  <c:v>45111</c:v>
                </c:pt>
                <c:pt idx="1198">
                  <c:v>45112</c:v>
                </c:pt>
                <c:pt idx="1199">
                  <c:v>45113</c:v>
                </c:pt>
                <c:pt idx="1200">
                  <c:v>45114</c:v>
                </c:pt>
                <c:pt idx="1201">
                  <c:v>45115</c:v>
                </c:pt>
                <c:pt idx="1202">
                  <c:v>45116</c:v>
                </c:pt>
                <c:pt idx="1203">
                  <c:v>45117</c:v>
                </c:pt>
                <c:pt idx="1204">
                  <c:v>45118</c:v>
                </c:pt>
                <c:pt idx="1205">
                  <c:v>45119</c:v>
                </c:pt>
                <c:pt idx="1206">
                  <c:v>45120</c:v>
                </c:pt>
                <c:pt idx="1207">
                  <c:v>45121</c:v>
                </c:pt>
                <c:pt idx="1208">
                  <c:v>45122</c:v>
                </c:pt>
                <c:pt idx="1209">
                  <c:v>45123</c:v>
                </c:pt>
                <c:pt idx="1210">
                  <c:v>45124</c:v>
                </c:pt>
                <c:pt idx="1211">
                  <c:v>45125</c:v>
                </c:pt>
                <c:pt idx="1212">
                  <c:v>45126</c:v>
                </c:pt>
                <c:pt idx="1213">
                  <c:v>45127</c:v>
                </c:pt>
                <c:pt idx="1214">
                  <c:v>45128</c:v>
                </c:pt>
                <c:pt idx="1215">
                  <c:v>45129</c:v>
                </c:pt>
                <c:pt idx="1216">
                  <c:v>45130</c:v>
                </c:pt>
                <c:pt idx="1217">
                  <c:v>45131</c:v>
                </c:pt>
                <c:pt idx="1218">
                  <c:v>45132</c:v>
                </c:pt>
                <c:pt idx="1219">
                  <c:v>45133</c:v>
                </c:pt>
                <c:pt idx="1220">
                  <c:v>45134</c:v>
                </c:pt>
                <c:pt idx="1221">
                  <c:v>45135</c:v>
                </c:pt>
                <c:pt idx="1222">
                  <c:v>45136</c:v>
                </c:pt>
                <c:pt idx="1223">
                  <c:v>45137</c:v>
                </c:pt>
                <c:pt idx="1224">
                  <c:v>45138</c:v>
                </c:pt>
                <c:pt idx="1225">
                  <c:v>45139</c:v>
                </c:pt>
                <c:pt idx="1226">
                  <c:v>45140</c:v>
                </c:pt>
                <c:pt idx="1227">
                  <c:v>45141</c:v>
                </c:pt>
                <c:pt idx="1228">
                  <c:v>45142</c:v>
                </c:pt>
                <c:pt idx="1229">
                  <c:v>45143</c:v>
                </c:pt>
                <c:pt idx="1230">
                  <c:v>45144</c:v>
                </c:pt>
                <c:pt idx="1231">
                  <c:v>45145</c:v>
                </c:pt>
                <c:pt idx="1232">
                  <c:v>45146</c:v>
                </c:pt>
                <c:pt idx="1233">
                  <c:v>45147</c:v>
                </c:pt>
                <c:pt idx="1234">
                  <c:v>45148</c:v>
                </c:pt>
                <c:pt idx="1235">
                  <c:v>45149</c:v>
                </c:pt>
                <c:pt idx="1236">
                  <c:v>45150</c:v>
                </c:pt>
                <c:pt idx="1237">
                  <c:v>45151</c:v>
                </c:pt>
                <c:pt idx="1238">
                  <c:v>45152</c:v>
                </c:pt>
                <c:pt idx="1239">
                  <c:v>45153</c:v>
                </c:pt>
                <c:pt idx="1240">
                  <c:v>45154</c:v>
                </c:pt>
                <c:pt idx="1241">
                  <c:v>45155</c:v>
                </c:pt>
                <c:pt idx="1242">
                  <c:v>45156</c:v>
                </c:pt>
                <c:pt idx="1243">
                  <c:v>45157</c:v>
                </c:pt>
                <c:pt idx="1244">
                  <c:v>45158</c:v>
                </c:pt>
                <c:pt idx="1245">
                  <c:v>45159</c:v>
                </c:pt>
                <c:pt idx="1246">
                  <c:v>45160</c:v>
                </c:pt>
                <c:pt idx="1247">
                  <c:v>45161</c:v>
                </c:pt>
                <c:pt idx="1248">
                  <c:v>45162</c:v>
                </c:pt>
                <c:pt idx="1249">
                  <c:v>45163</c:v>
                </c:pt>
                <c:pt idx="1250">
                  <c:v>45164</c:v>
                </c:pt>
                <c:pt idx="1251">
                  <c:v>45165</c:v>
                </c:pt>
                <c:pt idx="1252">
                  <c:v>45166</c:v>
                </c:pt>
                <c:pt idx="1253">
                  <c:v>45167</c:v>
                </c:pt>
                <c:pt idx="1254">
                  <c:v>45168</c:v>
                </c:pt>
                <c:pt idx="1255">
                  <c:v>45169</c:v>
                </c:pt>
                <c:pt idx="1256">
                  <c:v>45170</c:v>
                </c:pt>
                <c:pt idx="1257">
                  <c:v>45171</c:v>
                </c:pt>
                <c:pt idx="1258">
                  <c:v>45172</c:v>
                </c:pt>
                <c:pt idx="1259">
                  <c:v>45173</c:v>
                </c:pt>
                <c:pt idx="1260">
                  <c:v>45174</c:v>
                </c:pt>
                <c:pt idx="1261">
                  <c:v>45175</c:v>
                </c:pt>
                <c:pt idx="1262">
                  <c:v>45176</c:v>
                </c:pt>
                <c:pt idx="1263">
                  <c:v>45177</c:v>
                </c:pt>
                <c:pt idx="1264">
                  <c:v>45178</c:v>
                </c:pt>
                <c:pt idx="1265">
                  <c:v>45179</c:v>
                </c:pt>
                <c:pt idx="1266">
                  <c:v>45180</c:v>
                </c:pt>
                <c:pt idx="1267">
                  <c:v>45181</c:v>
                </c:pt>
                <c:pt idx="1268">
                  <c:v>45182</c:v>
                </c:pt>
                <c:pt idx="1269">
                  <c:v>45183</c:v>
                </c:pt>
                <c:pt idx="1270">
                  <c:v>45184</c:v>
                </c:pt>
                <c:pt idx="1271">
                  <c:v>45185</c:v>
                </c:pt>
                <c:pt idx="1272">
                  <c:v>45186</c:v>
                </c:pt>
                <c:pt idx="1273">
                  <c:v>45187</c:v>
                </c:pt>
                <c:pt idx="1274">
                  <c:v>45188</c:v>
                </c:pt>
                <c:pt idx="1275">
                  <c:v>45189</c:v>
                </c:pt>
                <c:pt idx="1276">
                  <c:v>45190</c:v>
                </c:pt>
                <c:pt idx="1277">
                  <c:v>45191</c:v>
                </c:pt>
                <c:pt idx="1278">
                  <c:v>45192</c:v>
                </c:pt>
                <c:pt idx="1279">
                  <c:v>45193</c:v>
                </c:pt>
                <c:pt idx="1280">
                  <c:v>45194</c:v>
                </c:pt>
                <c:pt idx="1281">
                  <c:v>45195</c:v>
                </c:pt>
                <c:pt idx="1282">
                  <c:v>45196</c:v>
                </c:pt>
                <c:pt idx="1283">
                  <c:v>45197</c:v>
                </c:pt>
                <c:pt idx="1284">
                  <c:v>45198</c:v>
                </c:pt>
                <c:pt idx="1285">
                  <c:v>45199</c:v>
                </c:pt>
                <c:pt idx="1286">
                  <c:v>45200</c:v>
                </c:pt>
                <c:pt idx="1287">
                  <c:v>45201</c:v>
                </c:pt>
                <c:pt idx="1288">
                  <c:v>45202</c:v>
                </c:pt>
                <c:pt idx="1289">
                  <c:v>45203</c:v>
                </c:pt>
                <c:pt idx="1290">
                  <c:v>45204</c:v>
                </c:pt>
                <c:pt idx="1291">
                  <c:v>45205</c:v>
                </c:pt>
                <c:pt idx="1292">
                  <c:v>45206</c:v>
                </c:pt>
                <c:pt idx="1293">
                  <c:v>45207</c:v>
                </c:pt>
                <c:pt idx="1294">
                  <c:v>45208</c:v>
                </c:pt>
                <c:pt idx="1295">
                  <c:v>45209</c:v>
                </c:pt>
                <c:pt idx="1296">
                  <c:v>45210</c:v>
                </c:pt>
                <c:pt idx="1297">
                  <c:v>45211</c:v>
                </c:pt>
                <c:pt idx="1298">
                  <c:v>45212</c:v>
                </c:pt>
                <c:pt idx="1299">
                  <c:v>45213</c:v>
                </c:pt>
                <c:pt idx="1300">
                  <c:v>45214</c:v>
                </c:pt>
                <c:pt idx="1301">
                  <c:v>45215</c:v>
                </c:pt>
                <c:pt idx="1302">
                  <c:v>45216</c:v>
                </c:pt>
                <c:pt idx="1303">
                  <c:v>45217</c:v>
                </c:pt>
                <c:pt idx="1304">
                  <c:v>45218</c:v>
                </c:pt>
                <c:pt idx="1305">
                  <c:v>45219</c:v>
                </c:pt>
                <c:pt idx="1306">
                  <c:v>45220</c:v>
                </c:pt>
                <c:pt idx="1307">
                  <c:v>45221</c:v>
                </c:pt>
                <c:pt idx="1308">
                  <c:v>45222</c:v>
                </c:pt>
                <c:pt idx="1309">
                  <c:v>45223</c:v>
                </c:pt>
                <c:pt idx="1310">
                  <c:v>45224</c:v>
                </c:pt>
                <c:pt idx="1311">
                  <c:v>45225</c:v>
                </c:pt>
                <c:pt idx="1312">
                  <c:v>45226</c:v>
                </c:pt>
                <c:pt idx="1313">
                  <c:v>45227</c:v>
                </c:pt>
                <c:pt idx="1314">
                  <c:v>45228</c:v>
                </c:pt>
                <c:pt idx="1315">
                  <c:v>45229</c:v>
                </c:pt>
                <c:pt idx="1316">
                  <c:v>45230</c:v>
                </c:pt>
                <c:pt idx="1317">
                  <c:v>45231</c:v>
                </c:pt>
                <c:pt idx="1318">
                  <c:v>45232</c:v>
                </c:pt>
                <c:pt idx="1319">
                  <c:v>45233</c:v>
                </c:pt>
                <c:pt idx="1320">
                  <c:v>45234</c:v>
                </c:pt>
                <c:pt idx="1321">
                  <c:v>45235</c:v>
                </c:pt>
                <c:pt idx="1322">
                  <c:v>45236</c:v>
                </c:pt>
                <c:pt idx="1323">
                  <c:v>45237</c:v>
                </c:pt>
                <c:pt idx="1324">
                  <c:v>45238</c:v>
                </c:pt>
                <c:pt idx="1325">
                  <c:v>45239</c:v>
                </c:pt>
                <c:pt idx="1326">
                  <c:v>45240</c:v>
                </c:pt>
                <c:pt idx="1327">
                  <c:v>45241</c:v>
                </c:pt>
                <c:pt idx="1328">
                  <c:v>45242</c:v>
                </c:pt>
                <c:pt idx="1329">
                  <c:v>45243</c:v>
                </c:pt>
                <c:pt idx="1330">
                  <c:v>45244</c:v>
                </c:pt>
                <c:pt idx="1331">
                  <c:v>45245</c:v>
                </c:pt>
                <c:pt idx="1332">
                  <c:v>45246</c:v>
                </c:pt>
                <c:pt idx="1333">
                  <c:v>45247</c:v>
                </c:pt>
                <c:pt idx="1334">
                  <c:v>45248</c:v>
                </c:pt>
                <c:pt idx="1335">
                  <c:v>45249</c:v>
                </c:pt>
                <c:pt idx="1336">
                  <c:v>45250</c:v>
                </c:pt>
                <c:pt idx="1337">
                  <c:v>45251</c:v>
                </c:pt>
                <c:pt idx="1338">
                  <c:v>45252</c:v>
                </c:pt>
                <c:pt idx="1339">
                  <c:v>45253</c:v>
                </c:pt>
                <c:pt idx="1340">
                  <c:v>45254</c:v>
                </c:pt>
                <c:pt idx="1341">
                  <c:v>45255</c:v>
                </c:pt>
                <c:pt idx="1342">
                  <c:v>45256</c:v>
                </c:pt>
                <c:pt idx="1343">
                  <c:v>45257</c:v>
                </c:pt>
                <c:pt idx="1344">
                  <c:v>45258</c:v>
                </c:pt>
                <c:pt idx="1345">
                  <c:v>45259</c:v>
                </c:pt>
                <c:pt idx="1346">
                  <c:v>45260</c:v>
                </c:pt>
                <c:pt idx="1347">
                  <c:v>45261</c:v>
                </c:pt>
                <c:pt idx="1348">
                  <c:v>45262</c:v>
                </c:pt>
                <c:pt idx="1349">
                  <c:v>45263</c:v>
                </c:pt>
                <c:pt idx="1350">
                  <c:v>45264</c:v>
                </c:pt>
                <c:pt idx="1351">
                  <c:v>45265</c:v>
                </c:pt>
                <c:pt idx="1352">
                  <c:v>45266</c:v>
                </c:pt>
                <c:pt idx="1353">
                  <c:v>45267</c:v>
                </c:pt>
                <c:pt idx="1354">
                  <c:v>45268</c:v>
                </c:pt>
                <c:pt idx="1355">
                  <c:v>45269</c:v>
                </c:pt>
                <c:pt idx="1356">
                  <c:v>45270</c:v>
                </c:pt>
                <c:pt idx="1357">
                  <c:v>45271</c:v>
                </c:pt>
                <c:pt idx="1358">
                  <c:v>45272</c:v>
                </c:pt>
                <c:pt idx="1359">
                  <c:v>45273</c:v>
                </c:pt>
                <c:pt idx="1360">
                  <c:v>45274</c:v>
                </c:pt>
                <c:pt idx="1361">
                  <c:v>45275</c:v>
                </c:pt>
                <c:pt idx="1362">
                  <c:v>45276</c:v>
                </c:pt>
                <c:pt idx="1363">
                  <c:v>45277</c:v>
                </c:pt>
                <c:pt idx="1364">
                  <c:v>45278</c:v>
                </c:pt>
                <c:pt idx="1365">
                  <c:v>45279</c:v>
                </c:pt>
                <c:pt idx="1366">
                  <c:v>45280</c:v>
                </c:pt>
                <c:pt idx="1367">
                  <c:v>45281</c:v>
                </c:pt>
                <c:pt idx="1368">
                  <c:v>45282</c:v>
                </c:pt>
                <c:pt idx="1369">
                  <c:v>45287</c:v>
                </c:pt>
                <c:pt idx="1370">
                  <c:v>45288</c:v>
                </c:pt>
                <c:pt idx="1371">
                  <c:v>45289</c:v>
                </c:pt>
                <c:pt idx="1372">
                  <c:v>45293</c:v>
                </c:pt>
                <c:pt idx="1373">
                  <c:v>45294</c:v>
                </c:pt>
                <c:pt idx="1374">
                  <c:v>45295</c:v>
                </c:pt>
                <c:pt idx="1375">
                  <c:v>45296</c:v>
                </c:pt>
                <c:pt idx="1376">
                  <c:v>45297</c:v>
                </c:pt>
                <c:pt idx="1377">
                  <c:v>45298</c:v>
                </c:pt>
                <c:pt idx="1378">
                  <c:v>45299</c:v>
                </c:pt>
                <c:pt idx="1379">
                  <c:v>45300</c:v>
                </c:pt>
                <c:pt idx="1380">
                  <c:v>45301</c:v>
                </c:pt>
                <c:pt idx="1381">
                  <c:v>45302</c:v>
                </c:pt>
                <c:pt idx="1382">
                  <c:v>45303</c:v>
                </c:pt>
                <c:pt idx="1383">
                  <c:v>45304</c:v>
                </c:pt>
                <c:pt idx="1384">
                  <c:v>45305</c:v>
                </c:pt>
                <c:pt idx="1385">
                  <c:v>45306</c:v>
                </c:pt>
                <c:pt idx="1386">
                  <c:v>45307</c:v>
                </c:pt>
                <c:pt idx="1387">
                  <c:v>45308</c:v>
                </c:pt>
                <c:pt idx="1388">
                  <c:v>45309</c:v>
                </c:pt>
                <c:pt idx="1389">
                  <c:v>45310</c:v>
                </c:pt>
                <c:pt idx="1390">
                  <c:v>45311</c:v>
                </c:pt>
                <c:pt idx="1391">
                  <c:v>45312</c:v>
                </c:pt>
                <c:pt idx="1392">
                  <c:v>45313</c:v>
                </c:pt>
                <c:pt idx="1393">
                  <c:v>45314</c:v>
                </c:pt>
                <c:pt idx="1394">
                  <c:v>45315</c:v>
                </c:pt>
                <c:pt idx="1395">
                  <c:v>45316</c:v>
                </c:pt>
                <c:pt idx="1396">
                  <c:v>45317</c:v>
                </c:pt>
                <c:pt idx="1397">
                  <c:v>45318</c:v>
                </c:pt>
                <c:pt idx="1398">
                  <c:v>45319</c:v>
                </c:pt>
                <c:pt idx="1399">
                  <c:v>45320</c:v>
                </c:pt>
                <c:pt idx="1400">
                  <c:v>45321</c:v>
                </c:pt>
                <c:pt idx="1401">
                  <c:v>45322</c:v>
                </c:pt>
                <c:pt idx="1402">
                  <c:v>45323</c:v>
                </c:pt>
                <c:pt idx="1403">
                  <c:v>45324</c:v>
                </c:pt>
                <c:pt idx="1404">
                  <c:v>45325</c:v>
                </c:pt>
                <c:pt idx="1405">
                  <c:v>45326</c:v>
                </c:pt>
                <c:pt idx="1406">
                  <c:v>45327</c:v>
                </c:pt>
                <c:pt idx="1407">
                  <c:v>45328</c:v>
                </c:pt>
                <c:pt idx="1408">
                  <c:v>45329</c:v>
                </c:pt>
                <c:pt idx="1409">
                  <c:v>45330</c:v>
                </c:pt>
                <c:pt idx="1410">
                  <c:v>45331</c:v>
                </c:pt>
                <c:pt idx="1411">
                  <c:v>45332</c:v>
                </c:pt>
                <c:pt idx="1412">
                  <c:v>45333</c:v>
                </c:pt>
                <c:pt idx="1413">
                  <c:v>45334</c:v>
                </c:pt>
                <c:pt idx="1414">
                  <c:v>45335</c:v>
                </c:pt>
                <c:pt idx="1415">
                  <c:v>45336</c:v>
                </c:pt>
                <c:pt idx="1416">
                  <c:v>45337</c:v>
                </c:pt>
                <c:pt idx="1417">
                  <c:v>45338</c:v>
                </c:pt>
                <c:pt idx="1418">
                  <c:v>45339</c:v>
                </c:pt>
                <c:pt idx="1419">
                  <c:v>45340</c:v>
                </c:pt>
                <c:pt idx="1420">
                  <c:v>45341</c:v>
                </c:pt>
                <c:pt idx="1421">
                  <c:v>45342</c:v>
                </c:pt>
                <c:pt idx="1422">
                  <c:v>45343</c:v>
                </c:pt>
                <c:pt idx="1423">
                  <c:v>45344</c:v>
                </c:pt>
                <c:pt idx="1424">
                  <c:v>45345</c:v>
                </c:pt>
                <c:pt idx="1425">
                  <c:v>45346</c:v>
                </c:pt>
                <c:pt idx="1426">
                  <c:v>45347</c:v>
                </c:pt>
                <c:pt idx="1427">
                  <c:v>45348</c:v>
                </c:pt>
                <c:pt idx="1428">
                  <c:v>45349</c:v>
                </c:pt>
                <c:pt idx="1429">
                  <c:v>45350</c:v>
                </c:pt>
                <c:pt idx="1430">
                  <c:v>45351</c:v>
                </c:pt>
                <c:pt idx="1431">
                  <c:v>45352</c:v>
                </c:pt>
                <c:pt idx="1432">
                  <c:v>45353</c:v>
                </c:pt>
                <c:pt idx="1433">
                  <c:v>45354</c:v>
                </c:pt>
                <c:pt idx="1434">
                  <c:v>45355</c:v>
                </c:pt>
                <c:pt idx="1435">
                  <c:v>45356</c:v>
                </c:pt>
                <c:pt idx="1436">
                  <c:v>45357</c:v>
                </c:pt>
                <c:pt idx="1437">
                  <c:v>45358</c:v>
                </c:pt>
                <c:pt idx="1438">
                  <c:v>45359</c:v>
                </c:pt>
                <c:pt idx="1439">
                  <c:v>45360</c:v>
                </c:pt>
                <c:pt idx="1440">
                  <c:v>45361</c:v>
                </c:pt>
                <c:pt idx="1441">
                  <c:v>45362</c:v>
                </c:pt>
                <c:pt idx="1442">
                  <c:v>45363</c:v>
                </c:pt>
                <c:pt idx="1443">
                  <c:v>45364</c:v>
                </c:pt>
                <c:pt idx="1444">
                  <c:v>45365</c:v>
                </c:pt>
                <c:pt idx="1445">
                  <c:v>45366</c:v>
                </c:pt>
                <c:pt idx="1446">
                  <c:v>45367</c:v>
                </c:pt>
                <c:pt idx="1447">
                  <c:v>45368</c:v>
                </c:pt>
                <c:pt idx="1448">
                  <c:v>45369</c:v>
                </c:pt>
                <c:pt idx="1449">
                  <c:v>45370</c:v>
                </c:pt>
                <c:pt idx="1450">
                  <c:v>45371</c:v>
                </c:pt>
                <c:pt idx="1451">
                  <c:v>45372</c:v>
                </c:pt>
                <c:pt idx="1452">
                  <c:v>45373</c:v>
                </c:pt>
                <c:pt idx="1453">
                  <c:v>45374</c:v>
                </c:pt>
                <c:pt idx="1454">
                  <c:v>45376</c:v>
                </c:pt>
                <c:pt idx="1455">
                  <c:v>45377</c:v>
                </c:pt>
                <c:pt idx="1456">
                  <c:v>45378</c:v>
                </c:pt>
                <c:pt idx="1457">
                  <c:v>45379</c:v>
                </c:pt>
                <c:pt idx="1458">
                  <c:v>45384</c:v>
                </c:pt>
                <c:pt idx="1459">
                  <c:v>45385</c:v>
                </c:pt>
                <c:pt idx="1460">
                  <c:v>45386</c:v>
                </c:pt>
                <c:pt idx="1461">
                  <c:v>45387</c:v>
                </c:pt>
                <c:pt idx="1462">
                  <c:v>45388</c:v>
                </c:pt>
                <c:pt idx="1463">
                  <c:v>45389</c:v>
                </c:pt>
                <c:pt idx="1464">
                  <c:v>45390</c:v>
                </c:pt>
                <c:pt idx="1465">
                  <c:v>45391</c:v>
                </c:pt>
                <c:pt idx="1466">
                  <c:v>45392</c:v>
                </c:pt>
                <c:pt idx="1467">
                  <c:v>45393</c:v>
                </c:pt>
                <c:pt idx="1468">
                  <c:v>45394</c:v>
                </c:pt>
                <c:pt idx="1469">
                  <c:v>45395</c:v>
                </c:pt>
                <c:pt idx="1470">
                  <c:v>45396</c:v>
                </c:pt>
                <c:pt idx="1471">
                  <c:v>45397</c:v>
                </c:pt>
                <c:pt idx="1472">
                  <c:v>45398</c:v>
                </c:pt>
                <c:pt idx="1473">
                  <c:v>45399</c:v>
                </c:pt>
                <c:pt idx="1474">
                  <c:v>45400</c:v>
                </c:pt>
                <c:pt idx="1475">
                  <c:v>45401</c:v>
                </c:pt>
                <c:pt idx="1476">
                  <c:v>45402</c:v>
                </c:pt>
                <c:pt idx="1477">
                  <c:v>45403</c:v>
                </c:pt>
                <c:pt idx="1478">
                  <c:v>45404</c:v>
                </c:pt>
                <c:pt idx="1479">
                  <c:v>45405</c:v>
                </c:pt>
                <c:pt idx="1480">
                  <c:v>45406</c:v>
                </c:pt>
                <c:pt idx="1481">
                  <c:v>45407</c:v>
                </c:pt>
                <c:pt idx="1482">
                  <c:v>45408</c:v>
                </c:pt>
                <c:pt idx="1483">
                  <c:v>45409</c:v>
                </c:pt>
                <c:pt idx="1484">
                  <c:v>45410</c:v>
                </c:pt>
                <c:pt idx="1485">
                  <c:v>45411</c:v>
                </c:pt>
                <c:pt idx="1486">
                  <c:v>45412</c:v>
                </c:pt>
                <c:pt idx="1487">
                  <c:v>45414</c:v>
                </c:pt>
                <c:pt idx="1488">
                  <c:v>45415</c:v>
                </c:pt>
                <c:pt idx="1489">
                  <c:v>45416</c:v>
                </c:pt>
                <c:pt idx="1490">
                  <c:v>45417</c:v>
                </c:pt>
                <c:pt idx="1491">
                  <c:v>45418</c:v>
                </c:pt>
                <c:pt idx="1492">
                  <c:v>45419</c:v>
                </c:pt>
                <c:pt idx="1493">
                  <c:v>45420</c:v>
                </c:pt>
                <c:pt idx="1494">
                  <c:v>45421</c:v>
                </c:pt>
                <c:pt idx="1495">
                  <c:v>45422</c:v>
                </c:pt>
                <c:pt idx="1496">
                  <c:v>45423</c:v>
                </c:pt>
                <c:pt idx="1497">
                  <c:v>45424</c:v>
                </c:pt>
                <c:pt idx="1498">
                  <c:v>45425</c:v>
                </c:pt>
                <c:pt idx="1499">
                  <c:v>45426</c:v>
                </c:pt>
                <c:pt idx="1500">
                  <c:v>45427</c:v>
                </c:pt>
                <c:pt idx="1501">
                  <c:v>45428</c:v>
                </c:pt>
                <c:pt idx="1502">
                  <c:v>45429</c:v>
                </c:pt>
                <c:pt idx="1503">
                  <c:v>45430</c:v>
                </c:pt>
                <c:pt idx="1504">
                  <c:v>45431</c:v>
                </c:pt>
                <c:pt idx="1505">
                  <c:v>45432</c:v>
                </c:pt>
                <c:pt idx="1506">
                  <c:v>45433</c:v>
                </c:pt>
                <c:pt idx="1507">
                  <c:v>45434</c:v>
                </c:pt>
                <c:pt idx="1508">
                  <c:v>45435</c:v>
                </c:pt>
                <c:pt idx="1509">
                  <c:v>45436</c:v>
                </c:pt>
                <c:pt idx="1510">
                  <c:v>45437</c:v>
                </c:pt>
                <c:pt idx="1511">
                  <c:v>45438</c:v>
                </c:pt>
                <c:pt idx="1512">
                  <c:v>45439</c:v>
                </c:pt>
                <c:pt idx="1513">
                  <c:v>45440</c:v>
                </c:pt>
                <c:pt idx="1514">
                  <c:v>45441</c:v>
                </c:pt>
                <c:pt idx="1515">
                  <c:v>45442</c:v>
                </c:pt>
                <c:pt idx="1516">
                  <c:v>45443</c:v>
                </c:pt>
                <c:pt idx="1517">
                  <c:v>45444</c:v>
                </c:pt>
                <c:pt idx="1518">
                  <c:v>45445</c:v>
                </c:pt>
                <c:pt idx="1519">
                  <c:v>45446</c:v>
                </c:pt>
                <c:pt idx="1520">
                  <c:v>45447</c:v>
                </c:pt>
                <c:pt idx="1521">
                  <c:v>45448</c:v>
                </c:pt>
                <c:pt idx="1522">
                  <c:v>45449</c:v>
                </c:pt>
                <c:pt idx="1523">
                  <c:v>45450</c:v>
                </c:pt>
                <c:pt idx="1524">
                  <c:v>45453</c:v>
                </c:pt>
                <c:pt idx="1525">
                  <c:v>45454</c:v>
                </c:pt>
                <c:pt idx="1526">
                  <c:v>45455</c:v>
                </c:pt>
                <c:pt idx="1527">
                  <c:v>45456</c:v>
                </c:pt>
                <c:pt idx="1528">
                  <c:v>45457</c:v>
                </c:pt>
                <c:pt idx="1529">
                  <c:v>45458</c:v>
                </c:pt>
                <c:pt idx="1530">
                  <c:v>45459</c:v>
                </c:pt>
                <c:pt idx="1531">
                  <c:v>45460</c:v>
                </c:pt>
                <c:pt idx="1532">
                  <c:v>45461</c:v>
                </c:pt>
                <c:pt idx="1533">
                  <c:v>45462</c:v>
                </c:pt>
                <c:pt idx="1534">
                  <c:v>45463</c:v>
                </c:pt>
                <c:pt idx="1535">
                  <c:v>45464</c:v>
                </c:pt>
                <c:pt idx="1536">
                  <c:v>45465</c:v>
                </c:pt>
                <c:pt idx="1537">
                  <c:v>45466</c:v>
                </c:pt>
                <c:pt idx="1538">
                  <c:v>45467</c:v>
                </c:pt>
                <c:pt idx="1539">
                  <c:v>45468</c:v>
                </c:pt>
                <c:pt idx="1540">
                  <c:v>45469</c:v>
                </c:pt>
                <c:pt idx="1541">
                  <c:v>45470</c:v>
                </c:pt>
                <c:pt idx="1542">
                  <c:v>45471</c:v>
                </c:pt>
                <c:pt idx="1543">
                  <c:v>45472</c:v>
                </c:pt>
                <c:pt idx="1544">
                  <c:v>45473</c:v>
                </c:pt>
                <c:pt idx="1545">
                  <c:v>45474</c:v>
                </c:pt>
                <c:pt idx="1546">
                  <c:v>45475</c:v>
                </c:pt>
                <c:pt idx="1547">
                  <c:v>45476</c:v>
                </c:pt>
                <c:pt idx="1548">
                  <c:v>45477</c:v>
                </c:pt>
                <c:pt idx="1549">
                  <c:v>45478</c:v>
                </c:pt>
                <c:pt idx="1550">
                  <c:v>45479</c:v>
                </c:pt>
                <c:pt idx="1551">
                  <c:v>45480</c:v>
                </c:pt>
                <c:pt idx="1552">
                  <c:v>45481</c:v>
                </c:pt>
                <c:pt idx="1553">
                  <c:v>45482</c:v>
                </c:pt>
                <c:pt idx="1554">
                  <c:v>45483</c:v>
                </c:pt>
                <c:pt idx="1555">
                  <c:v>45484</c:v>
                </c:pt>
                <c:pt idx="1556">
                  <c:v>45485</c:v>
                </c:pt>
                <c:pt idx="1557">
                  <c:v>45486</c:v>
                </c:pt>
                <c:pt idx="1558">
                  <c:v>45487</c:v>
                </c:pt>
                <c:pt idx="1559">
                  <c:v>45488</c:v>
                </c:pt>
                <c:pt idx="1560">
                  <c:v>45489</c:v>
                </c:pt>
                <c:pt idx="1561">
                  <c:v>45490</c:v>
                </c:pt>
                <c:pt idx="1562">
                  <c:v>45491</c:v>
                </c:pt>
                <c:pt idx="1563">
                  <c:v>45492</c:v>
                </c:pt>
                <c:pt idx="1564">
                  <c:v>45493</c:v>
                </c:pt>
                <c:pt idx="1565">
                  <c:v>45494</c:v>
                </c:pt>
                <c:pt idx="1566">
                  <c:v>45495</c:v>
                </c:pt>
                <c:pt idx="1567">
                  <c:v>45496</c:v>
                </c:pt>
                <c:pt idx="1568">
                  <c:v>45497</c:v>
                </c:pt>
                <c:pt idx="1569">
                  <c:v>45498</c:v>
                </c:pt>
                <c:pt idx="1570">
                  <c:v>45499</c:v>
                </c:pt>
                <c:pt idx="1571">
                  <c:v>45500</c:v>
                </c:pt>
                <c:pt idx="1572">
                  <c:v>45501</c:v>
                </c:pt>
                <c:pt idx="1573">
                  <c:v>45502</c:v>
                </c:pt>
                <c:pt idx="1574">
                  <c:v>45503</c:v>
                </c:pt>
                <c:pt idx="1575">
                  <c:v>45504</c:v>
                </c:pt>
                <c:pt idx="1576">
                  <c:v>45505</c:v>
                </c:pt>
                <c:pt idx="1577">
                  <c:v>45506</c:v>
                </c:pt>
                <c:pt idx="1578">
                  <c:v>45507</c:v>
                </c:pt>
                <c:pt idx="1579">
                  <c:v>45508</c:v>
                </c:pt>
                <c:pt idx="1580">
                  <c:v>45509</c:v>
                </c:pt>
                <c:pt idx="1581">
                  <c:v>45510</c:v>
                </c:pt>
                <c:pt idx="1582">
                  <c:v>45511</c:v>
                </c:pt>
                <c:pt idx="1583">
                  <c:v>45512</c:v>
                </c:pt>
                <c:pt idx="1584">
                  <c:v>45513</c:v>
                </c:pt>
                <c:pt idx="1585">
                  <c:v>45514</c:v>
                </c:pt>
                <c:pt idx="1586">
                  <c:v>45515</c:v>
                </c:pt>
                <c:pt idx="1587">
                  <c:v>45516</c:v>
                </c:pt>
                <c:pt idx="1588">
                  <c:v>45517</c:v>
                </c:pt>
                <c:pt idx="1589">
                  <c:v>45518</c:v>
                </c:pt>
                <c:pt idx="1590">
                  <c:v>45519</c:v>
                </c:pt>
                <c:pt idx="1591">
                  <c:v>45520</c:v>
                </c:pt>
                <c:pt idx="1592">
                  <c:v>45521</c:v>
                </c:pt>
                <c:pt idx="1593">
                  <c:v>45522</c:v>
                </c:pt>
                <c:pt idx="1594">
                  <c:v>45523</c:v>
                </c:pt>
                <c:pt idx="1595">
                  <c:v>45524</c:v>
                </c:pt>
                <c:pt idx="1596">
                  <c:v>45525</c:v>
                </c:pt>
                <c:pt idx="1597">
                  <c:v>45526</c:v>
                </c:pt>
                <c:pt idx="1598">
                  <c:v>45527</c:v>
                </c:pt>
                <c:pt idx="1599">
                  <c:v>45528</c:v>
                </c:pt>
                <c:pt idx="1600">
                  <c:v>45529</c:v>
                </c:pt>
                <c:pt idx="1601">
                  <c:v>45530</c:v>
                </c:pt>
                <c:pt idx="1602">
                  <c:v>45531</c:v>
                </c:pt>
                <c:pt idx="1603">
                  <c:v>45532</c:v>
                </c:pt>
                <c:pt idx="1604">
                  <c:v>45533</c:v>
                </c:pt>
                <c:pt idx="1605">
                  <c:v>45534</c:v>
                </c:pt>
                <c:pt idx="1606">
                  <c:v>45535</c:v>
                </c:pt>
                <c:pt idx="1607">
                  <c:v>45536</c:v>
                </c:pt>
                <c:pt idx="1608">
                  <c:v>45537</c:v>
                </c:pt>
                <c:pt idx="1609">
                  <c:v>45538</c:v>
                </c:pt>
                <c:pt idx="1610">
                  <c:v>45539</c:v>
                </c:pt>
                <c:pt idx="1611">
                  <c:v>45540</c:v>
                </c:pt>
                <c:pt idx="1612">
                  <c:v>45541</c:v>
                </c:pt>
                <c:pt idx="1613">
                  <c:v>45542</c:v>
                </c:pt>
                <c:pt idx="1614">
                  <c:v>45543</c:v>
                </c:pt>
                <c:pt idx="1615">
                  <c:v>45544</c:v>
                </c:pt>
                <c:pt idx="1616">
                  <c:v>45545</c:v>
                </c:pt>
                <c:pt idx="1617">
                  <c:v>45546</c:v>
                </c:pt>
                <c:pt idx="1618">
                  <c:v>45547</c:v>
                </c:pt>
                <c:pt idx="1619">
                  <c:v>45548</c:v>
                </c:pt>
                <c:pt idx="1620">
                  <c:v>45549</c:v>
                </c:pt>
                <c:pt idx="1621">
                  <c:v>45550</c:v>
                </c:pt>
                <c:pt idx="1622">
                  <c:v>45551</c:v>
                </c:pt>
                <c:pt idx="1623">
                  <c:v>45552</c:v>
                </c:pt>
                <c:pt idx="1624">
                  <c:v>45553</c:v>
                </c:pt>
                <c:pt idx="1625">
                  <c:v>45554</c:v>
                </c:pt>
                <c:pt idx="1626">
                  <c:v>45555</c:v>
                </c:pt>
                <c:pt idx="1627">
                  <c:v>45556</c:v>
                </c:pt>
                <c:pt idx="1628">
                  <c:v>45557</c:v>
                </c:pt>
                <c:pt idx="1629">
                  <c:v>45558</c:v>
                </c:pt>
                <c:pt idx="1630">
                  <c:v>45559</c:v>
                </c:pt>
                <c:pt idx="1631">
                  <c:v>45560</c:v>
                </c:pt>
                <c:pt idx="1632">
                  <c:v>45561</c:v>
                </c:pt>
                <c:pt idx="1633">
                  <c:v>45562</c:v>
                </c:pt>
                <c:pt idx="1634">
                  <c:v>45563</c:v>
                </c:pt>
                <c:pt idx="1635">
                  <c:v>45564</c:v>
                </c:pt>
                <c:pt idx="1636">
                  <c:v>45565</c:v>
                </c:pt>
                <c:pt idx="1637">
                  <c:v>45566</c:v>
                </c:pt>
                <c:pt idx="1638">
                  <c:v>45567</c:v>
                </c:pt>
                <c:pt idx="1639">
                  <c:v>45568</c:v>
                </c:pt>
                <c:pt idx="1640">
                  <c:v>45569</c:v>
                </c:pt>
                <c:pt idx="1641">
                  <c:v>45570</c:v>
                </c:pt>
                <c:pt idx="1642">
                  <c:v>45571</c:v>
                </c:pt>
                <c:pt idx="1643">
                  <c:v>45572</c:v>
                </c:pt>
                <c:pt idx="1644">
                  <c:v>45573</c:v>
                </c:pt>
                <c:pt idx="1645">
                  <c:v>45574</c:v>
                </c:pt>
                <c:pt idx="1646">
                  <c:v>45575</c:v>
                </c:pt>
                <c:pt idx="1647">
                  <c:v>45576</c:v>
                </c:pt>
                <c:pt idx="1648">
                  <c:v>45577</c:v>
                </c:pt>
                <c:pt idx="1649">
                  <c:v>45578</c:v>
                </c:pt>
                <c:pt idx="1650">
                  <c:v>45579</c:v>
                </c:pt>
                <c:pt idx="1651">
                  <c:v>45580</c:v>
                </c:pt>
                <c:pt idx="1652">
                  <c:v>45581</c:v>
                </c:pt>
                <c:pt idx="1653">
                  <c:v>45582</c:v>
                </c:pt>
                <c:pt idx="1654">
                  <c:v>45583</c:v>
                </c:pt>
                <c:pt idx="1655">
                  <c:v>45584</c:v>
                </c:pt>
                <c:pt idx="1656">
                  <c:v>45585</c:v>
                </c:pt>
                <c:pt idx="1657">
                  <c:v>45586</c:v>
                </c:pt>
                <c:pt idx="1658">
                  <c:v>45587</c:v>
                </c:pt>
                <c:pt idx="1659">
                  <c:v>45588</c:v>
                </c:pt>
                <c:pt idx="1660">
                  <c:v>45589</c:v>
                </c:pt>
                <c:pt idx="1661">
                  <c:v>45590</c:v>
                </c:pt>
                <c:pt idx="1662">
                  <c:v>45591</c:v>
                </c:pt>
                <c:pt idx="1663">
                  <c:v>45592</c:v>
                </c:pt>
                <c:pt idx="1664">
                  <c:v>45593</c:v>
                </c:pt>
                <c:pt idx="1665">
                  <c:v>45594</c:v>
                </c:pt>
                <c:pt idx="1666">
                  <c:v>45595</c:v>
                </c:pt>
                <c:pt idx="1667">
                  <c:v>45596</c:v>
                </c:pt>
                <c:pt idx="1668">
                  <c:v>45597</c:v>
                </c:pt>
                <c:pt idx="1669">
                  <c:v>45598</c:v>
                </c:pt>
                <c:pt idx="1670">
                  <c:v>45599</c:v>
                </c:pt>
                <c:pt idx="1671">
                  <c:v>45600</c:v>
                </c:pt>
                <c:pt idx="1672">
                  <c:v>45601</c:v>
                </c:pt>
                <c:pt idx="1673">
                  <c:v>45602</c:v>
                </c:pt>
                <c:pt idx="1674">
                  <c:v>45603</c:v>
                </c:pt>
                <c:pt idx="1675">
                  <c:v>45604</c:v>
                </c:pt>
                <c:pt idx="1676">
                  <c:v>45605</c:v>
                </c:pt>
                <c:pt idx="1677">
                  <c:v>45606</c:v>
                </c:pt>
                <c:pt idx="1678">
                  <c:v>45607</c:v>
                </c:pt>
                <c:pt idx="1679">
                  <c:v>45608</c:v>
                </c:pt>
                <c:pt idx="1680">
                  <c:v>45609</c:v>
                </c:pt>
                <c:pt idx="1681">
                  <c:v>45610</c:v>
                </c:pt>
                <c:pt idx="1682">
                  <c:v>45611</c:v>
                </c:pt>
                <c:pt idx="1683">
                  <c:v>45612</c:v>
                </c:pt>
                <c:pt idx="1684">
                  <c:v>45613</c:v>
                </c:pt>
                <c:pt idx="1685">
                  <c:v>45614</c:v>
                </c:pt>
                <c:pt idx="1686">
                  <c:v>45615</c:v>
                </c:pt>
                <c:pt idx="1687">
                  <c:v>45616</c:v>
                </c:pt>
                <c:pt idx="1688">
                  <c:v>45617</c:v>
                </c:pt>
                <c:pt idx="1689">
                  <c:v>45618</c:v>
                </c:pt>
                <c:pt idx="1690">
                  <c:v>45619</c:v>
                </c:pt>
                <c:pt idx="1691">
                  <c:v>45620</c:v>
                </c:pt>
                <c:pt idx="1692">
                  <c:v>45621</c:v>
                </c:pt>
                <c:pt idx="1693">
                  <c:v>45622</c:v>
                </c:pt>
                <c:pt idx="1694">
                  <c:v>45623</c:v>
                </c:pt>
                <c:pt idx="1695">
                  <c:v>45624</c:v>
                </c:pt>
                <c:pt idx="1696">
                  <c:v>45625</c:v>
                </c:pt>
                <c:pt idx="1697">
                  <c:v>45626</c:v>
                </c:pt>
                <c:pt idx="1698">
                  <c:v>45627</c:v>
                </c:pt>
                <c:pt idx="1699">
                  <c:v>45628</c:v>
                </c:pt>
                <c:pt idx="1700">
                  <c:v>45629</c:v>
                </c:pt>
                <c:pt idx="1701">
                  <c:v>45630</c:v>
                </c:pt>
                <c:pt idx="1702">
                  <c:v>45631</c:v>
                </c:pt>
                <c:pt idx="1703">
                  <c:v>45632</c:v>
                </c:pt>
                <c:pt idx="1704">
                  <c:v>45633</c:v>
                </c:pt>
                <c:pt idx="1705">
                  <c:v>45634</c:v>
                </c:pt>
                <c:pt idx="1706">
                  <c:v>45635</c:v>
                </c:pt>
                <c:pt idx="1707">
                  <c:v>45636</c:v>
                </c:pt>
                <c:pt idx="1708">
                  <c:v>45637</c:v>
                </c:pt>
                <c:pt idx="1709">
                  <c:v>45638</c:v>
                </c:pt>
                <c:pt idx="1710">
                  <c:v>45639</c:v>
                </c:pt>
                <c:pt idx="1711">
                  <c:v>45640</c:v>
                </c:pt>
                <c:pt idx="1712">
                  <c:v>45641</c:v>
                </c:pt>
                <c:pt idx="1713">
                  <c:v>45642</c:v>
                </c:pt>
                <c:pt idx="1714">
                  <c:v>45643</c:v>
                </c:pt>
                <c:pt idx="1715">
                  <c:v>45644</c:v>
                </c:pt>
                <c:pt idx="1716">
                  <c:v>45645</c:v>
                </c:pt>
                <c:pt idx="1717">
                  <c:v>45646</c:v>
                </c:pt>
                <c:pt idx="1718">
                  <c:v>45647</c:v>
                </c:pt>
                <c:pt idx="1719">
                  <c:v>45648</c:v>
                </c:pt>
                <c:pt idx="1720">
                  <c:v>45649</c:v>
                </c:pt>
                <c:pt idx="1721">
                  <c:v>45653</c:v>
                </c:pt>
                <c:pt idx="1722">
                  <c:v>45654</c:v>
                </c:pt>
                <c:pt idx="1723">
                  <c:v>45655</c:v>
                </c:pt>
                <c:pt idx="1724">
                  <c:v>45656</c:v>
                </c:pt>
                <c:pt idx="1725">
                  <c:v>45659</c:v>
                </c:pt>
                <c:pt idx="1726">
                  <c:v>45660</c:v>
                </c:pt>
                <c:pt idx="1727">
                  <c:v>45661</c:v>
                </c:pt>
                <c:pt idx="1728">
                  <c:v>45662</c:v>
                </c:pt>
                <c:pt idx="1729">
                  <c:v>45663</c:v>
                </c:pt>
                <c:pt idx="1730">
                  <c:v>45664</c:v>
                </c:pt>
                <c:pt idx="1731">
                  <c:v>45665</c:v>
                </c:pt>
                <c:pt idx="1732">
                  <c:v>45666</c:v>
                </c:pt>
                <c:pt idx="1733">
                  <c:v>45667</c:v>
                </c:pt>
                <c:pt idx="1734">
                  <c:v>45668</c:v>
                </c:pt>
                <c:pt idx="1735">
                  <c:v>45669</c:v>
                </c:pt>
                <c:pt idx="1736">
                  <c:v>45670</c:v>
                </c:pt>
                <c:pt idx="1737">
                  <c:v>45671</c:v>
                </c:pt>
                <c:pt idx="1738">
                  <c:v>45672</c:v>
                </c:pt>
                <c:pt idx="1739">
                  <c:v>45673</c:v>
                </c:pt>
                <c:pt idx="1740">
                  <c:v>45674</c:v>
                </c:pt>
                <c:pt idx="1741">
                  <c:v>45675</c:v>
                </c:pt>
                <c:pt idx="1742">
                  <c:v>45676</c:v>
                </c:pt>
                <c:pt idx="1743">
                  <c:v>45677</c:v>
                </c:pt>
                <c:pt idx="1744">
                  <c:v>45678</c:v>
                </c:pt>
                <c:pt idx="1745">
                  <c:v>45679</c:v>
                </c:pt>
                <c:pt idx="1746">
                  <c:v>45680</c:v>
                </c:pt>
                <c:pt idx="1747">
                  <c:v>45681</c:v>
                </c:pt>
                <c:pt idx="1748">
                  <c:v>45682</c:v>
                </c:pt>
                <c:pt idx="1749">
                  <c:v>45683</c:v>
                </c:pt>
              </c:numCache>
            </c:numRef>
          </c:cat>
          <c:val>
            <c:numRef>
              <c:f>Tabelle1!$D$3:$D$1752</c:f>
              <c:numCache>
                <c:formatCode>General</c:formatCode>
                <c:ptCount val="1750"/>
                <c:pt idx="0">
                  <c:v>5.6390000000000002</c:v>
                </c:pt>
                <c:pt idx="1">
                  <c:v>5.6390000000000002</c:v>
                </c:pt>
                <c:pt idx="2">
                  <c:v>5.4379999999999997</c:v>
                </c:pt>
                <c:pt idx="3">
                  <c:v>5.6050000000000004</c:v>
                </c:pt>
                <c:pt idx="4">
                  <c:v>5.5609999999999999</c:v>
                </c:pt>
                <c:pt idx="5">
                  <c:v>5.55</c:v>
                </c:pt>
                <c:pt idx="6">
                  <c:v>5.3140000000000001</c:v>
                </c:pt>
                <c:pt idx="7">
                  <c:v>5.3140000000000001</c:v>
                </c:pt>
                <c:pt idx="8">
                  <c:v>5.3140000000000001</c:v>
                </c:pt>
                <c:pt idx="9">
                  <c:v>5.4130000000000003</c:v>
                </c:pt>
                <c:pt idx="10">
                  <c:v>5.5839999999999996</c:v>
                </c:pt>
                <c:pt idx="11">
                  <c:v>5.68</c:v>
                </c:pt>
                <c:pt idx="12">
                  <c:v>5.7649999999999997</c:v>
                </c:pt>
                <c:pt idx="13">
                  <c:v>5.73</c:v>
                </c:pt>
                <c:pt idx="14">
                  <c:v>5.73</c:v>
                </c:pt>
                <c:pt idx="15">
                  <c:v>5.73</c:v>
                </c:pt>
                <c:pt idx="16">
                  <c:v>6.0149999999999997</c:v>
                </c:pt>
                <c:pt idx="17">
                  <c:v>6.1180000000000003</c:v>
                </c:pt>
                <c:pt idx="18">
                  <c:v>6.2789999999999999</c:v>
                </c:pt>
                <c:pt idx="19">
                  <c:v>6.5979999999999999</c:v>
                </c:pt>
                <c:pt idx="20">
                  <c:v>6.6710000000000003</c:v>
                </c:pt>
                <c:pt idx="21">
                  <c:v>6.6710000000000003</c:v>
                </c:pt>
                <c:pt idx="22">
                  <c:v>6.6710000000000003</c:v>
                </c:pt>
                <c:pt idx="23">
                  <c:v>6.65</c:v>
                </c:pt>
                <c:pt idx="24">
                  <c:v>6.8490000000000002</c:v>
                </c:pt>
                <c:pt idx="25">
                  <c:v>7.2729999999999997</c:v>
                </c:pt>
                <c:pt idx="26">
                  <c:v>7.14</c:v>
                </c:pt>
                <c:pt idx="27">
                  <c:v>6.7530000000000001</c:v>
                </c:pt>
                <c:pt idx="28">
                  <c:v>6.7530000000000001</c:v>
                </c:pt>
                <c:pt idx="29">
                  <c:v>6.6749999999999998</c:v>
                </c:pt>
                <c:pt idx="30">
                  <c:v>6.25</c:v>
                </c:pt>
                <c:pt idx="31">
                  <c:v>6.0010000000000003</c:v>
                </c:pt>
                <c:pt idx="32">
                  <c:v>6.085</c:v>
                </c:pt>
                <c:pt idx="33">
                  <c:v>5.6260000000000003</c:v>
                </c:pt>
                <c:pt idx="34">
                  <c:v>6.1959999999999997</c:v>
                </c:pt>
                <c:pt idx="35">
                  <c:v>6.3</c:v>
                </c:pt>
                <c:pt idx="36">
                  <c:v>6.05</c:v>
                </c:pt>
                <c:pt idx="37">
                  <c:v>6.1639999999999997</c:v>
                </c:pt>
                <c:pt idx="38">
                  <c:v>5.9790000000000001</c:v>
                </c:pt>
                <c:pt idx="39">
                  <c:v>6.375</c:v>
                </c:pt>
                <c:pt idx="40">
                  <c:v>6.0759999999999996</c:v>
                </c:pt>
                <c:pt idx="41">
                  <c:v>5.88</c:v>
                </c:pt>
                <c:pt idx="42">
                  <c:v>5.88</c:v>
                </c:pt>
                <c:pt idx="43">
                  <c:v>5.6440000000000001</c:v>
                </c:pt>
                <c:pt idx="44">
                  <c:v>5.2089999999999996</c:v>
                </c:pt>
                <c:pt idx="45">
                  <c:v>5.7290000000000001</c:v>
                </c:pt>
                <c:pt idx="46">
                  <c:v>5.4450000000000003</c:v>
                </c:pt>
                <c:pt idx="47">
                  <c:v>4.5960000000000001</c:v>
                </c:pt>
                <c:pt idx="48">
                  <c:v>5.125</c:v>
                </c:pt>
                <c:pt idx="49">
                  <c:v>5.125</c:v>
                </c:pt>
                <c:pt idx="50">
                  <c:v>4.415</c:v>
                </c:pt>
                <c:pt idx="51">
                  <c:v>4.7720000000000002</c:v>
                </c:pt>
                <c:pt idx="52">
                  <c:v>4.6079999999999997</c:v>
                </c:pt>
                <c:pt idx="53">
                  <c:v>4.95</c:v>
                </c:pt>
                <c:pt idx="54">
                  <c:v>4.6760000000000002</c:v>
                </c:pt>
                <c:pt idx="55">
                  <c:v>4.625</c:v>
                </c:pt>
                <c:pt idx="56">
                  <c:v>4.5999999999999996</c:v>
                </c:pt>
                <c:pt idx="57">
                  <c:v>5.048</c:v>
                </c:pt>
                <c:pt idx="58">
                  <c:v>5.76</c:v>
                </c:pt>
                <c:pt idx="59">
                  <c:v>5.54</c:v>
                </c:pt>
                <c:pt idx="60">
                  <c:v>5.8029999999999999</c:v>
                </c:pt>
                <c:pt idx="61">
                  <c:v>5.6459999999999999</c:v>
                </c:pt>
                <c:pt idx="62">
                  <c:v>5.6189999999999998</c:v>
                </c:pt>
                <c:pt idx="63">
                  <c:v>5.9850000000000003</c:v>
                </c:pt>
                <c:pt idx="64">
                  <c:v>5.9560000000000004</c:v>
                </c:pt>
                <c:pt idx="65">
                  <c:v>5.5250000000000004</c:v>
                </c:pt>
                <c:pt idx="66">
                  <c:v>5.8460000000000001</c:v>
                </c:pt>
                <c:pt idx="67">
                  <c:v>5.6189999999999998</c:v>
                </c:pt>
                <c:pt idx="68">
                  <c:v>5.5940000000000003</c:v>
                </c:pt>
                <c:pt idx="69">
                  <c:v>5.61</c:v>
                </c:pt>
                <c:pt idx="70">
                  <c:v>6.1760000000000002</c:v>
                </c:pt>
                <c:pt idx="71">
                  <c:v>5.9210000000000003</c:v>
                </c:pt>
                <c:pt idx="72">
                  <c:v>6.1130000000000004</c:v>
                </c:pt>
                <c:pt idx="73">
                  <c:v>5.9939999999999998</c:v>
                </c:pt>
                <c:pt idx="74">
                  <c:v>6.4210000000000003</c:v>
                </c:pt>
                <c:pt idx="75">
                  <c:v>6.423</c:v>
                </c:pt>
                <c:pt idx="76">
                  <c:v>6.8179999999999996</c:v>
                </c:pt>
                <c:pt idx="77">
                  <c:v>6.6689999999999996</c:v>
                </c:pt>
                <c:pt idx="78">
                  <c:v>6.6749999999999998</c:v>
                </c:pt>
                <c:pt idx="79">
                  <c:v>6.7</c:v>
                </c:pt>
                <c:pt idx="80">
                  <c:v>6.5880000000000001</c:v>
                </c:pt>
                <c:pt idx="81">
                  <c:v>6.2009999999999996</c:v>
                </c:pt>
                <c:pt idx="82">
                  <c:v>6.5549999999999997</c:v>
                </c:pt>
                <c:pt idx="83">
                  <c:v>6.4779999999999998</c:v>
                </c:pt>
                <c:pt idx="84">
                  <c:v>6.6660000000000004</c:v>
                </c:pt>
                <c:pt idx="85">
                  <c:v>6.6660000000000004</c:v>
                </c:pt>
                <c:pt idx="86">
                  <c:v>6.6660000000000004</c:v>
                </c:pt>
                <c:pt idx="87">
                  <c:v>6.8339999999999996</c:v>
                </c:pt>
                <c:pt idx="88">
                  <c:v>6.6310000000000002</c:v>
                </c:pt>
                <c:pt idx="89">
                  <c:v>6.8760000000000003</c:v>
                </c:pt>
                <c:pt idx="90">
                  <c:v>6.649</c:v>
                </c:pt>
                <c:pt idx="91">
                  <c:v>6.665</c:v>
                </c:pt>
                <c:pt idx="92">
                  <c:v>6.7949999999999999</c:v>
                </c:pt>
                <c:pt idx="93">
                  <c:v>6.8840000000000003</c:v>
                </c:pt>
                <c:pt idx="94">
                  <c:v>7.0149999999999997</c:v>
                </c:pt>
                <c:pt idx="95">
                  <c:v>7.1710000000000003</c:v>
                </c:pt>
                <c:pt idx="96">
                  <c:v>7.1710000000000003</c:v>
                </c:pt>
                <c:pt idx="97">
                  <c:v>7.1710000000000003</c:v>
                </c:pt>
                <c:pt idx="98">
                  <c:v>7.43</c:v>
                </c:pt>
                <c:pt idx="99">
                  <c:v>7.1349999999999998</c:v>
                </c:pt>
                <c:pt idx="100">
                  <c:v>7.1879999999999997</c:v>
                </c:pt>
                <c:pt idx="101">
                  <c:v>7.4260000000000002</c:v>
                </c:pt>
                <c:pt idx="102">
                  <c:v>7.8479999999999999</c:v>
                </c:pt>
                <c:pt idx="103">
                  <c:v>7.8479999999999999</c:v>
                </c:pt>
                <c:pt idx="104">
                  <c:v>7.8090000000000002</c:v>
                </c:pt>
                <c:pt idx="105">
                  <c:v>7.99</c:v>
                </c:pt>
                <c:pt idx="106">
                  <c:v>8.048</c:v>
                </c:pt>
                <c:pt idx="107">
                  <c:v>8.1630000000000003</c:v>
                </c:pt>
                <c:pt idx="108">
                  <c:v>8.0079999999999991</c:v>
                </c:pt>
                <c:pt idx="109">
                  <c:v>8.2509999999999994</c:v>
                </c:pt>
                <c:pt idx="110">
                  <c:v>8.2509999999999994</c:v>
                </c:pt>
                <c:pt idx="111">
                  <c:v>8.2349999999999994</c:v>
                </c:pt>
                <c:pt idx="112">
                  <c:v>8.5129999999999999</c:v>
                </c:pt>
                <c:pt idx="113">
                  <c:v>7.9429999999999996</c:v>
                </c:pt>
                <c:pt idx="114">
                  <c:v>7.7380000000000004</c:v>
                </c:pt>
                <c:pt idx="115">
                  <c:v>7.62</c:v>
                </c:pt>
                <c:pt idx="116">
                  <c:v>7.9539999999999997</c:v>
                </c:pt>
                <c:pt idx="117">
                  <c:v>7.9539999999999997</c:v>
                </c:pt>
                <c:pt idx="118">
                  <c:v>7.9539999999999997</c:v>
                </c:pt>
                <c:pt idx="119">
                  <c:v>7.8410000000000002</c:v>
                </c:pt>
                <c:pt idx="120">
                  <c:v>7.8860000000000001</c:v>
                </c:pt>
                <c:pt idx="121">
                  <c:v>7.78</c:v>
                </c:pt>
                <c:pt idx="122">
                  <c:v>7.6890000000000001</c:v>
                </c:pt>
                <c:pt idx="123">
                  <c:v>7.8630000000000004</c:v>
                </c:pt>
                <c:pt idx="124">
                  <c:v>7.8630000000000004</c:v>
                </c:pt>
                <c:pt idx="125">
                  <c:v>7.8630000000000004</c:v>
                </c:pt>
                <c:pt idx="126">
                  <c:v>7.7560000000000002</c:v>
                </c:pt>
                <c:pt idx="127">
                  <c:v>7.9480000000000004</c:v>
                </c:pt>
                <c:pt idx="128">
                  <c:v>8.2110000000000003</c:v>
                </c:pt>
                <c:pt idx="129">
                  <c:v>7.7679999999999998</c:v>
                </c:pt>
                <c:pt idx="130">
                  <c:v>7.9189999999999996</c:v>
                </c:pt>
                <c:pt idx="131">
                  <c:v>7.9189999999999996</c:v>
                </c:pt>
                <c:pt idx="132">
                  <c:v>7.7910000000000004</c:v>
                </c:pt>
                <c:pt idx="133">
                  <c:v>8.0879999999999992</c:v>
                </c:pt>
                <c:pt idx="134">
                  <c:v>8.016</c:v>
                </c:pt>
                <c:pt idx="135">
                  <c:v>8.1679999999999993</c:v>
                </c:pt>
                <c:pt idx="136">
                  <c:v>8.1940000000000008</c:v>
                </c:pt>
                <c:pt idx="137">
                  <c:v>8.2210000000000001</c:v>
                </c:pt>
                <c:pt idx="138">
                  <c:v>8.2210000000000001</c:v>
                </c:pt>
                <c:pt idx="139">
                  <c:v>8.2210000000000001</c:v>
                </c:pt>
                <c:pt idx="140">
                  <c:v>8.4480000000000004</c:v>
                </c:pt>
                <c:pt idx="141">
                  <c:v>8.3140000000000001</c:v>
                </c:pt>
                <c:pt idx="142">
                  <c:v>8.2010000000000005</c:v>
                </c:pt>
                <c:pt idx="143">
                  <c:v>8.4190000000000005</c:v>
                </c:pt>
                <c:pt idx="144">
                  <c:v>8.1180000000000003</c:v>
                </c:pt>
                <c:pt idx="145">
                  <c:v>8.1170000000000009</c:v>
                </c:pt>
                <c:pt idx="146">
                  <c:v>8.1170000000000009</c:v>
                </c:pt>
                <c:pt idx="147">
                  <c:v>8.2379999999999995</c:v>
                </c:pt>
                <c:pt idx="148">
                  <c:v>8.4039999999999999</c:v>
                </c:pt>
                <c:pt idx="149">
                  <c:v>8.42</c:v>
                </c:pt>
                <c:pt idx="150">
                  <c:v>8.5239999999999991</c:v>
                </c:pt>
                <c:pt idx="151">
                  <c:v>8.5679999999999996</c:v>
                </c:pt>
                <c:pt idx="152">
                  <c:v>8.5679999999999996</c:v>
                </c:pt>
                <c:pt idx="153">
                  <c:v>8.5679999999999996</c:v>
                </c:pt>
                <c:pt idx="154">
                  <c:v>8.6539999999999999</c:v>
                </c:pt>
                <c:pt idx="155">
                  <c:v>8.7289999999999992</c:v>
                </c:pt>
                <c:pt idx="156">
                  <c:v>8.9979999999999993</c:v>
                </c:pt>
                <c:pt idx="157">
                  <c:v>9.2530000000000001</c:v>
                </c:pt>
                <c:pt idx="158">
                  <c:v>9.2360000000000007</c:v>
                </c:pt>
                <c:pt idx="159">
                  <c:v>9.2360000000000007</c:v>
                </c:pt>
                <c:pt idx="160">
                  <c:v>9.2360000000000007</c:v>
                </c:pt>
                <c:pt idx="161">
                  <c:v>8.9510000000000005</c:v>
                </c:pt>
                <c:pt idx="162">
                  <c:v>9.0530000000000008</c:v>
                </c:pt>
                <c:pt idx="163">
                  <c:v>8.8650000000000002</c:v>
                </c:pt>
                <c:pt idx="164">
                  <c:v>8.7899999999999991</c:v>
                </c:pt>
                <c:pt idx="165">
                  <c:v>8.8740000000000006</c:v>
                </c:pt>
                <c:pt idx="166">
                  <c:v>8.8740000000000006</c:v>
                </c:pt>
                <c:pt idx="167">
                  <c:v>8.8740000000000006</c:v>
                </c:pt>
                <c:pt idx="168">
                  <c:v>9.1349999999999998</c:v>
                </c:pt>
                <c:pt idx="169">
                  <c:v>8.94</c:v>
                </c:pt>
                <c:pt idx="170">
                  <c:v>8.9600000000000009</c:v>
                </c:pt>
                <c:pt idx="171">
                  <c:v>8.7309999999999999</c:v>
                </c:pt>
                <c:pt idx="172">
                  <c:v>8.6940000000000008</c:v>
                </c:pt>
                <c:pt idx="173">
                  <c:v>8.6940000000000008</c:v>
                </c:pt>
                <c:pt idx="174">
                  <c:v>8.6940000000000008</c:v>
                </c:pt>
                <c:pt idx="175">
                  <c:v>8.8290000000000006</c:v>
                </c:pt>
                <c:pt idx="176">
                  <c:v>8.7690000000000001</c:v>
                </c:pt>
                <c:pt idx="177">
                  <c:v>8.8650000000000002</c:v>
                </c:pt>
                <c:pt idx="178">
                  <c:v>8.9849999999999994</c:v>
                </c:pt>
                <c:pt idx="179">
                  <c:v>8.9610000000000003</c:v>
                </c:pt>
                <c:pt idx="180">
                  <c:v>8.9610000000000003</c:v>
                </c:pt>
                <c:pt idx="181">
                  <c:v>8.9610000000000003</c:v>
                </c:pt>
                <c:pt idx="182">
                  <c:v>9.3179999999999996</c:v>
                </c:pt>
                <c:pt idx="183">
                  <c:v>9.4700000000000006</c:v>
                </c:pt>
                <c:pt idx="184">
                  <c:v>9.4550000000000001</c:v>
                </c:pt>
                <c:pt idx="185">
                  <c:v>9.4939999999999998</c:v>
                </c:pt>
                <c:pt idx="186">
                  <c:v>9.4510000000000005</c:v>
                </c:pt>
                <c:pt idx="187">
                  <c:v>9.4510000000000005</c:v>
                </c:pt>
                <c:pt idx="188">
                  <c:v>9.4510000000000005</c:v>
                </c:pt>
                <c:pt idx="189">
                  <c:v>9.4710000000000001</c:v>
                </c:pt>
                <c:pt idx="190">
                  <c:v>9.2230000000000008</c:v>
                </c:pt>
                <c:pt idx="191">
                  <c:v>9.6460000000000008</c:v>
                </c:pt>
                <c:pt idx="192">
                  <c:v>9.6389999999999993</c:v>
                </c:pt>
                <c:pt idx="193">
                  <c:v>9.7200000000000006</c:v>
                </c:pt>
                <c:pt idx="194">
                  <c:v>9.7200000000000006</c:v>
                </c:pt>
                <c:pt idx="195">
                  <c:v>9.7200000000000006</c:v>
                </c:pt>
                <c:pt idx="196">
                  <c:v>10.365</c:v>
                </c:pt>
                <c:pt idx="197">
                  <c:v>10.257999999999999</c:v>
                </c:pt>
                <c:pt idx="198">
                  <c:v>10.000999999999999</c:v>
                </c:pt>
                <c:pt idx="199">
                  <c:v>10.189</c:v>
                </c:pt>
                <c:pt idx="200">
                  <c:v>10.694000000000001</c:v>
                </c:pt>
                <c:pt idx="201">
                  <c:v>10.694000000000001</c:v>
                </c:pt>
                <c:pt idx="202">
                  <c:v>10.694000000000001</c:v>
                </c:pt>
                <c:pt idx="203">
                  <c:v>10.731</c:v>
                </c:pt>
                <c:pt idx="204">
                  <c:v>10.728999999999999</c:v>
                </c:pt>
                <c:pt idx="205">
                  <c:v>10.744999999999999</c:v>
                </c:pt>
                <c:pt idx="206">
                  <c:v>10.577999999999999</c:v>
                </c:pt>
                <c:pt idx="207">
                  <c:v>10.993</c:v>
                </c:pt>
                <c:pt idx="208">
                  <c:v>10.993</c:v>
                </c:pt>
                <c:pt idx="209">
                  <c:v>10.993</c:v>
                </c:pt>
                <c:pt idx="210">
                  <c:v>11.161</c:v>
                </c:pt>
                <c:pt idx="211">
                  <c:v>11.58</c:v>
                </c:pt>
                <c:pt idx="212">
                  <c:v>12.005000000000001</c:v>
                </c:pt>
                <c:pt idx="213">
                  <c:v>10.888</c:v>
                </c:pt>
                <c:pt idx="214">
                  <c:v>10.547000000000001</c:v>
                </c:pt>
                <c:pt idx="215">
                  <c:v>10.548</c:v>
                </c:pt>
                <c:pt idx="216">
                  <c:v>10.56</c:v>
                </c:pt>
                <c:pt idx="217">
                  <c:v>10.045999999999999</c:v>
                </c:pt>
                <c:pt idx="218">
                  <c:v>10.837999999999999</c:v>
                </c:pt>
                <c:pt idx="219">
                  <c:v>10.458</c:v>
                </c:pt>
                <c:pt idx="220">
                  <c:v>10.214</c:v>
                </c:pt>
                <c:pt idx="221">
                  <c:v>10.224</c:v>
                </c:pt>
                <c:pt idx="222">
                  <c:v>10.45</c:v>
                </c:pt>
                <c:pt idx="223">
                  <c:v>10.824</c:v>
                </c:pt>
                <c:pt idx="224">
                  <c:v>10.919</c:v>
                </c:pt>
                <c:pt idx="225">
                  <c:v>10.667</c:v>
                </c:pt>
                <c:pt idx="226">
                  <c:v>10.486000000000001</c:v>
                </c:pt>
                <c:pt idx="227">
                  <c:v>10.27</c:v>
                </c:pt>
                <c:pt idx="228">
                  <c:v>10.27</c:v>
                </c:pt>
                <c:pt idx="229">
                  <c:v>10.27</c:v>
                </c:pt>
                <c:pt idx="230">
                  <c:v>10.635999999999999</c:v>
                </c:pt>
                <c:pt idx="231">
                  <c:v>10.715999999999999</c:v>
                </c:pt>
                <c:pt idx="232">
                  <c:v>10.303000000000001</c:v>
                </c:pt>
                <c:pt idx="233">
                  <c:v>10.673</c:v>
                </c:pt>
                <c:pt idx="234">
                  <c:v>11.018000000000001</c:v>
                </c:pt>
                <c:pt idx="235">
                  <c:v>11.018000000000001</c:v>
                </c:pt>
                <c:pt idx="236">
                  <c:v>10.984</c:v>
                </c:pt>
                <c:pt idx="237">
                  <c:v>11.146000000000001</c:v>
                </c:pt>
                <c:pt idx="238">
                  <c:v>11.202999999999999</c:v>
                </c:pt>
                <c:pt idx="239">
                  <c:v>11.468999999999999</c:v>
                </c:pt>
                <c:pt idx="240">
                  <c:v>11.539</c:v>
                </c:pt>
                <c:pt idx="241">
                  <c:v>11.106</c:v>
                </c:pt>
                <c:pt idx="242">
                  <c:v>11.073</c:v>
                </c:pt>
                <c:pt idx="243">
                  <c:v>11.073</c:v>
                </c:pt>
                <c:pt idx="244">
                  <c:v>11.506</c:v>
                </c:pt>
                <c:pt idx="245">
                  <c:v>11.599</c:v>
                </c:pt>
                <c:pt idx="246">
                  <c:v>11.815</c:v>
                </c:pt>
                <c:pt idx="247">
                  <c:v>11.664999999999999</c:v>
                </c:pt>
                <c:pt idx="248">
                  <c:v>11.673</c:v>
                </c:pt>
                <c:pt idx="249">
                  <c:v>11.579000000000001</c:v>
                </c:pt>
                <c:pt idx="250">
                  <c:v>11.579000000000001</c:v>
                </c:pt>
                <c:pt idx="251">
                  <c:v>12.015000000000001</c:v>
                </c:pt>
                <c:pt idx="252">
                  <c:v>12.079000000000001</c:v>
                </c:pt>
                <c:pt idx="253">
                  <c:v>11.906000000000001</c:v>
                </c:pt>
                <c:pt idx="254">
                  <c:v>11.88</c:v>
                </c:pt>
                <c:pt idx="255">
                  <c:v>11.705</c:v>
                </c:pt>
                <c:pt idx="256">
                  <c:v>11.705</c:v>
                </c:pt>
                <c:pt idx="257">
                  <c:v>11.705</c:v>
                </c:pt>
                <c:pt idx="258">
                  <c:v>11.48</c:v>
                </c:pt>
                <c:pt idx="259">
                  <c:v>11.474</c:v>
                </c:pt>
                <c:pt idx="260">
                  <c:v>11.375999999999999</c:v>
                </c:pt>
                <c:pt idx="261">
                  <c:v>11.249000000000001</c:v>
                </c:pt>
                <c:pt idx="262">
                  <c:v>11.426</c:v>
                </c:pt>
                <c:pt idx="263">
                  <c:v>11.425000000000001</c:v>
                </c:pt>
                <c:pt idx="264">
                  <c:v>11.445</c:v>
                </c:pt>
                <c:pt idx="265">
                  <c:v>11.061</c:v>
                </c:pt>
                <c:pt idx="266">
                  <c:v>11.35</c:v>
                </c:pt>
                <c:pt idx="267">
                  <c:v>10.771000000000001</c:v>
                </c:pt>
                <c:pt idx="268">
                  <c:v>11</c:v>
                </c:pt>
                <c:pt idx="269">
                  <c:v>10.699</c:v>
                </c:pt>
                <c:pt idx="270">
                  <c:v>10.699</c:v>
                </c:pt>
                <c:pt idx="271">
                  <c:v>10.699</c:v>
                </c:pt>
                <c:pt idx="272">
                  <c:v>10.814</c:v>
                </c:pt>
                <c:pt idx="273">
                  <c:v>11.086</c:v>
                </c:pt>
                <c:pt idx="274">
                  <c:v>11.741</c:v>
                </c:pt>
                <c:pt idx="275">
                  <c:v>11.961</c:v>
                </c:pt>
                <c:pt idx="276">
                  <c:v>12.311</c:v>
                </c:pt>
                <c:pt idx="277">
                  <c:v>12.212999999999999</c:v>
                </c:pt>
                <c:pt idx="278">
                  <c:v>12.396000000000001</c:v>
                </c:pt>
                <c:pt idx="279">
                  <c:v>11.526</c:v>
                </c:pt>
                <c:pt idx="280">
                  <c:v>10.754</c:v>
                </c:pt>
                <c:pt idx="281">
                  <c:v>11.38</c:v>
                </c:pt>
                <c:pt idx="282">
                  <c:v>11.425000000000001</c:v>
                </c:pt>
                <c:pt idx="283">
                  <c:v>11.175000000000001</c:v>
                </c:pt>
                <c:pt idx="284">
                  <c:v>11.266</c:v>
                </c:pt>
                <c:pt idx="285">
                  <c:v>11.175000000000001</c:v>
                </c:pt>
                <c:pt idx="286">
                  <c:v>11.375999999999999</c:v>
                </c:pt>
                <c:pt idx="287">
                  <c:v>11.278</c:v>
                </c:pt>
                <c:pt idx="288">
                  <c:v>11.084</c:v>
                </c:pt>
                <c:pt idx="289">
                  <c:v>11.257999999999999</c:v>
                </c:pt>
                <c:pt idx="290">
                  <c:v>11.000999999999999</c:v>
                </c:pt>
                <c:pt idx="291">
                  <c:v>11.000999999999999</c:v>
                </c:pt>
                <c:pt idx="292">
                  <c:v>10.988</c:v>
                </c:pt>
                <c:pt idx="293">
                  <c:v>11.051</c:v>
                </c:pt>
                <c:pt idx="294">
                  <c:v>10.896000000000001</c:v>
                </c:pt>
                <c:pt idx="295">
                  <c:v>11.073</c:v>
                </c:pt>
                <c:pt idx="296">
                  <c:v>11.121</c:v>
                </c:pt>
                <c:pt idx="297">
                  <c:v>11.042999999999999</c:v>
                </c:pt>
                <c:pt idx="298">
                  <c:v>11.042999999999999</c:v>
                </c:pt>
                <c:pt idx="299">
                  <c:v>11.031000000000001</c:v>
                </c:pt>
                <c:pt idx="300">
                  <c:v>11.263</c:v>
                </c:pt>
                <c:pt idx="301">
                  <c:v>11.029</c:v>
                </c:pt>
                <c:pt idx="302">
                  <c:v>11.132999999999999</c:v>
                </c:pt>
                <c:pt idx="303">
                  <c:v>10.993</c:v>
                </c:pt>
                <c:pt idx="304">
                  <c:v>11.12</c:v>
                </c:pt>
                <c:pt idx="305">
                  <c:v>11.119</c:v>
                </c:pt>
                <c:pt idx="306">
                  <c:v>11.111000000000001</c:v>
                </c:pt>
                <c:pt idx="307">
                  <c:v>11.178000000000001</c:v>
                </c:pt>
                <c:pt idx="308">
                  <c:v>10.99</c:v>
                </c:pt>
                <c:pt idx="309">
                  <c:v>10.68</c:v>
                </c:pt>
                <c:pt idx="310">
                  <c:v>10.63</c:v>
                </c:pt>
                <c:pt idx="311">
                  <c:v>10.701000000000001</c:v>
                </c:pt>
                <c:pt idx="312">
                  <c:v>10.712999999999999</c:v>
                </c:pt>
                <c:pt idx="313">
                  <c:v>10.712999999999999</c:v>
                </c:pt>
                <c:pt idx="314">
                  <c:v>10.914999999999999</c:v>
                </c:pt>
                <c:pt idx="315">
                  <c:v>10.948</c:v>
                </c:pt>
                <c:pt idx="316">
                  <c:v>10.816000000000001</c:v>
                </c:pt>
                <c:pt idx="317">
                  <c:v>10.848000000000001</c:v>
                </c:pt>
                <c:pt idx="318">
                  <c:v>10.781000000000001</c:v>
                </c:pt>
                <c:pt idx="319">
                  <c:v>10.781000000000001</c:v>
                </c:pt>
                <c:pt idx="320">
                  <c:v>10.781000000000001</c:v>
                </c:pt>
                <c:pt idx="321">
                  <c:v>10.871</c:v>
                </c:pt>
                <c:pt idx="322">
                  <c:v>10.866</c:v>
                </c:pt>
                <c:pt idx="323">
                  <c:v>10.651</c:v>
                </c:pt>
                <c:pt idx="324">
                  <c:v>10.53</c:v>
                </c:pt>
                <c:pt idx="325">
                  <c:v>10.542999999999999</c:v>
                </c:pt>
                <c:pt idx="326">
                  <c:v>10.494999999999999</c:v>
                </c:pt>
                <c:pt idx="327">
                  <c:v>10.673</c:v>
                </c:pt>
                <c:pt idx="328">
                  <c:v>10.881</c:v>
                </c:pt>
                <c:pt idx="329">
                  <c:v>10.343</c:v>
                </c:pt>
                <c:pt idx="330">
                  <c:v>10.82</c:v>
                </c:pt>
                <c:pt idx="331">
                  <c:v>10.85</c:v>
                </c:pt>
                <c:pt idx="332">
                  <c:v>10.85</c:v>
                </c:pt>
                <c:pt idx="333">
                  <c:v>10.85</c:v>
                </c:pt>
                <c:pt idx="334">
                  <c:v>11.191000000000001</c:v>
                </c:pt>
                <c:pt idx="335">
                  <c:v>11.007999999999999</c:v>
                </c:pt>
                <c:pt idx="336">
                  <c:v>11.099</c:v>
                </c:pt>
                <c:pt idx="337">
                  <c:v>10.819000000000001</c:v>
                </c:pt>
                <c:pt idx="338">
                  <c:v>10.599</c:v>
                </c:pt>
                <c:pt idx="339">
                  <c:v>10.599</c:v>
                </c:pt>
                <c:pt idx="340">
                  <c:v>10.599</c:v>
                </c:pt>
                <c:pt idx="341">
                  <c:v>10.683999999999999</c:v>
                </c:pt>
                <c:pt idx="342">
                  <c:v>10.741</c:v>
                </c:pt>
                <c:pt idx="343">
                  <c:v>11.055</c:v>
                </c:pt>
                <c:pt idx="344">
                  <c:v>11.28</c:v>
                </c:pt>
                <c:pt idx="345">
                  <c:v>11.281000000000001</c:v>
                </c:pt>
                <c:pt idx="346">
                  <c:v>11.3</c:v>
                </c:pt>
                <c:pt idx="347">
                  <c:v>11.3</c:v>
                </c:pt>
                <c:pt idx="348">
                  <c:v>11.202999999999999</c:v>
                </c:pt>
                <c:pt idx="349">
                  <c:v>11.03</c:v>
                </c:pt>
                <c:pt idx="350">
                  <c:v>10.641</c:v>
                </c:pt>
                <c:pt idx="351">
                  <c:v>10.728999999999999</c:v>
                </c:pt>
                <c:pt idx="352">
                  <c:v>10.638999999999999</c:v>
                </c:pt>
                <c:pt idx="353">
                  <c:v>10.638999999999999</c:v>
                </c:pt>
                <c:pt idx="354">
                  <c:v>10.648</c:v>
                </c:pt>
                <c:pt idx="355">
                  <c:v>10.936</c:v>
                </c:pt>
                <c:pt idx="356">
                  <c:v>11.236000000000001</c:v>
                </c:pt>
                <c:pt idx="357">
                  <c:v>11.215</c:v>
                </c:pt>
                <c:pt idx="358">
                  <c:v>11.393000000000001</c:v>
                </c:pt>
                <c:pt idx="359">
                  <c:v>11.253</c:v>
                </c:pt>
                <c:pt idx="360">
                  <c:v>11.253</c:v>
                </c:pt>
                <c:pt idx="361">
                  <c:v>11.253</c:v>
                </c:pt>
                <c:pt idx="362">
                  <c:v>11.962999999999999</c:v>
                </c:pt>
                <c:pt idx="363">
                  <c:v>11.765000000000001</c:v>
                </c:pt>
                <c:pt idx="364">
                  <c:v>12.218</c:v>
                </c:pt>
                <c:pt idx="365">
                  <c:v>12.565</c:v>
                </c:pt>
                <c:pt idx="366">
                  <c:v>12.259</c:v>
                </c:pt>
                <c:pt idx="367">
                  <c:v>12.259</c:v>
                </c:pt>
                <c:pt idx="368">
                  <c:v>12.269</c:v>
                </c:pt>
                <c:pt idx="369">
                  <c:v>12.44</c:v>
                </c:pt>
                <c:pt idx="370">
                  <c:v>12.615</c:v>
                </c:pt>
                <c:pt idx="371">
                  <c:v>12.371</c:v>
                </c:pt>
                <c:pt idx="372">
                  <c:v>12.233000000000001</c:v>
                </c:pt>
                <c:pt idx="373">
                  <c:v>12.27</c:v>
                </c:pt>
                <c:pt idx="374">
                  <c:v>12.298</c:v>
                </c:pt>
                <c:pt idx="375">
                  <c:v>12.281000000000001</c:v>
                </c:pt>
                <c:pt idx="376">
                  <c:v>11.79</c:v>
                </c:pt>
                <c:pt idx="377">
                  <c:v>11.576000000000001</c:v>
                </c:pt>
                <c:pt idx="378">
                  <c:v>12.073</c:v>
                </c:pt>
                <c:pt idx="379">
                  <c:v>10.881</c:v>
                </c:pt>
                <c:pt idx="380">
                  <c:v>11.319000000000001</c:v>
                </c:pt>
                <c:pt idx="381">
                  <c:v>11.319000000000001</c:v>
                </c:pt>
                <c:pt idx="382">
                  <c:v>11.319000000000001</c:v>
                </c:pt>
                <c:pt idx="383">
                  <c:v>11.471</c:v>
                </c:pt>
                <c:pt idx="384">
                  <c:v>11.081</c:v>
                </c:pt>
                <c:pt idx="385">
                  <c:v>10.61</c:v>
                </c:pt>
                <c:pt idx="386">
                  <c:v>10.285</c:v>
                </c:pt>
                <c:pt idx="387">
                  <c:v>10.448</c:v>
                </c:pt>
                <c:pt idx="388">
                  <c:v>9.7710000000000008</c:v>
                </c:pt>
                <c:pt idx="389">
                  <c:v>10.481</c:v>
                </c:pt>
                <c:pt idx="390">
                  <c:v>10.452999999999999</c:v>
                </c:pt>
                <c:pt idx="391">
                  <c:v>10.814</c:v>
                </c:pt>
                <c:pt idx="392">
                  <c:v>10.726000000000001</c:v>
                </c:pt>
                <c:pt idx="393">
                  <c:v>10.73</c:v>
                </c:pt>
                <c:pt idx="394">
                  <c:v>10.73</c:v>
                </c:pt>
                <c:pt idx="395">
                  <c:v>11.055</c:v>
                </c:pt>
                <c:pt idx="396">
                  <c:v>11.144</c:v>
                </c:pt>
                <c:pt idx="397">
                  <c:v>11.163</c:v>
                </c:pt>
                <c:pt idx="398">
                  <c:v>10.685</c:v>
                </c:pt>
                <c:pt idx="399">
                  <c:v>10.715</c:v>
                </c:pt>
                <c:pt idx="400">
                  <c:v>10.715</c:v>
                </c:pt>
                <c:pt idx="401">
                  <c:v>10.773999999999999</c:v>
                </c:pt>
                <c:pt idx="402">
                  <c:v>11.004</c:v>
                </c:pt>
                <c:pt idx="403">
                  <c:v>11.032999999999999</c:v>
                </c:pt>
                <c:pt idx="404">
                  <c:v>10.693</c:v>
                </c:pt>
                <c:pt idx="405">
                  <c:v>10.634</c:v>
                </c:pt>
                <c:pt idx="406">
                  <c:v>10.794</c:v>
                </c:pt>
                <c:pt idx="407">
                  <c:v>10.872999999999999</c:v>
                </c:pt>
                <c:pt idx="408">
                  <c:v>10.984</c:v>
                </c:pt>
                <c:pt idx="409">
                  <c:v>10.961</c:v>
                </c:pt>
                <c:pt idx="410">
                  <c:v>11.359</c:v>
                </c:pt>
                <c:pt idx="411">
                  <c:v>11.861000000000001</c:v>
                </c:pt>
                <c:pt idx="412">
                  <c:v>11.667999999999999</c:v>
                </c:pt>
                <c:pt idx="413">
                  <c:v>11.885999999999999</c:v>
                </c:pt>
                <c:pt idx="414">
                  <c:v>12.015000000000001</c:v>
                </c:pt>
                <c:pt idx="415">
                  <c:v>12.053000000000001</c:v>
                </c:pt>
                <c:pt idx="416">
                  <c:v>12.053000000000001</c:v>
                </c:pt>
                <c:pt idx="417">
                  <c:v>12.053000000000001</c:v>
                </c:pt>
                <c:pt idx="418">
                  <c:v>12.728</c:v>
                </c:pt>
                <c:pt idx="419">
                  <c:v>13.048</c:v>
                </c:pt>
                <c:pt idx="420">
                  <c:v>12.753</c:v>
                </c:pt>
                <c:pt idx="421">
                  <c:v>13.448</c:v>
                </c:pt>
                <c:pt idx="422">
                  <c:v>13.238</c:v>
                </c:pt>
                <c:pt idx="423">
                  <c:v>13.238</c:v>
                </c:pt>
                <c:pt idx="424">
                  <c:v>13.238</c:v>
                </c:pt>
                <c:pt idx="425">
                  <c:v>12.728</c:v>
                </c:pt>
                <c:pt idx="426">
                  <c:v>12.5</c:v>
                </c:pt>
                <c:pt idx="427">
                  <c:v>12.7</c:v>
                </c:pt>
                <c:pt idx="428">
                  <c:v>12.305999999999999</c:v>
                </c:pt>
                <c:pt idx="429">
                  <c:v>12.573</c:v>
                </c:pt>
                <c:pt idx="430">
                  <c:v>12.573</c:v>
                </c:pt>
                <c:pt idx="431">
                  <c:v>12.573</c:v>
                </c:pt>
                <c:pt idx="432">
                  <c:v>12.768000000000001</c:v>
                </c:pt>
                <c:pt idx="433">
                  <c:v>12.698</c:v>
                </c:pt>
                <c:pt idx="434">
                  <c:v>12.577999999999999</c:v>
                </c:pt>
                <c:pt idx="435">
                  <c:v>12.58</c:v>
                </c:pt>
                <c:pt idx="436">
                  <c:v>12.468</c:v>
                </c:pt>
                <c:pt idx="437">
                  <c:v>12.279</c:v>
                </c:pt>
                <c:pt idx="438">
                  <c:v>12.028</c:v>
                </c:pt>
                <c:pt idx="439">
                  <c:v>11.99</c:v>
                </c:pt>
                <c:pt idx="440">
                  <c:v>12.010999999999999</c:v>
                </c:pt>
                <c:pt idx="441">
                  <c:v>12.141</c:v>
                </c:pt>
                <c:pt idx="442">
                  <c:v>12.141</c:v>
                </c:pt>
                <c:pt idx="443">
                  <c:v>12.141</c:v>
                </c:pt>
                <c:pt idx="444">
                  <c:v>11.699</c:v>
                </c:pt>
                <c:pt idx="445">
                  <c:v>11.731</c:v>
                </c:pt>
                <c:pt idx="446">
                  <c:v>11.35</c:v>
                </c:pt>
                <c:pt idx="447">
                  <c:v>11.273999999999999</c:v>
                </c:pt>
                <c:pt idx="448">
                  <c:v>11.706</c:v>
                </c:pt>
                <c:pt idx="449">
                  <c:v>11.766</c:v>
                </c:pt>
                <c:pt idx="450">
                  <c:v>11.766</c:v>
                </c:pt>
                <c:pt idx="451">
                  <c:v>11.638</c:v>
                </c:pt>
                <c:pt idx="452">
                  <c:v>11.406000000000001</c:v>
                </c:pt>
                <c:pt idx="453">
                  <c:v>11.519</c:v>
                </c:pt>
                <c:pt idx="454">
                  <c:v>11.917999999999999</c:v>
                </c:pt>
                <c:pt idx="455">
                  <c:v>12.285</c:v>
                </c:pt>
                <c:pt idx="456">
                  <c:v>12.792999999999999</c:v>
                </c:pt>
                <c:pt idx="457">
                  <c:v>12.73</c:v>
                </c:pt>
                <c:pt idx="458">
                  <c:v>12.74</c:v>
                </c:pt>
                <c:pt idx="459">
                  <c:v>12.723000000000001</c:v>
                </c:pt>
                <c:pt idx="460">
                  <c:v>13.298</c:v>
                </c:pt>
                <c:pt idx="461">
                  <c:v>13.303000000000001</c:v>
                </c:pt>
                <c:pt idx="462">
                  <c:v>13.303000000000001</c:v>
                </c:pt>
                <c:pt idx="463">
                  <c:v>13.27</c:v>
                </c:pt>
                <c:pt idx="464">
                  <c:v>13.223000000000001</c:v>
                </c:pt>
                <c:pt idx="465">
                  <c:v>13.79</c:v>
                </c:pt>
                <c:pt idx="466">
                  <c:v>13.943</c:v>
                </c:pt>
                <c:pt idx="467">
                  <c:v>14.425000000000001</c:v>
                </c:pt>
                <c:pt idx="468">
                  <c:v>14.44</c:v>
                </c:pt>
                <c:pt idx="469">
                  <c:v>14.398</c:v>
                </c:pt>
                <c:pt idx="470">
                  <c:v>14.31</c:v>
                </c:pt>
                <c:pt idx="471">
                  <c:v>14.208</c:v>
                </c:pt>
                <c:pt idx="472">
                  <c:v>14.282999999999999</c:v>
                </c:pt>
                <c:pt idx="473">
                  <c:v>14.712999999999999</c:v>
                </c:pt>
                <c:pt idx="474">
                  <c:v>14.712999999999999</c:v>
                </c:pt>
                <c:pt idx="475">
                  <c:v>14.712999999999999</c:v>
                </c:pt>
                <c:pt idx="476">
                  <c:v>14.84</c:v>
                </c:pt>
                <c:pt idx="477">
                  <c:v>14.62</c:v>
                </c:pt>
                <c:pt idx="478">
                  <c:v>14.733000000000001</c:v>
                </c:pt>
                <c:pt idx="479">
                  <c:v>15.833</c:v>
                </c:pt>
                <c:pt idx="480">
                  <c:v>15.675000000000001</c:v>
                </c:pt>
                <c:pt idx="481">
                  <c:v>15.653</c:v>
                </c:pt>
                <c:pt idx="482">
                  <c:v>15.698</c:v>
                </c:pt>
                <c:pt idx="483">
                  <c:v>15.458</c:v>
                </c:pt>
                <c:pt idx="484">
                  <c:v>15.878</c:v>
                </c:pt>
                <c:pt idx="485">
                  <c:v>15.99</c:v>
                </c:pt>
                <c:pt idx="486">
                  <c:v>16.062999999999999</c:v>
                </c:pt>
                <c:pt idx="487">
                  <c:v>15.893000000000001</c:v>
                </c:pt>
                <c:pt idx="488">
                  <c:v>15.91</c:v>
                </c:pt>
                <c:pt idx="489">
                  <c:v>16.018000000000001</c:v>
                </c:pt>
                <c:pt idx="490">
                  <c:v>16.753</c:v>
                </c:pt>
                <c:pt idx="491">
                  <c:v>16.850000000000001</c:v>
                </c:pt>
                <c:pt idx="492">
                  <c:v>16.905000000000001</c:v>
                </c:pt>
                <c:pt idx="493">
                  <c:v>16.984999999999999</c:v>
                </c:pt>
                <c:pt idx="494">
                  <c:v>17.22</c:v>
                </c:pt>
                <c:pt idx="495">
                  <c:v>17.242999999999999</c:v>
                </c:pt>
                <c:pt idx="496">
                  <c:v>17.399999999999999</c:v>
                </c:pt>
                <c:pt idx="497">
                  <c:v>17.414999999999999</c:v>
                </c:pt>
                <c:pt idx="498">
                  <c:v>17.510000000000002</c:v>
                </c:pt>
                <c:pt idx="499">
                  <c:v>17.238</c:v>
                </c:pt>
                <c:pt idx="500">
                  <c:v>16.773</c:v>
                </c:pt>
                <c:pt idx="501">
                  <c:v>16.824999999999999</c:v>
                </c:pt>
                <c:pt idx="502">
                  <c:v>16.838000000000001</c:v>
                </c:pt>
                <c:pt idx="503">
                  <c:v>16.899999999999999</c:v>
                </c:pt>
                <c:pt idx="504">
                  <c:v>17.283000000000001</c:v>
                </c:pt>
                <c:pt idx="505">
                  <c:v>17.14</c:v>
                </c:pt>
                <c:pt idx="506">
                  <c:v>16.812999999999999</c:v>
                </c:pt>
                <c:pt idx="507">
                  <c:v>15.943</c:v>
                </c:pt>
                <c:pt idx="508">
                  <c:v>15.355</c:v>
                </c:pt>
                <c:pt idx="509">
                  <c:v>15.29</c:v>
                </c:pt>
                <c:pt idx="510">
                  <c:v>15.353</c:v>
                </c:pt>
                <c:pt idx="511">
                  <c:v>16.102</c:v>
                </c:pt>
                <c:pt idx="512">
                  <c:v>16.05</c:v>
                </c:pt>
                <c:pt idx="513">
                  <c:v>16.527999999999999</c:v>
                </c:pt>
                <c:pt idx="514">
                  <c:v>16.794</c:v>
                </c:pt>
                <c:pt idx="515">
                  <c:v>16.544</c:v>
                </c:pt>
                <c:pt idx="516">
                  <c:v>16.481999999999999</c:v>
                </c:pt>
                <c:pt idx="517">
                  <c:v>16.603999999999999</c:v>
                </c:pt>
                <c:pt idx="518">
                  <c:v>16.213999999999999</c:v>
                </c:pt>
                <c:pt idx="519">
                  <c:v>16.2</c:v>
                </c:pt>
                <c:pt idx="520">
                  <c:v>16.393999999999998</c:v>
                </c:pt>
                <c:pt idx="521">
                  <c:v>16.29</c:v>
                </c:pt>
                <c:pt idx="522">
                  <c:v>16.408000000000001</c:v>
                </c:pt>
                <c:pt idx="523">
                  <c:v>16.327999999999999</c:v>
                </c:pt>
                <c:pt idx="524">
                  <c:v>16.332000000000001</c:v>
                </c:pt>
                <c:pt idx="525">
                  <c:v>16.579999999999998</c:v>
                </c:pt>
                <c:pt idx="526">
                  <c:v>16.568000000000001</c:v>
                </c:pt>
                <c:pt idx="527">
                  <c:v>17.123999999999999</c:v>
                </c:pt>
                <c:pt idx="528">
                  <c:v>17.405999999999999</c:v>
                </c:pt>
                <c:pt idx="529">
                  <c:v>17.265999999999998</c:v>
                </c:pt>
                <c:pt idx="530">
                  <c:v>17.256</c:v>
                </c:pt>
                <c:pt idx="531">
                  <c:v>17.335999999999999</c:v>
                </c:pt>
                <c:pt idx="532">
                  <c:v>17.23</c:v>
                </c:pt>
                <c:pt idx="533">
                  <c:v>17.001999999999999</c:v>
                </c:pt>
                <c:pt idx="534">
                  <c:v>16.696000000000002</c:v>
                </c:pt>
                <c:pt idx="535">
                  <c:v>16.91</c:v>
                </c:pt>
                <c:pt idx="536">
                  <c:v>17.077999999999999</c:v>
                </c:pt>
                <c:pt idx="537">
                  <c:v>17.082000000000001</c:v>
                </c:pt>
                <c:pt idx="538">
                  <c:v>17.05</c:v>
                </c:pt>
                <c:pt idx="539">
                  <c:v>16.835999999999999</c:v>
                </c:pt>
                <c:pt idx="540">
                  <c:v>16.536000000000001</c:v>
                </c:pt>
                <c:pt idx="541">
                  <c:v>16.611999999999998</c:v>
                </c:pt>
                <c:pt idx="542">
                  <c:v>16.981999999999999</c:v>
                </c:pt>
                <c:pt idx="543">
                  <c:v>17.77</c:v>
                </c:pt>
                <c:pt idx="544">
                  <c:v>17.797999999999998</c:v>
                </c:pt>
                <c:pt idx="545">
                  <c:v>17.82</c:v>
                </c:pt>
                <c:pt idx="546">
                  <c:v>18.643999999999998</c:v>
                </c:pt>
                <c:pt idx="547">
                  <c:v>18.45</c:v>
                </c:pt>
                <c:pt idx="548">
                  <c:v>18.852</c:v>
                </c:pt>
                <c:pt idx="549">
                  <c:v>18.7</c:v>
                </c:pt>
                <c:pt idx="550">
                  <c:v>19.09</c:v>
                </c:pt>
                <c:pt idx="551">
                  <c:v>19.079999999999998</c:v>
                </c:pt>
                <c:pt idx="552">
                  <c:v>19.265999999999998</c:v>
                </c:pt>
                <c:pt idx="553">
                  <c:v>19.172000000000001</c:v>
                </c:pt>
                <c:pt idx="554">
                  <c:v>18.986000000000001</c:v>
                </c:pt>
                <c:pt idx="555">
                  <c:v>18.902000000000001</c:v>
                </c:pt>
                <c:pt idx="556">
                  <c:v>18.802</c:v>
                </c:pt>
                <c:pt idx="557">
                  <c:v>19.198</c:v>
                </c:pt>
                <c:pt idx="558">
                  <c:v>19.225999999999999</c:v>
                </c:pt>
                <c:pt idx="559">
                  <c:v>19.378</c:v>
                </c:pt>
                <c:pt idx="560">
                  <c:v>19.385999999999999</c:v>
                </c:pt>
                <c:pt idx="561">
                  <c:v>19.015999999999998</c:v>
                </c:pt>
                <c:pt idx="562">
                  <c:v>18.72</c:v>
                </c:pt>
                <c:pt idx="563">
                  <c:v>18.71</c:v>
                </c:pt>
                <c:pt idx="564">
                  <c:v>19</c:v>
                </c:pt>
                <c:pt idx="565">
                  <c:v>19</c:v>
                </c:pt>
                <c:pt idx="566">
                  <c:v>19.202000000000002</c:v>
                </c:pt>
                <c:pt idx="567">
                  <c:v>18.718</c:v>
                </c:pt>
                <c:pt idx="568">
                  <c:v>18.846</c:v>
                </c:pt>
                <c:pt idx="569">
                  <c:v>18.858000000000001</c:v>
                </c:pt>
                <c:pt idx="570">
                  <c:v>18.826000000000001</c:v>
                </c:pt>
                <c:pt idx="571">
                  <c:v>18.617999999999999</c:v>
                </c:pt>
                <c:pt idx="572">
                  <c:v>18.611999999999998</c:v>
                </c:pt>
                <c:pt idx="573">
                  <c:v>18.54</c:v>
                </c:pt>
                <c:pt idx="574">
                  <c:v>18.052</c:v>
                </c:pt>
                <c:pt idx="575">
                  <c:v>17.998000000000001</c:v>
                </c:pt>
                <c:pt idx="576">
                  <c:v>18.818000000000001</c:v>
                </c:pt>
                <c:pt idx="577">
                  <c:v>19.059999999999999</c:v>
                </c:pt>
                <c:pt idx="578">
                  <c:v>18.794</c:v>
                </c:pt>
                <c:pt idx="579">
                  <c:v>18.776</c:v>
                </c:pt>
                <c:pt idx="580">
                  <c:v>18.852</c:v>
                </c:pt>
                <c:pt idx="581">
                  <c:v>18.367999999999999</c:v>
                </c:pt>
                <c:pt idx="582">
                  <c:v>17.794</c:v>
                </c:pt>
                <c:pt idx="583">
                  <c:v>17.899999999999999</c:v>
                </c:pt>
                <c:pt idx="584">
                  <c:v>17.806000000000001</c:v>
                </c:pt>
                <c:pt idx="585">
                  <c:v>17.861999999999998</c:v>
                </c:pt>
                <c:pt idx="586">
                  <c:v>17.861999999999998</c:v>
                </c:pt>
                <c:pt idx="587">
                  <c:v>17.876000000000001</c:v>
                </c:pt>
                <c:pt idx="588">
                  <c:v>17.03</c:v>
                </c:pt>
                <c:pt idx="589">
                  <c:v>17.489999999999998</c:v>
                </c:pt>
                <c:pt idx="590">
                  <c:v>18.065999999999999</c:v>
                </c:pt>
                <c:pt idx="591">
                  <c:v>18.2</c:v>
                </c:pt>
                <c:pt idx="592">
                  <c:v>17.923999999999999</c:v>
                </c:pt>
                <c:pt idx="593">
                  <c:v>17.922000000000001</c:v>
                </c:pt>
                <c:pt idx="594">
                  <c:v>17.989999999999998</c:v>
                </c:pt>
                <c:pt idx="595">
                  <c:v>17.751999999999999</c:v>
                </c:pt>
                <c:pt idx="596">
                  <c:v>17.827999999999999</c:v>
                </c:pt>
                <c:pt idx="597">
                  <c:v>18.173999999999999</c:v>
                </c:pt>
                <c:pt idx="598">
                  <c:v>18.829999999999998</c:v>
                </c:pt>
                <c:pt idx="599">
                  <c:v>18.803999999999998</c:v>
                </c:pt>
                <c:pt idx="600">
                  <c:v>18.803999999999998</c:v>
                </c:pt>
                <c:pt idx="601">
                  <c:v>18.788</c:v>
                </c:pt>
                <c:pt idx="602">
                  <c:v>19.027999999999999</c:v>
                </c:pt>
                <c:pt idx="603">
                  <c:v>19.134</c:v>
                </c:pt>
                <c:pt idx="604">
                  <c:v>18.916</c:v>
                </c:pt>
                <c:pt idx="605">
                  <c:v>19.437999999999999</c:v>
                </c:pt>
                <c:pt idx="606">
                  <c:v>19.474</c:v>
                </c:pt>
                <c:pt idx="607">
                  <c:v>19.986000000000001</c:v>
                </c:pt>
                <c:pt idx="608">
                  <c:v>21.175000000000001</c:v>
                </c:pt>
                <c:pt idx="609">
                  <c:v>21.05</c:v>
                </c:pt>
                <c:pt idx="610">
                  <c:v>21.515000000000001</c:v>
                </c:pt>
                <c:pt idx="611">
                  <c:v>22.135000000000002</c:v>
                </c:pt>
                <c:pt idx="612">
                  <c:v>22.19</c:v>
                </c:pt>
                <c:pt idx="613">
                  <c:v>22.79</c:v>
                </c:pt>
                <c:pt idx="614">
                  <c:v>23.06</c:v>
                </c:pt>
                <c:pt idx="615">
                  <c:v>25.605</c:v>
                </c:pt>
                <c:pt idx="616">
                  <c:v>25.835000000000001</c:v>
                </c:pt>
                <c:pt idx="617">
                  <c:v>26.225000000000001</c:v>
                </c:pt>
                <c:pt idx="618">
                  <c:v>25.9</c:v>
                </c:pt>
                <c:pt idx="619">
                  <c:v>26.704999999999998</c:v>
                </c:pt>
                <c:pt idx="620">
                  <c:v>25.97</c:v>
                </c:pt>
                <c:pt idx="621">
                  <c:v>25.95</c:v>
                </c:pt>
                <c:pt idx="622">
                  <c:v>26.88</c:v>
                </c:pt>
                <c:pt idx="623">
                  <c:v>26.375</c:v>
                </c:pt>
                <c:pt idx="624">
                  <c:v>26.274999999999999</c:v>
                </c:pt>
                <c:pt idx="625">
                  <c:v>26.25</c:v>
                </c:pt>
                <c:pt idx="626">
                  <c:v>26.164999999999999</c:v>
                </c:pt>
                <c:pt idx="627">
                  <c:v>26.805</c:v>
                </c:pt>
                <c:pt idx="628">
                  <c:v>27.155000000000001</c:v>
                </c:pt>
                <c:pt idx="629">
                  <c:v>28.08</c:v>
                </c:pt>
                <c:pt idx="630">
                  <c:v>29.2</c:v>
                </c:pt>
                <c:pt idx="631">
                  <c:v>29.484999999999999</c:v>
                </c:pt>
                <c:pt idx="632">
                  <c:v>29.364999999999998</c:v>
                </c:pt>
                <c:pt idx="633">
                  <c:v>28.44</c:v>
                </c:pt>
                <c:pt idx="634">
                  <c:v>28.184999999999999</c:v>
                </c:pt>
                <c:pt idx="635">
                  <c:v>29.114999999999998</c:v>
                </c:pt>
                <c:pt idx="636">
                  <c:v>29.545000000000002</c:v>
                </c:pt>
                <c:pt idx="637">
                  <c:v>27.85</c:v>
                </c:pt>
                <c:pt idx="638">
                  <c:v>27.645</c:v>
                </c:pt>
                <c:pt idx="639">
                  <c:v>27.62</c:v>
                </c:pt>
                <c:pt idx="640">
                  <c:v>29.59</c:v>
                </c:pt>
                <c:pt idx="641">
                  <c:v>28.85</c:v>
                </c:pt>
                <c:pt idx="642">
                  <c:v>27.78</c:v>
                </c:pt>
                <c:pt idx="643">
                  <c:v>28.47</c:v>
                </c:pt>
                <c:pt idx="644">
                  <c:v>26.984999999999999</c:v>
                </c:pt>
                <c:pt idx="645">
                  <c:v>26.98</c:v>
                </c:pt>
                <c:pt idx="646">
                  <c:v>26.975000000000001</c:v>
                </c:pt>
                <c:pt idx="647">
                  <c:v>26.465</c:v>
                </c:pt>
                <c:pt idx="648">
                  <c:v>28.774999999999999</c:v>
                </c:pt>
                <c:pt idx="649">
                  <c:v>27.99</c:v>
                </c:pt>
                <c:pt idx="650">
                  <c:v>26.984999999999999</c:v>
                </c:pt>
                <c:pt idx="651">
                  <c:v>26.71</c:v>
                </c:pt>
                <c:pt idx="652">
                  <c:v>26.71</c:v>
                </c:pt>
                <c:pt idx="653">
                  <c:v>26.6</c:v>
                </c:pt>
                <c:pt idx="654">
                  <c:v>25.05</c:v>
                </c:pt>
                <c:pt idx="655">
                  <c:v>25.164999999999999</c:v>
                </c:pt>
                <c:pt idx="656">
                  <c:v>27.055</c:v>
                </c:pt>
                <c:pt idx="657">
                  <c:v>24.815000000000001</c:v>
                </c:pt>
                <c:pt idx="658">
                  <c:v>24.954999999999998</c:v>
                </c:pt>
                <c:pt idx="659">
                  <c:v>24.86</c:v>
                </c:pt>
                <c:pt idx="660">
                  <c:v>24.51</c:v>
                </c:pt>
                <c:pt idx="661">
                  <c:v>24.95</c:v>
                </c:pt>
                <c:pt idx="662">
                  <c:v>25.75</c:v>
                </c:pt>
                <c:pt idx="663">
                  <c:v>25.925000000000001</c:v>
                </c:pt>
                <c:pt idx="664">
                  <c:v>26.5</c:v>
                </c:pt>
                <c:pt idx="665">
                  <c:v>27.3</c:v>
                </c:pt>
                <c:pt idx="666">
                  <c:v>26.94</c:v>
                </c:pt>
                <c:pt idx="667">
                  <c:v>26.31</c:v>
                </c:pt>
                <c:pt idx="668">
                  <c:v>25.885000000000002</c:v>
                </c:pt>
                <c:pt idx="669">
                  <c:v>26.61</c:v>
                </c:pt>
                <c:pt idx="670">
                  <c:v>25.645</c:v>
                </c:pt>
                <c:pt idx="671">
                  <c:v>24.5</c:v>
                </c:pt>
                <c:pt idx="672">
                  <c:v>25.14</c:v>
                </c:pt>
                <c:pt idx="673">
                  <c:v>24</c:v>
                </c:pt>
                <c:pt idx="674">
                  <c:v>24</c:v>
                </c:pt>
                <c:pt idx="675">
                  <c:v>23.905000000000001</c:v>
                </c:pt>
                <c:pt idx="676">
                  <c:v>24.204999999999998</c:v>
                </c:pt>
                <c:pt idx="677">
                  <c:v>24.41</c:v>
                </c:pt>
                <c:pt idx="678">
                  <c:v>24.405000000000001</c:v>
                </c:pt>
                <c:pt idx="679">
                  <c:v>23.105</c:v>
                </c:pt>
                <c:pt idx="680">
                  <c:v>23.6</c:v>
                </c:pt>
                <c:pt idx="681">
                  <c:v>23.51</c:v>
                </c:pt>
                <c:pt idx="682">
                  <c:v>23.504999999999999</c:v>
                </c:pt>
                <c:pt idx="683">
                  <c:v>23.454999999999998</c:v>
                </c:pt>
                <c:pt idx="684">
                  <c:v>22.7</c:v>
                </c:pt>
                <c:pt idx="685">
                  <c:v>22.164999999999999</c:v>
                </c:pt>
                <c:pt idx="686">
                  <c:v>20.785</c:v>
                </c:pt>
                <c:pt idx="687">
                  <c:v>20.41</c:v>
                </c:pt>
                <c:pt idx="688">
                  <c:v>20.344999999999999</c:v>
                </c:pt>
                <c:pt idx="689">
                  <c:v>20.3</c:v>
                </c:pt>
                <c:pt idx="690">
                  <c:v>20.399999999999999</c:v>
                </c:pt>
                <c:pt idx="691">
                  <c:v>19.84</c:v>
                </c:pt>
                <c:pt idx="692">
                  <c:v>20.399999999999999</c:v>
                </c:pt>
                <c:pt idx="693">
                  <c:v>20.145</c:v>
                </c:pt>
                <c:pt idx="694">
                  <c:v>20.82</c:v>
                </c:pt>
                <c:pt idx="695">
                  <c:v>20.82</c:v>
                </c:pt>
                <c:pt idx="696">
                  <c:v>20.875</c:v>
                </c:pt>
                <c:pt idx="697">
                  <c:v>22.2</c:v>
                </c:pt>
                <c:pt idx="698">
                  <c:v>23.25</c:v>
                </c:pt>
                <c:pt idx="699">
                  <c:v>21.635000000000002</c:v>
                </c:pt>
                <c:pt idx="700">
                  <c:v>21.7</c:v>
                </c:pt>
                <c:pt idx="701">
                  <c:v>21.26</c:v>
                </c:pt>
                <c:pt idx="702">
                  <c:v>21.18</c:v>
                </c:pt>
                <c:pt idx="703">
                  <c:v>21.26</c:v>
                </c:pt>
                <c:pt idx="704">
                  <c:v>21.704999999999998</c:v>
                </c:pt>
                <c:pt idx="705">
                  <c:v>22.324999999999999</c:v>
                </c:pt>
                <c:pt idx="706">
                  <c:v>23.425000000000001</c:v>
                </c:pt>
                <c:pt idx="707">
                  <c:v>22.5</c:v>
                </c:pt>
                <c:pt idx="708">
                  <c:v>21.074999999999999</c:v>
                </c:pt>
                <c:pt idx="709">
                  <c:v>21.1</c:v>
                </c:pt>
                <c:pt idx="710">
                  <c:v>20.7</c:v>
                </c:pt>
                <c:pt idx="711">
                  <c:v>21.47</c:v>
                </c:pt>
                <c:pt idx="712">
                  <c:v>23.2</c:v>
                </c:pt>
                <c:pt idx="713">
                  <c:v>22.774999999999999</c:v>
                </c:pt>
                <c:pt idx="714">
                  <c:v>21.375</c:v>
                </c:pt>
                <c:pt idx="715">
                  <c:v>20.36</c:v>
                </c:pt>
                <c:pt idx="716">
                  <c:v>20.844999999999999</c:v>
                </c:pt>
                <c:pt idx="717">
                  <c:v>20.7</c:v>
                </c:pt>
                <c:pt idx="718">
                  <c:v>19</c:v>
                </c:pt>
                <c:pt idx="719">
                  <c:v>20.96</c:v>
                </c:pt>
                <c:pt idx="720">
                  <c:v>19.547999999999998</c:v>
                </c:pt>
                <c:pt idx="721">
                  <c:v>21.01</c:v>
                </c:pt>
                <c:pt idx="722">
                  <c:v>21.5</c:v>
                </c:pt>
                <c:pt idx="723">
                  <c:v>21.2</c:v>
                </c:pt>
                <c:pt idx="724">
                  <c:v>20.85</c:v>
                </c:pt>
                <c:pt idx="725">
                  <c:v>21.8</c:v>
                </c:pt>
                <c:pt idx="726">
                  <c:v>21.2</c:v>
                </c:pt>
                <c:pt idx="727">
                  <c:v>21.555</c:v>
                </c:pt>
                <c:pt idx="728">
                  <c:v>21.33</c:v>
                </c:pt>
                <c:pt idx="729">
                  <c:v>20.83</c:v>
                </c:pt>
                <c:pt idx="730">
                  <c:v>20.85</c:v>
                </c:pt>
                <c:pt idx="731">
                  <c:v>20.704999999999998</c:v>
                </c:pt>
                <c:pt idx="732">
                  <c:v>19.329999999999998</c:v>
                </c:pt>
                <c:pt idx="733">
                  <c:v>19.536000000000001</c:v>
                </c:pt>
                <c:pt idx="734">
                  <c:v>20.715</c:v>
                </c:pt>
                <c:pt idx="735">
                  <c:v>20.535</c:v>
                </c:pt>
                <c:pt idx="736">
                  <c:v>20.265000000000001</c:v>
                </c:pt>
                <c:pt idx="737">
                  <c:v>20.285</c:v>
                </c:pt>
                <c:pt idx="738">
                  <c:v>20.204999999999998</c:v>
                </c:pt>
                <c:pt idx="739">
                  <c:v>19.489999999999998</c:v>
                </c:pt>
                <c:pt idx="740">
                  <c:v>20.99</c:v>
                </c:pt>
                <c:pt idx="741">
                  <c:v>22.27</c:v>
                </c:pt>
                <c:pt idx="742">
                  <c:v>22.145</c:v>
                </c:pt>
                <c:pt idx="743">
                  <c:v>23.9</c:v>
                </c:pt>
                <c:pt idx="744">
                  <c:v>24.045000000000002</c:v>
                </c:pt>
                <c:pt idx="745">
                  <c:v>23.9</c:v>
                </c:pt>
                <c:pt idx="746">
                  <c:v>24.225000000000001</c:v>
                </c:pt>
                <c:pt idx="747">
                  <c:v>23.905000000000001</c:v>
                </c:pt>
                <c:pt idx="748">
                  <c:v>23.274999999999999</c:v>
                </c:pt>
                <c:pt idx="749">
                  <c:v>25.545000000000002</c:v>
                </c:pt>
                <c:pt idx="750">
                  <c:v>25.15</c:v>
                </c:pt>
                <c:pt idx="751">
                  <c:v>25.234999999999999</c:v>
                </c:pt>
                <c:pt idx="752">
                  <c:v>25.135000000000002</c:v>
                </c:pt>
                <c:pt idx="753">
                  <c:v>25.645</c:v>
                </c:pt>
                <c:pt idx="754">
                  <c:v>25.605</c:v>
                </c:pt>
                <c:pt idx="755">
                  <c:v>24.954999999999998</c:v>
                </c:pt>
                <c:pt idx="756">
                  <c:v>24.515000000000001</c:v>
                </c:pt>
                <c:pt idx="757">
                  <c:v>24.085000000000001</c:v>
                </c:pt>
                <c:pt idx="758">
                  <c:v>24.195</c:v>
                </c:pt>
                <c:pt idx="759">
                  <c:v>24.215</c:v>
                </c:pt>
                <c:pt idx="760">
                  <c:v>24.84</c:v>
                </c:pt>
                <c:pt idx="761">
                  <c:v>23.77</c:v>
                </c:pt>
                <c:pt idx="762">
                  <c:v>22.155000000000001</c:v>
                </c:pt>
                <c:pt idx="763">
                  <c:v>22.4</c:v>
                </c:pt>
                <c:pt idx="764">
                  <c:v>21.234999999999999</c:v>
                </c:pt>
                <c:pt idx="765">
                  <c:v>21.234999999999999</c:v>
                </c:pt>
                <c:pt idx="766">
                  <c:v>20.945</c:v>
                </c:pt>
                <c:pt idx="767">
                  <c:v>20.07</c:v>
                </c:pt>
                <c:pt idx="768">
                  <c:v>20.085000000000001</c:v>
                </c:pt>
                <c:pt idx="769">
                  <c:v>20.445</c:v>
                </c:pt>
                <c:pt idx="770">
                  <c:v>20.6</c:v>
                </c:pt>
                <c:pt idx="771">
                  <c:v>20.105</c:v>
                </c:pt>
                <c:pt idx="772">
                  <c:v>20.11</c:v>
                </c:pt>
                <c:pt idx="773">
                  <c:v>18.559999999999999</c:v>
                </c:pt>
                <c:pt idx="774">
                  <c:v>17.89</c:v>
                </c:pt>
                <c:pt idx="775">
                  <c:v>18.149999999999999</c:v>
                </c:pt>
                <c:pt idx="776">
                  <c:v>17.962</c:v>
                </c:pt>
                <c:pt idx="777">
                  <c:v>18.654</c:v>
                </c:pt>
                <c:pt idx="778">
                  <c:v>17.558</c:v>
                </c:pt>
                <c:pt idx="779">
                  <c:v>18</c:v>
                </c:pt>
                <c:pt idx="780">
                  <c:v>18.3</c:v>
                </c:pt>
                <c:pt idx="781">
                  <c:v>17.834</c:v>
                </c:pt>
                <c:pt idx="782">
                  <c:v>17.8</c:v>
                </c:pt>
                <c:pt idx="783">
                  <c:v>18.579999999999998</c:v>
                </c:pt>
                <c:pt idx="784">
                  <c:v>19.100000000000001</c:v>
                </c:pt>
                <c:pt idx="785">
                  <c:v>19.11</c:v>
                </c:pt>
                <c:pt idx="786">
                  <c:v>17.914000000000001</c:v>
                </c:pt>
                <c:pt idx="787">
                  <c:v>17.611999999999998</c:v>
                </c:pt>
                <c:pt idx="788">
                  <c:v>17.681999999999999</c:v>
                </c:pt>
                <c:pt idx="789">
                  <c:v>17.681999999999999</c:v>
                </c:pt>
                <c:pt idx="790">
                  <c:v>15.978</c:v>
                </c:pt>
                <c:pt idx="791">
                  <c:v>16.802</c:v>
                </c:pt>
                <c:pt idx="792">
                  <c:v>15.7</c:v>
                </c:pt>
                <c:pt idx="793">
                  <c:v>15.824</c:v>
                </c:pt>
                <c:pt idx="794">
                  <c:v>17.244</c:v>
                </c:pt>
                <c:pt idx="795">
                  <c:v>17.244</c:v>
                </c:pt>
                <c:pt idx="796">
                  <c:v>17.2</c:v>
                </c:pt>
                <c:pt idx="797">
                  <c:v>16.59</c:v>
                </c:pt>
                <c:pt idx="798">
                  <c:v>17.231999999999999</c:v>
                </c:pt>
                <c:pt idx="799">
                  <c:v>15.7</c:v>
                </c:pt>
                <c:pt idx="800">
                  <c:v>16.5</c:v>
                </c:pt>
                <c:pt idx="801">
                  <c:v>15.782</c:v>
                </c:pt>
                <c:pt idx="802">
                  <c:v>15.776</c:v>
                </c:pt>
                <c:pt idx="803">
                  <c:v>15.853999999999999</c:v>
                </c:pt>
                <c:pt idx="804">
                  <c:v>15.856</c:v>
                </c:pt>
                <c:pt idx="805">
                  <c:v>15.044</c:v>
                </c:pt>
                <c:pt idx="806">
                  <c:v>14.78</c:v>
                </c:pt>
                <c:pt idx="807">
                  <c:v>16.579999999999998</c:v>
                </c:pt>
                <c:pt idx="808">
                  <c:v>17.628</c:v>
                </c:pt>
                <c:pt idx="809">
                  <c:v>17.687999999999999</c:v>
                </c:pt>
                <c:pt idx="810">
                  <c:v>18.100000000000001</c:v>
                </c:pt>
                <c:pt idx="811">
                  <c:v>17.79</c:v>
                </c:pt>
                <c:pt idx="812">
                  <c:v>17.329999999999998</c:v>
                </c:pt>
                <c:pt idx="813">
                  <c:v>17.126000000000001</c:v>
                </c:pt>
                <c:pt idx="814">
                  <c:v>18.190000000000001</c:v>
                </c:pt>
                <c:pt idx="815">
                  <c:v>17.436</c:v>
                </c:pt>
                <c:pt idx="816">
                  <c:v>17.504000000000001</c:v>
                </c:pt>
                <c:pt idx="817">
                  <c:v>17.538</c:v>
                </c:pt>
                <c:pt idx="818">
                  <c:v>17.542000000000002</c:v>
                </c:pt>
                <c:pt idx="819">
                  <c:v>17.617999999999999</c:v>
                </c:pt>
                <c:pt idx="820">
                  <c:v>17.393999999999998</c:v>
                </c:pt>
                <c:pt idx="821">
                  <c:v>17.012</c:v>
                </c:pt>
                <c:pt idx="822">
                  <c:v>16.13</c:v>
                </c:pt>
                <c:pt idx="823">
                  <c:v>16.146000000000001</c:v>
                </c:pt>
                <c:pt idx="824">
                  <c:v>16.062000000000001</c:v>
                </c:pt>
                <c:pt idx="825">
                  <c:v>15.228</c:v>
                </c:pt>
                <c:pt idx="826">
                  <c:v>15.368</c:v>
                </c:pt>
                <c:pt idx="827">
                  <c:v>15.772</c:v>
                </c:pt>
                <c:pt idx="828">
                  <c:v>14.798</c:v>
                </c:pt>
                <c:pt idx="829">
                  <c:v>15.16</c:v>
                </c:pt>
                <c:pt idx="830">
                  <c:v>15.061999999999999</c:v>
                </c:pt>
                <c:pt idx="831">
                  <c:v>15.096</c:v>
                </c:pt>
                <c:pt idx="832">
                  <c:v>15.093999999999999</c:v>
                </c:pt>
                <c:pt idx="833">
                  <c:v>15.672000000000001</c:v>
                </c:pt>
                <c:pt idx="834">
                  <c:v>15.426</c:v>
                </c:pt>
                <c:pt idx="835">
                  <c:v>15.31</c:v>
                </c:pt>
                <c:pt idx="836">
                  <c:v>16.175999999999998</c:v>
                </c:pt>
                <c:pt idx="837">
                  <c:v>16.239999999999998</c:v>
                </c:pt>
                <c:pt idx="838">
                  <c:v>16.192</c:v>
                </c:pt>
                <c:pt idx="839">
                  <c:v>15.942</c:v>
                </c:pt>
                <c:pt idx="840">
                  <c:v>15.157999999999999</c:v>
                </c:pt>
                <c:pt idx="841">
                  <c:v>14.87</c:v>
                </c:pt>
                <c:pt idx="842">
                  <c:v>14.42</c:v>
                </c:pt>
                <c:pt idx="843">
                  <c:v>13.874000000000001</c:v>
                </c:pt>
                <c:pt idx="844">
                  <c:v>13.874000000000001</c:v>
                </c:pt>
                <c:pt idx="845">
                  <c:v>13.832000000000001</c:v>
                </c:pt>
                <c:pt idx="846">
                  <c:v>13.7</c:v>
                </c:pt>
                <c:pt idx="847">
                  <c:v>14.566000000000001</c:v>
                </c:pt>
                <c:pt idx="848">
                  <c:v>14.832000000000001</c:v>
                </c:pt>
                <c:pt idx="849">
                  <c:v>15.522</c:v>
                </c:pt>
                <c:pt idx="850">
                  <c:v>15.512</c:v>
                </c:pt>
                <c:pt idx="851">
                  <c:v>15.587999999999999</c:v>
                </c:pt>
                <c:pt idx="852">
                  <c:v>15.401999999999999</c:v>
                </c:pt>
                <c:pt idx="853">
                  <c:v>15.048</c:v>
                </c:pt>
                <c:pt idx="854">
                  <c:v>15.04</c:v>
                </c:pt>
                <c:pt idx="855">
                  <c:v>15.013999999999999</c:v>
                </c:pt>
                <c:pt idx="856">
                  <c:v>15.321999999999999</c:v>
                </c:pt>
                <c:pt idx="857">
                  <c:v>15.73</c:v>
                </c:pt>
                <c:pt idx="858">
                  <c:v>15.73</c:v>
                </c:pt>
                <c:pt idx="859">
                  <c:v>15.71</c:v>
                </c:pt>
                <c:pt idx="860">
                  <c:v>15.752000000000001</c:v>
                </c:pt>
                <c:pt idx="861">
                  <c:v>16.760000000000002</c:v>
                </c:pt>
                <c:pt idx="862">
                  <c:v>17.292000000000002</c:v>
                </c:pt>
                <c:pt idx="863">
                  <c:v>17.346</c:v>
                </c:pt>
                <c:pt idx="864">
                  <c:v>16.89</c:v>
                </c:pt>
                <c:pt idx="865">
                  <c:v>16.956</c:v>
                </c:pt>
                <c:pt idx="866">
                  <c:v>16.904</c:v>
                </c:pt>
                <c:pt idx="867">
                  <c:v>16.600000000000001</c:v>
                </c:pt>
                <c:pt idx="868">
                  <c:v>16.498000000000001</c:v>
                </c:pt>
                <c:pt idx="869">
                  <c:v>17.367999999999999</c:v>
                </c:pt>
                <c:pt idx="870">
                  <c:v>17.584</c:v>
                </c:pt>
                <c:pt idx="871">
                  <c:v>17.809999999999999</c:v>
                </c:pt>
                <c:pt idx="872">
                  <c:v>17.809999999999999</c:v>
                </c:pt>
                <c:pt idx="873">
                  <c:v>17.809999999999999</c:v>
                </c:pt>
                <c:pt idx="874">
                  <c:v>18.033999999999999</c:v>
                </c:pt>
                <c:pt idx="875">
                  <c:v>17.846</c:v>
                </c:pt>
                <c:pt idx="876">
                  <c:v>18.466000000000001</c:v>
                </c:pt>
                <c:pt idx="877">
                  <c:v>18.696000000000002</c:v>
                </c:pt>
                <c:pt idx="878">
                  <c:v>18.623999999999999</c:v>
                </c:pt>
                <c:pt idx="879">
                  <c:v>18.552</c:v>
                </c:pt>
                <c:pt idx="880">
                  <c:v>18.556000000000001</c:v>
                </c:pt>
                <c:pt idx="881">
                  <c:v>17.398</c:v>
                </c:pt>
                <c:pt idx="882">
                  <c:v>16.692</c:v>
                </c:pt>
                <c:pt idx="883">
                  <c:v>17.513999999999999</c:v>
                </c:pt>
                <c:pt idx="884">
                  <c:v>17.405999999999999</c:v>
                </c:pt>
                <c:pt idx="885">
                  <c:v>18.190000000000001</c:v>
                </c:pt>
                <c:pt idx="886">
                  <c:v>18.148</c:v>
                </c:pt>
                <c:pt idx="887">
                  <c:v>18.135999999999999</c:v>
                </c:pt>
                <c:pt idx="888">
                  <c:v>18.698</c:v>
                </c:pt>
                <c:pt idx="889">
                  <c:v>18.536000000000001</c:v>
                </c:pt>
                <c:pt idx="890">
                  <c:v>18.010000000000002</c:v>
                </c:pt>
                <c:pt idx="891">
                  <c:v>18.577999999999999</c:v>
                </c:pt>
                <c:pt idx="892">
                  <c:v>17.716000000000001</c:v>
                </c:pt>
                <c:pt idx="893">
                  <c:v>17.603999999999999</c:v>
                </c:pt>
                <c:pt idx="894">
                  <c:v>17.603999999999999</c:v>
                </c:pt>
                <c:pt idx="895">
                  <c:v>17.13</c:v>
                </c:pt>
                <c:pt idx="896">
                  <c:v>17.184000000000001</c:v>
                </c:pt>
                <c:pt idx="897">
                  <c:v>16.408000000000001</c:v>
                </c:pt>
                <c:pt idx="898">
                  <c:v>17.963999999999999</c:v>
                </c:pt>
                <c:pt idx="899">
                  <c:v>16.324000000000002</c:v>
                </c:pt>
                <c:pt idx="900">
                  <c:v>16.260000000000002</c:v>
                </c:pt>
                <c:pt idx="901">
                  <c:v>16.25</c:v>
                </c:pt>
                <c:pt idx="902">
                  <c:v>15.795999999999999</c:v>
                </c:pt>
                <c:pt idx="903">
                  <c:v>15.404</c:v>
                </c:pt>
                <c:pt idx="904">
                  <c:v>14.032</c:v>
                </c:pt>
                <c:pt idx="905">
                  <c:v>13.946</c:v>
                </c:pt>
                <c:pt idx="906">
                  <c:v>13.726000000000001</c:v>
                </c:pt>
                <c:pt idx="907">
                  <c:v>13.773999999999999</c:v>
                </c:pt>
                <c:pt idx="908">
                  <c:v>13.79</c:v>
                </c:pt>
                <c:pt idx="909">
                  <c:v>13.86</c:v>
                </c:pt>
                <c:pt idx="910">
                  <c:v>13.606</c:v>
                </c:pt>
                <c:pt idx="911">
                  <c:v>13.688000000000001</c:v>
                </c:pt>
                <c:pt idx="912">
                  <c:v>13.942</c:v>
                </c:pt>
                <c:pt idx="913">
                  <c:v>14.135999999999999</c:v>
                </c:pt>
                <c:pt idx="914">
                  <c:v>14.183999999999999</c:v>
                </c:pt>
                <c:pt idx="915">
                  <c:v>14.25</c:v>
                </c:pt>
                <c:pt idx="916">
                  <c:v>14.326000000000001</c:v>
                </c:pt>
                <c:pt idx="917">
                  <c:v>13.116</c:v>
                </c:pt>
                <c:pt idx="918">
                  <c:v>13.188000000000001</c:v>
                </c:pt>
                <c:pt idx="919">
                  <c:v>12.628</c:v>
                </c:pt>
                <c:pt idx="920">
                  <c:v>13.266</c:v>
                </c:pt>
                <c:pt idx="921">
                  <c:v>13.266</c:v>
                </c:pt>
                <c:pt idx="922">
                  <c:v>13.173999999999999</c:v>
                </c:pt>
                <c:pt idx="923">
                  <c:v>13.348000000000001</c:v>
                </c:pt>
                <c:pt idx="924">
                  <c:v>13.202</c:v>
                </c:pt>
                <c:pt idx="925">
                  <c:v>13.382</c:v>
                </c:pt>
                <c:pt idx="926">
                  <c:v>12.742000000000001</c:v>
                </c:pt>
                <c:pt idx="927">
                  <c:v>12.933999999999999</c:v>
                </c:pt>
                <c:pt idx="928">
                  <c:v>12.882</c:v>
                </c:pt>
                <c:pt idx="929">
                  <c:v>12.942</c:v>
                </c:pt>
                <c:pt idx="930">
                  <c:v>12.688000000000001</c:v>
                </c:pt>
                <c:pt idx="931">
                  <c:v>13.084</c:v>
                </c:pt>
                <c:pt idx="932">
                  <c:v>13.055999999999999</c:v>
                </c:pt>
                <c:pt idx="933">
                  <c:v>12.43</c:v>
                </c:pt>
                <c:pt idx="934">
                  <c:v>12.423999999999999</c:v>
                </c:pt>
                <c:pt idx="935">
                  <c:v>12.432</c:v>
                </c:pt>
                <c:pt idx="936">
                  <c:v>12.356</c:v>
                </c:pt>
                <c:pt idx="937">
                  <c:v>12.754</c:v>
                </c:pt>
                <c:pt idx="938">
                  <c:v>13.172000000000001</c:v>
                </c:pt>
                <c:pt idx="939">
                  <c:v>13.478</c:v>
                </c:pt>
                <c:pt idx="940">
                  <c:v>12.894</c:v>
                </c:pt>
                <c:pt idx="941">
                  <c:v>12.342000000000001</c:v>
                </c:pt>
                <c:pt idx="942">
                  <c:v>12.39</c:v>
                </c:pt>
                <c:pt idx="943">
                  <c:v>12.343999999999999</c:v>
                </c:pt>
                <c:pt idx="944">
                  <c:v>11.962</c:v>
                </c:pt>
                <c:pt idx="945">
                  <c:v>11.936</c:v>
                </c:pt>
                <c:pt idx="946">
                  <c:v>11.842000000000001</c:v>
                </c:pt>
                <c:pt idx="947">
                  <c:v>12.298</c:v>
                </c:pt>
                <c:pt idx="948">
                  <c:v>11.496</c:v>
                </c:pt>
                <c:pt idx="949">
                  <c:v>11.54</c:v>
                </c:pt>
                <c:pt idx="950">
                  <c:v>11.494</c:v>
                </c:pt>
                <c:pt idx="951">
                  <c:v>12.19</c:v>
                </c:pt>
                <c:pt idx="952">
                  <c:v>12.4</c:v>
                </c:pt>
                <c:pt idx="953">
                  <c:v>12.09</c:v>
                </c:pt>
                <c:pt idx="954">
                  <c:v>12.096</c:v>
                </c:pt>
                <c:pt idx="955">
                  <c:v>12.702</c:v>
                </c:pt>
                <c:pt idx="956">
                  <c:v>12.651999999999999</c:v>
                </c:pt>
                <c:pt idx="957">
                  <c:v>12.672000000000001</c:v>
                </c:pt>
                <c:pt idx="958">
                  <c:v>12.9</c:v>
                </c:pt>
                <c:pt idx="959">
                  <c:v>13.25</c:v>
                </c:pt>
                <c:pt idx="960">
                  <c:v>13.042</c:v>
                </c:pt>
                <c:pt idx="961">
                  <c:v>13.917999999999999</c:v>
                </c:pt>
                <c:pt idx="962">
                  <c:v>13.958</c:v>
                </c:pt>
                <c:pt idx="963">
                  <c:v>13.635999999999999</c:v>
                </c:pt>
                <c:pt idx="964">
                  <c:v>13.856</c:v>
                </c:pt>
                <c:pt idx="965">
                  <c:v>13.442</c:v>
                </c:pt>
                <c:pt idx="966">
                  <c:v>13.738</c:v>
                </c:pt>
                <c:pt idx="967">
                  <c:v>14.26</c:v>
                </c:pt>
                <c:pt idx="968">
                  <c:v>14.202</c:v>
                </c:pt>
                <c:pt idx="969">
                  <c:v>14.156000000000001</c:v>
                </c:pt>
                <c:pt idx="970">
                  <c:v>14.2</c:v>
                </c:pt>
                <c:pt idx="971">
                  <c:v>14.45</c:v>
                </c:pt>
                <c:pt idx="972">
                  <c:v>13.718</c:v>
                </c:pt>
                <c:pt idx="973">
                  <c:v>15.538</c:v>
                </c:pt>
                <c:pt idx="974">
                  <c:v>15.776</c:v>
                </c:pt>
                <c:pt idx="975">
                  <c:v>15.715999999999999</c:v>
                </c:pt>
                <c:pt idx="976">
                  <c:v>15.738</c:v>
                </c:pt>
                <c:pt idx="977">
                  <c:v>15.77</c:v>
                </c:pt>
                <c:pt idx="978">
                  <c:v>16.024000000000001</c:v>
                </c:pt>
                <c:pt idx="979">
                  <c:v>15.568</c:v>
                </c:pt>
                <c:pt idx="980">
                  <c:v>15.157999999999999</c:v>
                </c:pt>
                <c:pt idx="981">
                  <c:v>14.936</c:v>
                </c:pt>
                <c:pt idx="982">
                  <c:v>14.846</c:v>
                </c:pt>
                <c:pt idx="983">
                  <c:v>14.846</c:v>
                </c:pt>
                <c:pt idx="984">
                  <c:v>14.917999999999999</c:v>
                </c:pt>
                <c:pt idx="985">
                  <c:v>15.532</c:v>
                </c:pt>
                <c:pt idx="986">
                  <c:v>15.875999999999999</c:v>
                </c:pt>
                <c:pt idx="987">
                  <c:v>15.917999999999999</c:v>
                </c:pt>
                <c:pt idx="988">
                  <c:v>15.603999999999999</c:v>
                </c:pt>
                <c:pt idx="989">
                  <c:v>15.603999999999999</c:v>
                </c:pt>
                <c:pt idx="990">
                  <c:v>15.688000000000001</c:v>
                </c:pt>
                <c:pt idx="991">
                  <c:v>15.2</c:v>
                </c:pt>
                <c:pt idx="992">
                  <c:v>15.071999999999999</c:v>
                </c:pt>
                <c:pt idx="993">
                  <c:v>16.315999999999999</c:v>
                </c:pt>
                <c:pt idx="994">
                  <c:v>15.996</c:v>
                </c:pt>
                <c:pt idx="995">
                  <c:v>15.996</c:v>
                </c:pt>
                <c:pt idx="996">
                  <c:v>16.045999999999999</c:v>
                </c:pt>
                <c:pt idx="997">
                  <c:v>15.891999999999999</c:v>
                </c:pt>
                <c:pt idx="998">
                  <c:v>15.83</c:v>
                </c:pt>
                <c:pt idx="999">
                  <c:v>15.247999999999999</c:v>
                </c:pt>
                <c:pt idx="1000">
                  <c:v>15.254</c:v>
                </c:pt>
                <c:pt idx="1001">
                  <c:v>16.274000000000001</c:v>
                </c:pt>
                <c:pt idx="1002">
                  <c:v>16.065999999999999</c:v>
                </c:pt>
                <c:pt idx="1003">
                  <c:v>16.065999999999999</c:v>
                </c:pt>
                <c:pt idx="1004">
                  <c:v>16.122</c:v>
                </c:pt>
                <c:pt idx="1005">
                  <c:v>16.608000000000001</c:v>
                </c:pt>
                <c:pt idx="1006">
                  <c:v>16.994</c:v>
                </c:pt>
                <c:pt idx="1007">
                  <c:v>16.5</c:v>
                </c:pt>
                <c:pt idx="1008">
                  <c:v>15.884</c:v>
                </c:pt>
                <c:pt idx="1009">
                  <c:v>15.624000000000001</c:v>
                </c:pt>
                <c:pt idx="1010">
                  <c:v>15.564</c:v>
                </c:pt>
                <c:pt idx="1011">
                  <c:v>15.532</c:v>
                </c:pt>
                <c:pt idx="1012">
                  <c:v>15.32</c:v>
                </c:pt>
                <c:pt idx="1013">
                  <c:v>15.212</c:v>
                </c:pt>
                <c:pt idx="1014">
                  <c:v>15.49</c:v>
                </c:pt>
                <c:pt idx="1015">
                  <c:v>14.276</c:v>
                </c:pt>
                <c:pt idx="1016">
                  <c:v>14.302</c:v>
                </c:pt>
                <c:pt idx="1017">
                  <c:v>13.124000000000001</c:v>
                </c:pt>
                <c:pt idx="1018">
                  <c:v>13.246</c:v>
                </c:pt>
                <c:pt idx="1019">
                  <c:v>13.688000000000001</c:v>
                </c:pt>
                <c:pt idx="1020">
                  <c:v>13.666</c:v>
                </c:pt>
                <c:pt idx="1021">
                  <c:v>13.92</c:v>
                </c:pt>
                <c:pt idx="1022">
                  <c:v>13.56</c:v>
                </c:pt>
                <c:pt idx="1023">
                  <c:v>13.836</c:v>
                </c:pt>
                <c:pt idx="1024">
                  <c:v>13.603999999999999</c:v>
                </c:pt>
                <c:pt idx="1025">
                  <c:v>13.932</c:v>
                </c:pt>
                <c:pt idx="1026">
                  <c:v>14.004</c:v>
                </c:pt>
                <c:pt idx="1027">
                  <c:v>14.022</c:v>
                </c:pt>
                <c:pt idx="1028">
                  <c:v>14.401999999999999</c:v>
                </c:pt>
                <c:pt idx="1029">
                  <c:v>14.778</c:v>
                </c:pt>
                <c:pt idx="1030">
                  <c:v>14.826000000000001</c:v>
                </c:pt>
                <c:pt idx="1031">
                  <c:v>15.08</c:v>
                </c:pt>
                <c:pt idx="1032">
                  <c:v>15.728</c:v>
                </c:pt>
                <c:pt idx="1033">
                  <c:v>15.728</c:v>
                </c:pt>
                <c:pt idx="1034">
                  <c:v>15.532</c:v>
                </c:pt>
                <c:pt idx="1035">
                  <c:v>15.552</c:v>
                </c:pt>
                <c:pt idx="1036">
                  <c:v>16.402000000000001</c:v>
                </c:pt>
                <c:pt idx="1037">
                  <c:v>15.968</c:v>
                </c:pt>
                <c:pt idx="1038">
                  <c:v>15.53</c:v>
                </c:pt>
                <c:pt idx="1039">
                  <c:v>16.591999999999999</c:v>
                </c:pt>
                <c:pt idx="1040">
                  <c:v>16.46</c:v>
                </c:pt>
                <c:pt idx="1041">
                  <c:v>16.5</c:v>
                </c:pt>
                <c:pt idx="1042">
                  <c:v>17.611999999999998</c:v>
                </c:pt>
                <c:pt idx="1043">
                  <c:v>17.312000000000001</c:v>
                </c:pt>
                <c:pt idx="1044">
                  <c:v>17.943999999999999</c:v>
                </c:pt>
                <c:pt idx="1045">
                  <c:v>17.824000000000002</c:v>
                </c:pt>
                <c:pt idx="1046">
                  <c:v>18.577999999999999</c:v>
                </c:pt>
                <c:pt idx="1047">
                  <c:v>18.577999999999999</c:v>
                </c:pt>
                <c:pt idx="1048">
                  <c:v>18.66</c:v>
                </c:pt>
                <c:pt idx="1049">
                  <c:v>17.696000000000002</c:v>
                </c:pt>
                <c:pt idx="1050">
                  <c:v>17.774000000000001</c:v>
                </c:pt>
                <c:pt idx="1051">
                  <c:v>19.036000000000001</c:v>
                </c:pt>
                <c:pt idx="1052">
                  <c:v>19.032</c:v>
                </c:pt>
                <c:pt idx="1053">
                  <c:v>19.436</c:v>
                </c:pt>
                <c:pt idx="1054">
                  <c:v>19.36</c:v>
                </c:pt>
                <c:pt idx="1055">
                  <c:v>19.77</c:v>
                </c:pt>
                <c:pt idx="1056">
                  <c:v>20.76</c:v>
                </c:pt>
                <c:pt idx="1057">
                  <c:v>20.754999999999999</c:v>
                </c:pt>
                <c:pt idx="1058">
                  <c:v>20.605</c:v>
                </c:pt>
                <c:pt idx="1059">
                  <c:v>19.942</c:v>
                </c:pt>
                <c:pt idx="1060">
                  <c:v>19.942</c:v>
                </c:pt>
                <c:pt idx="1061">
                  <c:v>19.808</c:v>
                </c:pt>
                <c:pt idx="1062">
                  <c:v>20.274999999999999</c:v>
                </c:pt>
                <c:pt idx="1063">
                  <c:v>21.08</c:v>
                </c:pt>
                <c:pt idx="1064">
                  <c:v>21.32</c:v>
                </c:pt>
                <c:pt idx="1065">
                  <c:v>20.204999999999998</c:v>
                </c:pt>
                <c:pt idx="1066">
                  <c:v>20.024999999999999</c:v>
                </c:pt>
                <c:pt idx="1067">
                  <c:v>20.035</c:v>
                </c:pt>
                <c:pt idx="1068">
                  <c:v>20.105</c:v>
                </c:pt>
                <c:pt idx="1069">
                  <c:v>20.024999999999999</c:v>
                </c:pt>
                <c:pt idx="1070">
                  <c:v>19.334</c:v>
                </c:pt>
                <c:pt idx="1071">
                  <c:v>21.21</c:v>
                </c:pt>
                <c:pt idx="1072">
                  <c:v>22.285</c:v>
                </c:pt>
                <c:pt idx="1073">
                  <c:v>22.065000000000001</c:v>
                </c:pt>
                <c:pt idx="1074">
                  <c:v>21.98</c:v>
                </c:pt>
                <c:pt idx="1075">
                  <c:v>22.004999999999999</c:v>
                </c:pt>
                <c:pt idx="1076">
                  <c:v>22.29</c:v>
                </c:pt>
                <c:pt idx="1077">
                  <c:v>21.605</c:v>
                </c:pt>
                <c:pt idx="1078">
                  <c:v>21.204999999999998</c:v>
                </c:pt>
                <c:pt idx="1079">
                  <c:v>21.824999999999999</c:v>
                </c:pt>
                <c:pt idx="1080">
                  <c:v>22.454999999999998</c:v>
                </c:pt>
                <c:pt idx="1081">
                  <c:v>22.515000000000001</c:v>
                </c:pt>
                <c:pt idx="1082">
                  <c:v>22.405000000000001</c:v>
                </c:pt>
                <c:pt idx="1083">
                  <c:v>22.02</c:v>
                </c:pt>
                <c:pt idx="1084">
                  <c:v>22.004999999999999</c:v>
                </c:pt>
                <c:pt idx="1085">
                  <c:v>22.9</c:v>
                </c:pt>
                <c:pt idx="1086">
                  <c:v>21.96</c:v>
                </c:pt>
                <c:pt idx="1087">
                  <c:v>21.605</c:v>
                </c:pt>
                <c:pt idx="1088">
                  <c:v>21.605</c:v>
                </c:pt>
                <c:pt idx="1089">
                  <c:v>21.78</c:v>
                </c:pt>
                <c:pt idx="1090">
                  <c:v>21.475000000000001</c:v>
                </c:pt>
                <c:pt idx="1091">
                  <c:v>22.46</c:v>
                </c:pt>
                <c:pt idx="1092">
                  <c:v>22.94</c:v>
                </c:pt>
                <c:pt idx="1093">
                  <c:v>24.18</c:v>
                </c:pt>
                <c:pt idx="1094">
                  <c:v>23.82</c:v>
                </c:pt>
                <c:pt idx="1095">
                  <c:v>23.745000000000001</c:v>
                </c:pt>
                <c:pt idx="1096">
                  <c:v>23.954999999999998</c:v>
                </c:pt>
                <c:pt idx="1097">
                  <c:v>24.094999999999999</c:v>
                </c:pt>
                <c:pt idx="1098">
                  <c:v>24.364999999999998</c:v>
                </c:pt>
                <c:pt idx="1099">
                  <c:v>24.524999999999999</c:v>
                </c:pt>
                <c:pt idx="1100">
                  <c:v>25.07</c:v>
                </c:pt>
                <c:pt idx="1101">
                  <c:v>24.785</c:v>
                </c:pt>
                <c:pt idx="1102">
                  <c:v>24.785</c:v>
                </c:pt>
                <c:pt idx="1103">
                  <c:v>24.92</c:v>
                </c:pt>
                <c:pt idx="1104">
                  <c:v>24.53</c:v>
                </c:pt>
                <c:pt idx="1105">
                  <c:v>24.51</c:v>
                </c:pt>
                <c:pt idx="1106">
                  <c:v>24.77</c:v>
                </c:pt>
                <c:pt idx="1107">
                  <c:v>25.1</c:v>
                </c:pt>
                <c:pt idx="1108">
                  <c:v>25.55</c:v>
                </c:pt>
                <c:pt idx="1109">
                  <c:v>25.625</c:v>
                </c:pt>
                <c:pt idx="1110">
                  <c:v>25.71</c:v>
                </c:pt>
                <c:pt idx="1111">
                  <c:v>25.545000000000002</c:v>
                </c:pt>
                <c:pt idx="1112">
                  <c:v>24.965</c:v>
                </c:pt>
                <c:pt idx="1113">
                  <c:v>24.35</c:v>
                </c:pt>
                <c:pt idx="1114">
                  <c:v>25.47</c:v>
                </c:pt>
                <c:pt idx="1115">
                  <c:v>24.815000000000001</c:v>
                </c:pt>
                <c:pt idx="1116">
                  <c:v>23.995000000000001</c:v>
                </c:pt>
                <c:pt idx="1117">
                  <c:v>23.824999999999999</c:v>
                </c:pt>
                <c:pt idx="1118">
                  <c:v>24.385000000000002</c:v>
                </c:pt>
                <c:pt idx="1119">
                  <c:v>24.135000000000002</c:v>
                </c:pt>
                <c:pt idx="1120">
                  <c:v>24.355</c:v>
                </c:pt>
                <c:pt idx="1121">
                  <c:v>24.655000000000001</c:v>
                </c:pt>
                <c:pt idx="1122">
                  <c:v>25.135000000000002</c:v>
                </c:pt>
                <c:pt idx="1123">
                  <c:v>25.145</c:v>
                </c:pt>
                <c:pt idx="1124">
                  <c:v>24.774999999999999</c:v>
                </c:pt>
                <c:pt idx="1125">
                  <c:v>24.425000000000001</c:v>
                </c:pt>
                <c:pt idx="1126">
                  <c:v>24.41</c:v>
                </c:pt>
                <c:pt idx="1127">
                  <c:v>24.785</c:v>
                </c:pt>
                <c:pt idx="1128">
                  <c:v>24.274999999999999</c:v>
                </c:pt>
                <c:pt idx="1129">
                  <c:v>24.4</c:v>
                </c:pt>
                <c:pt idx="1130">
                  <c:v>24.734999999999999</c:v>
                </c:pt>
                <c:pt idx="1131">
                  <c:v>24.55</c:v>
                </c:pt>
                <c:pt idx="1132">
                  <c:v>25.03</c:v>
                </c:pt>
                <c:pt idx="1133">
                  <c:v>25.03</c:v>
                </c:pt>
                <c:pt idx="1134">
                  <c:v>26.13</c:v>
                </c:pt>
                <c:pt idx="1135">
                  <c:v>25.305</c:v>
                </c:pt>
                <c:pt idx="1136">
                  <c:v>25.074999999999999</c:v>
                </c:pt>
                <c:pt idx="1137">
                  <c:v>25.17</c:v>
                </c:pt>
                <c:pt idx="1138">
                  <c:v>25.504999999999999</c:v>
                </c:pt>
                <c:pt idx="1139">
                  <c:v>25.99</c:v>
                </c:pt>
                <c:pt idx="1140">
                  <c:v>25.75</c:v>
                </c:pt>
                <c:pt idx="1141">
                  <c:v>26.5</c:v>
                </c:pt>
                <c:pt idx="1142">
                  <c:v>25.984999999999999</c:v>
                </c:pt>
                <c:pt idx="1143">
                  <c:v>26.35</c:v>
                </c:pt>
                <c:pt idx="1144">
                  <c:v>26.28</c:v>
                </c:pt>
                <c:pt idx="1145">
                  <c:v>25.895</c:v>
                </c:pt>
                <c:pt idx="1146">
                  <c:v>25.8</c:v>
                </c:pt>
                <c:pt idx="1147">
                  <c:v>26.01</c:v>
                </c:pt>
                <c:pt idx="1148">
                  <c:v>26.504999999999999</c:v>
                </c:pt>
                <c:pt idx="1149">
                  <c:v>27.04</c:v>
                </c:pt>
                <c:pt idx="1150">
                  <c:v>27.9</c:v>
                </c:pt>
                <c:pt idx="1151">
                  <c:v>29.6</c:v>
                </c:pt>
                <c:pt idx="1152">
                  <c:v>28.88</c:v>
                </c:pt>
                <c:pt idx="1153">
                  <c:v>28.88</c:v>
                </c:pt>
                <c:pt idx="1154">
                  <c:v>28.7</c:v>
                </c:pt>
                <c:pt idx="1155">
                  <c:v>28.905000000000001</c:v>
                </c:pt>
                <c:pt idx="1156">
                  <c:v>28.434999999999999</c:v>
                </c:pt>
                <c:pt idx="1157">
                  <c:v>35.6</c:v>
                </c:pt>
                <c:pt idx="1158">
                  <c:v>35</c:v>
                </c:pt>
                <c:pt idx="1159">
                  <c:v>36.445</c:v>
                </c:pt>
                <c:pt idx="1160">
                  <c:v>36.380000000000003</c:v>
                </c:pt>
                <c:pt idx="1161">
                  <c:v>36.1</c:v>
                </c:pt>
                <c:pt idx="1162">
                  <c:v>36.72</c:v>
                </c:pt>
                <c:pt idx="1163">
                  <c:v>37.14</c:v>
                </c:pt>
                <c:pt idx="1164">
                  <c:v>35.204999999999998</c:v>
                </c:pt>
                <c:pt idx="1165">
                  <c:v>37.020000000000003</c:v>
                </c:pt>
                <c:pt idx="1166">
                  <c:v>36.515000000000001</c:v>
                </c:pt>
                <c:pt idx="1167">
                  <c:v>36.515000000000001</c:v>
                </c:pt>
                <c:pt idx="1168">
                  <c:v>36.56</c:v>
                </c:pt>
                <c:pt idx="1169">
                  <c:v>36.25</c:v>
                </c:pt>
                <c:pt idx="1170">
                  <c:v>36.005000000000003</c:v>
                </c:pt>
                <c:pt idx="1171">
                  <c:v>35.020000000000003</c:v>
                </c:pt>
                <c:pt idx="1172">
                  <c:v>35.744999999999997</c:v>
                </c:pt>
                <c:pt idx="1173">
                  <c:v>36.145000000000003</c:v>
                </c:pt>
                <c:pt idx="1174">
                  <c:v>36.005000000000003</c:v>
                </c:pt>
                <c:pt idx="1175">
                  <c:v>36.15</c:v>
                </c:pt>
                <c:pt idx="1176">
                  <c:v>36.734999999999999</c:v>
                </c:pt>
                <c:pt idx="1177">
                  <c:v>37.96</c:v>
                </c:pt>
                <c:pt idx="1178">
                  <c:v>39.895000000000003</c:v>
                </c:pt>
                <c:pt idx="1179">
                  <c:v>38.895000000000003</c:v>
                </c:pt>
                <c:pt idx="1180">
                  <c:v>38.935000000000002</c:v>
                </c:pt>
                <c:pt idx="1181">
                  <c:v>38.94</c:v>
                </c:pt>
                <c:pt idx="1182">
                  <c:v>39.090000000000003</c:v>
                </c:pt>
                <c:pt idx="1183">
                  <c:v>38.685000000000002</c:v>
                </c:pt>
                <c:pt idx="1184">
                  <c:v>40.04</c:v>
                </c:pt>
                <c:pt idx="1185">
                  <c:v>38.67</c:v>
                </c:pt>
                <c:pt idx="1186">
                  <c:v>39.33</c:v>
                </c:pt>
                <c:pt idx="1187">
                  <c:v>38.39</c:v>
                </c:pt>
                <c:pt idx="1188">
                  <c:v>38.534999999999997</c:v>
                </c:pt>
                <c:pt idx="1189">
                  <c:v>38.534999999999997</c:v>
                </c:pt>
                <c:pt idx="1190">
                  <c:v>37.1</c:v>
                </c:pt>
                <c:pt idx="1191">
                  <c:v>37.005000000000003</c:v>
                </c:pt>
                <c:pt idx="1192">
                  <c:v>37.89</c:v>
                </c:pt>
                <c:pt idx="1193">
                  <c:v>37.78</c:v>
                </c:pt>
                <c:pt idx="1194">
                  <c:v>38.805</c:v>
                </c:pt>
                <c:pt idx="1195">
                  <c:v>38.805</c:v>
                </c:pt>
                <c:pt idx="1196">
                  <c:v>39.1</c:v>
                </c:pt>
                <c:pt idx="1197">
                  <c:v>38.83</c:v>
                </c:pt>
                <c:pt idx="1198">
                  <c:v>38.85</c:v>
                </c:pt>
                <c:pt idx="1199">
                  <c:v>38.905000000000001</c:v>
                </c:pt>
                <c:pt idx="1200">
                  <c:v>38.534999999999997</c:v>
                </c:pt>
                <c:pt idx="1201">
                  <c:v>38.664999999999999</c:v>
                </c:pt>
                <c:pt idx="1202">
                  <c:v>38.89</c:v>
                </c:pt>
                <c:pt idx="1203">
                  <c:v>38.65</c:v>
                </c:pt>
                <c:pt idx="1204">
                  <c:v>38.200000000000003</c:v>
                </c:pt>
                <c:pt idx="1205">
                  <c:v>38.380000000000003</c:v>
                </c:pt>
                <c:pt idx="1206">
                  <c:v>39.549999999999997</c:v>
                </c:pt>
                <c:pt idx="1207">
                  <c:v>41.24</c:v>
                </c:pt>
                <c:pt idx="1208">
                  <c:v>40.67</c:v>
                </c:pt>
                <c:pt idx="1209">
                  <c:v>40.770000000000003</c:v>
                </c:pt>
                <c:pt idx="1210">
                  <c:v>40.515000000000001</c:v>
                </c:pt>
                <c:pt idx="1211">
                  <c:v>41.24</c:v>
                </c:pt>
                <c:pt idx="1212">
                  <c:v>42.055</c:v>
                </c:pt>
                <c:pt idx="1213">
                  <c:v>41.2</c:v>
                </c:pt>
                <c:pt idx="1214">
                  <c:v>40.564999999999998</c:v>
                </c:pt>
                <c:pt idx="1215">
                  <c:v>40.024999999999999</c:v>
                </c:pt>
                <c:pt idx="1216">
                  <c:v>40.024999999999999</c:v>
                </c:pt>
                <c:pt idx="1217">
                  <c:v>39.905000000000001</c:v>
                </c:pt>
                <c:pt idx="1218">
                  <c:v>40.305</c:v>
                </c:pt>
                <c:pt idx="1219">
                  <c:v>41.494999999999997</c:v>
                </c:pt>
                <c:pt idx="1220">
                  <c:v>41.3</c:v>
                </c:pt>
                <c:pt idx="1221">
                  <c:v>42.38</c:v>
                </c:pt>
                <c:pt idx="1222">
                  <c:v>42.375</c:v>
                </c:pt>
                <c:pt idx="1223">
                  <c:v>42.42</c:v>
                </c:pt>
                <c:pt idx="1224">
                  <c:v>42.475000000000001</c:v>
                </c:pt>
                <c:pt idx="1225">
                  <c:v>42.4</c:v>
                </c:pt>
                <c:pt idx="1226">
                  <c:v>41.8</c:v>
                </c:pt>
                <c:pt idx="1227">
                  <c:v>40.645000000000003</c:v>
                </c:pt>
                <c:pt idx="1228">
                  <c:v>41.06</c:v>
                </c:pt>
                <c:pt idx="1229">
                  <c:v>40.354999999999997</c:v>
                </c:pt>
                <c:pt idx="1230">
                  <c:v>40.515000000000001</c:v>
                </c:pt>
                <c:pt idx="1231">
                  <c:v>40.515000000000001</c:v>
                </c:pt>
                <c:pt idx="1232">
                  <c:v>40.994999999999997</c:v>
                </c:pt>
                <c:pt idx="1233">
                  <c:v>40.78</c:v>
                </c:pt>
                <c:pt idx="1234">
                  <c:v>38.729999999999997</c:v>
                </c:pt>
                <c:pt idx="1235">
                  <c:v>38.56</c:v>
                </c:pt>
                <c:pt idx="1236">
                  <c:v>37.104999999999997</c:v>
                </c:pt>
                <c:pt idx="1237">
                  <c:v>37.26</c:v>
                </c:pt>
                <c:pt idx="1238">
                  <c:v>37.26</c:v>
                </c:pt>
                <c:pt idx="1239">
                  <c:v>40.924999999999997</c:v>
                </c:pt>
                <c:pt idx="1240">
                  <c:v>40.005000000000003</c:v>
                </c:pt>
                <c:pt idx="1241">
                  <c:v>39.9</c:v>
                </c:pt>
                <c:pt idx="1242">
                  <c:v>39.61</c:v>
                </c:pt>
                <c:pt idx="1243">
                  <c:v>39.880000000000003</c:v>
                </c:pt>
                <c:pt idx="1244">
                  <c:v>40.020000000000003</c:v>
                </c:pt>
                <c:pt idx="1245">
                  <c:v>40.020000000000003</c:v>
                </c:pt>
                <c:pt idx="1246">
                  <c:v>43.005000000000003</c:v>
                </c:pt>
                <c:pt idx="1247">
                  <c:v>42.07</c:v>
                </c:pt>
                <c:pt idx="1248">
                  <c:v>46.5</c:v>
                </c:pt>
                <c:pt idx="1249">
                  <c:v>43.564999999999998</c:v>
                </c:pt>
                <c:pt idx="1250">
                  <c:v>42.585000000000001</c:v>
                </c:pt>
                <c:pt idx="1251">
                  <c:v>42.414999999999999</c:v>
                </c:pt>
                <c:pt idx="1252">
                  <c:v>42.9</c:v>
                </c:pt>
                <c:pt idx="1253">
                  <c:v>42.984999999999999</c:v>
                </c:pt>
                <c:pt idx="1254">
                  <c:v>44.965000000000003</c:v>
                </c:pt>
                <c:pt idx="1255">
                  <c:v>45.145000000000003</c:v>
                </c:pt>
                <c:pt idx="1256">
                  <c:v>45.405000000000001</c:v>
                </c:pt>
                <c:pt idx="1257">
                  <c:v>44.97</c:v>
                </c:pt>
                <c:pt idx="1258">
                  <c:v>44.795000000000002</c:v>
                </c:pt>
                <c:pt idx="1259">
                  <c:v>45.104999999999997</c:v>
                </c:pt>
                <c:pt idx="1260">
                  <c:v>44.975000000000001</c:v>
                </c:pt>
                <c:pt idx="1261">
                  <c:v>44.905000000000001</c:v>
                </c:pt>
                <c:pt idx="1262">
                  <c:v>43.76</c:v>
                </c:pt>
                <c:pt idx="1263">
                  <c:v>42.9</c:v>
                </c:pt>
                <c:pt idx="1264">
                  <c:v>42.65</c:v>
                </c:pt>
                <c:pt idx="1265">
                  <c:v>41.9</c:v>
                </c:pt>
                <c:pt idx="1266">
                  <c:v>42.1</c:v>
                </c:pt>
                <c:pt idx="1267">
                  <c:v>41.6</c:v>
                </c:pt>
                <c:pt idx="1268">
                  <c:v>41.555</c:v>
                </c:pt>
                <c:pt idx="1269">
                  <c:v>42.76</c:v>
                </c:pt>
                <c:pt idx="1270">
                  <c:v>42.71</c:v>
                </c:pt>
                <c:pt idx="1271">
                  <c:v>41.05</c:v>
                </c:pt>
                <c:pt idx="1272">
                  <c:v>41.05</c:v>
                </c:pt>
                <c:pt idx="1273">
                  <c:v>40.875</c:v>
                </c:pt>
                <c:pt idx="1274">
                  <c:v>40.799999999999997</c:v>
                </c:pt>
                <c:pt idx="1275">
                  <c:v>40.625</c:v>
                </c:pt>
                <c:pt idx="1276">
                  <c:v>39.005000000000003</c:v>
                </c:pt>
                <c:pt idx="1277">
                  <c:v>38.244999999999997</c:v>
                </c:pt>
                <c:pt idx="1278">
                  <c:v>39.155000000000001</c:v>
                </c:pt>
                <c:pt idx="1279">
                  <c:v>38.765000000000001</c:v>
                </c:pt>
                <c:pt idx="1280">
                  <c:v>38.9</c:v>
                </c:pt>
                <c:pt idx="1281">
                  <c:v>39.825000000000003</c:v>
                </c:pt>
                <c:pt idx="1282">
                  <c:v>39.725000000000001</c:v>
                </c:pt>
                <c:pt idx="1283">
                  <c:v>40.61</c:v>
                </c:pt>
                <c:pt idx="1284">
                  <c:v>40.814999999999998</c:v>
                </c:pt>
                <c:pt idx="1285">
                  <c:v>41.034999999999997</c:v>
                </c:pt>
                <c:pt idx="1286">
                  <c:v>41.195</c:v>
                </c:pt>
                <c:pt idx="1287">
                  <c:v>41.375</c:v>
                </c:pt>
                <c:pt idx="1288">
                  <c:v>42.704999999999998</c:v>
                </c:pt>
                <c:pt idx="1289">
                  <c:v>41.305</c:v>
                </c:pt>
                <c:pt idx="1290">
                  <c:v>41.68</c:v>
                </c:pt>
                <c:pt idx="1291">
                  <c:v>42.18</c:v>
                </c:pt>
                <c:pt idx="1292">
                  <c:v>43.05</c:v>
                </c:pt>
                <c:pt idx="1293">
                  <c:v>42.854999999999997</c:v>
                </c:pt>
                <c:pt idx="1294">
                  <c:v>42.634999999999998</c:v>
                </c:pt>
                <c:pt idx="1295">
                  <c:v>42.765000000000001</c:v>
                </c:pt>
                <c:pt idx="1296">
                  <c:v>43.13</c:v>
                </c:pt>
                <c:pt idx="1297">
                  <c:v>44.215000000000003</c:v>
                </c:pt>
                <c:pt idx="1298">
                  <c:v>44.405000000000001</c:v>
                </c:pt>
                <c:pt idx="1299">
                  <c:v>42.91</c:v>
                </c:pt>
                <c:pt idx="1300">
                  <c:v>43.075000000000003</c:v>
                </c:pt>
                <c:pt idx="1301">
                  <c:v>42.805</c:v>
                </c:pt>
                <c:pt idx="1302">
                  <c:v>43.56</c:v>
                </c:pt>
                <c:pt idx="1303">
                  <c:v>40.9</c:v>
                </c:pt>
                <c:pt idx="1304">
                  <c:v>39.895000000000003</c:v>
                </c:pt>
                <c:pt idx="1305">
                  <c:v>39.335000000000001</c:v>
                </c:pt>
                <c:pt idx="1306">
                  <c:v>38.945</c:v>
                </c:pt>
                <c:pt idx="1307">
                  <c:v>38.774999999999999</c:v>
                </c:pt>
                <c:pt idx="1308">
                  <c:v>38.979999999999997</c:v>
                </c:pt>
                <c:pt idx="1309">
                  <c:v>40.68</c:v>
                </c:pt>
                <c:pt idx="1310">
                  <c:v>40.840000000000003</c:v>
                </c:pt>
                <c:pt idx="1311">
                  <c:v>38.26</c:v>
                </c:pt>
                <c:pt idx="1312">
                  <c:v>38.5</c:v>
                </c:pt>
                <c:pt idx="1313">
                  <c:v>38.424999999999997</c:v>
                </c:pt>
                <c:pt idx="1314">
                  <c:v>38.265000000000001</c:v>
                </c:pt>
                <c:pt idx="1315">
                  <c:v>38.265000000000001</c:v>
                </c:pt>
                <c:pt idx="1316">
                  <c:v>38.505000000000003</c:v>
                </c:pt>
                <c:pt idx="1317">
                  <c:v>38.200000000000003</c:v>
                </c:pt>
                <c:pt idx="1318">
                  <c:v>40.5</c:v>
                </c:pt>
                <c:pt idx="1319">
                  <c:v>40.604999999999997</c:v>
                </c:pt>
                <c:pt idx="1320">
                  <c:v>41.865000000000002</c:v>
                </c:pt>
                <c:pt idx="1321">
                  <c:v>41.914999999999999</c:v>
                </c:pt>
                <c:pt idx="1322">
                  <c:v>41.89</c:v>
                </c:pt>
                <c:pt idx="1323">
                  <c:v>42.53</c:v>
                </c:pt>
                <c:pt idx="1324">
                  <c:v>42.814999999999998</c:v>
                </c:pt>
                <c:pt idx="1325">
                  <c:v>43.265000000000001</c:v>
                </c:pt>
                <c:pt idx="1326">
                  <c:v>43.725000000000001</c:v>
                </c:pt>
                <c:pt idx="1327">
                  <c:v>45.085000000000001</c:v>
                </c:pt>
                <c:pt idx="1328">
                  <c:v>45.26</c:v>
                </c:pt>
                <c:pt idx="1329">
                  <c:v>45.085000000000001</c:v>
                </c:pt>
                <c:pt idx="1330">
                  <c:v>45.55</c:v>
                </c:pt>
                <c:pt idx="1331">
                  <c:v>45.85</c:v>
                </c:pt>
                <c:pt idx="1332">
                  <c:v>44.854999999999997</c:v>
                </c:pt>
                <c:pt idx="1333">
                  <c:v>45.5</c:v>
                </c:pt>
                <c:pt idx="1334">
                  <c:v>45.13</c:v>
                </c:pt>
                <c:pt idx="1335">
                  <c:v>45.354999999999997</c:v>
                </c:pt>
                <c:pt idx="1336">
                  <c:v>45.13</c:v>
                </c:pt>
                <c:pt idx="1337">
                  <c:v>46.03</c:v>
                </c:pt>
                <c:pt idx="1338">
                  <c:v>45.12</c:v>
                </c:pt>
                <c:pt idx="1339">
                  <c:v>44.6</c:v>
                </c:pt>
                <c:pt idx="1340">
                  <c:v>44.54</c:v>
                </c:pt>
                <c:pt idx="1341">
                  <c:v>43.744999999999997</c:v>
                </c:pt>
                <c:pt idx="1342">
                  <c:v>43.57</c:v>
                </c:pt>
                <c:pt idx="1343">
                  <c:v>43.704999999999998</c:v>
                </c:pt>
                <c:pt idx="1344">
                  <c:v>43.88</c:v>
                </c:pt>
                <c:pt idx="1345">
                  <c:v>43.505000000000003</c:v>
                </c:pt>
                <c:pt idx="1346">
                  <c:v>43.88</c:v>
                </c:pt>
                <c:pt idx="1347">
                  <c:v>42.85</c:v>
                </c:pt>
                <c:pt idx="1348">
                  <c:v>42.9</c:v>
                </c:pt>
                <c:pt idx="1349">
                  <c:v>42.895000000000003</c:v>
                </c:pt>
                <c:pt idx="1350">
                  <c:v>42.97</c:v>
                </c:pt>
                <c:pt idx="1351">
                  <c:v>41.604999999999997</c:v>
                </c:pt>
                <c:pt idx="1352">
                  <c:v>43.4</c:v>
                </c:pt>
                <c:pt idx="1353">
                  <c:v>42.015000000000001</c:v>
                </c:pt>
                <c:pt idx="1354">
                  <c:v>43.08</c:v>
                </c:pt>
                <c:pt idx="1355">
                  <c:v>44.005000000000003</c:v>
                </c:pt>
                <c:pt idx="1356">
                  <c:v>44.005000000000003</c:v>
                </c:pt>
                <c:pt idx="1357">
                  <c:v>44.005000000000003</c:v>
                </c:pt>
                <c:pt idx="1358">
                  <c:v>43.22</c:v>
                </c:pt>
                <c:pt idx="1359">
                  <c:v>44.05</c:v>
                </c:pt>
                <c:pt idx="1360">
                  <c:v>44.625</c:v>
                </c:pt>
                <c:pt idx="1361">
                  <c:v>43.805</c:v>
                </c:pt>
                <c:pt idx="1362">
                  <c:v>44.975000000000001</c:v>
                </c:pt>
                <c:pt idx="1363">
                  <c:v>44.975000000000001</c:v>
                </c:pt>
                <c:pt idx="1364">
                  <c:v>44.805</c:v>
                </c:pt>
                <c:pt idx="1365">
                  <c:v>45.604999999999997</c:v>
                </c:pt>
                <c:pt idx="1366">
                  <c:v>45.12</c:v>
                </c:pt>
                <c:pt idx="1367">
                  <c:v>44.055</c:v>
                </c:pt>
                <c:pt idx="1368">
                  <c:v>44.215000000000003</c:v>
                </c:pt>
                <c:pt idx="1369">
                  <c:v>44.625</c:v>
                </c:pt>
                <c:pt idx="1370">
                  <c:v>44.505000000000003</c:v>
                </c:pt>
                <c:pt idx="1371">
                  <c:v>44.76</c:v>
                </c:pt>
                <c:pt idx="1372">
                  <c:v>44.795000000000002</c:v>
                </c:pt>
                <c:pt idx="1373">
                  <c:v>43.744999999999997</c:v>
                </c:pt>
                <c:pt idx="1374">
                  <c:v>43.555</c:v>
                </c:pt>
                <c:pt idx="1375">
                  <c:v>43.82</c:v>
                </c:pt>
                <c:pt idx="1376">
                  <c:v>44.965000000000003</c:v>
                </c:pt>
                <c:pt idx="1377">
                  <c:v>44.965000000000003</c:v>
                </c:pt>
                <c:pt idx="1378">
                  <c:v>44.965000000000003</c:v>
                </c:pt>
                <c:pt idx="1379">
                  <c:v>48.204999999999998</c:v>
                </c:pt>
                <c:pt idx="1380">
                  <c:v>48.515000000000001</c:v>
                </c:pt>
                <c:pt idx="1381">
                  <c:v>49.555</c:v>
                </c:pt>
                <c:pt idx="1382">
                  <c:v>49.575000000000003</c:v>
                </c:pt>
                <c:pt idx="1383">
                  <c:v>50.06</c:v>
                </c:pt>
                <c:pt idx="1384">
                  <c:v>50.06</c:v>
                </c:pt>
                <c:pt idx="1385">
                  <c:v>49.87</c:v>
                </c:pt>
                <c:pt idx="1386">
                  <c:v>50.02</c:v>
                </c:pt>
                <c:pt idx="1387">
                  <c:v>51.97</c:v>
                </c:pt>
                <c:pt idx="1388">
                  <c:v>51.19</c:v>
                </c:pt>
                <c:pt idx="1389">
                  <c:v>52.78</c:v>
                </c:pt>
                <c:pt idx="1390">
                  <c:v>54.71</c:v>
                </c:pt>
                <c:pt idx="1391">
                  <c:v>54.71</c:v>
                </c:pt>
                <c:pt idx="1392">
                  <c:v>54.9</c:v>
                </c:pt>
                <c:pt idx="1393">
                  <c:v>54.63</c:v>
                </c:pt>
                <c:pt idx="1394">
                  <c:v>55</c:v>
                </c:pt>
                <c:pt idx="1395">
                  <c:v>56.5</c:v>
                </c:pt>
                <c:pt idx="1396">
                  <c:v>55.85</c:v>
                </c:pt>
                <c:pt idx="1397">
                  <c:v>56.07</c:v>
                </c:pt>
                <c:pt idx="1398">
                  <c:v>56.29</c:v>
                </c:pt>
                <c:pt idx="1399">
                  <c:v>56.07</c:v>
                </c:pt>
                <c:pt idx="1400">
                  <c:v>58.31</c:v>
                </c:pt>
                <c:pt idx="1401">
                  <c:v>56.86</c:v>
                </c:pt>
                <c:pt idx="1402">
                  <c:v>57.18</c:v>
                </c:pt>
                <c:pt idx="1403">
                  <c:v>58.5</c:v>
                </c:pt>
                <c:pt idx="1404">
                  <c:v>61.09</c:v>
                </c:pt>
                <c:pt idx="1405">
                  <c:v>61.33</c:v>
                </c:pt>
                <c:pt idx="1406">
                  <c:v>61.3</c:v>
                </c:pt>
                <c:pt idx="1407">
                  <c:v>65.16</c:v>
                </c:pt>
                <c:pt idx="1408">
                  <c:v>62.5</c:v>
                </c:pt>
                <c:pt idx="1409">
                  <c:v>65.31</c:v>
                </c:pt>
                <c:pt idx="1410">
                  <c:v>64.56</c:v>
                </c:pt>
                <c:pt idx="1411">
                  <c:v>67.16</c:v>
                </c:pt>
                <c:pt idx="1412">
                  <c:v>67.16</c:v>
                </c:pt>
                <c:pt idx="1413">
                  <c:v>66.709999999999994</c:v>
                </c:pt>
                <c:pt idx="1414">
                  <c:v>66.84</c:v>
                </c:pt>
                <c:pt idx="1415">
                  <c:v>67.56</c:v>
                </c:pt>
                <c:pt idx="1416">
                  <c:v>68.81</c:v>
                </c:pt>
                <c:pt idx="1417">
                  <c:v>68</c:v>
                </c:pt>
                <c:pt idx="1418">
                  <c:v>67.459999999999994</c:v>
                </c:pt>
                <c:pt idx="1419">
                  <c:v>67.2</c:v>
                </c:pt>
                <c:pt idx="1420">
                  <c:v>67.5</c:v>
                </c:pt>
                <c:pt idx="1421">
                  <c:v>67.73</c:v>
                </c:pt>
                <c:pt idx="1422">
                  <c:v>63.1</c:v>
                </c:pt>
                <c:pt idx="1423">
                  <c:v>68</c:v>
                </c:pt>
                <c:pt idx="1424">
                  <c:v>73.599999999999994</c:v>
                </c:pt>
                <c:pt idx="1425">
                  <c:v>73.150000000000006</c:v>
                </c:pt>
                <c:pt idx="1426">
                  <c:v>72.790000000000006</c:v>
                </c:pt>
                <c:pt idx="1427">
                  <c:v>73</c:v>
                </c:pt>
                <c:pt idx="1428">
                  <c:v>72.61</c:v>
                </c:pt>
                <c:pt idx="1429">
                  <c:v>72.31</c:v>
                </c:pt>
                <c:pt idx="1430">
                  <c:v>71.150000000000006</c:v>
                </c:pt>
                <c:pt idx="1431">
                  <c:v>73.78</c:v>
                </c:pt>
                <c:pt idx="1432">
                  <c:v>76.31</c:v>
                </c:pt>
                <c:pt idx="1433">
                  <c:v>76.31</c:v>
                </c:pt>
                <c:pt idx="1434">
                  <c:v>76.209999999999994</c:v>
                </c:pt>
                <c:pt idx="1435">
                  <c:v>78.430000000000007</c:v>
                </c:pt>
                <c:pt idx="1436">
                  <c:v>79</c:v>
                </c:pt>
                <c:pt idx="1437">
                  <c:v>81.400000000000006</c:v>
                </c:pt>
                <c:pt idx="1438">
                  <c:v>86.49</c:v>
                </c:pt>
                <c:pt idx="1439">
                  <c:v>80</c:v>
                </c:pt>
                <c:pt idx="1440">
                  <c:v>78.900000000000006</c:v>
                </c:pt>
                <c:pt idx="1441">
                  <c:v>79</c:v>
                </c:pt>
                <c:pt idx="1442">
                  <c:v>79.8</c:v>
                </c:pt>
                <c:pt idx="1443">
                  <c:v>84.6</c:v>
                </c:pt>
                <c:pt idx="1444">
                  <c:v>82.61</c:v>
                </c:pt>
                <c:pt idx="1445">
                  <c:v>79.91</c:v>
                </c:pt>
                <c:pt idx="1446">
                  <c:v>81.09</c:v>
                </c:pt>
                <c:pt idx="1447">
                  <c:v>81.09</c:v>
                </c:pt>
                <c:pt idx="1448">
                  <c:v>81.099999999999994</c:v>
                </c:pt>
                <c:pt idx="1449">
                  <c:v>80.13</c:v>
                </c:pt>
                <c:pt idx="1450">
                  <c:v>82</c:v>
                </c:pt>
                <c:pt idx="1451">
                  <c:v>83.25</c:v>
                </c:pt>
                <c:pt idx="1452">
                  <c:v>84.25</c:v>
                </c:pt>
                <c:pt idx="1453">
                  <c:v>86.73</c:v>
                </c:pt>
                <c:pt idx="1454">
                  <c:v>86.62</c:v>
                </c:pt>
                <c:pt idx="1455">
                  <c:v>88.09</c:v>
                </c:pt>
                <c:pt idx="1456">
                  <c:v>85.72</c:v>
                </c:pt>
                <c:pt idx="1457">
                  <c:v>83.25</c:v>
                </c:pt>
                <c:pt idx="1458">
                  <c:v>83.8</c:v>
                </c:pt>
                <c:pt idx="1459">
                  <c:v>82.4</c:v>
                </c:pt>
                <c:pt idx="1460">
                  <c:v>82.37</c:v>
                </c:pt>
                <c:pt idx="1461">
                  <c:v>79.62</c:v>
                </c:pt>
                <c:pt idx="1462">
                  <c:v>81.38</c:v>
                </c:pt>
                <c:pt idx="1463">
                  <c:v>81.06</c:v>
                </c:pt>
                <c:pt idx="1464">
                  <c:v>81.010000000000005</c:v>
                </c:pt>
                <c:pt idx="1465">
                  <c:v>80.05</c:v>
                </c:pt>
                <c:pt idx="1466">
                  <c:v>77.900000000000006</c:v>
                </c:pt>
                <c:pt idx="1467">
                  <c:v>80.75</c:v>
                </c:pt>
                <c:pt idx="1468">
                  <c:v>84.56</c:v>
                </c:pt>
                <c:pt idx="1469">
                  <c:v>81.86</c:v>
                </c:pt>
                <c:pt idx="1470">
                  <c:v>81.61</c:v>
                </c:pt>
                <c:pt idx="1471">
                  <c:v>81.8</c:v>
                </c:pt>
                <c:pt idx="1472">
                  <c:v>80.61</c:v>
                </c:pt>
                <c:pt idx="1473">
                  <c:v>82.71</c:v>
                </c:pt>
                <c:pt idx="1474">
                  <c:v>79.61</c:v>
                </c:pt>
                <c:pt idx="1475">
                  <c:v>77.900000000000006</c:v>
                </c:pt>
                <c:pt idx="1476">
                  <c:v>71.73</c:v>
                </c:pt>
                <c:pt idx="1477">
                  <c:v>71.73</c:v>
                </c:pt>
                <c:pt idx="1478">
                  <c:v>71.5</c:v>
                </c:pt>
                <c:pt idx="1479">
                  <c:v>74.3</c:v>
                </c:pt>
                <c:pt idx="1480">
                  <c:v>77.7</c:v>
                </c:pt>
                <c:pt idx="1481">
                  <c:v>72.06</c:v>
                </c:pt>
                <c:pt idx="1482">
                  <c:v>77.98</c:v>
                </c:pt>
                <c:pt idx="1483">
                  <c:v>82.18</c:v>
                </c:pt>
                <c:pt idx="1484">
                  <c:v>82.5</c:v>
                </c:pt>
                <c:pt idx="1485">
                  <c:v>82.23</c:v>
                </c:pt>
                <c:pt idx="1486">
                  <c:v>82</c:v>
                </c:pt>
                <c:pt idx="1487">
                  <c:v>78.25</c:v>
                </c:pt>
                <c:pt idx="1488">
                  <c:v>80.5</c:v>
                </c:pt>
                <c:pt idx="1489">
                  <c:v>82.13</c:v>
                </c:pt>
                <c:pt idx="1490">
                  <c:v>82.45</c:v>
                </c:pt>
                <c:pt idx="1491">
                  <c:v>82.3</c:v>
                </c:pt>
                <c:pt idx="1492">
                  <c:v>84.81</c:v>
                </c:pt>
                <c:pt idx="1493">
                  <c:v>83.95</c:v>
                </c:pt>
                <c:pt idx="1494">
                  <c:v>83.38</c:v>
                </c:pt>
                <c:pt idx="1495">
                  <c:v>82.61</c:v>
                </c:pt>
                <c:pt idx="1496">
                  <c:v>83.01</c:v>
                </c:pt>
                <c:pt idx="1497">
                  <c:v>83</c:v>
                </c:pt>
                <c:pt idx="1498">
                  <c:v>83.65</c:v>
                </c:pt>
                <c:pt idx="1499">
                  <c:v>83.61</c:v>
                </c:pt>
                <c:pt idx="1500">
                  <c:v>84.13</c:v>
                </c:pt>
                <c:pt idx="1501">
                  <c:v>87.62</c:v>
                </c:pt>
                <c:pt idx="1502">
                  <c:v>86.53</c:v>
                </c:pt>
                <c:pt idx="1503">
                  <c:v>85.3</c:v>
                </c:pt>
                <c:pt idx="1504">
                  <c:v>85.3</c:v>
                </c:pt>
                <c:pt idx="1505">
                  <c:v>85.31</c:v>
                </c:pt>
                <c:pt idx="1506">
                  <c:v>87.3</c:v>
                </c:pt>
                <c:pt idx="1507">
                  <c:v>87.68</c:v>
                </c:pt>
                <c:pt idx="1508">
                  <c:v>93.5</c:v>
                </c:pt>
                <c:pt idx="1509">
                  <c:v>96</c:v>
                </c:pt>
                <c:pt idx="1510">
                  <c:v>98.39</c:v>
                </c:pt>
                <c:pt idx="1511">
                  <c:v>98.7</c:v>
                </c:pt>
                <c:pt idx="1512">
                  <c:v>98.8</c:v>
                </c:pt>
                <c:pt idx="1513">
                  <c:v>100.06</c:v>
                </c:pt>
                <c:pt idx="1514">
                  <c:v>106.5</c:v>
                </c:pt>
                <c:pt idx="1515">
                  <c:v>105</c:v>
                </c:pt>
                <c:pt idx="1516">
                  <c:v>100.9</c:v>
                </c:pt>
                <c:pt idx="1517">
                  <c:v>101.22</c:v>
                </c:pt>
                <c:pt idx="1518">
                  <c:v>101.7</c:v>
                </c:pt>
                <c:pt idx="1519">
                  <c:v>102</c:v>
                </c:pt>
                <c:pt idx="1520">
                  <c:v>106.2</c:v>
                </c:pt>
                <c:pt idx="1521">
                  <c:v>107.3</c:v>
                </c:pt>
                <c:pt idx="1522">
                  <c:v>113.8</c:v>
                </c:pt>
                <c:pt idx="1523">
                  <c:v>110.8</c:v>
                </c:pt>
                <c:pt idx="1524">
                  <c:v>112.4</c:v>
                </c:pt>
                <c:pt idx="1525">
                  <c:v>114</c:v>
                </c:pt>
                <c:pt idx="1526">
                  <c:v>112.52</c:v>
                </c:pt>
                <c:pt idx="1527">
                  <c:v>117</c:v>
                </c:pt>
                <c:pt idx="1528">
                  <c:v>121.5</c:v>
                </c:pt>
                <c:pt idx="1529">
                  <c:v>123.76</c:v>
                </c:pt>
                <c:pt idx="1530">
                  <c:v>123.76</c:v>
                </c:pt>
                <c:pt idx="1531">
                  <c:v>123</c:v>
                </c:pt>
                <c:pt idx="1532">
                  <c:v>122.5</c:v>
                </c:pt>
                <c:pt idx="1533">
                  <c:v>128</c:v>
                </c:pt>
                <c:pt idx="1534">
                  <c:v>130.38</c:v>
                </c:pt>
                <c:pt idx="1535">
                  <c:v>124</c:v>
                </c:pt>
                <c:pt idx="1536">
                  <c:v>119</c:v>
                </c:pt>
                <c:pt idx="1537">
                  <c:v>118.56</c:v>
                </c:pt>
                <c:pt idx="1538">
                  <c:v>118</c:v>
                </c:pt>
                <c:pt idx="1539">
                  <c:v>109</c:v>
                </c:pt>
                <c:pt idx="1540">
                  <c:v>118</c:v>
                </c:pt>
                <c:pt idx="1541">
                  <c:v>116</c:v>
                </c:pt>
                <c:pt idx="1542">
                  <c:v>116.2</c:v>
                </c:pt>
                <c:pt idx="1543">
                  <c:v>115.68</c:v>
                </c:pt>
                <c:pt idx="1544">
                  <c:v>115.9</c:v>
                </c:pt>
                <c:pt idx="1545">
                  <c:v>115.3</c:v>
                </c:pt>
                <c:pt idx="1546">
                  <c:v>115.32</c:v>
                </c:pt>
                <c:pt idx="1547">
                  <c:v>113.5</c:v>
                </c:pt>
                <c:pt idx="1548">
                  <c:v>118.2</c:v>
                </c:pt>
                <c:pt idx="1549">
                  <c:v>119</c:v>
                </c:pt>
                <c:pt idx="1550">
                  <c:v>115.36</c:v>
                </c:pt>
                <c:pt idx="1551">
                  <c:v>115.34</c:v>
                </c:pt>
                <c:pt idx="1552">
                  <c:v>115.9</c:v>
                </c:pt>
                <c:pt idx="1553">
                  <c:v>118.92</c:v>
                </c:pt>
                <c:pt idx="1554">
                  <c:v>122.6</c:v>
                </c:pt>
                <c:pt idx="1555">
                  <c:v>125.5</c:v>
                </c:pt>
                <c:pt idx="1556">
                  <c:v>115</c:v>
                </c:pt>
                <c:pt idx="1557">
                  <c:v>119.18</c:v>
                </c:pt>
                <c:pt idx="1558">
                  <c:v>119.18</c:v>
                </c:pt>
                <c:pt idx="1559">
                  <c:v>119.42</c:v>
                </c:pt>
                <c:pt idx="1560">
                  <c:v>117.86</c:v>
                </c:pt>
                <c:pt idx="1561">
                  <c:v>115.28</c:v>
                </c:pt>
                <c:pt idx="1562">
                  <c:v>108.86</c:v>
                </c:pt>
                <c:pt idx="1563">
                  <c:v>112.02</c:v>
                </c:pt>
                <c:pt idx="1564">
                  <c:v>108.62</c:v>
                </c:pt>
                <c:pt idx="1565">
                  <c:v>108.4</c:v>
                </c:pt>
                <c:pt idx="1566">
                  <c:v>108.5</c:v>
                </c:pt>
                <c:pt idx="1567">
                  <c:v>113.46</c:v>
                </c:pt>
                <c:pt idx="1568">
                  <c:v>110.82</c:v>
                </c:pt>
                <c:pt idx="1569">
                  <c:v>106</c:v>
                </c:pt>
                <c:pt idx="1570">
                  <c:v>103.1</c:v>
                </c:pt>
                <c:pt idx="1571">
                  <c:v>103.88</c:v>
                </c:pt>
                <c:pt idx="1572">
                  <c:v>104</c:v>
                </c:pt>
                <c:pt idx="1573">
                  <c:v>103.7</c:v>
                </c:pt>
                <c:pt idx="1574">
                  <c:v>102.22</c:v>
                </c:pt>
                <c:pt idx="1575">
                  <c:v>98</c:v>
                </c:pt>
                <c:pt idx="1576">
                  <c:v>111.8</c:v>
                </c:pt>
                <c:pt idx="1577">
                  <c:v>99.25</c:v>
                </c:pt>
                <c:pt idx="1578">
                  <c:v>98.04</c:v>
                </c:pt>
                <c:pt idx="1579">
                  <c:v>97.74</c:v>
                </c:pt>
                <c:pt idx="1580">
                  <c:v>88.25</c:v>
                </c:pt>
                <c:pt idx="1581">
                  <c:v>93.97</c:v>
                </c:pt>
                <c:pt idx="1582">
                  <c:v>93.44</c:v>
                </c:pt>
                <c:pt idx="1583">
                  <c:v>89</c:v>
                </c:pt>
                <c:pt idx="1584">
                  <c:v>96.5</c:v>
                </c:pt>
                <c:pt idx="1585">
                  <c:v>96.08</c:v>
                </c:pt>
                <c:pt idx="1586">
                  <c:v>96.08</c:v>
                </c:pt>
                <c:pt idx="1587">
                  <c:v>95.7</c:v>
                </c:pt>
                <c:pt idx="1588">
                  <c:v>99.5</c:v>
                </c:pt>
                <c:pt idx="1589">
                  <c:v>106</c:v>
                </c:pt>
                <c:pt idx="1590">
                  <c:v>106.3</c:v>
                </c:pt>
                <c:pt idx="1591">
                  <c:v>111</c:v>
                </c:pt>
                <c:pt idx="1592">
                  <c:v>112.66</c:v>
                </c:pt>
                <c:pt idx="1593">
                  <c:v>112.84</c:v>
                </c:pt>
                <c:pt idx="1594">
                  <c:v>113</c:v>
                </c:pt>
                <c:pt idx="1595">
                  <c:v>116.8</c:v>
                </c:pt>
                <c:pt idx="1596">
                  <c:v>113.92</c:v>
                </c:pt>
                <c:pt idx="1597">
                  <c:v>113.74</c:v>
                </c:pt>
                <c:pt idx="1598">
                  <c:v>112.62</c:v>
                </c:pt>
                <c:pt idx="1599">
                  <c:v>115.2</c:v>
                </c:pt>
                <c:pt idx="1600">
                  <c:v>115.2</c:v>
                </c:pt>
                <c:pt idx="1601">
                  <c:v>116.82</c:v>
                </c:pt>
                <c:pt idx="1602">
                  <c:v>113.32</c:v>
                </c:pt>
                <c:pt idx="1603">
                  <c:v>115</c:v>
                </c:pt>
                <c:pt idx="1604">
                  <c:v>107</c:v>
                </c:pt>
                <c:pt idx="1605">
                  <c:v>107.3</c:v>
                </c:pt>
                <c:pt idx="1606">
                  <c:v>107.72</c:v>
                </c:pt>
                <c:pt idx="1607">
                  <c:v>107.72</c:v>
                </c:pt>
                <c:pt idx="1608">
                  <c:v>107.9</c:v>
                </c:pt>
                <c:pt idx="1609">
                  <c:v>107.3</c:v>
                </c:pt>
                <c:pt idx="1610">
                  <c:v>94.28</c:v>
                </c:pt>
                <c:pt idx="1611">
                  <c:v>96.55</c:v>
                </c:pt>
                <c:pt idx="1612">
                  <c:v>95.13</c:v>
                </c:pt>
                <c:pt idx="1613">
                  <c:v>92.57</c:v>
                </c:pt>
                <c:pt idx="1614">
                  <c:v>92.72</c:v>
                </c:pt>
                <c:pt idx="1615">
                  <c:v>94.04</c:v>
                </c:pt>
                <c:pt idx="1616">
                  <c:v>96.52</c:v>
                </c:pt>
                <c:pt idx="1617">
                  <c:v>96.05</c:v>
                </c:pt>
                <c:pt idx="1618">
                  <c:v>107.62</c:v>
                </c:pt>
                <c:pt idx="1619">
                  <c:v>107.58</c:v>
                </c:pt>
                <c:pt idx="1620">
                  <c:v>107.04</c:v>
                </c:pt>
                <c:pt idx="1621">
                  <c:v>106.8</c:v>
                </c:pt>
                <c:pt idx="1622">
                  <c:v>107.12</c:v>
                </c:pt>
                <c:pt idx="1623">
                  <c:v>104.4</c:v>
                </c:pt>
                <c:pt idx="1624">
                  <c:v>103.62</c:v>
                </c:pt>
                <c:pt idx="1625">
                  <c:v>103.82</c:v>
                </c:pt>
                <c:pt idx="1626">
                  <c:v>105.66</c:v>
                </c:pt>
                <c:pt idx="1627">
                  <c:v>104</c:v>
                </c:pt>
                <c:pt idx="1628">
                  <c:v>103.8</c:v>
                </c:pt>
                <c:pt idx="1629">
                  <c:v>104.84</c:v>
                </c:pt>
                <c:pt idx="1630">
                  <c:v>104.6</c:v>
                </c:pt>
                <c:pt idx="1631">
                  <c:v>108.68</c:v>
                </c:pt>
                <c:pt idx="1632">
                  <c:v>112.8</c:v>
                </c:pt>
                <c:pt idx="1633">
                  <c:v>110.24</c:v>
                </c:pt>
                <c:pt idx="1634">
                  <c:v>107.74</c:v>
                </c:pt>
                <c:pt idx="1635">
                  <c:v>108.04</c:v>
                </c:pt>
                <c:pt idx="1636">
                  <c:v>106.84</c:v>
                </c:pt>
                <c:pt idx="1637">
                  <c:v>108.74</c:v>
                </c:pt>
                <c:pt idx="1638">
                  <c:v>104.58</c:v>
                </c:pt>
                <c:pt idx="1639">
                  <c:v>108.66</c:v>
                </c:pt>
                <c:pt idx="1640">
                  <c:v>111.76</c:v>
                </c:pt>
                <c:pt idx="1641">
                  <c:v>113.44</c:v>
                </c:pt>
                <c:pt idx="1642">
                  <c:v>113</c:v>
                </c:pt>
                <c:pt idx="1643">
                  <c:v>112.98</c:v>
                </c:pt>
                <c:pt idx="1644">
                  <c:v>116.26</c:v>
                </c:pt>
                <c:pt idx="1645">
                  <c:v>120.84</c:v>
                </c:pt>
                <c:pt idx="1646">
                  <c:v>120.64</c:v>
                </c:pt>
                <c:pt idx="1647">
                  <c:v>123.22</c:v>
                </c:pt>
                <c:pt idx="1648">
                  <c:v>122.94</c:v>
                </c:pt>
                <c:pt idx="1649">
                  <c:v>122.94</c:v>
                </c:pt>
                <c:pt idx="1650">
                  <c:v>122.88</c:v>
                </c:pt>
                <c:pt idx="1651">
                  <c:v>126.62</c:v>
                </c:pt>
                <c:pt idx="1652">
                  <c:v>122</c:v>
                </c:pt>
                <c:pt idx="1653">
                  <c:v>124.9</c:v>
                </c:pt>
                <c:pt idx="1654">
                  <c:v>126.74</c:v>
                </c:pt>
                <c:pt idx="1655">
                  <c:v>126.86</c:v>
                </c:pt>
                <c:pt idx="1656">
                  <c:v>126.68</c:v>
                </c:pt>
                <c:pt idx="1657">
                  <c:v>127.04</c:v>
                </c:pt>
                <c:pt idx="1658">
                  <c:v>132.9</c:v>
                </c:pt>
                <c:pt idx="1659">
                  <c:v>132.28</c:v>
                </c:pt>
                <c:pt idx="1660">
                  <c:v>130.54</c:v>
                </c:pt>
                <c:pt idx="1661">
                  <c:v>129.38</c:v>
                </c:pt>
                <c:pt idx="1662">
                  <c:v>130.84</c:v>
                </c:pt>
                <c:pt idx="1663">
                  <c:v>131.1</c:v>
                </c:pt>
                <c:pt idx="1664">
                  <c:v>131.9</c:v>
                </c:pt>
                <c:pt idx="1665">
                  <c:v>129.9</c:v>
                </c:pt>
                <c:pt idx="1666">
                  <c:v>130.06</c:v>
                </c:pt>
                <c:pt idx="1667">
                  <c:v>126.72</c:v>
                </c:pt>
                <c:pt idx="1668">
                  <c:v>124.5</c:v>
                </c:pt>
                <c:pt idx="1669">
                  <c:v>127.94</c:v>
                </c:pt>
                <c:pt idx="1670">
                  <c:v>128.18</c:v>
                </c:pt>
                <c:pt idx="1671">
                  <c:v>128</c:v>
                </c:pt>
                <c:pt idx="1672">
                  <c:v>125</c:v>
                </c:pt>
                <c:pt idx="1673">
                  <c:v>131.86000000000001</c:v>
                </c:pt>
                <c:pt idx="1674">
                  <c:v>136.08000000000001</c:v>
                </c:pt>
                <c:pt idx="1675">
                  <c:v>139.04</c:v>
                </c:pt>
                <c:pt idx="1676">
                  <c:v>137.56</c:v>
                </c:pt>
                <c:pt idx="1677">
                  <c:v>137.66</c:v>
                </c:pt>
                <c:pt idx="1678">
                  <c:v>138.68</c:v>
                </c:pt>
                <c:pt idx="1679">
                  <c:v>136.1</c:v>
                </c:pt>
                <c:pt idx="1680">
                  <c:v>139.62</c:v>
                </c:pt>
                <c:pt idx="1681">
                  <c:v>138.74</c:v>
                </c:pt>
                <c:pt idx="1682">
                  <c:v>138.58000000000001</c:v>
                </c:pt>
                <c:pt idx="1683">
                  <c:v>135.41999999999999</c:v>
                </c:pt>
                <c:pt idx="1684">
                  <c:v>134.76</c:v>
                </c:pt>
                <c:pt idx="1685">
                  <c:v>135.78</c:v>
                </c:pt>
                <c:pt idx="1686">
                  <c:v>133.68</c:v>
                </c:pt>
                <c:pt idx="1687">
                  <c:v>139.58000000000001</c:v>
                </c:pt>
                <c:pt idx="1688">
                  <c:v>135.54</c:v>
                </c:pt>
                <c:pt idx="1689">
                  <c:v>139.63999999999999</c:v>
                </c:pt>
                <c:pt idx="1690">
                  <c:v>136.06</c:v>
                </c:pt>
                <c:pt idx="1691">
                  <c:v>136.24</c:v>
                </c:pt>
                <c:pt idx="1692">
                  <c:v>136</c:v>
                </c:pt>
                <c:pt idx="1693">
                  <c:v>130.16</c:v>
                </c:pt>
                <c:pt idx="1694">
                  <c:v>130.36000000000001</c:v>
                </c:pt>
                <c:pt idx="1695">
                  <c:v>129</c:v>
                </c:pt>
                <c:pt idx="1696">
                  <c:v>129.94</c:v>
                </c:pt>
                <c:pt idx="1697">
                  <c:v>130.46</c:v>
                </c:pt>
                <c:pt idx="1698">
                  <c:v>130.46</c:v>
                </c:pt>
                <c:pt idx="1699">
                  <c:v>131.36000000000001</c:v>
                </c:pt>
                <c:pt idx="1700">
                  <c:v>131.96</c:v>
                </c:pt>
                <c:pt idx="1701">
                  <c:v>134.38</c:v>
                </c:pt>
                <c:pt idx="1702">
                  <c:v>137.30000000000001</c:v>
                </c:pt>
                <c:pt idx="1703">
                  <c:v>136.78</c:v>
                </c:pt>
                <c:pt idx="1704">
                  <c:v>134.13999999999999</c:v>
                </c:pt>
                <c:pt idx="1705">
                  <c:v>134.44</c:v>
                </c:pt>
                <c:pt idx="1706">
                  <c:v>135</c:v>
                </c:pt>
                <c:pt idx="1707">
                  <c:v>130.69999999999999</c:v>
                </c:pt>
                <c:pt idx="1708">
                  <c:v>128.88</c:v>
                </c:pt>
                <c:pt idx="1709">
                  <c:v>132.5</c:v>
                </c:pt>
                <c:pt idx="1710">
                  <c:v>132.62</c:v>
                </c:pt>
                <c:pt idx="1711">
                  <c:v>127.52</c:v>
                </c:pt>
                <c:pt idx="1712">
                  <c:v>127.52</c:v>
                </c:pt>
                <c:pt idx="1713">
                  <c:v>127.36</c:v>
                </c:pt>
                <c:pt idx="1714">
                  <c:v>124.84</c:v>
                </c:pt>
                <c:pt idx="1715">
                  <c:v>125.2</c:v>
                </c:pt>
                <c:pt idx="1716">
                  <c:v>126.52</c:v>
                </c:pt>
                <c:pt idx="1717">
                  <c:v>125.52</c:v>
                </c:pt>
                <c:pt idx="1718">
                  <c:v>129.06</c:v>
                </c:pt>
                <c:pt idx="1719">
                  <c:v>129.06</c:v>
                </c:pt>
                <c:pt idx="1720">
                  <c:v>129.6</c:v>
                </c:pt>
                <c:pt idx="1721">
                  <c:v>134</c:v>
                </c:pt>
                <c:pt idx="1722">
                  <c:v>131.44</c:v>
                </c:pt>
                <c:pt idx="1723">
                  <c:v>131.1</c:v>
                </c:pt>
                <c:pt idx="1724">
                  <c:v>131.06</c:v>
                </c:pt>
                <c:pt idx="1725">
                  <c:v>130.94</c:v>
                </c:pt>
                <c:pt idx="1726">
                  <c:v>135.28</c:v>
                </c:pt>
                <c:pt idx="1727">
                  <c:v>140.56</c:v>
                </c:pt>
                <c:pt idx="1728">
                  <c:v>140.56</c:v>
                </c:pt>
                <c:pt idx="1729">
                  <c:v>141.62</c:v>
                </c:pt>
                <c:pt idx="1730">
                  <c:v>143.22</c:v>
                </c:pt>
                <c:pt idx="1731">
                  <c:v>137.36000000000001</c:v>
                </c:pt>
                <c:pt idx="1732">
                  <c:v>134.6</c:v>
                </c:pt>
                <c:pt idx="1733">
                  <c:v>135.06</c:v>
                </c:pt>
                <c:pt idx="1734">
                  <c:v>132.19999999999999</c:v>
                </c:pt>
                <c:pt idx="1735">
                  <c:v>132.26</c:v>
                </c:pt>
                <c:pt idx="1736">
                  <c:v>133.24</c:v>
                </c:pt>
                <c:pt idx="1737">
                  <c:v>131.69999999999999</c:v>
                </c:pt>
                <c:pt idx="1738">
                  <c:v>127.56</c:v>
                </c:pt>
                <c:pt idx="1739">
                  <c:v>134.80000000000001</c:v>
                </c:pt>
                <c:pt idx="1740">
                  <c:v>130.5</c:v>
                </c:pt>
                <c:pt idx="1741">
                  <c:v>133.56</c:v>
                </c:pt>
                <c:pt idx="1742">
                  <c:v>133.66</c:v>
                </c:pt>
                <c:pt idx="1743">
                  <c:v>133.66</c:v>
                </c:pt>
                <c:pt idx="1744">
                  <c:v>133.62</c:v>
                </c:pt>
                <c:pt idx="1745">
                  <c:v>137.84</c:v>
                </c:pt>
                <c:pt idx="1746">
                  <c:v>139.36000000000001</c:v>
                </c:pt>
                <c:pt idx="1747">
                  <c:v>140.36000000000001</c:v>
                </c:pt>
                <c:pt idx="1748">
                  <c:v>135.18</c:v>
                </c:pt>
                <c:pt idx="1749">
                  <c:v>135.28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94073</xdr:colOff>
      <xdr:row>13</xdr:row>
      <xdr:rowOff>15678</xdr:rowOff>
    </xdr:from>
    <xdr:to>
      <xdr:col>15</xdr:col>
      <xdr:colOff>1097530</xdr:colOff>
      <xdr:row>30</xdr:row>
      <xdr:rowOff>206240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88582-D25B-208C-F8AF-DB1052B1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47037</xdr:colOff>
      <xdr:row>98</xdr:row>
      <xdr:rowOff>292100</xdr:rowOff>
    </xdr:from>
    <xdr:to>
      <xdr:col>18</xdr:col>
      <xdr:colOff>0</xdr:colOff>
      <xdr:row>134</xdr:row>
      <xdr:rowOff>113731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3F2D85-4181-8141-8001-FAF8A38B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78395</xdr:colOff>
      <xdr:row>2</xdr:row>
      <xdr:rowOff>112843</xdr:rowOff>
    </xdr:from>
    <xdr:to>
      <xdr:col>1</xdr:col>
      <xdr:colOff>1348394</xdr:colOff>
      <xdr:row>6</xdr:row>
      <xdr:rowOff>68630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6555685-D538-4D15-E8AF-693F2B483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987"/>
        <a:stretch/>
      </xdr:blipFill>
      <xdr:spPr bwMode="auto">
        <a:xfrm>
          <a:off x="439012" y="630250"/>
          <a:ext cx="1269999" cy="833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NVIDIA%20Corporation%20(NVDA_US).xlsx" TargetMode="External"/><Relationship Id="rId1" Type="http://schemas.openxmlformats.org/officeDocument/2006/relationships/externalLinkPath" Target="NVIDIA%20Corporation%20(NVDA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128.13499999999999</v>
          </cell>
          <cell r="C14">
            <v>251.762</v>
          </cell>
          <cell r="D14">
            <v>143.98599999999999</v>
          </cell>
          <cell r="E14">
            <v>93.656999999999996</v>
          </cell>
          <cell r="F14">
            <v>95.176000000000002</v>
          </cell>
          <cell r="G14">
            <v>336.66399999999999</v>
          </cell>
          <cell r="H14">
            <v>453.452</v>
          </cell>
          <cell r="I14">
            <v>836.346</v>
          </cell>
          <cell r="J14">
            <v>-43.832000000000001</v>
          </cell>
          <cell r="K14">
            <v>-98.944999999999993</v>
          </cell>
          <cell r="L14">
            <v>198.74700000000001</v>
          </cell>
          <cell r="M14">
            <v>648.29899999999998</v>
          </cell>
          <cell r="N14">
            <v>648.23900000000003</v>
          </cell>
          <cell r="O14">
            <v>496</v>
          </cell>
          <cell r="P14">
            <v>759</v>
          </cell>
          <cell r="Q14">
            <v>878</v>
          </cell>
          <cell r="R14">
            <v>1937</v>
          </cell>
          <cell r="S14">
            <v>3210</v>
          </cell>
          <cell r="T14">
            <v>3804</v>
          </cell>
          <cell r="U14">
            <v>2846</v>
          </cell>
          <cell r="V14">
            <v>4532</v>
          </cell>
          <cell r="W14">
            <v>10041</v>
          </cell>
          <cell r="X14">
            <v>5577</v>
          </cell>
          <cell r="Y14">
            <v>32972</v>
          </cell>
          <cell r="Z14">
            <v>71034</v>
          </cell>
        </row>
      </sheetData>
      <sheetData sheetId="2" refreshError="1"/>
      <sheetData sheetId="3">
        <row r="7">
          <cell r="B7">
            <v>15.836</v>
          </cell>
          <cell r="C7">
            <v>43.497</v>
          </cell>
          <cell r="D7">
            <v>58.216000000000001</v>
          </cell>
          <cell r="E7">
            <v>82.688000000000002</v>
          </cell>
          <cell r="F7">
            <v>102.59699999999999</v>
          </cell>
          <cell r="G7">
            <v>97.977000000000004</v>
          </cell>
          <cell r="H7">
            <v>107.562</v>
          </cell>
          <cell r="I7">
            <v>133.19200000000001</v>
          </cell>
          <cell r="J7">
            <v>185.023</v>
          </cell>
          <cell r="K7">
            <v>196.66399999999999</v>
          </cell>
          <cell r="L7">
            <v>186.989</v>
          </cell>
          <cell r="M7">
            <v>204.20500000000001</v>
          </cell>
          <cell r="N7">
            <v>226.23500000000001</v>
          </cell>
          <cell r="O7">
            <v>239</v>
          </cell>
          <cell r="P7">
            <v>220</v>
          </cell>
          <cell r="Q7">
            <v>197</v>
          </cell>
          <cell r="R7">
            <v>187</v>
          </cell>
          <cell r="S7">
            <v>199</v>
          </cell>
          <cell r="T7">
            <v>262</v>
          </cell>
          <cell r="U7">
            <v>381</v>
          </cell>
          <cell r="V7">
            <v>1098</v>
          </cell>
          <cell r="W7">
            <v>1174</v>
          </cell>
          <cell r="X7">
            <v>1544</v>
          </cell>
          <cell r="Y7">
            <v>1508</v>
          </cell>
          <cell r="Z7">
            <v>1708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031">
    <sortCondition descending="1" ref="C2:C1031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msec.com/filing/104581024000316?cik=104581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bamsec.com/filing/104581024000316?cik=1045810" TargetMode="External"/><Relationship Id="rId1" Type="http://schemas.openxmlformats.org/officeDocument/2006/relationships/hyperlink" Target="https://www.cnbc.com/quotes/US10Y" TargetMode="External"/><Relationship Id="rId6" Type="http://schemas.openxmlformats.org/officeDocument/2006/relationships/hyperlink" Target="https://www.gurufocus.com/term/shares-outstanding/NVDA" TargetMode="External"/><Relationship Id="rId5" Type="http://schemas.openxmlformats.org/officeDocument/2006/relationships/hyperlink" Target="https://www.bamsec.com/filing/104581024000316?cik=1045810" TargetMode="External"/><Relationship Id="rId4" Type="http://schemas.openxmlformats.org/officeDocument/2006/relationships/hyperlink" Target="https://www.kroll.com/en/insights/publications/cost-of-capital/recommended-us-equity-risk-premium-and-corresponding-risk-free-rat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91FA-8403-1D4D-92A3-8681946CF8BB}">
  <dimension ref="B1:X3673"/>
  <sheetViews>
    <sheetView showGridLines="0" tabSelected="1" zoomScale="67" zoomScaleNormal="67" zoomScaleSheetLayoutView="28" workbookViewId="0">
      <pane ySplit="10" topLeftCell="A49" activePane="bottomLeft" state="frozen"/>
      <selection pane="bottomLeft" activeCell="T49" sqref="T49"/>
    </sheetView>
  </sheetViews>
  <sheetFormatPr baseColWidth="10" defaultRowHeight="17"/>
  <cols>
    <col min="1" max="1" width="4.6640625" customWidth="1"/>
    <col min="2" max="2" width="19.33203125" style="6" customWidth="1"/>
    <col min="3" max="18" width="15.83203125" style="6" customWidth="1"/>
    <col min="19" max="19" width="15.83203125" style="10" customWidth="1"/>
    <col min="20" max="24" width="15.83203125" style="6" customWidth="1"/>
    <col min="25" max="99" width="12.83203125" customWidth="1"/>
  </cols>
  <sheetData>
    <row r="1" spans="2:24" s="53" customFormat="1"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24" s="1" customFormat="1" ht="23">
      <c r="B2" s="100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>
      <c r="B3" s="49"/>
      <c r="C3" s="49"/>
      <c r="D3" s="9" t="s">
        <v>65</v>
      </c>
      <c r="E3" s="9"/>
      <c r="F3" s="9" t="s">
        <v>60</v>
      </c>
      <c r="G3" s="9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9"/>
      <c r="C4" s="49"/>
      <c r="D4" s="2" t="s">
        <v>55</v>
      </c>
      <c r="E4" s="15" t="s">
        <v>88</v>
      </c>
      <c r="F4" s="2" t="s">
        <v>61</v>
      </c>
      <c r="G4" s="59">
        <f>E7*E8</f>
        <v>3498405.8</v>
      </c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7"/>
      <c r="C5" s="2"/>
      <c r="D5" s="2" t="s">
        <v>57</v>
      </c>
      <c r="E5" s="58">
        <v>45683</v>
      </c>
      <c r="F5" s="2" t="s">
        <v>63</v>
      </c>
      <c r="G5" s="59">
        <v>9107</v>
      </c>
      <c r="H5" s="85" t="s">
        <v>90</v>
      </c>
      <c r="I5" s="8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2"/>
      <c r="C6" s="7"/>
      <c r="D6" s="2" t="s">
        <v>58</v>
      </c>
      <c r="E6" s="58">
        <v>46022</v>
      </c>
      <c r="F6" s="2" t="s">
        <v>64</v>
      </c>
      <c r="G6" s="59">
        <v>8462</v>
      </c>
      <c r="H6" s="85" t="s">
        <v>90</v>
      </c>
      <c r="I6" s="85"/>
      <c r="J6" s="2"/>
      <c r="K6" s="2"/>
      <c r="L6" s="5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66</v>
      </c>
      <c r="E7" s="93">
        <v>142.6</v>
      </c>
      <c r="F7" s="2" t="s">
        <v>62</v>
      </c>
      <c r="G7" s="59">
        <f>G4-G5+G6</f>
        <v>3497760.8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85" t="s">
        <v>91</v>
      </c>
      <c r="C8" s="7"/>
      <c r="D8" s="2" t="s">
        <v>67</v>
      </c>
      <c r="E8" s="59">
        <v>24533</v>
      </c>
      <c r="F8" s="2" t="s">
        <v>68</v>
      </c>
      <c r="G8" s="60">
        <f>G7/E8</f>
        <v>142.57370888191414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2"/>
      <c r="C9" s="7"/>
      <c r="D9" s="2" t="s">
        <v>173</v>
      </c>
      <c r="E9" s="88"/>
      <c r="F9" s="2" t="s">
        <v>69</v>
      </c>
      <c r="G9" s="60">
        <f>G7/M38</f>
        <v>106.08276113065631</v>
      </c>
      <c r="H9" s="13" t="s">
        <v>178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9" t="s">
        <v>59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>
      <c r="B14" s="9" t="s">
        <v>2</v>
      </c>
      <c r="C14" s="96" t="s">
        <v>80</v>
      </c>
      <c r="D14" s="20" t="s">
        <v>53</v>
      </c>
      <c r="E14" s="21"/>
      <c r="F14" s="21"/>
      <c r="G14" s="22" t="s">
        <v>0</v>
      </c>
      <c r="H14" s="23" t="s">
        <v>14</v>
      </c>
      <c r="I14" s="24" t="s">
        <v>3</v>
      </c>
      <c r="J14" s="54"/>
      <c r="K14" s="2"/>
      <c r="L14" s="2"/>
      <c r="M14" s="2"/>
      <c r="N14" s="2"/>
      <c r="O14" s="2"/>
      <c r="P14" s="2"/>
      <c r="Q14" s="25" t="s">
        <v>9</v>
      </c>
      <c r="R14" s="19"/>
      <c r="S14" s="19"/>
      <c r="T14" s="2"/>
      <c r="U14" s="2"/>
      <c r="V14" s="2"/>
      <c r="W14" s="2"/>
      <c r="X14" s="2"/>
    </row>
    <row r="15" spans="2:24" s="1" customFormat="1">
      <c r="B15" s="26" t="s">
        <v>1</v>
      </c>
      <c r="C15" s="2"/>
      <c r="D15" s="27" t="s">
        <v>1</v>
      </c>
      <c r="E15" s="28"/>
      <c r="F15" s="28" t="s">
        <v>4</v>
      </c>
      <c r="G15" s="28" t="s">
        <v>70</v>
      </c>
      <c r="H15" s="28" t="s">
        <v>71</v>
      </c>
      <c r="I15" s="28" t="s">
        <v>72</v>
      </c>
      <c r="J15" s="29"/>
      <c r="K15" s="15"/>
      <c r="L15" s="2"/>
      <c r="M15" s="2"/>
      <c r="N15" s="2"/>
      <c r="O15" s="2"/>
      <c r="P15" s="2"/>
      <c r="Q15" s="29" t="s">
        <v>54</v>
      </c>
      <c r="R15" s="15"/>
      <c r="S15" s="2"/>
      <c r="T15" s="2"/>
      <c r="U15" s="2"/>
      <c r="V15" s="2"/>
      <c r="W15" s="2"/>
      <c r="X15" s="2"/>
    </row>
    <row r="16" spans="2:24" s="1" customFormat="1">
      <c r="B16" s="2" t="s">
        <v>5</v>
      </c>
      <c r="C16" s="12">
        <v>1</v>
      </c>
      <c r="D16" s="13" t="s">
        <v>73</v>
      </c>
      <c r="E16" s="30"/>
      <c r="F16" s="30" t="s">
        <v>6</v>
      </c>
      <c r="G16" s="82"/>
      <c r="H16" s="82"/>
      <c r="I16" s="82"/>
      <c r="J16" s="14"/>
      <c r="K16" s="15"/>
      <c r="L16" s="2"/>
      <c r="M16" s="2"/>
      <c r="N16" s="2"/>
      <c r="O16" s="2"/>
      <c r="P16" s="2"/>
      <c r="Q16" s="14" t="s">
        <v>44</v>
      </c>
      <c r="R16" s="15"/>
      <c r="S16" s="61">
        <f>G4</f>
        <v>3498405.8</v>
      </c>
      <c r="T16" s="2"/>
      <c r="U16" s="2"/>
      <c r="V16" s="2"/>
      <c r="W16" s="2"/>
      <c r="X16" s="2"/>
    </row>
    <row r="17" spans="2:24" s="1" customFormat="1">
      <c r="B17" s="2" t="s">
        <v>7</v>
      </c>
      <c r="C17" s="12">
        <v>1</v>
      </c>
      <c r="D17" s="31" t="s">
        <v>8</v>
      </c>
      <c r="E17" s="30"/>
      <c r="F17" s="30" t="s">
        <v>38</v>
      </c>
      <c r="G17" s="81">
        <v>-0.3</v>
      </c>
      <c r="H17" s="81">
        <v>-0.2</v>
      </c>
      <c r="I17" s="81">
        <v>-0.15</v>
      </c>
      <c r="J17" s="14"/>
      <c r="K17" s="15"/>
      <c r="L17" s="2"/>
      <c r="M17" s="2"/>
      <c r="N17" s="2"/>
      <c r="O17" s="2"/>
      <c r="P17" s="2"/>
      <c r="Q17" s="14" t="s">
        <v>45</v>
      </c>
      <c r="R17" s="15"/>
      <c r="S17" s="62">
        <f>S16/(S16+S23)</f>
        <v>0.99758702053154102</v>
      </c>
      <c r="T17" s="2"/>
      <c r="U17" s="2"/>
      <c r="V17" s="2"/>
      <c r="W17" s="2"/>
      <c r="X17" s="2"/>
    </row>
    <row r="18" spans="2:24" s="1" customFormat="1">
      <c r="B18" s="2" t="s">
        <v>9</v>
      </c>
      <c r="C18" s="12">
        <v>1</v>
      </c>
      <c r="D18" s="13" t="s">
        <v>74</v>
      </c>
      <c r="E18" s="30"/>
      <c r="F18" s="30" t="s">
        <v>6</v>
      </c>
      <c r="G18" s="82"/>
      <c r="H18" s="82"/>
      <c r="I18" s="82"/>
      <c r="J18" s="14"/>
      <c r="K18" s="15"/>
      <c r="L18" s="2"/>
      <c r="M18" s="2"/>
      <c r="N18" s="2"/>
      <c r="O18" s="2"/>
      <c r="P18" s="2"/>
      <c r="Q18" s="14" t="s">
        <v>46</v>
      </c>
      <c r="R18" s="15"/>
      <c r="S18" s="83">
        <f>S19+S20*S21</f>
        <v>0.10910000000000002</v>
      </c>
      <c r="T18" s="2"/>
      <c r="U18" s="2"/>
      <c r="V18" s="2"/>
      <c r="W18" s="2"/>
      <c r="X18" s="2"/>
    </row>
    <row r="19" spans="2:24" s="1" customFormat="1">
      <c r="B19" s="2" t="s">
        <v>10</v>
      </c>
      <c r="C19" s="12">
        <v>1</v>
      </c>
      <c r="D19" s="31" t="s">
        <v>11</v>
      </c>
      <c r="E19" s="30"/>
      <c r="F19" s="30" t="s">
        <v>38</v>
      </c>
      <c r="G19" s="81">
        <v>-0.01</v>
      </c>
      <c r="H19" s="81">
        <v>0</v>
      </c>
      <c r="I19" s="81">
        <v>5.0000000000000001E-3</v>
      </c>
      <c r="J19" s="14"/>
      <c r="K19" s="15"/>
      <c r="L19" s="2"/>
      <c r="M19" s="2"/>
      <c r="N19" s="2"/>
      <c r="O19" s="2"/>
      <c r="P19" s="2"/>
      <c r="Q19" s="14" t="s">
        <v>86</v>
      </c>
      <c r="R19" s="15"/>
      <c r="S19" s="83">
        <v>4.6100000000000002E-2</v>
      </c>
      <c r="T19" s="85" t="s">
        <v>85</v>
      </c>
      <c r="U19" s="2"/>
      <c r="V19" s="2"/>
      <c r="W19" s="2"/>
      <c r="X19" s="2"/>
    </row>
    <row r="20" spans="2:24" s="1" customFormat="1">
      <c r="B20" s="2"/>
      <c r="C20" s="2"/>
      <c r="D20" s="13"/>
      <c r="E20" s="32"/>
      <c r="F20" s="4"/>
      <c r="G20" s="63"/>
      <c r="H20" s="63"/>
      <c r="I20" s="63"/>
      <c r="J20" s="14"/>
      <c r="K20" s="15"/>
      <c r="L20" s="2"/>
      <c r="M20" s="2"/>
      <c r="N20" s="2"/>
      <c r="O20" s="2"/>
      <c r="P20" s="2"/>
      <c r="Q20" s="14" t="s">
        <v>92</v>
      </c>
      <c r="R20" s="15"/>
      <c r="S20" s="2">
        <v>1.8</v>
      </c>
      <c r="T20" s="85" t="s">
        <v>93</v>
      </c>
      <c r="U20" s="2"/>
      <c r="V20" s="2"/>
      <c r="W20" s="2"/>
      <c r="X20" s="2"/>
    </row>
    <row r="21" spans="2:24" s="1" customFormat="1">
      <c r="B21" s="26" t="s">
        <v>12</v>
      </c>
      <c r="C21" s="2"/>
      <c r="D21" s="13" t="s">
        <v>9</v>
      </c>
      <c r="E21" s="32"/>
      <c r="F21" s="4"/>
      <c r="G21" s="81">
        <f>H21+0.006</f>
        <v>0.11487616400846389</v>
      </c>
      <c r="H21" s="82">
        <f>S30</f>
        <v>0.10887616400846388</v>
      </c>
      <c r="I21" s="81">
        <f>H21-0.004</f>
        <v>0.10487616400846388</v>
      </c>
      <c r="J21" s="14"/>
      <c r="K21" s="15"/>
      <c r="L21" s="2"/>
      <c r="M21" s="2"/>
      <c r="N21" s="2"/>
      <c r="O21" s="2"/>
      <c r="P21" s="2"/>
      <c r="Q21" s="14" t="s">
        <v>47</v>
      </c>
      <c r="R21" s="15"/>
      <c r="S21" s="83">
        <v>3.5000000000000003E-2</v>
      </c>
      <c r="T21" s="85" t="s">
        <v>94</v>
      </c>
      <c r="U21" s="2"/>
      <c r="V21" s="2"/>
      <c r="W21" s="2"/>
      <c r="X21" s="2"/>
    </row>
    <row r="22" spans="2:24" s="1" customFormat="1">
      <c r="B22" s="2" t="s">
        <v>9</v>
      </c>
      <c r="C22" s="81">
        <f>CHOOSE(C18,G21,H21,I21)</f>
        <v>0.11487616400846389</v>
      </c>
      <c r="D22" s="13" t="s">
        <v>79</v>
      </c>
      <c r="E22" s="2"/>
      <c r="F22" s="4"/>
      <c r="G22" s="81">
        <f>H22-0.002</f>
        <v>1.8000000000000002E-2</v>
      </c>
      <c r="H22" s="81">
        <v>0.02</v>
      </c>
      <c r="I22" s="81">
        <f>H22+0.002</f>
        <v>2.1999999999999999E-2</v>
      </c>
      <c r="J22" s="2"/>
      <c r="K22" s="15"/>
      <c r="L22" s="2"/>
      <c r="M22" s="2"/>
      <c r="N22" s="2"/>
      <c r="O22" s="2"/>
      <c r="P22" s="2"/>
      <c r="Q22" s="2"/>
      <c r="R22" s="15"/>
      <c r="S22" s="2"/>
      <c r="T22" s="2"/>
      <c r="U22" s="2"/>
      <c r="V22" s="2"/>
      <c r="W22" s="2"/>
      <c r="X22" s="2"/>
    </row>
    <row r="23" spans="2:24" s="1" customFormat="1">
      <c r="B23" s="2" t="s">
        <v>10</v>
      </c>
      <c r="C23" s="81">
        <f>CHOOSE(C19,G22,H22,I22)</f>
        <v>1.8000000000000002E-2</v>
      </c>
      <c r="D23" s="13"/>
      <c r="E23" s="2"/>
      <c r="F23" s="4"/>
      <c r="G23" s="4"/>
      <c r="H23" s="4"/>
      <c r="I23" s="4"/>
      <c r="J23" s="2"/>
      <c r="K23" s="15"/>
      <c r="L23" s="2"/>
      <c r="M23" s="2"/>
      <c r="N23" s="2"/>
      <c r="O23" s="2"/>
      <c r="P23" s="2"/>
      <c r="Q23" s="2" t="s">
        <v>48</v>
      </c>
      <c r="R23" s="15"/>
      <c r="S23" s="61">
        <f>G6</f>
        <v>8462</v>
      </c>
      <c r="T23" s="2"/>
      <c r="U23" s="2"/>
      <c r="V23" s="2"/>
      <c r="W23" s="2"/>
      <c r="X23" s="2"/>
    </row>
    <row r="24" spans="2:24" s="1" customFormat="1">
      <c r="B24" s="2"/>
      <c r="C24" s="4"/>
      <c r="D24" s="13" t="s">
        <v>77</v>
      </c>
      <c r="E24" s="2"/>
      <c r="F24" s="16"/>
      <c r="G24" s="117">
        <v>63.54</v>
      </c>
      <c r="H24" s="118">
        <v>82.3</v>
      </c>
      <c r="I24" s="119">
        <v>96.9</v>
      </c>
      <c r="J24" s="2"/>
      <c r="K24" s="15"/>
      <c r="L24" s="2"/>
      <c r="M24" s="2"/>
      <c r="N24" s="2"/>
      <c r="O24" s="2"/>
      <c r="P24" s="2"/>
      <c r="Q24" s="2" t="s">
        <v>49</v>
      </c>
      <c r="R24" s="15"/>
      <c r="S24" s="83">
        <f>S23/(S16+S23)</f>
        <v>2.4129794684590051E-3</v>
      </c>
      <c r="T24" s="2"/>
      <c r="U24" s="2"/>
      <c r="V24" s="2"/>
      <c r="W24" s="2"/>
      <c r="X24" s="2"/>
    </row>
    <row r="25" spans="2:24" s="1" customFormat="1">
      <c r="B25" s="2"/>
      <c r="C25" s="7"/>
      <c r="D25" s="13" t="s">
        <v>56</v>
      </c>
      <c r="E25" s="33"/>
      <c r="F25" s="16"/>
      <c r="G25" s="120">
        <f>G24/E7-1</f>
        <v>-0.55441795231416546</v>
      </c>
      <c r="H25" s="121">
        <f>H24/E7-1</f>
        <v>-0.42286115007012626</v>
      </c>
      <c r="I25" s="122">
        <f>I24/E7-1</f>
        <v>-0.32047685834502093</v>
      </c>
      <c r="J25" s="2"/>
      <c r="K25" s="15"/>
      <c r="L25" s="2"/>
      <c r="M25" s="2"/>
      <c r="N25" s="2"/>
      <c r="O25" s="2"/>
      <c r="P25" s="2"/>
      <c r="Q25" s="2" t="s">
        <v>50</v>
      </c>
      <c r="R25" s="15"/>
      <c r="S25" s="83">
        <v>1.8700000000000001E-2</v>
      </c>
      <c r="T25" s="85" t="s">
        <v>89</v>
      </c>
      <c r="U25" s="2"/>
      <c r="V25" s="2"/>
      <c r="W25" s="2"/>
      <c r="X25" s="2"/>
    </row>
    <row r="26" spans="2:24" s="1" customFormat="1">
      <c r="B26" s="2"/>
      <c r="C26" s="34"/>
      <c r="D26" s="13" t="s">
        <v>13</v>
      </c>
      <c r="E26" s="33"/>
      <c r="F26" s="16"/>
      <c r="G26" s="123">
        <f>(G24/E7)^(1/R56)-1</f>
        <v>-0.16559427893032996</v>
      </c>
      <c r="H26" s="82">
        <f>(H24/E7)^(1/R56)-1</f>
        <v>-0.11582410710579982</v>
      </c>
      <c r="I26" s="124">
        <f>(I24/E7)^(1/R56)-1</f>
        <v>-8.2888576595061769E-2</v>
      </c>
      <c r="J26" s="2"/>
      <c r="K26" s="15"/>
      <c r="L26" s="2"/>
      <c r="M26" s="2"/>
      <c r="N26" s="2"/>
      <c r="O26" s="2"/>
      <c r="P26" s="2"/>
      <c r="Q26" s="2" t="s">
        <v>51</v>
      </c>
      <c r="R26" s="15"/>
      <c r="S26" s="83">
        <f>N71</f>
        <v>0.12638085836506369</v>
      </c>
      <c r="T26" s="2"/>
      <c r="U26" s="2"/>
      <c r="V26" s="2"/>
      <c r="W26" s="2"/>
      <c r="X26" s="2"/>
    </row>
    <row r="27" spans="2:24" s="1" customFormat="1">
      <c r="B27" s="2"/>
      <c r="C27" s="34"/>
      <c r="D27" s="13"/>
      <c r="E27" s="33"/>
      <c r="F27" s="16"/>
      <c r="G27" s="88"/>
      <c r="H27" s="88"/>
      <c r="I27" s="88"/>
      <c r="J27" s="2"/>
      <c r="K27" s="15"/>
      <c r="L27" s="2"/>
      <c r="M27" s="2"/>
      <c r="N27" s="2"/>
      <c r="O27" s="2"/>
      <c r="P27" s="2"/>
      <c r="Q27" s="2"/>
      <c r="R27" s="15"/>
      <c r="S27" s="83"/>
      <c r="T27" s="2"/>
      <c r="U27" s="2"/>
      <c r="V27" s="2"/>
      <c r="W27" s="2"/>
      <c r="X27" s="2"/>
    </row>
    <row r="28" spans="2:24" s="1" customFormat="1">
      <c r="B28" s="2"/>
      <c r="C28" s="7"/>
      <c r="D28" s="27" t="s">
        <v>76</v>
      </c>
      <c r="E28" s="2"/>
      <c r="F28" s="11"/>
      <c r="G28" s="2"/>
      <c r="H28" s="2"/>
      <c r="I28" s="2"/>
      <c r="J28" s="2"/>
      <c r="K28" s="15"/>
      <c r="L28" s="2"/>
      <c r="M28" s="2"/>
      <c r="N28" s="2"/>
      <c r="O28" s="2"/>
      <c r="P28" s="2"/>
      <c r="Q28" s="2" t="s">
        <v>52</v>
      </c>
      <c r="R28" s="15"/>
      <c r="S28" s="61">
        <f>S23+S16</f>
        <v>3506867.8</v>
      </c>
      <c r="T28" s="2"/>
      <c r="U28" s="2"/>
      <c r="V28" s="2"/>
      <c r="W28" s="2"/>
      <c r="X28" s="2"/>
    </row>
    <row r="29" spans="2:24" s="1" customFormat="1">
      <c r="B29" s="7"/>
      <c r="C29" s="7"/>
      <c r="D29" s="13" t="s">
        <v>75</v>
      </c>
      <c r="E29" s="33"/>
      <c r="F29" s="89" t="str">
        <f>IF(OR(C16&lt;&gt;C17,C17&lt;&gt;C18,C18&lt;&gt;C19),R95,"-")</f>
        <v>-</v>
      </c>
      <c r="G29" s="2"/>
      <c r="H29" s="2"/>
      <c r="I29" s="2"/>
      <c r="J29" s="2"/>
      <c r="K29" s="15"/>
      <c r="L29" s="2"/>
      <c r="M29" s="2"/>
      <c r="N29" s="2"/>
      <c r="O29" s="2"/>
      <c r="P29" s="2"/>
      <c r="Q29" s="2"/>
      <c r="R29" s="15"/>
      <c r="S29" s="2"/>
      <c r="T29" s="2"/>
      <c r="U29" s="2"/>
      <c r="V29" s="2"/>
      <c r="W29" s="2"/>
      <c r="X29" s="2"/>
    </row>
    <row r="30" spans="2:24" s="1" customFormat="1">
      <c r="B30" s="2"/>
      <c r="C30" s="33"/>
      <c r="D30" s="13" t="s">
        <v>56</v>
      </c>
      <c r="E30" s="33"/>
      <c r="F30" s="16" t="e">
        <f>F29/E7-1</f>
        <v>#VALUE!</v>
      </c>
      <c r="G30" s="2"/>
      <c r="H30" s="2"/>
      <c r="I30" s="2"/>
      <c r="J30" s="2"/>
      <c r="K30" s="16"/>
      <c r="L30" s="2"/>
      <c r="M30" s="2"/>
      <c r="N30" s="2"/>
      <c r="O30" s="2"/>
      <c r="P30" s="2"/>
      <c r="Q30" s="2" t="s">
        <v>9</v>
      </c>
      <c r="R30" s="16"/>
      <c r="S30" s="84">
        <f>S17*S18+(S24*S25*(1-S26))</f>
        <v>0.10887616400846388</v>
      </c>
      <c r="T30" s="2"/>
      <c r="U30" s="2"/>
      <c r="V30" s="2"/>
      <c r="W30" s="2"/>
      <c r="X30" s="2"/>
    </row>
    <row r="31" spans="2:24" s="1" customFormat="1">
      <c r="B31" s="2"/>
      <c r="C31" s="33"/>
      <c r="D31" s="13" t="s">
        <v>13</v>
      </c>
      <c r="E31" s="33"/>
      <c r="F31" s="16" t="e">
        <f>(F29/E7)^(1/R56)-1</f>
        <v>#VALUE!</v>
      </c>
      <c r="G31" s="83"/>
      <c r="H31" s="83"/>
      <c r="I31" s="83"/>
      <c r="J31" s="2"/>
      <c r="K31" s="16"/>
      <c r="L31" s="2"/>
      <c r="M31" s="2"/>
      <c r="N31" s="2"/>
      <c r="O31" s="2"/>
      <c r="P31" s="2"/>
      <c r="Q31" s="2"/>
      <c r="R31" s="16"/>
      <c r="S31" s="62"/>
      <c r="T31" s="2"/>
      <c r="U31" s="2"/>
      <c r="V31" s="2"/>
      <c r="W31" s="2"/>
      <c r="X31" s="2"/>
    </row>
    <row r="32" spans="2:24" s="1" customFormat="1">
      <c r="B32" s="2"/>
      <c r="C32" s="33"/>
      <c r="D32" s="13"/>
      <c r="E32" s="33"/>
      <c r="F32" s="16"/>
      <c r="G32" s="83"/>
      <c r="H32" s="83"/>
      <c r="I32" s="83"/>
      <c r="J32" s="2"/>
      <c r="K32" s="16"/>
      <c r="L32" s="2"/>
      <c r="M32" s="2"/>
      <c r="N32" s="2"/>
      <c r="O32" s="2"/>
      <c r="P32" s="2"/>
      <c r="Q32" s="2"/>
      <c r="R32" s="16"/>
      <c r="S32" s="62"/>
      <c r="T32" s="2"/>
      <c r="U32" s="2"/>
      <c r="V32" s="2"/>
      <c r="W32" s="2"/>
      <c r="X32" s="2"/>
    </row>
    <row r="33" spans="2:24" s="1" customFormat="1">
      <c r="B33" s="2"/>
      <c r="C33" s="2"/>
      <c r="D33" s="2"/>
      <c r="E33" s="2"/>
      <c r="F33" s="2"/>
      <c r="G33" s="2"/>
      <c r="H33" s="2"/>
      <c r="I33" s="2"/>
      <c r="J33" s="26"/>
      <c r="K33" s="2"/>
      <c r="L33" s="110" t="s">
        <v>173</v>
      </c>
      <c r="M33" s="114">
        <f>(M35/D35)^(1/10)-1</f>
        <v>0.29251107862796522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8" customFormat="1">
      <c r="B34" s="9" t="s">
        <v>39</v>
      </c>
      <c r="C34" s="9"/>
      <c r="D34" s="111">
        <v>2015</v>
      </c>
      <c r="E34" s="35">
        <f>D34+1</f>
        <v>2016</v>
      </c>
      <c r="F34" s="35">
        <f t="shared" ref="F34:R34" si="0">E34+1</f>
        <v>2017</v>
      </c>
      <c r="G34" s="35">
        <f t="shared" si="0"/>
        <v>2018</v>
      </c>
      <c r="H34" s="35">
        <f t="shared" si="0"/>
        <v>2019</v>
      </c>
      <c r="I34" s="35">
        <f t="shared" si="0"/>
        <v>2020</v>
      </c>
      <c r="J34" s="35">
        <f t="shared" si="0"/>
        <v>2021</v>
      </c>
      <c r="K34" s="35">
        <f t="shared" si="0"/>
        <v>2022</v>
      </c>
      <c r="L34" s="35">
        <f t="shared" si="0"/>
        <v>2023</v>
      </c>
      <c r="M34" s="111">
        <f>L34+1</f>
        <v>2024</v>
      </c>
      <c r="N34" s="36">
        <f t="shared" si="0"/>
        <v>2025</v>
      </c>
      <c r="O34" s="36">
        <f t="shared" si="0"/>
        <v>2026</v>
      </c>
      <c r="P34" s="36">
        <f t="shared" si="0"/>
        <v>2027</v>
      </c>
      <c r="Q34" s="36">
        <f t="shared" si="0"/>
        <v>2028</v>
      </c>
      <c r="R34" s="36">
        <f t="shared" si="0"/>
        <v>2029</v>
      </c>
      <c r="S34" s="37" t="s">
        <v>41</v>
      </c>
      <c r="T34" s="7"/>
      <c r="U34" s="7"/>
      <c r="V34" s="7"/>
      <c r="W34" s="7"/>
      <c r="X34" s="7"/>
    </row>
    <row r="35" spans="2:24" s="1" customFormat="1">
      <c r="B35" s="2" t="s">
        <v>5</v>
      </c>
      <c r="C35" s="2"/>
      <c r="D35" s="38">
        <f>IS!P5</f>
        <v>4682</v>
      </c>
      <c r="E35" s="38">
        <f>IS!Q5</f>
        <v>5010</v>
      </c>
      <c r="F35" s="38">
        <f>IS!R5</f>
        <v>6910</v>
      </c>
      <c r="G35" s="38">
        <f>IS!S5</f>
        <v>9714</v>
      </c>
      <c r="H35" s="38">
        <f>IS!T5</f>
        <v>11716</v>
      </c>
      <c r="I35" s="38">
        <f>IS!U5</f>
        <v>10918</v>
      </c>
      <c r="J35" s="38">
        <f>IS!V5</f>
        <v>16675</v>
      </c>
      <c r="K35" s="38">
        <f>IS!W5</f>
        <v>26914</v>
      </c>
      <c r="L35" s="38">
        <f>IS!X5</f>
        <v>26974</v>
      </c>
      <c r="M35" s="38">
        <f>IS!Y5</f>
        <v>60922</v>
      </c>
      <c r="N35" s="90">
        <v>129227</v>
      </c>
      <c r="O35" s="90">
        <v>196449</v>
      </c>
      <c r="P35" s="39" t="s">
        <v>15</v>
      </c>
      <c r="Q35" s="92" t="s">
        <v>174</v>
      </c>
      <c r="R35" s="92"/>
      <c r="S35" s="92"/>
      <c r="T35" s="3"/>
      <c r="U35" s="2"/>
      <c r="V35" s="2"/>
      <c r="W35" s="2"/>
      <c r="X35" s="2"/>
    </row>
    <row r="36" spans="2:24" s="1" customFormat="1">
      <c r="B36" s="3" t="s">
        <v>16</v>
      </c>
      <c r="C36" s="3"/>
      <c r="D36" s="40"/>
      <c r="E36" s="79">
        <f>E35/D35-1</f>
        <v>7.0055531824006811E-2</v>
      </c>
      <c r="F36" s="79">
        <f t="shared" ref="F36:L36" si="1">F35/E35-1</f>
        <v>0.37924151696606789</v>
      </c>
      <c r="G36" s="79">
        <f t="shared" si="1"/>
        <v>0.40578871201157751</v>
      </c>
      <c r="H36" s="79">
        <f t="shared" si="1"/>
        <v>0.20609429689108505</v>
      </c>
      <c r="I36" s="79">
        <f t="shared" si="1"/>
        <v>-6.8111983612154314E-2</v>
      </c>
      <c r="J36" s="79">
        <f t="shared" si="1"/>
        <v>0.52729437625938824</v>
      </c>
      <c r="K36" s="79">
        <f t="shared" si="1"/>
        <v>0.61403298350824587</v>
      </c>
      <c r="L36" s="79">
        <f t="shared" si="1"/>
        <v>2.2293230289069932E-3</v>
      </c>
      <c r="M36" s="79">
        <f t="shared" ref="M36:O36" si="2">M35/L35-1</f>
        <v>1.2585452658115224</v>
      </c>
      <c r="N36" s="79">
        <f t="shared" si="2"/>
        <v>1.1211877482682775</v>
      </c>
      <c r="O36" s="79">
        <f t="shared" si="2"/>
        <v>0.52018541016970143</v>
      </c>
      <c r="P36" s="42"/>
      <c r="Q36" s="86" t="s">
        <v>176</v>
      </c>
      <c r="R36" s="2"/>
      <c r="S36" s="2"/>
      <c r="T36" s="2"/>
      <c r="U36" s="2"/>
      <c r="V36" s="3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2"/>
      <c r="K37" s="2"/>
      <c r="L37" s="70"/>
      <c r="M37" s="114">
        <f>(M38/D38)^(1/10)-1</f>
        <v>0.45811021178610156</v>
      </c>
      <c r="N37" s="2"/>
      <c r="O37" s="2"/>
      <c r="P37" s="43"/>
      <c r="Q37" s="2"/>
      <c r="R37" s="2"/>
      <c r="S37" s="2"/>
      <c r="T37" s="2"/>
      <c r="U37" s="2"/>
      <c r="V37" s="5"/>
      <c r="W37" s="2"/>
      <c r="X37" s="2"/>
    </row>
    <row r="38" spans="2:24" s="1" customFormat="1">
      <c r="B38" s="2" t="s">
        <v>87</v>
      </c>
      <c r="C38" s="2"/>
      <c r="D38" s="17">
        <f>IS!P14</f>
        <v>759</v>
      </c>
      <c r="E38" s="17">
        <f>IS!Q14</f>
        <v>878</v>
      </c>
      <c r="F38" s="17">
        <f>IS!R14</f>
        <v>1937</v>
      </c>
      <c r="G38" s="17">
        <f>IS!S14</f>
        <v>3210</v>
      </c>
      <c r="H38" s="17">
        <f>IS!T14</f>
        <v>3804</v>
      </c>
      <c r="I38" s="17">
        <f>IS!U14</f>
        <v>2846</v>
      </c>
      <c r="J38" s="17">
        <f>IS!V14</f>
        <v>4532</v>
      </c>
      <c r="K38" s="17">
        <f>IS!W14</f>
        <v>10041</v>
      </c>
      <c r="L38" s="17">
        <f>IS!X14</f>
        <v>5577</v>
      </c>
      <c r="M38" s="17">
        <f>IS!Y14</f>
        <v>32972</v>
      </c>
      <c r="N38" s="91">
        <v>85092</v>
      </c>
      <c r="O38" s="91">
        <v>125351</v>
      </c>
      <c r="P38" s="39" t="s">
        <v>15</v>
      </c>
      <c r="Q38" s="92" t="s">
        <v>174</v>
      </c>
      <c r="R38" s="92"/>
      <c r="S38" s="92"/>
      <c r="T38" s="3"/>
      <c r="U38" s="2"/>
      <c r="V38" s="2"/>
      <c r="W38" s="2"/>
      <c r="X38" s="2"/>
    </row>
    <row r="39" spans="2:24" s="1" customFormat="1">
      <c r="B39" s="2" t="s">
        <v>42</v>
      </c>
      <c r="C39" s="3"/>
      <c r="D39" s="79">
        <f>D38/D35</f>
        <v>0.16211020931225972</v>
      </c>
      <c r="E39" s="79">
        <f t="shared" ref="E39:L39" si="3">E38/E35</f>
        <v>0.17524950099800399</v>
      </c>
      <c r="F39" s="79">
        <f t="shared" si="3"/>
        <v>0.28031837916063673</v>
      </c>
      <c r="G39" s="79">
        <f t="shared" si="3"/>
        <v>0.33045089561457691</v>
      </c>
      <c r="H39" s="79">
        <f t="shared" si="3"/>
        <v>0.32468419255718678</v>
      </c>
      <c r="I39" s="79">
        <f t="shared" si="3"/>
        <v>0.2606704524638212</v>
      </c>
      <c r="J39" s="79">
        <f t="shared" si="3"/>
        <v>0.27178410794602698</v>
      </c>
      <c r="K39" s="79">
        <f t="shared" si="3"/>
        <v>0.37307720888756779</v>
      </c>
      <c r="L39" s="79">
        <f t="shared" si="3"/>
        <v>0.20675465262845702</v>
      </c>
      <c r="M39" s="79">
        <f t="shared" ref="M39:O39" si="4">M38/M35</f>
        <v>0.54121663766783756</v>
      </c>
      <c r="N39" s="79">
        <f t="shared" si="4"/>
        <v>0.65846920535182274</v>
      </c>
      <c r="O39" s="79">
        <f t="shared" si="4"/>
        <v>0.6380841846993367</v>
      </c>
      <c r="P39" s="42"/>
      <c r="Q39" s="86" t="s">
        <v>176</v>
      </c>
      <c r="R39" s="2"/>
      <c r="S39" s="2"/>
      <c r="T39" s="2"/>
      <c r="U39" s="2"/>
      <c r="V39" s="2"/>
      <c r="W39" s="2"/>
      <c r="X39" s="2"/>
    </row>
    <row r="40" spans="2:24" s="1" customFormat="1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2:24" s="1" customFormat="1">
      <c r="B41" s="2" t="s">
        <v>17</v>
      </c>
      <c r="C41" s="2"/>
      <c r="D41" s="17">
        <f>-IS!P20</f>
        <v>124</v>
      </c>
      <c r="E41" s="17">
        <f>-IS!Q20</f>
        <v>129</v>
      </c>
      <c r="F41" s="17">
        <f>-IS!R20</f>
        <v>239</v>
      </c>
      <c r="G41" s="17">
        <f>-IS!S20</f>
        <v>149</v>
      </c>
      <c r="H41" s="17">
        <f>-IS!T20</f>
        <v>-245</v>
      </c>
      <c r="I41" s="17">
        <f>-IS!U20</f>
        <v>174</v>
      </c>
      <c r="J41" s="17">
        <f>-IS!V20</f>
        <v>77</v>
      </c>
      <c r="K41" s="17">
        <f>-IS!W20</f>
        <v>189</v>
      </c>
      <c r="L41" s="17">
        <f>-IS!X20</f>
        <v>-187</v>
      </c>
      <c r="M41" s="17">
        <f>-IS!Y20</f>
        <v>4058</v>
      </c>
      <c r="N41" s="91">
        <f>80998-70244</f>
        <v>10754</v>
      </c>
      <c r="O41" s="91">
        <f>121718-103725</f>
        <v>17993</v>
      </c>
      <c r="P41" s="39" t="s">
        <v>15</v>
      </c>
      <c r="Q41" s="92" t="s">
        <v>182</v>
      </c>
      <c r="R41" s="92"/>
      <c r="S41" s="92"/>
      <c r="T41" s="2"/>
      <c r="U41" s="2"/>
      <c r="V41" s="2"/>
      <c r="W41" s="2"/>
      <c r="X41" s="2"/>
    </row>
    <row r="42" spans="2:24" s="1" customFormat="1">
      <c r="B42" s="3" t="s">
        <v>82</v>
      </c>
      <c r="C42" s="3"/>
      <c r="D42" s="79">
        <f>D41/IS!P18</f>
        <v>0.16423841059602648</v>
      </c>
      <c r="E42" s="79">
        <f>E41/IS!Q18</f>
        <v>0.17362045760430686</v>
      </c>
      <c r="F42" s="79">
        <f>F41/IS!R18</f>
        <v>0.12545931758530185</v>
      </c>
      <c r="G42" s="79">
        <f>G41/IS!S18</f>
        <v>4.6620775969962454E-2</v>
      </c>
      <c r="H42" s="79">
        <f>H41/IS!T18</f>
        <v>-6.2885010266940447E-2</v>
      </c>
      <c r="I42" s="79">
        <f>I41/IS!U18</f>
        <v>5.8585858585858588E-2</v>
      </c>
      <c r="J42" s="79">
        <f>J41/IS!V18</f>
        <v>1.7464277613971423E-2</v>
      </c>
      <c r="K42" s="79">
        <f>K41/IS!W18</f>
        <v>1.9012171813700834E-2</v>
      </c>
      <c r="L42" s="79">
        <f>L41/IS!X18</f>
        <v>-4.4726142071274816E-2</v>
      </c>
      <c r="M42" s="79">
        <f>M41/IS!Y18</f>
        <v>0.1199952687917677</v>
      </c>
      <c r="N42" s="83">
        <f>N41/N38</f>
        <v>0.12638085836506369</v>
      </c>
      <c r="O42" s="79">
        <f>O41/O38</f>
        <v>0.14354093704876705</v>
      </c>
      <c r="P42" s="42"/>
      <c r="Q42" s="86" t="s">
        <v>176</v>
      </c>
      <c r="R42" s="2"/>
      <c r="S42" s="2"/>
      <c r="T42" s="2"/>
      <c r="U42" s="2"/>
      <c r="V42" s="2"/>
      <c r="W42" s="2"/>
      <c r="X42" s="2"/>
    </row>
    <row r="43" spans="2:24" s="1" customFormat="1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2:24" s="1" customFormat="1">
      <c r="B44" s="9" t="s">
        <v>18</v>
      </c>
      <c r="C44" s="9"/>
      <c r="D44" s="35">
        <f>D34</f>
        <v>2015</v>
      </c>
      <c r="E44" s="35">
        <f t="shared" ref="E44:L44" si="5">E34</f>
        <v>2016</v>
      </c>
      <c r="F44" s="35">
        <f t="shared" si="5"/>
        <v>2017</v>
      </c>
      <c r="G44" s="35">
        <f t="shared" si="5"/>
        <v>2018</v>
      </c>
      <c r="H44" s="35">
        <f t="shared" si="5"/>
        <v>2019</v>
      </c>
      <c r="I44" s="35">
        <f t="shared" si="5"/>
        <v>2020</v>
      </c>
      <c r="J44" s="35">
        <f t="shared" si="5"/>
        <v>2021</v>
      </c>
      <c r="K44" s="35">
        <f t="shared" si="5"/>
        <v>2022</v>
      </c>
      <c r="L44" s="35">
        <f t="shared" si="5"/>
        <v>2023</v>
      </c>
      <c r="M44" s="35">
        <f t="shared" ref="M44:R44" si="6">L44+1</f>
        <v>2024</v>
      </c>
      <c r="N44" s="36">
        <f t="shared" si="6"/>
        <v>2025</v>
      </c>
      <c r="O44" s="36">
        <f t="shared" si="6"/>
        <v>2026</v>
      </c>
      <c r="P44" s="36">
        <f t="shared" si="6"/>
        <v>2027</v>
      </c>
      <c r="Q44" s="36">
        <f t="shared" si="6"/>
        <v>2028</v>
      </c>
      <c r="R44" s="36">
        <f t="shared" si="6"/>
        <v>2029</v>
      </c>
      <c r="S44" s="44"/>
      <c r="T44" s="2"/>
      <c r="U44" s="2"/>
      <c r="V44" s="2"/>
      <c r="W44" s="2"/>
      <c r="X44" s="2"/>
    </row>
    <row r="45" spans="2:24" s="1" customFormat="1">
      <c r="B45" s="2" t="s">
        <v>19</v>
      </c>
      <c r="C45" s="2"/>
      <c r="D45" s="17">
        <f>'CFS '!P7</f>
        <v>220</v>
      </c>
      <c r="E45" s="17">
        <f>'CFS '!Q7</f>
        <v>197</v>
      </c>
      <c r="F45" s="17">
        <f>'CFS '!R7</f>
        <v>187</v>
      </c>
      <c r="G45" s="17">
        <f>'CFS '!S7</f>
        <v>199</v>
      </c>
      <c r="H45" s="17">
        <f>'CFS '!T7</f>
        <v>262</v>
      </c>
      <c r="I45" s="17">
        <f>'CFS '!U7</f>
        <v>381</v>
      </c>
      <c r="J45" s="17">
        <f>'CFS '!V7</f>
        <v>1098</v>
      </c>
      <c r="K45" s="17">
        <f>'CFS '!W7</f>
        <v>1174</v>
      </c>
      <c r="L45" s="17">
        <f>'CFS '!X7</f>
        <v>1544</v>
      </c>
      <c r="M45" s="17">
        <f>'CFS '!Y7</f>
        <v>1508</v>
      </c>
      <c r="N45" s="18"/>
      <c r="O45" s="17"/>
      <c r="P45" s="17"/>
      <c r="Q45" s="17"/>
      <c r="R45" s="17"/>
      <c r="S45" s="17"/>
      <c r="T45" s="2"/>
      <c r="U45" s="2"/>
      <c r="V45" s="2"/>
      <c r="W45" s="2"/>
      <c r="X45" s="2"/>
    </row>
    <row r="46" spans="2:24" s="1" customFormat="1">
      <c r="B46" s="2" t="s">
        <v>42</v>
      </c>
      <c r="C46" s="2"/>
      <c r="D46" s="79">
        <f>D45/D35</f>
        <v>4.698846646732166E-2</v>
      </c>
      <c r="E46" s="79">
        <f t="shared" ref="E46:M46" si="7">E45/E35</f>
        <v>3.932135728542914E-2</v>
      </c>
      <c r="F46" s="79">
        <f t="shared" si="7"/>
        <v>2.7062228654124457E-2</v>
      </c>
      <c r="G46" s="79">
        <f t="shared" si="7"/>
        <v>2.0485896644018942E-2</v>
      </c>
      <c r="H46" s="79">
        <f t="shared" si="7"/>
        <v>2.2362581085694777E-2</v>
      </c>
      <c r="I46" s="79">
        <f t="shared" si="7"/>
        <v>3.4896501190694269E-2</v>
      </c>
      <c r="J46" s="79">
        <f t="shared" si="7"/>
        <v>6.5847076461769113E-2</v>
      </c>
      <c r="K46" s="79">
        <f t="shared" si="7"/>
        <v>4.362042059894479E-2</v>
      </c>
      <c r="L46" s="79">
        <f t="shared" si="7"/>
        <v>5.7240305479350488E-2</v>
      </c>
      <c r="M46" s="79">
        <f t="shared" si="7"/>
        <v>2.4752962804898065E-2</v>
      </c>
      <c r="N46" s="7"/>
      <c r="O46" s="7"/>
      <c r="P46" s="7"/>
      <c r="Q46" s="7"/>
      <c r="R46" s="7"/>
      <c r="S46" s="7"/>
      <c r="T46" s="2"/>
      <c r="U46" s="2"/>
      <c r="V46" s="2"/>
      <c r="W46" s="2"/>
      <c r="X46" s="2"/>
    </row>
    <row r="47" spans="2:24" s="1" customFormat="1">
      <c r="B47" s="2"/>
      <c r="C47" s="2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2"/>
      <c r="U47" s="2"/>
      <c r="V47" s="2"/>
      <c r="W47" s="2"/>
      <c r="X47" s="2"/>
    </row>
    <row r="48" spans="2:24" s="1" customFormat="1">
      <c r="B48" s="2" t="s">
        <v>20</v>
      </c>
      <c r="C48" s="2"/>
      <c r="D48" s="17">
        <f>-'CFS '!P34</f>
        <v>101</v>
      </c>
      <c r="E48" s="17">
        <f>-'CFS '!Q34</f>
        <v>79</v>
      </c>
      <c r="F48" s="17">
        <f>-'CFS '!R34</f>
        <v>169</v>
      </c>
      <c r="G48" s="17">
        <f>-'CFS '!S34</f>
        <v>591</v>
      </c>
      <c r="H48" s="17">
        <f>-'CFS '!T34</f>
        <v>600</v>
      </c>
      <c r="I48" s="17">
        <f>-'CFS '!U34</f>
        <v>489</v>
      </c>
      <c r="J48" s="17">
        <f>-'CFS '!V34</f>
        <v>1128</v>
      </c>
      <c r="K48" s="17">
        <f>-'CFS '!W34</f>
        <v>976</v>
      </c>
      <c r="L48" s="17">
        <f>-'CFS '!X34</f>
        <v>1833</v>
      </c>
      <c r="M48" s="17">
        <f>-'CFS '!Y34</f>
        <v>1069</v>
      </c>
      <c r="N48" s="18"/>
      <c r="O48" s="7"/>
      <c r="P48" s="7"/>
      <c r="Q48" s="7"/>
      <c r="R48" s="7"/>
      <c r="S48" s="7"/>
      <c r="T48" s="2"/>
      <c r="U48" s="2"/>
      <c r="V48" s="2"/>
      <c r="W48" s="2"/>
      <c r="X48" s="2"/>
    </row>
    <row r="49" spans="2:24" s="1" customFormat="1">
      <c r="B49" s="2" t="s">
        <v>42</v>
      </c>
      <c r="C49" s="3"/>
      <c r="D49" s="79">
        <f>D48/D35</f>
        <v>2.1571977787270397E-2</v>
      </c>
      <c r="E49" s="79">
        <f t="shared" ref="E49:M49" si="8">E48/E35</f>
        <v>1.5768463073852296E-2</v>
      </c>
      <c r="F49" s="79">
        <f t="shared" si="8"/>
        <v>2.4457308248914615E-2</v>
      </c>
      <c r="G49" s="79">
        <f t="shared" si="8"/>
        <v>6.0840024706609021E-2</v>
      </c>
      <c r="H49" s="79">
        <f t="shared" si="8"/>
        <v>5.1212017753499491E-2</v>
      </c>
      <c r="I49" s="79">
        <f t="shared" si="8"/>
        <v>4.478842278805642E-2</v>
      </c>
      <c r="J49" s="79">
        <f t="shared" si="8"/>
        <v>6.7646176911544231E-2</v>
      </c>
      <c r="K49" s="79">
        <f t="shared" si="8"/>
        <v>3.6263654603552055E-2</v>
      </c>
      <c r="L49" s="79">
        <f t="shared" si="8"/>
        <v>6.7954326388373995E-2</v>
      </c>
      <c r="M49" s="79">
        <f t="shared" si="8"/>
        <v>1.7547027346442992E-2</v>
      </c>
      <c r="N49" s="7"/>
      <c r="O49" s="7"/>
      <c r="P49" s="7"/>
      <c r="Q49" s="7"/>
      <c r="R49" s="7"/>
      <c r="S49" s="7"/>
      <c r="T49" s="2"/>
      <c r="U49" s="2"/>
      <c r="V49" s="2"/>
      <c r="W49" s="2"/>
      <c r="X49" s="2"/>
    </row>
    <row r="50" spans="2:24" s="1" customFormat="1">
      <c r="B50" s="2"/>
      <c r="C50" s="2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 t="s">
        <v>21</v>
      </c>
      <c r="C51" s="2"/>
      <c r="D51" s="17">
        <f>-'CFS '!P12</f>
        <v>203</v>
      </c>
      <c r="E51" s="17">
        <f>-'CFS '!Q12</f>
        <v>51</v>
      </c>
      <c r="F51" s="17">
        <f>-'CFS '!R12</f>
        <v>679</v>
      </c>
      <c r="G51" s="17">
        <f>-'CFS '!S12</f>
        <v>-185</v>
      </c>
      <c r="H51" s="17">
        <f>-'CFS '!T12</f>
        <v>857</v>
      </c>
      <c r="I51" s="17">
        <f>-'CFS '!U12</f>
        <v>-717</v>
      </c>
      <c r="J51" s="17">
        <f>-'CFS '!V12</f>
        <v>703</v>
      </c>
      <c r="K51" s="17">
        <f>-'CFS '!W12</f>
        <v>3363</v>
      </c>
      <c r="L51" s="17">
        <f>-'CFS '!X12</f>
        <v>2207</v>
      </c>
      <c r="M51" s="17">
        <f>-'CFS '!Y12</f>
        <v>3722</v>
      </c>
      <c r="N51" s="18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42</v>
      </c>
      <c r="C52" s="3"/>
      <c r="D52" s="79">
        <f>D51/D35</f>
        <v>4.335753951302862E-2</v>
      </c>
      <c r="E52" s="79">
        <f t="shared" ref="E52:M52" si="9">E51/E35</f>
        <v>1.0179640718562874E-2</v>
      </c>
      <c r="F52" s="79">
        <f t="shared" si="9"/>
        <v>9.8263386396526778E-2</v>
      </c>
      <c r="G52" s="79">
        <f t="shared" si="9"/>
        <v>-1.9044677784640723E-2</v>
      </c>
      <c r="H52" s="79">
        <f t="shared" si="9"/>
        <v>7.3147832024581763E-2</v>
      </c>
      <c r="I52" s="79">
        <f t="shared" si="9"/>
        <v>-6.5671368382487633E-2</v>
      </c>
      <c r="J52" s="79">
        <f t="shared" si="9"/>
        <v>4.2158920539730138E-2</v>
      </c>
      <c r="K52" s="79">
        <f t="shared" si="9"/>
        <v>0.12495355577023111</v>
      </c>
      <c r="L52" s="79">
        <f t="shared" si="9"/>
        <v>8.181952991769853E-2</v>
      </c>
      <c r="M52" s="79">
        <f t="shared" si="9"/>
        <v>6.1094514296969896E-2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3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9" t="s">
        <v>40</v>
      </c>
      <c r="C54" s="9"/>
      <c r="D54" s="35">
        <f>D44</f>
        <v>2015</v>
      </c>
      <c r="E54" s="35">
        <f t="shared" ref="E54:L54" si="10">E44</f>
        <v>2016</v>
      </c>
      <c r="F54" s="35">
        <f t="shared" si="10"/>
        <v>2017</v>
      </c>
      <c r="G54" s="35">
        <f t="shared" si="10"/>
        <v>2018</v>
      </c>
      <c r="H54" s="35">
        <f t="shared" si="10"/>
        <v>2019</v>
      </c>
      <c r="I54" s="35">
        <f t="shared" si="10"/>
        <v>2020</v>
      </c>
      <c r="J54" s="35">
        <f t="shared" si="10"/>
        <v>2021</v>
      </c>
      <c r="K54" s="35">
        <f t="shared" si="10"/>
        <v>2022</v>
      </c>
      <c r="L54" s="35">
        <f t="shared" si="10"/>
        <v>2023</v>
      </c>
      <c r="M54" s="35">
        <f t="shared" ref="M54" si="11">L54+1</f>
        <v>2024</v>
      </c>
      <c r="N54" s="36">
        <f t="shared" ref="N54" si="12">M54+1</f>
        <v>2025</v>
      </c>
      <c r="O54" s="36">
        <f t="shared" ref="O54" si="13">N54+1</f>
        <v>2026</v>
      </c>
      <c r="P54" s="36">
        <f t="shared" ref="P54" si="14">O54+1</f>
        <v>2027</v>
      </c>
      <c r="Q54" s="36">
        <f t="shared" ref="Q54" si="15">P54+1</f>
        <v>2028</v>
      </c>
      <c r="R54" s="36">
        <f t="shared" ref="R54" si="16">Q54+1</f>
        <v>2029</v>
      </c>
      <c r="S54" s="7"/>
      <c r="T54" s="2"/>
      <c r="U54" s="2"/>
      <c r="V54" s="2"/>
      <c r="W54" s="2"/>
      <c r="X54" s="2"/>
    </row>
    <row r="55" spans="2:24" s="1" customFormat="1">
      <c r="B55" s="2" t="s">
        <v>29</v>
      </c>
      <c r="C55" s="3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64">
        <f>YEARFRAC(E5,E6)</f>
        <v>0.93055555555555558</v>
      </c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s="1" customFormat="1">
      <c r="B56" s="2" t="s">
        <v>30</v>
      </c>
      <c r="C56" s="3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64">
        <f>N55/2</f>
        <v>0.46527777777777779</v>
      </c>
      <c r="O56" s="64">
        <f>N56+1</f>
        <v>1.4652777777777777</v>
      </c>
      <c r="P56" s="64">
        <f>O56+1</f>
        <v>2.4652777777777777</v>
      </c>
      <c r="Q56" s="64">
        <f>P56+1</f>
        <v>3.4652777777777777</v>
      </c>
      <c r="R56" s="64">
        <f>Q56+1</f>
        <v>4.4652777777777777</v>
      </c>
      <c r="S56" s="7"/>
      <c r="T56" s="2"/>
      <c r="U56" s="2"/>
      <c r="V56" s="2"/>
      <c r="W56" s="2"/>
      <c r="X56" s="2"/>
    </row>
    <row r="57" spans="2:24" s="1" customForma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s="1" customFormat="1">
      <c r="B58" s="2" t="s">
        <v>5</v>
      </c>
      <c r="C58" s="2"/>
      <c r="D58" s="17">
        <f>D35</f>
        <v>4682</v>
      </c>
      <c r="E58" s="17">
        <f t="shared" ref="E58:L58" si="17">E35</f>
        <v>5010</v>
      </c>
      <c r="F58" s="17">
        <f t="shared" si="17"/>
        <v>6910</v>
      </c>
      <c r="G58" s="17">
        <f t="shared" si="17"/>
        <v>9714</v>
      </c>
      <c r="H58" s="17">
        <f t="shared" si="17"/>
        <v>11716</v>
      </c>
      <c r="I58" s="17">
        <f t="shared" si="17"/>
        <v>10918</v>
      </c>
      <c r="J58" s="17">
        <f t="shared" si="17"/>
        <v>16675</v>
      </c>
      <c r="K58" s="17">
        <f t="shared" si="17"/>
        <v>26914</v>
      </c>
      <c r="L58" s="17">
        <f t="shared" si="17"/>
        <v>26974</v>
      </c>
      <c r="M58" s="17">
        <f t="shared" ref="M58" si="18">M35</f>
        <v>60922</v>
      </c>
      <c r="N58" s="38">
        <f ca="1">M58*(1+N59)</f>
        <v>129227</v>
      </c>
      <c r="O58" s="38">
        <f ca="1">N58*(1+O59)</f>
        <v>196449</v>
      </c>
      <c r="P58" s="38">
        <f t="shared" ref="P58:R58" ca="1" si="19">O58*(1+P59)</f>
        <v>267981.93254969938</v>
      </c>
      <c r="Q58" s="38">
        <f t="shared" ca="1" si="19"/>
        <v>336288.07538540236</v>
      </c>
      <c r="R58" s="38">
        <f t="shared" ca="1" si="19"/>
        <v>396289.80298273289</v>
      </c>
      <c r="S58" s="116" t="s">
        <v>179</v>
      </c>
      <c r="T58" s="2"/>
      <c r="U58" s="2"/>
      <c r="V58" s="2"/>
      <c r="W58" s="2"/>
      <c r="X58" s="2"/>
    </row>
    <row r="59" spans="2:24" s="1" customFormat="1">
      <c r="B59" s="3" t="s">
        <v>16</v>
      </c>
      <c r="C59" s="3"/>
      <c r="D59" s="80">
        <f>D36</f>
        <v>0</v>
      </c>
      <c r="E59" s="80">
        <f t="shared" ref="E59:L59" si="20">E36</f>
        <v>7.0055531824006811E-2</v>
      </c>
      <c r="F59" s="80">
        <f t="shared" si="20"/>
        <v>0.37924151696606789</v>
      </c>
      <c r="G59" s="80">
        <f t="shared" si="20"/>
        <v>0.40578871201157751</v>
      </c>
      <c r="H59" s="80">
        <f t="shared" si="20"/>
        <v>0.20609429689108505</v>
      </c>
      <c r="I59" s="80">
        <f t="shared" si="20"/>
        <v>-6.8111983612154314E-2</v>
      </c>
      <c r="J59" s="80">
        <f t="shared" si="20"/>
        <v>0.52729437625938824</v>
      </c>
      <c r="K59" s="80">
        <f t="shared" si="20"/>
        <v>0.61403298350824587</v>
      </c>
      <c r="L59" s="80">
        <f t="shared" si="20"/>
        <v>2.2293230289069932E-3</v>
      </c>
      <c r="M59" s="80">
        <f t="shared" ref="M59" si="21">M36</f>
        <v>1.2585452658115224</v>
      </c>
      <c r="N59" s="77">
        <f ca="1">OFFSET(N59,$C$16,0)</f>
        <v>1.1211877482682775</v>
      </c>
      <c r="O59" s="77">
        <f ca="1">OFFSET(O59,$C$16,0)</f>
        <v>0.52018541016970143</v>
      </c>
      <c r="P59" s="77">
        <f ca="1">OFFSET(P59,$C$16,0)</f>
        <v>0.36412978711879096</v>
      </c>
      <c r="Q59" s="77">
        <f ca="1">OFFSET(Q59,$C$16,0)</f>
        <v>0.25489085098315367</v>
      </c>
      <c r="R59" s="77">
        <f ca="1">OFFSET(R59,$C$16,0)</f>
        <v>0.17842359568820756</v>
      </c>
      <c r="S59" s="41"/>
      <c r="T59" s="2"/>
      <c r="U59" s="2"/>
      <c r="V59" s="2"/>
      <c r="W59" s="2"/>
      <c r="X59" s="2"/>
    </row>
    <row r="60" spans="2:24" s="1" customFormat="1">
      <c r="B60" s="50" t="s">
        <v>22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73">
        <f>N36</f>
        <v>1.1211877482682775</v>
      </c>
      <c r="O60" s="73">
        <f>O36</f>
        <v>0.52018541016970143</v>
      </c>
      <c r="P60" s="113">
        <f>O60*(1+G17)</f>
        <v>0.36412978711879096</v>
      </c>
      <c r="Q60" s="74">
        <f>P60*(1+G17)</f>
        <v>0.25489085098315367</v>
      </c>
      <c r="R60" s="74">
        <f>Q60*(1+G17)</f>
        <v>0.17842359568820756</v>
      </c>
      <c r="S60" s="116"/>
      <c r="T60" s="46"/>
      <c r="U60" s="2"/>
      <c r="V60" s="2"/>
      <c r="W60" s="2"/>
      <c r="X60" s="2"/>
    </row>
    <row r="61" spans="2:24" s="1" customFormat="1">
      <c r="B61" s="51" t="s">
        <v>14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73">
        <f>N36</f>
        <v>1.1211877482682775</v>
      </c>
      <c r="O61" s="73">
        <f>O36</f>
        <v>0.52018541016970143</v>
      </c>
      <c r="P61" s="73">
        <f>O61*(1+H17)</f>
        <v>0.41614832813576119</v>
      </c>
      <c r="Q61" s="73">
        <f>P61*(1+H17)</f>
        <v>0.33291866250860896</v>
      </c>
      <c r="R61" s="73">
        <f>Q61*(1+H17)</f>
        <v>0.26633493000688718</v>
      </c>
      <c r="S61" s="46"/>
      <c r="T61" s="2"/>
      <c r="U61" s="2"/>
      <c r="V61" s="2"/>
      <c r="W61" s="2"/>
      <c r="X61" s="2"/>
    </row>
    <row r="62" spans="2:24" s="1" customFormat="1">
      <c r="B62" s="52" t="s">
        <v>23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73">
        <f>N36</f>
        <v>1.1211877482682775</v>
      </c>
      <c r="O62" s="73">
        <f>O36</f>
        <v>0.52018541016970143</v>
      </c>
      <c r="P62" s="75">
        <f>O62*(1+I17)</f>
        <v>0.4421575986442462</v>
      </c>
      <c r="Q62" s="75">
        <f>P62*(1+I17)</f>
        <v>0.37583395884760928</v>
      </c>
      <c r="R62" s="75">
        <f>Q62*(1+I17)</f>
        <v>0.31945886502046789</v>
      </c>
      <c r="S62" s="115" t="s">
        <v>180</v>
      </c>
      <c r="T62" s="2"/>
      <c r="U62" s="2"/>
      <c r="V62" s="2"/>
      <c r="W62" s="2"/>
      <c r="X62" s="2"/>
    </row>
    <row r="63" spans="2:24" s="1" customFormat="1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15"/>
      <c r="O63" s="15"/>
      <c r="P63" s="15"/>
      <c r="Q63" s="15"/>
      <c r="R63" s="15"/>
      <c r="S63" s="2"/>
      <c r="T63" s="2"/>
      <c r="U63" s="2"/>
      <c r="V63" s="2"/>
      <c r="W63" s="2"/>
      <c r="X63" s="2"/>
    </row>
    <row r="64" spans="2:24" s="1" customFormat="1">
      <c r="B64" s="2" t="s">
        <v>7</v>
      </c>
      <c r="C64" s="2"/>
      <c r="D64" s="17">
        <f>D38</f>
        <v>759</v>
      </c>
      <c r="E64" s="17">
        <f t="shared" ref="E64:L64" si="22">E38</f>
        <v>878</v>
      </c>
      <c r="F64" s="17">
        <f t="shared" si="22"/>
        <v>1937</v>
      </c>
      <c r="G64" s="17">
        <f t="shared" si="22"/>
        <v>3210</v>
      </c>
      <c r="H64" s="17">
        <f t="shared" si="22"/>
        <v>3804</v>
      </c>
      <c r="I64" s="17">
        <f t="shared" si="22"/>
        <v>2846</v>
      </c>
      <c r="J64" s="17">
        <f t="shared" si="22"/>
        <v>4532</v>
      </c>
      <c r="K64" s="17">
        <f t="shared" si="22"/>
        <v>10041</v>
      </c>
      <c r="L64" s="17">
        <f t="shared" si="22"/>
        <v>5577</v>
      </c>
      <c r="M64" s="17">
        <f t="shared" ref="M64" si="23">M38</f>
        <v>32972</v>
      </c>
      <c r="N64" s="38">
        <f ca="1">N65*N58</f>
        <v>85092</v>
      </c>
      <c r="O64" s="38">
        <f ca="1">O65*O58</f>
        <v>125351</v>
      </c>
      <c r="P64" s="38">
        <f t="shared" ref="P64:R64" ca="1" si="24">P65*P58</f>
        <v>169285.08261567628</v>
      </c>
      <c r="Q64" s="38">
        <f t="shared" ca="1" si="24"/>
        <v>210309.95836851612</v>
      </c>
      <c r="R64" s="38">
        <f t="shared" ca="1" si="24"/>
        <v>245355.87517616735</v>
      </c>
      <c r="S64" s="17"/>
      <c r="T64" s="2"/>
      <c r="U64" s="2"/>
      <c r="V64" s="2"/>
      <c r="W64" s="2"/>
      <c r="X64" s="2"/>
    </row>
    <row r="65" spans="2:24" s="1" customFormat="1">
      <c r="B65" s="2" t="s">
        <v>42</v>
      </c>
      <c r="C65" s="3"/>
      <c r="D65" s="79">
        <f>D39</f>
        <v>0.16211020931225972</v>
      </c>
      <c r="E65" s="79">
        <f t="shared" ref="E65:L65" si="25">E39</f>
        <v>0.17524950099800399</v>
      </c>
      <c r="F65" s="79">
        <f t="shared" si="25"/>
        <v>0.28031837916063673</v>
      </c>
      <c r="G65" s="79">
        <f t="shared" si="25"/>
        <v>0.33045089561457691</v>
      </c>
      <c r="H65" s="79">
        <f t="shared" si="25"/>
        <v>0.32468419255718678</v>
      </c>
      <c r="I65" s="79">
        <f t="shared" si="25"/>
        <v>0.2606704524638212</v>
      </c>
      <c r="J65" s="79">
        <f t="shared" si="25"/>
        <v>0.27178410794602698</v>
      </c>
      <c r="K65" s="79">
        <f t="shared" si="25"/>
        <v>0.37307720888756779</v>
      </c>
      <c r="L65" s="79">
        <f t="shared" si="25"/>
        <v>0.20675465262845702</v>
      </c>
      <c r="M65" s="79">
        <f t="shared" ref="M65" si="26">M39</f>
        <v>0.54121663766783756</v>
      </c>
      <c r="N65" s="77">
        <f ca="1">OFFSET(N65,$C$17,0)</f>
        <v>0.65846920535182274</v>
      </c>
      <c r="O65" s="77">
        <f ca="1">OFFSET(O65,$C$17,0)</f>
        <v>0.6380841846993367</v>
      </c>
      <c r="P65" s="77">
        <f ca="1">OFFSET(P65,$C$17,0)</f>
        <v>0.63170334285234331</v>
      </c>
      <c r="Q65" s="77">
        <f ca="1">OFFSET(Q65,$C$17,0)</f>
        <v>0.6253863094238199</v>
      </c>
      <c r="R65" s="77">
        <f ca="1">OFFSET(R65,$C$17,0)</f>
        <v>0.61913244632958164</v>
      </c>
      <c r="S65" s="41"/>
      <c r="T65" s="2"/>
      <c r="U65" s="2"/>
      <c r="V65" s="2"/>
      <c r="W65" s="2"/>
      <c r="X65" s="2"/>
    </row>
    <row r="66" spans="2:24" s="1" customFormat="1">
      <c r="B66" s="45" t="s">
        <v>22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73">
        <f>N39</f>
        <v>0.65846920535182274</v>
      </c>
      <c r="O66" s="73">
        <f>O39</f>
        <v>0.6380841846993367</v>
      </c>
      <c r="P66" s="74">
        <f>O66*(1+G19)</f>
        <v>0.63170334285234331</v>
      </c>
      <c r="Q66" s="74">
        <f>P66*(1+G19)</f>
        <v>0.6253863094238199</v>
      </c>
      <c r="R66" s="74">
        <f>Q66*(1+G19)</f>
        <v>0.61913244632958164</v>
      </c>
      <c r="S66" s="46"/>
      <c r="T66" s="2"/>
      <c r="U66" s="2"/>
      <c r="V66" s="2"/>
      <c r="W66" s="2"/>
      <c r="X66" s="2"/>
    </row>
    <row r="67" spans="2:24" s="1" customFormat="1">
      <c r="B67" s="47" t="s">
        <v>14</v>
      </c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73">
        <f>N39</f>
        <v>0.65846920535182274</v>
      </c>
      <c r="O67" s="73">
        <f>O39</f>
        <v>0.6380841846993367</v>
      </c>
      <c r="P67" s="73">
        <f>O67*(1+H19)</f>
        <v>0.6380841846993367</v>
      </c>
      <c r="Q67" s="73">
        <f>P67*(1+H19)</f>
        <v>0.6380841846993367</v>
      </c>
      <c r="R67" s="73">
        <f>Q67*(1+H19)</f>
        <v>0.6380841846993367</v>
      </c>
      <c r="S67" s="46"/>
      <c r="T67" s="2"/>
      <c r="U67" s="2"/>
      <c r="V67" s="2"/>
      <c r="W67" s="2"/>
      <c r="X67" s="2"/>
    </row>
    <row r="68" spans="2:24" s="1" customFormat="1">
      <c r="B68" s="48" t="s">
        <v>23</v>
      </c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73">
        <f>N39</f>
        <v>0.65846920535182274</v>
      </c>
      <c r="O68" s="73">
        <f>O39</f>
        <v>0.6380841846993367</v>
      </c>
      <c r="P68" s="75">
        <f>O68*(1+I19)</f>
        <v>0.64127460562283334</v>
      </c>
      <c r="Q68" s="75">
        <f>P68*(1+I19)</f>
        <v>0.64448097865094744</v>
      </c>
      <c r="R68" s="75">
        <f>Q68*(1+I19)</f>
        <v>0.64770338354420209</v>
      </c>
      <c r="S68" s="65"/>
      <c r="T68" s="66"/>
      <c r="U68" s="2"/>
      <c r="V68" s="2"/>
      <c r="W68" s="2"/>
      <c r="X68" s="2"/>
    </row>
    <row r="69" spans="2:24" s="1" customFormat="1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78"/>
      <c r="O69" s="78"/>
      <c r="P69" s="78"/>
      <c r="Q69" s="78"/>
      <c r="R69" s="78"/>
      <c r="S69" s="67"/>
      <c r="T69" s="67"/>
      <c r="U69" s="2"/>
      <c r="V69" s="2"/>
      <c r="W69" s="2"/>
      <c r="X69" s="2"/>
    </row>
    <row r="70" spans="2:24" s="1" customFormat="1">
      <c r="B70" s="2" t="s">
        <v>17</v>
      </c>
      <c r="C70" s="2"/>
      <c r="D70" s="17">
        <f>D41</f>
        <v>124</v>
      </c>
      <c r="E70" s="17">
        <f t="shared" ref="E70:M70" si="27">E41</f>
        <v>129</v>
      </c>
      <c r="F70" s="17">
        <f t="shared" si="27"/>
        <v>239</v>
      </c>
      <c r="G70" s="17">
        <f t="shared" si="27"/>
        <v>149</v>
      </c>
      <c r="H70" s="17">
        <f t="shared" si="27"/>
        <v>-245</v>
      </c>
      <c r="I70" s="17">
        <f t="shared" si="27"/>
        <v>174</v>
      </c>
      <c r="J70" s="17">
        <f t="shared" si="27"/>
        <v>77</v>
      </c>
      <c r="K70" s="17">
        <f t="shared" si="27"/>
        <v>189</v>
      </c>
      <c r="L70" s="17">
        <f t="shared" si="27"/>
        <v>-187</v>
      </c>
      <c r="M70" s="17">
        <f t="shared" si="27"/>
        <v>4058</v>
      </c>
      <c r="N70" s="38">
        <f>N41</f>
        <v>10754</v>
      </c>
      <c r="O70" s="38">
        <f>O41</f>
        <v>17993</v>
      </c>
      <c r="P70" s="38">
        <f ca="1">P64*P71</f>
        <v>22002.380809102229</v>
      </c>
      <c r="Q70" s="38">
        <f t="shared" ref="Q70:R70" ca="1" si="28">Q64*Q71</f>
        <v>35752.692922647744</v>
      </c>
      <c r="R70" s="38">
        <f t="shared" ca="1" si="28"/>
        <v>51524.733786995144</v>
      </c>
      <c r="S70" s="112"/>
      <c r="T70" s="67"/>
      <c r="U70" s="2"/>
      <c r="V70" s="2"/>
      <c r="W70" s="2"/>
      <c r="X70" s="2"/>
    </row>
    <row r="71" spans="2:24" s="1" customFormat="1">
      <c r="B71" s="3" t="s">
        <v>24</v>
      </c>
      <c r="C71" s="3"/>
      <c r="D71" s="79">
        <f>D42</f>
        <v>0.16423841059602648</v>
      </c>
      <c r="E71" s="79">
        <f t="shared" ref="E71:M71" si="29">E42</f>
        <v>0.17362045760430686</v>
      </c>
      <c r="F71" s="79">
        <f t="shared" si="29"/>
        <v>0.12545931758530185</v>
      </c>
      <c r="G71" s="79">
        <f t="shared" si="29"/>
        <v>4.6620775969962454E-2</v>
      </c>
      <c r="H71" s="79">
        <f t="shared" si="29"/>
        <v>-6.2885010266940447E-2</v>
      </c>
      <c r="I71" s="79">
        <f t="shared" si="29"/>
        <v>5.8585858585858588E-2</v>
      </c>
      <c r="J71" s="79">
        <f t="shared" si="29"/>
        <v>1.7464277613971423E-2</v>
      </c>
      <c r="K71" s="79">
        <f t="shared" si="29"/>
        <v>1.9012171813700834E-2</v>
      </c>
      <c r="L71" s="79">
        <f t="shared" si="29"/>
        <v>-4.4726142071274816E-2</v>
      </c>
      <c r="M71" s="79">
        <f t="shared" si="29"/>
        <v>0.1199952687917677</v>
      </c>
      <c r="N71" s="73">
        <f>N42</f>
        <v>0.12638085836506369</v>
      </c>
      <c r="O71" s="73">
        <f>O42</f>
        <v>0.14354093704876705</v>
      </c>
      <c r="P71" s="76">
        <f>AVERAGE(M71:O71)</f>
        <v>0.1299723547351995</v>
      </c>
      <c r="Q71" s="76">
        <v>0.17</v>
      </c>
      <c r="R71" s="76">
        <v>0.21</v>
      </c>
      <c r="S71" s="67" t="s">
        <v>177</v>
      </c>
      <c r="T71" s="67"/>
      <c r="U71" s="2"/>
      <c r="V71" s="2"/>
      <c r="W71" s="2"/>
      <c r="X71" s="2"/>
    </row>
    <row r="72" spans="2:24" s="1" customForma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5"/>
      <c r="O72" s="15"/>
      <c r="P72" s="15"/>
      <c r="Q72" s="15"/>
      <c r="R72" s="15"/>
      <c r="S72" s="67"/>
      <c r="T72" s="67"/>
      <c r="U72" s="2"/>
      <c r="V72" s="2"/>
      <c r="W72" s="2"/>
      <c r="X72" s="2"/>
    </row>
    <row r="73" spans="2:24" s="8" customFormat="1">
      <c r="B73" s="9" t="s">
        <v>25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68">
        <f ca="1">N64-N70</f>
        <v>74338</v>
      </c>
      <c r="O73" s="68">
        <f t="shared" ref="O73:R73" ca="1" si="30">O64-O70</f>
        <v>107358</v>
      </c>
      <c r="P73" s="68">
        <f t="shared" ca="1" si="30"/>
        <v>147282.70180657404</v>
      </c>
      <c r="Q73" s="68">
        <f ca="1">Q64-Q70</f>
        <v>174557.26544586837</v>
      </c>
      <c r="R73" s="68">
        <f t="shared" ca="1" si="30"/>
        <v>193831.1413891722</v>
      </c>
      <c r="S73" s="67"/>
      <c r="T73" s="67"/>
      <c r="U73" s="7"/>
      <c r="V73" s="7"/>
      <c r="W73" s="7"/>
      <c r="X73" s="7"/>
    </row>
    <row r="74" spans="2:24" s="1" customFormat="1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15"/>
      <c r="O74" s="15"/>
      <c r="P74" s="15"/>
      <c r="Q74" s="15"/>
      <c r="R74" s="15"/>
      <c r="S74" s="67"/>
      <c r="T74" s="67"/>
      <c r="U74" s="2"/>
      <c r="V74" s="2"/>
      <c r="W74" s="2"/>
      <c r="X74" s="2"/>
    </row>
    <row r="75" spans="2:24" s="1" customFormat="1">
      <c r="B75" s="2" t="s">
        <v>19</v>
      </c>
      <c r="C75" s="2"/>
      <c r="D75" s="17">
        <f>D45</f>
        <v>220</v>
      </c>
      <c r="E75" s="17">
        <f t="shared" ref="E75:M75" si="31">E45</f>
        <v>197</v>
      </c>
      <c r="F75" s="17">
        <f t="shared" si="31"/>
        <v>187</v>
      </c>
      <c r="G75" s="17">
        <f t="shared" si="31"/>
        <v>199</v>
      </c>
      <c r="H75" s="17">
        <f t="shared" si="31"/>
        <v>262</v>
      </c>
      <c r="I75" s="17">
        <f t="shared" si="31"/>
        <v>381</v>
      </c>
      <c r="J75" s="17">
        <f t="shared" si="31"/>
        <v>1098</v>
      </c>
      <c r="K75" s="17">
        <f t="shared" si="31"/>
        <v>1174</v>
      </c>
      <c r="L75" s="17">
        <f t="shared" si="31"/>
        <v>1544</v>
      </c>
      <c r="M75" s="17">
        <f t="shared" si="31"/>
        <v>1508</v>
      </c>
      <c r="N75" s="38">
        <f ca="1">N58*N76</f>
        <v>4785.7276670584461</v>
      </c>
      <c r="O75" s="38">
        <f t="shared" ref="O75:R75" ca="1" si="32">O58*O76</f>
        <v>7275.193376507732</v>
      </c>
      <c r="P75" s="38">
        <f t="shared" ca="1" si="32"/>
        <v>9924.3079919435313</v>
      </c>
      <c r="Q75" s="38">
        <f t="shared" ca="1" si="32"/>
        <v>12453.923301428931</v>
      </c>
      <c r="R75" s="38">
        <f t="shared" ca="1" si="32"/>
        <v>14675.997077295035</v>
      </c>
      <c r="S75" s="67"/>
      <c r="T75" s="67"/>
      <c r="U75" s="2"/>
      <c r="V75" s="2"/>
      <c r="W75" s="2"/>
      <c r="X75" s="2"/>
    </row>
    <row r="76" spans="2:24" s="1" customFormat="1">
      <c r="B76" s="2" t="s">
        <v>42</v>
      </c>
      <c r="C76" s="2"/>
      <c r="D76" s="79">
        <f>D46</f>
        <v>4.698846646732166E-2</v>
      </c>
      <c r="E76" s="79">
        <f t="shared" ref="E76:M76" si="33">E46</f>
        <v>3.932135728542914E-2</v>
      </c>
      <c r="F76" s="79">
        <f t="shared" si="33"/>
        <v>2.7062228654124457E-2</v>
      </c>
      <c r="G76" s="79">
        <f t="shared" si="33"/>
        <v>2.0485896644018942E-2</v>
      </c>
      <c r="H76" s="79">
        <f t="shared" si="33"/>
        <v>2.2362581085694777E-2</v>
      </c>
      <c r="I76" s="79">
        <f t="shared" si="33"/>
        <v>3.4896501190694269E-2</v>
      </c>
      <c r="J76" s="79">
        <f t="shared" si="33"/>
        <v>6.5847076461769113E-2</v>
      </c>
      <c r="K76" s="79">
        <f t="shared" si="33"/>
        <v>4.362042059894479E-2</v>
      </c>
      <c r="L76" s="79">
        <f t="shared" si="33"/>
        <v>5.7240305479350488E-2</v>
      </c>
      <c r="M76" s="79">
        <f t="shared" si="33"/>
        <v>2.4752962804898065E-2</v>
      </c>
      <c r="N76" s="76">
        <f>AVERAGE(F76:M76)</f>
        <v>3.7033496614936864E-2</v>
      </c>
      <c r="O76" s="76">
        <f>N76</f>
        <v>3.7033496614936864E-2</v>
      </c>
      <c r="P76" s="76">
        <f>O76</f>
        <v>3.7033496614936864E-2</v>
      </c>
      <c r="Q76" s="76">
        <f>P76</f>
        <v>3.7033496614936864E-2</v>
      </c>
      <c r="R76" s="76">
        <f>Q76</f>
        <v>3.7033496614936864E-2</v>
      </c>
      <c r="S76" s="67" t="s">
        <v>26</v>
      </c>
      <c r="T76" s="67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15"/>
      <c r="O77" s="15"/>
      <c r="P77" s="15"/>
      <c r="Q77" s="15"/>
      <c r="R77" s="15"/>
      <c r="S77" s="67"/>
      <c r="T77" s="67"/>
      <c r="U77" s="2"/>
      <c r="V77" s="2"/>
      <c r="W77" s="2"/>
      <c r="X77" s="2"/>
    </row>
    <row r="78" spans="2:24" s="1" customFormat="1">
      <c r="B78" s="2" t="s">
        <v>20</v>
      </c>
      <c r="C78" s="2"/>
      <c r="D78" s="17">
        <f>D48</f>
        <v>101</v>
      </c>
      <c r="E78" s="17">
        <f t="shared" ref="E78:M78" si="34">E48</f>
        <v>79</v>
      </c>
      <c r="F78" s="17">
        <f t="shared" si="34"/>
        <v>169</v>
      </c>
      <c r="G78" s="17">
        <f t="shared" si="34"/>
        <v>591</v>
      </c>
      <c r="H78" s="17">
        <f t="shared" si="34"/>
        <v>600</v>
      </c>
      <c r="I78" s="17">
        <f t="shared" si="34"/>
        <v>489</v>
      </c>
      <c r="J78" s="17">
        <f t="shared" si="34"/>
        <v>1128</v>
      </c>
      <c r="K78" s="17">
        <f t="shared" si="34"/>
        <v>976</v>
      </c>
      <c r="L78" s="17">
        <f t="shared" si="34"/>
        <v>1833</v>
      </c>
      <c r="M78" s="17">
        <f t="shared" si="34"/>
        <v>1069</v>
      </c>
      <c r="N78" s="38">
        <f ca="1">N58*N79</f>
        <v>5988.2008264997057</v>
      </c>
      <c r="O78" s="38">
        <f t="shared" ref="O78:R78" ca="1" si="35">O58*O79</f>
        <v>9103.1755296109986</v>
      </c>
      <c r="P78" s="38">
        <f t="shared" ca="1" si="35"/>
        <v>12417.912897313241</v>
      </c>
      <c r="Q78" s="38">
        <f t="shared" ca="1" si="35"/>
        <v>15583.125283144092</v>
      </c>
      <c r="R78" s="38">
        <f t="shared" ca="1" si="35"/>
        <v>18363.522528222482</v>
      </c>
      <c r="S78" s="67"/>
      <c r="T78" s="67"/>
      <c r="U78" s="2"/>
      <c r="V78" s="2"/>
      <c r="W78" s="2"/>
      <c r="X78" s="2"/>
    </row>
    <row r="79" spans="2:24" s="1" customFormat="1">
      <c r="B79" s="2" t="s">
        <v>42</v>
      </c>
      <c r="C79" s="3"/>
      <c r="D79" s="79">
        <f>D49</f>
        <v>2.1571977787270397E-2</v>
      </c>
      <c r="E79" s="79">
        <f t="shared" ref="E79:M79" si="36">E49</f>
        <v>1.5768463073852296E-2</v>
      </c>
      <c r="F79" s="79">
        <f t="shared" si="36"/>
        <v>2.4457308248914615E-2</v>
      </c>
      <c r="G79" s="79">
        <f t="shared" si="36"/>
        <v>6.0840024706609021E-2</v>
      </c>
      <c r="H79" s="79">
        <f t="shared" si="36"/>
        <v>5.1212017753499491E-2</v>
      </c>
      <c r="I79" s="79">
        <f t="shared" si="36"/>
        <v>4.478842278805642E-2</v>
      </c>
      <c r="J79" s="79">
        <f t="shared" si="36"/>
        <v>6.7646176911544231E-2</v>
      </c>
      <c r="K79" s="79">
        <f t="shared" si="36"/>
        <v>3.6263654603552055E-2</v>
      </c>
      <c r="L79" s="79">
        <f t="shared" si="36"/>
        <v>6.7954326388373995E-2</v>
      </c>
      <c r="M79" s="79">
        <f t="shared" si="36"/>
        <v>1.7547027346442992E-2</v>
      </c>
      <c r="N79" s="76">
        <f>AVERAGE(F79:M79)</f>
        <v>4.6338619843374104E-2</v>
      </c>
      <c r="O79" s="76">
        <f>N79</f>
        <v>4.6338619843374104E-2</v>
      </c>
      <c r="P79" s="76">
        <f>O79</f>
        <v>4.6338619843374104E-2</v>
      </c>
      <c r="Q79" s="76">
        <f>P79</f>
        <v>4.6338619843374104E-2</v>
      </c>
      <c r="R79" s="76">
        <f>Q79</f>
        <v>4.6338619843374104E-2</v>
      </c>
      <c r="S79" s="67" t="s">
        <v>26</v>
      </c>
      <c r="T79" s="67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5"/>
      <c r="O80" s="15"/>
      <c r="P80" s="15"/>
      <c r="Q80" s="15"/>
      <c r="R80" s="15"/>
      <c r="S80" s="67"/>
      <c r="T80" s="67"/>
      <c r="U80" s="2"/>
      <c r="V80" s="2"/>
      <c r="W80" s="2"/>
      <c r="X80" s="2"/>
    </row>
    <row r="81" spans="2:24" s="1" customFormat="1">
      <c r="B81" s="2" t="s">
        <v>21</v>
      </c>
      <c r="C81" s="2"/>
      <c r="D81" s="17">
        <f>D51</f>
        <v>203</v>
      </c>
      <c r="E81" s="17">
        <f t="shared" ref="E81:M81" si="37">E51</f>
        <v>51</v>
      </c>
      <c r="F81" s="17">
        <f t="shared" si="37"/>
        <v>679</v>
      </c>
      <c r="G81" s="17">
        <f t="shared" si="37"/>
        <v>-185</v>
      </c>
      <c r="H81" s="17">
        <f t="shared" si="37"/>
        <v>857</v>
      </c>
      <c r="I81" s="17">
        <f t="shared" si="37"/>
        <v>-717</v>
      </c>
      <c r="J81" s="17">
        <f t="shared" si="37"/>
        <v>703</v>
      </c>
      <c r="K81" s="17">
        <f t="shared" si="37"/>
        <v>3363</v>
      </c>
      <c r="L81" s="17">
        <f t="shared" si="37"/>
        <v>2207</v>
      </c>
      <c r="M81" s="17">
        <f t="shared" si="37"/>
        <v>3722</v>
      </c>
      <c r="N81" s="38">
        <f ca="1">N82*N58</f>
        <v>5842.5154026487935</v>
      </c>
      <c r="O81" s="38">
        <f t="shared" ref="O81:R81" ca="1" si="38">O82*O58</f>
        <v>8881.7066737984551</v>
      </c>
      <c r="P81" s="38">
        <f t="shared" ca="1" si="38"/>
        <v>12115.800634180232</v>
      </c>
      <c r="Q81" s="38">
        <f t="shared" ca="1" si="38"/>
        <v>15204.007368168664</v>
      </c>
      <c r="R81" s="38">
        <f t="shared" ca="1" si="38"/>
        <v>17916.76103166732</v>
      </c>
      <c r="S81" s="67"/>
      <c r="T81" s="67"/>
      <c r="U81" s="2"/>
      <c r="V81" s="2"/>
      <c r="W81" s="2"/>
      <c r="X81" s="2"/>
    </row>
    <row r="82" spans="2:24" s="1" customFormat="1">
      <c r="B82" s="2" t="s">
        <v>42</v>
      </c>
      <c r="C82" s="3"/>
      <c r="D82" s="79">
        <f>D52</f>
        <v>4.335753951302862E-2</v>
      </c>
      <c r="E82" s="79">
        <f t="shared" ref="E82:M82" si="39">E52</f>
        <v>1.0179640718562874E-2</v>
      </c>
      <c r="F82" s="79">
        <f t="shared" si="39"/>
        <v>9.8263386396526778E-2</v>
      </c>
      <c r="G82" s="79">
        <f t="shared" si="39"/>
        <v>-1.9044677784640723E-2</v>
      </c>
      <c r="H82" s="79">
        <f t="shared" si="39"/>
        <v>7.3147832024581763E-2</v>
      </c>
      <c r="I82" s="79">
        <f t="shared" si="39"/>
        <v>-6.5671368382487633E-2</v>
      </c>
      <c r="J82" s="79">
        <f t="shared" si="39"/>
        <v>4.2158920539730138E-2</v>
      </c>
      <c r="K82" s="79">
        <f t="shared" si="39"/>
        <v>0.12495355577023111</v>
      </c>
      <c r="L82" s="79">
        <f t="shared" si="39"/>
        <v>8.181952991769853E-2</v>
      </c>
      <c r="M82" s="79">
        <f t="shared" si="39"/>
        <v>6.1094514296969896E-2</v>
      </c>
      <c r="N82" s="76">
        <f>AVERAGE(E82:M82)</f>
        <v>4.5211259277463639E-2</v>
      </c>
      <c r="O82" s="76">
        <f>N82</f>
        <v>4.5211259277463639E-2</v>
      </c>
      <c r="P82" s="76">
        <f>O82</f>
        <v>4.5211259277463639E-2</v>
      </c>
      <c r="Q82" s="76">
        <f>P82</f>
        <v>4.5211259277463639E-2</v>
      </c>
      <c r="R82" s="76">
        <f>Q82</f>
        <v>4.5211259277463639E-2</v>
      </c>
      <c r="S82" s="67" t="s">
        <v>26</v>
      </c>
      <c r="T82" s="67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5"/>
      <c r="O83" s="15"/>
      <c r="P83" s="15"/>
      <c r="Q83" s="15"/>
      <c r="R83" s="15"/>
      <c r="S83" s="67"/>
      <c r="T83" s="67"/>
      <c r="U83" s="2"/>
      <c r="V83" s="2"/>
      <c r="W83" s="2"/>
      <c r="X83" s="2"/>
    </row>
    <row r="84" spans="2:24" s="8" customFormat="1">
      <c r="B84" s="9" t="s">
        <v>27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68">
        <f ca="1">N73+N75-N78-N81</f>
        <v>67293.011437909954</v>
      </c>
      <c r="O84" s="68">
        <f t="shared" ref="O84:R84" ca="1" si="40">O73+O75-O78-O81</f>
        <v>96648.311173098264</v>
      </c>
      <c r="P84" s="68">
        <f t="shared" ca="1" si="40"/>
        <v>132673.2962670241</v>
      </c>
      <c r="Q84" s="68">
        <f ca="1">Q73+Q75-Q78-Q81</f>
        <v>156224.05609598453</v>
      </c>
      <c r="R84" s="68">
        <f t="shared" ca="1" si="40"/>
        <v>172226.85490657744</v>
      </c>
      <c r="S84" s="18"/>
      <c r="T84" s="7"/>
      <c r="U84" s="7"/>
      <c r="V84" s="7"/>
      <c r="W84" s="7"/>
      <c r="X84" s="7"/>
    </row>
    <row r="85" spans="2:24" s="8" customFormat="1">
      <c r="B85" s="9" t="s">
        <v>28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68">
        <f ca="1">N84/(1+$C22)^N56</f>
        <v>63972.962427948725</v>
      </c>
      <c r="O85" s="68">
        <f t="shared" ref="O85:Q85" ca="1" si="41">O84/(1+$C22)^O56</f>
        <v>82412.699031397831</v>
      </c>
      <c r="P85" s="68">
        <f t="shared" ca="1" si="41"/>
        <v>101474.46188601202</v>
      </c>
      <c r="Q85" s="68">
        <f t="shared" ca="1" si="41"/>
        <v>107175.25280954044</v>
      </c>
      <c r="R85" s="68">
        <f ca="1">R84/(1+$C22)^R56</f>
        <v>105979.2514678679</v>
      </c>
      <c r="S85" s="18"/>
      <c r="T85" s="7"/>
      <c r="U85" s="7"/>
      <c r="V85" s="7"/>
      <c r="W85" s="7"/>
      <c r="X85" s="7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5"/>
      <c r="O86" s="15"/>
      <c r="P86" s="15"/>
      <c r="Q86" s="15"/>
      <c r="R86" s="15"/>
      <c r="S86" s="2"/>
      <c r="T86" s="2"/>
      <c r="U86" s="2"/>
      <c r="V86" s="2"/>
      <c r="W86" s="2"/>
      <c r="X86" s="2"/>
    </row>
    <row r="87" spans="2:24" s="1" customFormat="1">
      <c r="B87" s="9" t="s">
        <v>31</v>
      </c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69"/>
      <c r="O87" s="69"/>
      <c r="P87" s="69"/>
      <c r="Q87" s="69"/>
      <c r="R87" s="87">
        <f ca="1">(R84*(1+C23))/(C22-C23)</f>
        <v>1809804.7139808082</v>
      </c>
      <c r="S87" s="17"/>
      <c r="T87" s="2"/>
      <c r="U87" s="2"/>
      <c r="V87" s="2"/>
      <c r="W87" s="2"/>
      <c r="X87" s="2"/>
    </row>
    <row r="88" spans="2:24" s="1" customFormat="1">
      <c r="B88" s="9" t="s">
        <v>32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69"/>
      <c r="O88" s="69"/>
      <c r="P88" s="69"/>
      <c r="Q88" s="69"/>
      <c r="R88" s="87">
        <f ca="1">R87/(1+C22)^R56</f>
        <v>1113657.6174182915</v>
      </c>
      <c r="S88" s="17"/>
      <c r="T88" s="2"/>
      <c r="U88" s="2"/>
      <c r="V88" s="2"/>
      <c r="W88" s="2"/>
      <c r="X88" s="2"/>
    </row>
    <row r="89" spans="2:24" s="1" customFormat="1">
      <c r="B89" s="9" t="s">
        <v>33</v>
      </c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69"/>
      <c r="O89" s="69"/>
      <c r="P89" s="69"/>
      <c r="Q89" s="69"/>
      <c r="R89" s="87">
        <f ca="1">SUM(N85:R85)+R88</f>
        <v>1574672.2450410584</v>
      </c>
      <c r="S89" s="17"/>
      <c r="T89" s="2"/>
      <c r="U89" s="2"/>
      <c r="V89" s="2"/>
      <c r="W89" s="2"/>
      <c r="X89" s="2"/>
    </row>
    <row r="90" spans="2:24" s="1" customFormat="1">
      <c r="B90" s="9" t="s">
        <v>34</v>
      </c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69"/>
      <c r="O90" s="69"/>
      <c r="P90" s="69"/>
      <c r="Q90" s="69"/>
      <c r="R90" s="87">
        <f>G5</f>
        <v>9107</v>
      </c>
      <c r="S90" s="17"/>
      <c r="T90" s="2"/>
      <c r="U90" s="2"/>
      <c r="V90" s="2"/>
      <c r="W90" s="2"/>
      <c r="X90" s="2"/>
    </row>
    <row r="91" spans="2:24" s="1" customFormat="1">
      <c r="B91" s="9" t="s">
        <v>35</v>
      </c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69"/>
      <c r="O91" s="69"/>
      <c r="P91" s="69"/>
      <c r="Q91" s="69"/>
      <c r="R91" s="87">
        <f>G6</f>
        <v>8462</v>
      </c>
      <c r="S91" s="17"/>
      <c r="T91" s="2"/>
      <c r="U91" s="2"/>
      <c r="V91" s="2"/>
      <c r="W91" s="2"/>
      <c r="X91" s="2"/>
    </row>
    <row r="92" spans="2:24" s="1" customFormat="1">
      <c r="B92" s="9" t="s">
        <v>36</v>
      </c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69"/>
      <c r="O92" s="69"/>
      <c r="P92" s="69"/>
      <c r="Q92" s="69"/>
      <c r="R92" s="87">
        <f ca="1">R89+R90-R91</f>
        <v>1575317.2450410584</v>
      </c>
      <c r="S92" s="17"/>
      <c r="T92" s="2"/>
      <c r="U92" s="2"/>
      <c r="V92" s="2"/>
      <c r="W92" s="2"/>
      <c r="X92" s="2"/>
    </row>
    <row r="93" spans="2:24" s="1" customFormat="1"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15"/>
      <c r="O93" s="15"/>
      <c r="P93" s="15"/>
      <c r="Q93" s="15"/>
      <c r="R93" s="70"/>
      <c r="S93" s="2"/>
      <c r="T93" s="2"/>
      <c r="U93" s="2"/>
      <c r="V93" s="2"/>
      <c r="W93" s="2"/>
      <c r="X93" s="2"/>
    </row>
    <row r="94" spans="2:24" s="1" customFormat="1">
      <c r="B94" s="9" t="s">
        <v>78</v>
      </c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69"/>
      <c r="O94" s="69"/>
      <c r="P94" s="69"/>
      <c r="Q94" s="69"/>
      <c r="R94" s="68">
        <v>24774</v>
      </c>
      <c r="S94" s="95" t="s">
        <v>175</v>
      </c>
      <c r="T94" s="2"/>
      <c r="U94" s="2"/>
      <c r="V94" s="2"/>
      <c r="W94" s="2"/>
      <c r="X94" s="2"/>
    </row>
    <row r="95" spans="2:24" s="1" customFormat="1">
      <c r="B95" s="9" t="s">
        <v>37</v>
      </c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69"/>
      <c r="O95" s="69"/>
      <c r="P95" s="69"/>
      <c r="Q95" s="69"/>
      <c r="R95" s="71">
        <f ca="1">R92/R94</f>
        <v>63.587520991404631</v>
      </c>
      <c r="S95" s="33"/>
      <c r="T95" s="2"/>
      <c r="U95" s="2"/>
      <c r="V95" s="2"/>
      <c r="W95" s="2"/>
      <c r="X95" s="2"/>
    </row>
    <row r="96" spans="2:24" s="1" customFormat="1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15"/>
      <c r="O96" s="15"/>
      <c r="P96" s="15"/>
      <c r="Q96" s="15"/>
      <c r="R96" s="15"/>
      <c r="S96" s="2"/>
      <c r="T96" s="2"/>
      <c r="U96" s="2"/>
      <c r="V96" s="2"/>
      <c r="W96" s="2"/>
      <c r="X96" s="2"/>
    </row>
    <row r="97" spans="2:24" s="1" customFormat="1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5"/>
      <c r="O97" s="15"/>
      <c r="P97" s="15"/>
      <c r="Q97" s="15"/>
      <c r="R97" s="15"/>
      <c r="S97" s="2"/>
      <c r="T97" s="2"/>
      <c r="U97" s="2"/>
      <c r="V97" s="2"/>
      <c r="W97" s="2"/>
      <c r="X97" s="2"/>
    </row>
    <row r="98" spans="2:24" s="1" customFormat="1" ht="26">
      <c r="B98" s="94" t="s">
        <v>181</v>
      </c>
      <c r="C98" s="2"/>
      <c r="D98" s="2"/>
      <c r="E98" s="85"/>
      <c r="F98" s="2"/>
      <c r="G98" s="2"/>
      <c r="H98" s="2"/>
      <c r="I98" s="2"/>
      <c r="J98" s="2"/>
      <c r="K98" s="2"/>
      <c r="L98" s="2"/>
      <c r="M98" s="2"/>
      <c r="N98" s="15"/>
      <c r="O98" s="15"/>
      <c r="P98" s="15"/>
      <c r="Q98" s="15"/>
      <c r="R98" s="15"/>
      <c r="S98" s="2"/>
      <c r="T98" s="2"/>
      <c r="U98" s="2"/>
      <c r="V98" s="2"/>
      <c r="W98" s="2"/>
      <c r="X98" s="2"/>
    </row>
    <row r="99" spans="2:24" s="1" customFormat="1" ht="26">
      <c r="B99" s="94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5"/>
      <c r="O99" s="15"/>
      <c r="P99" s="15"/>
      <c r="Q99" s="15"/>
      <c r="R99" s="15"/>
      <c r="S99" s="2"/>
      <c r="T99" s="2"/>
      <c r="U99" s="2"/>
      <c r="V99" s="2"/>
      <c r="W99" s="2"/>
      <c r="X99" s="2"/>
    </row>
    <row r="100" spans="2:24" s="53" customFormat="1" ht="26">
      <c r="B100" s="9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72"/>
      <c r="O100" s="72"/>
      <c r="P100" s="72"/>
      <c r="Q100" s="72"/>
      <c r="R100" s="72"/>
      <c r="S100" s="10"/>
      <c r="T100" s="10"/>
      <c r="U100" s="10"/>
      <c r="V100" s="10"/>
      <c r="W100" s="10"/>
      <c r="X100" s="10"/>
    </row>
    <row r="101" spans="2:24" s="53" customFormat="1">
      <c r="B101" s="10"/>
      <c r="C101" s="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72"/>
      <c r="O101" s="72"/>
      <c r="P101" s="72"/>
      <c r="Q101" s="72"/>
      <c r="R101" s="72"/>
      <c r="S101" s="10"/>
      <c r="T101" s="10"/>
      <c r="U101" s="10"/>
      <c r="V101" s="10"/>
      <c r="W101" s="10"/>
      <c r="X101" s="10"/>
    </row>
    <row r="102" spans="2:24" s="53" customForma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72"/>
      <c r="O102" s="72"/>
      <c r="P102" s="72"/>
      <c r="Q102" s="72"/>
      <c r="R102" s="72"/>
      <c r="S102" s="10"/>
      <c r="T102" s="10"/>
      <c r="U102" s="10"/>
      <c r="V102" s="10"/>
      <c r="W102" s="10"/>
      <c r="X102" s="10"/>
    </row>
    <row r="103" spans="2:24" s="53" customForma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72"/>
      <c r="O103" s="72"/>
      <c r="P103" s="72"/>
      <c r="Q103" s="72"/>
      <c r="R103" s="72"/>
      <c r="S103" s="10"/>
      <c r="T103" s="10"/>
      <c r="U103" s="10"/>
      <c r="V103" s="10"/>
      <c r="W103" s="10"/>
      <c r="X103" s="10"/>
    </row>
    <row r="104" spans="2:24" s="53" customForma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72"/>
      <c r="O104" s="72"/>
      <c r="P104" s="72"/>
      <c r="Q104" s="72"/>
      <c r="R104" s="72"/>
      <c r="S104" s="10"/>
      <c r="T104" s="10"/>
      <c r="U104" s="10"/>
      <c r="V104" s="10"/>
      <c r="W104" s="10"/>
      <c r="X104" s="10"/>
    </row>
    <row r="105" spans="2:24" s="53" customForma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72"/>
      <c r="O105" s="72"/>
      <c r="P105" s="72"/>
      <c r="Q105" s="72"/>
      <c r="R105" s="72"/>
      <c r="S105" s="10"/>
      <c r="T105" s="10"/>
      <c r="U105" s="10"/>
      <c r="V105" s="10"/>
      <c r="W105" s="10"/>
      <c r="X105" s="10"/>
    </row>
    <row r="106" spans="2:24" s="53" customForma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72"/>
      <c r="O106" s="72"/>
      <c r="P106" s="72"/>
      <c r="Q106" s="72"/>
      <c r="R106" s="72"/>
      <c r="S106" s="10"/>
      <c r="T106" s="10"/>
      <c r="U106" s="10"/>
      <c r="V106" s="10"/>
      <c r="W106" s="10"/>
      <c r="X106" s="10"/>
    </row>
    <row r="107" spans="2:24" s="53" customForma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72"/>
      <c r="O107" s="72"/>
      <c r="P107" s="72"/>
      <c r="Q107" s="72"/>
      <c r="R107" s="72"/>
      <c r="S107" s="10"/>
      <c r="T107" s="10"/>
      <c r="U107" s="10"/>
      <c r="V107" s="10"/>
      <c r="W107" s="10"/>
      <c r="X107" s="10"/>
    </row>
    <row r="108" spans="2:24" s="53" customForma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72"/>
      <c r="O108" s="72"/>
      <c r="P108" s="72"/>
      <c r="Q108" s="72"/>
      <c r="R108" s="72"/>
      <c r="S108" s="10"/>
      <c r="T108" s="10"/>
      <c r="U108" s="10"/>
      <c r="V108" s="10"/>
      <c r="W108" s="10"/>
      <c r="X108" s="10"/>
    </row>
    <row r="109" spans="2:24" s="53" customForma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72"/>
      <c r="O109" s="72"/>
      <c r="P109" s="72"/>
      <c r="Q109" s="72"/>
      <c r="R109" s="72"/>
      <c r="S109" s="10"/>
      <c r="T109" s="10"/>
      <c r="U109" s="10"/>
      <c r="V109" s="10"/>
      <c r="W109" s="10"/>
      <c r="X109" s="10"/>
    </row>
    <row r="110" spans="2:24" s="53" customForma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72"/>
      <c r="O110" s="72"/>
      <c r="P110" s="72"/>
      <c r="Q110" s="72"/>
      <c r="R110" s="72"/>
      <c r="S110" s="10"/>
      <c r="T110" s="10"/>
      <c r="U110" s="10"/>
      <c r="V110" s="10"/>
      <c r="W110" s="10"/>
      <c r="X110" s="10"/>
    </row>
    <row r="111" spans="2:24" s="53" customForma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2:24" s="53" customForma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 t="s">
        <v>81</v>
      </c>
      <c r="Q112" s="10"/>
      <c r="R112" s="10"/>
      <c r="S112" s="10"/>
      <c r="T112" s="10"/>
      <c r="U112" s="10"/>
      <c r="V112" s="10"/>
      <c r="W112" s="10"/>
      <c r="X112" s="10"/>
    </row>
    <row r="113" spans="2:24" s="53" customForma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s="53" customForma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s="53" customForma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s="53" customForma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2:24" s="53" customForma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2:24" s="53" customForma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2:24" s="53" customForma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2:24" s="53" customForma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2:24" s="53" customForma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2:24" s="53" customForma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2:24" s="53" customForma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2:24" s="53" customForma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2:24" s="53" customForma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2:24" s="53" customForma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2:24" s="53" customForma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2:24" s="53" customForma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2:24" s="53" customForma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2:24" s="53" customForma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2:24" s="53" customForma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2:24" s="53" customForma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2:24" s="53" customForma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2:24" s="53" customForma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2:24" s="53" customForma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2:24" s="53" customForma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2:24" s="53" customForma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2:24" s="53" customForma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2:24" s="53" customForma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2:24" s="53" customForma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2:24" s="53" customForma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2:24" s="53" customForma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2:24" s="53" customForma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2:24" s="53" customForma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2:24" s="53" customForma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2:24" s="53" customForma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2:24" s="53" customForma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2:24" s="53" customForma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2:24" s="53" customForma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2:24" s="53" customForma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2:24" s="53" customForma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2:24" s="53" customForma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2:24" s="53" customForma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2:24" s="53" customForma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2:24" s="53" customForma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2:24" s="53" customForma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2:24" s="53" customForma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2:24" s="53" customForma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2:24" s="53" customForma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2:24" s="53" customForma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2:24" s="53" customForma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2:24" s="53" customForma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2:24" s="53" customForma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2:24" s="53" customForma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2:24" s="53" customForma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2:24" s="53" customForma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2:24" s="53" customForma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2:24" s="53" customForma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2:24" s="53" customForma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2:24" s="53" customForma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2:24" s="53" customForma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2:24" s="53" customForma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2:24" s="53" customForma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2:24" s="53" customForma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2:24" s="53" customForma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2:24" s="53" customFormat="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spans="2:24" s="53" customFormat="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spans="2:24">
      <c r="S178" s="6"/>
    </row>
    <row r="179" spans="2:24">
      <c r="S179" s="6"/>
    </row>
    <row r="180" spans="2:24">
      <c r="S180" s="6"/>
    </row>
    <row r="181" spans="2:24">
      <c r="S181" s="6"/>
    </row>
    <row r="182" spans="2:24">
      <c r="S182" s="6"/>
    </row>
    <row r="183" spans="2:24">
      <c r="S183" s="6"/>
    </row>
    <row r="184" spans="2:24">
      <c r="S184" s="6"/>
    </row>
    <row r="185" spans="2:24">
      <c r="S185" s="6"/>
    </row>
    <row r="186" spans="2:24">
      <c r="S186" s="6"/>
    </row>
    <row r="187" spans="2:24">
      <c r="S187" s="6"/>
    </row>
    <row r="188" spans="2:24">
      <c r="S188" s="6"/>
    </row>
    <row r="189" spans="2:24">
      <c r="S189" s="6"/>
    </row>
    <row r="190" spans="2:24">
      <c r="S190" s="6"/>
    </row>
    <row r="191" spans="2:24">
      <c r="S191" s="6"/>
    </row>
    <row r="192" spans="2:24">
      <c r="S192" s="6"/>
    </row>
    <row r="193" spans="19:19">
      <c r="S193" s="6"/>
    </row>
    <row r="194" spans="19:19">
      <c r="S194" s="6"/>
    </row>
    <row r="195" spans="19:19">
      <c r="S195" s="6"/>
    </row>
    <row r="196" spans="19:19">
      <c r="S196" s="6"/>
    </row>
    <row r="197" spans="19:19">
      <c r="S197" s="6"/>
    </row>
    <row r="198" spans="19:19">
      <c r="S198" s="6"/>
    </row>
    <row r="199" spans="19:19">
      <c r="S199" s="6"/>
    </row>
    <row r="200" spans="19:19">
      <c r="S200" s="6"/>
    </row>
    <row r="201" spans="19:19">
      <c r="S201" s="6"/>
    </row>
    <row r="202" spans="19:19">
      <c r="S202" s="6"/>
    </row>
    <row r="203" spans="19:19">
      <c r="S203" s="6"/>
    </row>
    <row r="204" spans="19:19">
      <c r="S204" s="6"/>
    </row>
    <row r="205" spans="19:19">
      <c r="S205" s="6"/>
    </row>
    <row r="206" spans="19:19">
      <c r="S206" s="6"/>
    </row>
    <row r="207" spans="19:19">
      <c r="S207" s="6"/>
    </row>
    <row r="208" spans="19:19">
      <c r="S208" s="6"/>
    </row>
    <row r="209" spans="19:19">
      <c r="S209" s="6"/>
    </row>
    <row r="210" spans="19:19">
      <c r="S210" s="6"/>
    </row>
    <row r="211" spans="19:19">
      <c r="S211" s="6"/>
    </row>
    <row r="212" spans="19:19">
      <c r="S212" s="6"/>
    </row>
    <row r="213" spans="19:19">
      <c r="S213" s="6"/>
    </row>
    <row r="214" spans="19:19">
      <c r="S214" s="6"/>
    </row>
    <row r="215" spans="19:19">
      <c r="S215" s="6"/>
    </row>
    <row r="216" spans="19:19">
      <c r="S216" s="6"/>
    </row>
    <row r="217" spans="19:19">
      <c r="S217" s="6"/>
    </row>
    <row r="218" spans="19:19">
      <c r="S218" s="6"/>
    </row>
    <row r="219" spans="19:19">
      <c r="S219" s="6"/>
    </row>
    <row r="220" spans="19:19">
      <c r="S220" s="6"/>
    </row>
    <row r="221" spans="19:19">
      <c r="S221" s="6"/>
    </row>
    <row r="222" spans="19:19">
      <c r="S222" s="6"/>
    </row>
    <row r="223" spans="19:19">
      <c r="S223" s="6"/>
    </row>
    <row r="224" spans="19:19">
      <c r="S224" s="6"/>
    </row>
    <row r="225" spans="19:19">
      <c r="S225" s="6"/>
    </row>
    <row r="226" spans="19:19">
      <c r="S226" s="6"/>
    </row>
    <row r="227" spans="19:19">
      <c r="S227" s="6"/>
    </row>
    <row r="228" spans="19:19">
      <c r="S228" s="6"/>
    </row>
    <row r="229" spans="19:19">
      <c r="S229" s="6"/>
    </row>
    <row r="230" spans="19:19">
      <c r="S230" s="6"/>
    </row>
    <row r="231" spans="19:19">
      <c r="S231" s="6"/>
    </row>
    <row r="232" spans="19:19">
      <c r="S232" s="6"/>
    </row>
    <row r="233" spans="19:19">
      <c r="S233" s="6"/>
    </row>
    <row r="234" spans="19:19">
      <c r="S234" s="6"/>
    </row>
    <row r="235" spans="19:19">
      <c r="S235" s="6"/>
    </row>
    <row r="236" spans="19:19">
      <c r="S236" s="6"/>
    </row>
    <row r="237" spans="19:19">
      <c r="S237" s="6"/>
    </row>
    <row r="238" spans="19:19">
      <c r="S238" s="6"/>
    </row>
    <row r="239" spans="19:19">
      <c r="S239" s="6"/>
    </row>
    <row r="240" spans="19:19">
      <c r="S240" s="6"/>
    </row>
    <row r="241" spans="19:19">
      <c r="S241" s="6"/>
    </row>
    <row r="242" spans="19:19">
      <c r="S242" s="6"/>
    </row>
    <row r="243" spans="19:19">
      <c r="S243" s="6"/>
    </row>
    <row r="244" spans="19:19">
      <c r="S244" s="6"/>
    </row>
    <row r="245" spans="19:19">
      <c r="S245" s="6"/>
    </row>
    <row r="246" spans="19:19">
      <c r="S246" s="6"/>
    </row>
    <row r="247" spans="19:19">
      <c r="S247" s="6"/>
    </row>
    <row r="248" spans="19:19">
      <c r="S248" s="6"/>
    </row>
    <row r="249" spans="19:19">
      <c r="S249" s="6"/>
    </row>
    <row r="250" spans="19:19">
      <c r="S250" s="6"/>
    </row>
    <row r="251" spans="19:19">
      <c r="S251" s="6"/>
    </row>
    <row r="252" spans="19:19">
      <c r="S252" s="6"/>
    </row>
    <row r="253" spans="19:19">
      <c r="S253" s="6"/>
    </row>
    <row r="254" spans="19:19">
      <c r="S254" s="6"/>
    </row>
    <row r="255" spans="19:19">
      <c r="S255" s="6"/>
    </row>
    <row r="256" spans="19:19">
      <c r="S256" s="6"/>
    </row>
    <row r="257" spans="19:19">
      <c r="S257" s="6"/>
    </row>
    <row r="258" spans="19:19">
      <c r="S258" s="6"/>
    </row>
    <row r="259" spans="19:19">
      <c r="S259" s="6"/>
    </row>
    <row r="260" spans="19:19">
      <c r="S260" s="6"/>
    </row>
    <row r="261" spans="19:19">
      <c r="S261" s="6"/>
    </row>
    <row r="262" spans="19:19">
      <c r="S262" s="6"/>
    </row>
    <row r="263" spans="19:19">
      <c r="S263" s="6"/>
    </row>
    <row r="264" spans="19:19">
      <c r="S264" s="6"/>
    </row>
    <row r="265" spans="19:19">
      <c r="S265" s="6"/>
    </row>
    <row r="266" spans="19:19">
      <c r="S266" s="6"/>
    </row>
    <row r="267" spans="19:19">
      <c r="S267" s="6"/>
    </row>
    <row r="268" spans="19:19">
      <c r="S268" s="6"/>
    </row>
    <row r="269" spans="19:19">
      <c r="S269" s="6"/>
    </row>
    <row r="270" spans="19:19">
      <c r="S270" s="6"/>
    </row>
    <row r="271" spans="19:19">
      <c r="S271" s="6"/>
    </row>
    <row r="272" spans="19:19">
      <c r="S272" s="6"/>
    </row>
    <row r="273" spans="19:19">
      <c r="S273" s="6"/>
    </row>
    <row r="274" spans="19:19">
      <c r="S274" s="6"/>
    </row>
    <row r="275" spans="19:19">
      <c r="S275" s="6"/>
    </row>
    <row r="276" spans="19:19">
      <c r="S276" s="6"/>
    </row>
    <row r="277" spans="19:19">
      <c r="S277" s="6"/>
    </row>
    <row r="278" spans="19:19">
      <c r="S278" s="6"/>
    </row>
    <row r="279" spans="19:19">
      <c r="S279" s="6"/>
    </row>
    <row r="280" spans="19:19">
      <c r="S280" s="6"/>
    </row>
    <row r="281" spans="19:19">
      <c r="S281" s="6"/>
    </row>
    <row r="282" spans="19:19">
      <c r="S282" s="6"/>
    </row>
    <row r="283" spans="19:19">
      <c r="S283" s="6"/>
    </row>
    <row r="284" spans="19:19">
      <c r="S284" s="6"/>
    </row>
    <row r="285" spans="19:19">
      <c r="S285" s="6"/>
    </row>
    <row r="286" spans="19:19">
      <c r="S286" s="6"/>
    </row>
    <row r="287" spans="19:19">
      <c r="S287" s="6"/>
    </row>
    <row r="288" spans="19:19">
      <c r="S288" s="6"/>
    </row>
    <row r="289" spans="19:19">
      <c r="S289" s="6"/>
    </row>
    <row r="290" spans="19:19">
      <c r="S290" s="6"/>
    </row>
    <row r="291" spans="19:19">
      <c r="S291" s="6"/>
    </row>
    <row r="292" spans="19:19">
      <c r="S292" s="6"/>
    </row>
    <row r="293" spans="19:19">
      <c r="S293" s="6"/>
    </row>
    <row r="294" spans="19:19">
      <c r="S294" s="6"/>
    </row>
    <row r="295" spans="19:19">
      <c r="S295" s="6"/>
    </row>
    <row r="296" spans="19:19">
      <c r="S296" s="6"/>
    </row>
    <row r="297" spans="19:19">
      <c r="S297" s="6"/>
    </row>
    <row r="298" spans="19:19">
      <c r="S298" s="6"/>
    </row>
    <row r="299" spans="19:19">
      <c r="S299" s="6"/>
    </row>
    <row r="300" spans="19:19">
      <c r="S300" s="6"/>
    </row>
    <row r="301" spans="19:19">
      <c r="S301" s="6"/>
    </row>
    <row r="302" spans="19:19">
      <c r="S302" s="6"/>
    </row>
    <row r="303" spans="19:19">
      <c r="S303" s="6"/>
    </row>
    <row r="304" spans="19:19">
      <c r="S304" s="6"/>
    </row>
    <row r="305" spans="19:19">
      <c r="S305" s="6"/>
    </row>
    <row r="306" spans="19:19">
      <c r="S306" s="6"/>
    </row>
    <row r="307" spans="19:19">
      <c r="S307" s="6"/>
    </row>
    <row r="308" spans="19:19">
      <c r="S308" s="6"/>
    </row>
    <row r="309" spans="19:19">
      <c r="S309" s="6"/>
    </row>
    <row r="310" spans="19:19">
      <c r="S310" s="6"/>
    </row>
    <row r="311" spans="19:19">
      <c r="S311" s="6"/>
    </row>
    <row r="312" spans="19:19">
      <c r="S312" s="6"/>
    </row>
    <row r="313" spans="19:19">
      <c r="S313" s="6"/>
    </row>
    <row r="314" spans="19:19">
      <c r="S314" s="6"/>
    </row>
    <row r="315" spans="19:19">
      <c r="S315" s="6"/>
    </row>
    <row r="316" spans="19:19">
      <c r="S316" s="6"/>
    </row>
    <row r="317" spans="19:19">
      <c r="S317" s="6"/>
    </row>
    <row r="318" spans="19:19">
      <c r="S318" s="6"/>
    </row>
    <row r="319" spans="19:19">
      <c r="S319" s="6"/>
    </row>
    <row r="320" spans="19:19">
      <c r="S320" s="6"/>
    </row>
    <row r="321" spans="19:19">
      <c r="S321" s="6"/>
    </row>
    <row r="322" spans="19:19">
      <c r="S322" s="6"/>
    </row>
    <row r="323" spans="19:19">
      <c r="S323" s="6"/>
    </row>
    <row r="324" spans="19:19">
      <c r="S324" s="6"/>
    </row>
    <row r="325" spans="19:19">
      <c r="S325" s="6"/>
    </row>
    <row r="326" spans="19:19">
      <c r="S326" s="6"/>
    </row>
    <row r="327" spans="19:19">
      <c r="S327" s="6"/>
    </row>
    <row r="328" spans="19:19">
      <c r="S328" s="6"/>
    </row>
    <row r="329" spans="19:19">
      <c r="S329" s="6"/>
    </row>
    <row r="330" spans="19:19">
      <c r="S330" s="6"/>
    </row>
    <row r="331" spans="19:19">
      <c r="S331" s="6"/>
    </row>
    <row r="332" spans="19:19">
      <c r="S332" s="6"/>
    </row>
    <row r="333" spans="19:19">
      <c r="S333" s="6"/>
    </row>
    <row r="334" spans="19:19">
      <c r="S334" s="6"/>
    </row>
    <row r="335" spans="19:19">
      <c r="S335" s="6"/>
    </row>
    <row r="336" spans="19:19">
      <c r="S336" s="6"/>
    </row>
    <row r="337" spans="19:19">
      <c r="S337" s="6"/>
    </row>
    <row r="338" spans="19:19">
      <c r="S338" s="6"/>
    </row>
    <row r="339" spans="19:19">
      <c r="S339" s="6"/>
    </row>
    <row r="340" spans="19:19">
      <c r="S340" s="6"/>
    </row>
    <row r="341" spans="19:19">
      <c r="S341" s="6"/>
    </row>
    <row r="342" spans="19:19">
      <c r="S342" s="6"/>
    </row>
    <row r="343" spans="19:19">
      <c r="S343" s="6"/>
    </row>
    <row r="344" spans="19:19">
      <c r="S344" s="6"/>
    </row>
    <row r="345" spans="19:19">
      <c r="S345" s="6"/>
    </row>
    <row r="346" spans="19:19">
      <c r="S346" s="6"/>
    </row>
    <row r="347" spans="19:19">
      <c r="S347" s="6"/>
    </row>
    <row r="348" spans="19:19">
      <c r="S348" s="6"/>
    </row>
    <row r="349" spans="19:19">
      <c r="S349" s="6"/>
    </row>
    <row r="350" spans="19:19">
      <c r="S350" s="6"/>
    </row>
    <row r="351" spans="19:19">
      <c r="S351" s="6"/>
    </row>
    <row r="352" spans="19:19">
      <c r="S352" s="6"/>
    </row>
    <row r="353" spans="19:19">
      <c r="S353" s="6"/>
    </row>
    <row r="354" spans="19:19">
      <c r="S354" s="6"/>
    </row>
    <row r="355" spans="19:19">
      <c r="S355" s="6"/>
    </row>
    <row r="356" spans="19:19">
      <c r="S356" s="6"/>
    </row>
    <row r="357" spans="19:19">
      <c r="S357" s="6"/>
    </row>
    <row r="358" spans="19:19">
      <c r="S358" s="6"/>
    </row>
    <row r="359" spans="19:19">
      <c r="S359" s="6"/>
    </row>
    <row r="360" spans="19:19">
      <c r="S360" s="6"/>
    </row>
    <row r="361" spans="19:19">
      <c r="S361" s="6"/>
    </row>
    <row r="362" spans="19:19">
      <c r="S362" s="6"/>
    </row>
    <row r="363" spans="19:19">
      <c r="S363" s="6"/>
    </row>
    <row r="364" spans="19:19">
      <c r="S364" s="6"/>
    </row>
    <row r="365" spans="19:19">
      <c r="S365" s="6"/>
    </row>
    <row r="366" spans="19:19">
      <c r="S366" s="6"/>
    </row>
    <row r="367" spans="19:19">
      <c r="S367" s="6"/>
    </row>
    <row r="368" spans="19:19">
      <c r="S368" s="6"/>
    </row>
    <row r="369" spans="19:19">
      <c r="S369" s="6"/>
    </row>
    <row r="370" spans="19:19">
      <c r="S370" s="6"/>
    </row>
    <row r="371" spans="19:19">
      <c r="S371" s="6"/>
    </row>
    <row r="372" spans="19:19">
      <c r="S372" s="6"/>
    </row>
    <row r="373" spans="19:19">
      <c r="S373" s="6"/>
    </row>
    <row r="374" spans="19:19">
      <c r="S374" s="6"/>
    </row>
    <row r="375" spans="19:19">
      <c r="S375" s="6"/>
    </row>
    <row r="376" spans="19:19">
      <c r="S376" s="6"/>
    </row>
    <row r="377" spans="19:19">
      <c r="S377" s="6"/>
    </row>
    <row r="378" spans="19:19">
      <c r="S378" s="6"/>
    </row>
    <row r="379" spans="19:19">
      <c r="S379" s="6"/>
    </row>
    <row r="380" spans="19:19">
      <c r="S380" s="6"/>
    </row>
    <row r="381" spans="19:19">
      <c r="S381" s="6"/>
    </row>
    <row r="382" spans="19:19">
      <c r="S382" s="6"/>
    </row>
    <row r="383" spans="19:19">
      <c r="S383" s="6"/>
    </row>
    <row r="384" spans="19:19">
      <c r="S384" s="6"/>
    </row>
    <row r="385" spans="19:19">
      <c r="S385" s="6"/>
    </row>
    <row r="386" spans="19:19">
      <c r="S386" s="6"/>
    </row>
    <row r="387" spans="19:19">
      <c r="S387" s="6"/>
    </row>
    <row r="388" spans="19:19">
      <c r="S388" s="6"/>
    </row>
    <row r="389" spans="19:19">
      <c r="S389" s="6"/>
    </row>
    <row r="390" spans="19:19">
      <c r="S390" s="6"/>
    </row>
    <row r="391" spans="19:19">
      <c r="S391" s="6"/>
    </row>
    <row r="392" spans="19:19">
      <c r="S392" s="6"/>
    </row>
    <row r="393" spans="19:19">
      <c r="S393" s="6"/>
    </row>
    <row r="394" spans="19:19">
      <c r="S394" s="6"/>
    </row>
    <row r="395" spans="19:19">
      <c r="S395" s="6"/>
    </row>
    <row r="396" spans="19:19">
      <c r="S396" s="6"/>
    </row>
    <row r="397" spans="19:19">
      <c r="S397" s="6"/>
    </row>
    <row r="398" spans="19:19">
      <c r="S398" s="6"/>
    </row>
    <row r="399" spans="19:19">
      <c r="S399" s="6"/>
    </row>
    <row r="400" spans="19:19">
      <c r="S400" s="6"/>
    </row>
    <row r="401" spans="19:19">
      <c r="S401" s="6"/>
    </row>
    <row r="402" spans="19:19">
      <c r="S402" s="6"/>
    </row>
    <row r="403" spans="19:19">
      <c r="S403" s="6"/>
    </row>
    <row r="404" spans="19:19">
      <c r="S404" s="6"/>
    </row>
    <row r="405" spans="19:19">
      <c r="S405" s="6"/>
    </row>
    <row r="406" spans="19:19">
      <c r="S406" s="6"/>
    </row>
    <row r="407" spans="19:19">
      <c r="S407" s="6"/>
    </row>
    <row r="408" spans="19:19">
      <c r="S408" s="6"/>
    </row>
    <row r="409" spans="19:19">
      <c r="S409" s="6"/>
    </row>
    <row r="410" spans="19:19">
      <c r="S410" s="6"/>
    </row>
    <row r="411" spans="19:19">
      <c r="S411" s="6"/>
    </row>
    <row r="412" spans="19:19">
      <c r="S412" s="6"/>
    </row>
    <row r="413" spans="19:19">
      <c r="S413" s="6"/>
    </row>
    <row r="414" spans="19:19">
      <c r="S414" s="6"/>
    </row>
    <row r="415" spans="19:19">
      <c r="S415" s="6"/>
    </row>
    <row r="416" spans="19:19">
      <c r="S416" s="6"/>
    </row>
    <row r="417" spans="19:19">
      <c r="S417" s="6"/>
    </row>
    <row r="418" spans="19:19">
      <c r="S418" s="6"/>
    </row>
    <row r="419" spans="19:19">
      <c r="S419" s="6"/>
    </row>
    <row r="420" spans="19:19">
      <c r="S420" s="6"/>
    </row>
    <row r="421" spans="19:19">
      <c r="S421" s="6"/>
    </row>
    <row r="422" spans="19:19">
      <c r="S422" s="6"/>
    </row>
    <row r="423" spans="19:19">
      <c r="S423" s="6"/>
    </row>
    <row r="424" spans="19:19">
      <c r="S424" s="6"/>
    </row>
    <row r="425" spans="19:19">
      <c r="S425" s="6"/>
    </row>
    <row r="426" spans="19:19">
      <c r="S426" s="6"/>
    </row>
    <row r="427" spans="19:19">
      <c r="S427" s="6"/>
    </row>
    <row r="428" spans="19:19">
      <c r="S428" s="6"/>
    </row>
    <row r="429" spans="19:19">
      <c r="S429" s="6"/>
    </row>
    <row r="430" spans="19:19">
      <c r="S430" s="6"/>
    </row>
    <row r="431" spans="19:19">
      <c r="S431" s="6"/>
    </row>
    <row r="432" spans="19:19">
      <c r="S432" s="6"/>
    </row>
    <row r="433" spans="19:19">
      <c r="S433" s="6"/>
    </row>
    <row r="434" spans="19:19">
      <c r="S434" s="6"/>
    </row>
    <row r="435" spans="19:19">
      <c r="S435" s="6"/>
    </row>
    <row r="436" spans="19:19">
      <c r="S436" s="6"/>
    </row>
    <row r="437" spans="19:19">
      <c r="S437" s="6"/>
    </row>
    <row r="438" spans="19:19">
      <c r="S438" s="6"/>
    </row>
    <row r="439" spans="19:19">
      <c r="S439" s="6"/>
    </row>
    <row r="440" spans="19:19">
      <c r="S440" s="6"/>
    </row>
    <row r="441" spans="19:19">
      <c r="S441" s="6"/>
    </row>
    <row r="442" spans="19:19">
      <c r="S442" s="6"/>
    </row>
    <row r="443" spans="19:19">
      <c r="S443" s="6"/>
    </row>
    <row r="444" spans="19:19">
      <c r="S444" s="6"/>
    </row>
    <row r="445" spans="19:19">
      <c r="S445" s="6"/>
    </row>
    <row r="446" spans="19:19">
      <c r="S446" s="6"/>
    </row>
    <row r="447" spans="19:19">
      <c r="S447" s="6"/>
    </row>
    <row r="448" spans="19:19">
      <c r="S448" s="6"/>
    </row>
    <row r="449" spans="19:19">
      <c r="S449" s="6"/>
    </row>
    <row r="450" spans="19:19">
      <c r="S450" s="6"/>
    </row>
    <row r="451" spans="19:19">
      <c r="S451" s="6"/>
    </row>
    <row r="452" spans="19:19">
      <c r="S452" s="6"/>
    </row>
    <row r="453" spans="19:19">
      <c r="S453" s="6"/>
    </row>
    <row r="454" spans="19:19">
      <c r="S454" s="6"/>
    </row>
    <row r="455" spans="19:19">
      <c r="S455" s="6"/>
    </row>
    <row r="456" spans="19:19">
      <c r="S456" s="6"/>
    </row>
    <row r="457" spans="19:19">
      <c r="S457" s="6"/>
    </row>
    <row r="458" spans="19:19">
      <c r="S458" s="6"/>
    </row>
    <row r="459" spans="19:19">
      <c r="S459" s="6"/>
    </row>
    <row r="460" spans="19:19">
      <c r="S460" s="6"/>
    </row>
    <row r="461" spans="19:19">
      <c r="S461" s="6"/>
    </row>
    <row r="462" spans="19:19">
      <c r="S462" s="6"/>
    </row>
    <row r="463" spans="19:19">
      <c r="S463" s="6"/>
    </row>
    <row r="464" spans="19:19">
      <c r="S464" s="6"/>
    </row>
    <row r="465" spans="19:19">
      <c r="S465" s="6"/>
    </row>
    <row r="466" spans="19:19">
      <c r="S466" s="6"/>
    </row>
    <row r="467" spans="19:19">
      <c r="S467" s="6"/>
    </row>
    <row r="468" spans="19:19">
      <c r="S468" s="6"/>
    </row>
    <row r="469" spans="19:19">
      <c r="S469" s="6"/>
    </row>
    <row r="470" spans="19:19">
      <c r="S470" s="6"/>
    </row>
    <row r="471" spans="19:19">
      <c r="S471" s="6"/>
    </row>
    <row r="472" spans="19:19">
      <c r="S472" s="6"/>
    </row>
    <row r="473" spans="19:19">
      <c r="S473" s="6"/>
    </row>
    <row r="474" spans="19:19">
      <c r="S474" s="6"/>
    </row>
    <row r="475" spans="19:19">
      <c r="S475" s="6"/>
    </row>
    <row r="476" spans="19:19">
      <c r="S476" s="6"/>
    </row>
    <row r="477" spans="19:19">
      <c r="S477" s="6"/>
    </row>
    <row r="478" spans="19:19">
      <c r="S478" s="6"/>
    </row>
    <row r="479" spans="19:19">
      <c r="S479" s="6"/>
    </row>
    <row r="480" spans="19:19">
      <c r="S480" s="6"/>
    </row>
    <row r="481" spans="19:19">
      <c r="S481" s="6"/>
    </row>
    <row r="482" spans="19:19">
      <c r="S482" s="6"/>
    </row>
    <row r="483" spans="19:19">
      <c r="S483" s="6"/>
    </row>
    <row r="484" spans="19:19">
      <c r="S484" s="6"/>
    </row>
    <row r="485" spans="19:19">
      <c r="S485" s="6"/>
    </row>
    <row r="486" spans="19:19">
      <c r="S486" s="6"/>
    </row>
    <row r="487" spans="19:19">
      <c r="S487" s="6"/>
    </row>
    <row r="488" spans="19:19">
      <c r="S488" s="6"/>
    </row>
    <row r="489" spans="19:19">
      <c r="S489" s="6"/>
    </row>
    <row r="490" spans="19:19">
      <c r="S490" s="6"/>
    </row>
    <row r="491" spans="19:19">
      <c r="S491" s="6"/>
    </row>
    <row r="492" spans="19:19">
      <c r="S492" s="6"/>
    </row>
    <row r="493" spans="19:19">
      <c r="S493" s="6"/>
    </row>
    <row r="494" spans="19:19">
      <c r="S494" s="6"/>
    </row>
    <row r="495" spans="19:19">
      <c r="S495" s="6"/>
    </row>
    <row r="496" spans="19:19">
      <c r="S496" s="6"/>
    </row>
    <row r="497" spans="19:19">
      <c r="S497" s="6"/>
    </row>
    <row r="498" spans="19:19">
      <c r="S498" s="6"/>
    </row>
    <row r="499" spans="19:19">
      <c r="S499" s="6"/>
    </row>
    <row r="500" spans="19:19">
      <c r="S500" s="6"/>
    </row>
    <row r="501" spans="19:19">
      <c r="S501" s="6"/>
    </row>
    <row r="502" spans="19:19">
      <c r="S502" s="6"/>
    </row>
    <row r="503" spans="19:19">
      <c r="S503" s="6"/>
    </row>
    <row r="504" spans="19:19">
      <c r="S504" s="6"/>
    </row>
    <row r="505" spans="19:19">
      <c r="S505" s="6"/>
    </row>
    <row r="506" spans="19:19">
      <c r="S506" s="6"/>
    </row>
    <row r="507" spans="19:19">
      <c r="S507" s="6"/>
    </row>
    <row r="508" spans="19:19">
      <c r="S508" s="6"/>
    </row>
    <row r="509" spans="19:19">
      <c r="S509" s="6"/>
    </row>
    <row r="510" spans="19:19">
      <c r="S510" s="6"/>
    </row>
    <row r="511" spans="19:19">
      <c r="S511" s="6"/>
    </row>
    <row r="512" spans="19:19">
      <c r="S512" s="6"/>
    </row>
    <row r="513" spans="19:19">
      <c r="S513" s="6"/>
    </row>
    <row r="514" spans="19:19">
      <c r="S514" s="6"/>
    </row>
    <row r="515" spans="19:19">
      <c r="S515" s="6"/>
    </row>
    <row r="516" spans="19:19">
      <c r="S516" s="6"/>
    </row>
    <row r="517" spans="19:19">
      <c r="S517" s="6"/>
    </row>
    <row r="518" spans="19:19">
      <c r="S518" s="6"/>
    </row>
    <row r="519" spans="19:19">
      <c r="S519" s="6"/>
    </row>
    <row r="520" spans="19:19">
      <c r="S520" s="6"/>
    </row>
    <row r="521" spans="19:19">
      <c r="S521" s="6"/>
    </row>
    <row r="522" spans="19:19">
      <c r="S522" s="6"/>
    </row>
    <row r="523" spans="19:19">
      <c r="S523" s="6"/>
    </row>
    <row r="524" spans="19:19">
      <c r="S524" s="6"/>
    </row>
    <row r="525" spans="19:19">
      <c r="S525" s="6"/>
    </row>
    <row r="526" spans="19:19">
      <c r="S526" s="6"/>
    </row>
    <row r="527" spans="19:19">
      <c r="S527" s="6"/>
    </row>
    <row r="528" spans="19:19">
      <c r="S528" s="6"/>
    </row>
    <row r="529" spans="19:19">
      <c r="S529" s="6"/>
    </row>
    <row r="530" spans="19:19">
      <c r="S530" s="6"/>
    </row>
    <row r="531" spans="19:19">
      <c r="S531" s="6"/>
    </row>
    <row r="532" spans="19:19">
      <c r="S532" s="6"/>
    </row>
    <row r="533" spans="19:19">
      <c r="S533" s="6"/>
    </row>
    <row r="534" spans="19:19">
      <c r="S534" s="6"/>
    </row>
    <row r="535" spans="19:19">
      <c r="S535" s="6"/>
    </row>
    <row r="536" spans="19:19">
      <c r="S536" s="6"/>
    </row>
    <row r="537" spans="19:19">
      <c r="S537" s="6"/>
    </row>
    <row r="538" spans="19:19">
      <c r="S538" s="6"/>
    </row>
    <row r="539" spans="19:19">
      <c r="S539" s="6"/>
    </row>
    <row r="540" spans="19:19">
      <c r="S540" s="6"/>
    </row>
    <row r="541" spans="19:19">
      <c r="S541" s="6"/>
    </row>
    <row r="542" spans="19:19">
      <c r="S542" s="6"/>
    </row>
    <row r="543" spans="19:19">
      <c r="S543" s="6"/>
    </row>
    <row r="544" spans="19:19">
      <c r="S544" s="6"/>
    </row>
    <row r="545" spans="19:19">
      <c r="S545" s="6"/>
    </row>
    <row r="546" spans="19:19">
      <c r="S546" s="6"/>
    </row>
    <row r="547" spans="19:19">
      <c r="S547" s="6"/>
    </row>
    <row r="548" spans="19:19">
      <c r="S548" s="6"/>
    </row>
    <row r="549" spans="19:19">
      <c r="S549" s="6"/>
    </row>
    <row r="550" spans="19:19">
      <c r="S550" s="6"/>
    </row>
    <row r="551" spans="19:19">
      <c r="S551" s="6"/>
    </row>
    <row r="552" spans="19:19">
      <c r="S552" s="6"/>
    </row>
    <row r="553" spans="19:19">
      <c r="S553" s="6"/>
    </row>
    <row r="554" spans="19:19">
      <c r="S554" s="6"/>
    </row>
    <row r="555" spans="19:19">
      <c r="S555" s="6"/>
    </row>
    <row r="556" spans="19:19">
      <c r="S556" s="6"/>
    </row>
    <row r="557" spans="19:19">
      <c r="S557" s="6"/>
    </row>
    <row r="558" spans="19:19">
      <c r="S558" s="6"/>
    </row>
    <row r="559" spans="19:19">
      <c r="S559" s="6"/>
    </row>
    <row r="560" spans="19:19">
      <c r="S560" s="6"/>
    </row>
    <row r="561" spans="19:19">
      <c r="S561" s="6"/>
    </row>
    <row r="562" spans="19:19">
      <c r="S562" s="6"/>
    </row>
    <row r="563" spans="19:19">
      <c r="S563" s="6"/>
    </row>
    <row r="564" spans="19:19">
      <c r="S564" s="6"/>
    </row>
    <row r="565" spans="19:19">
      <c r="S565" s="6"/>
    </row>
    <row r="566" spans="19:19">
      <c r="S566" s="6"/>
    </row>
    <row r="567" spans="19:19">
      <c r="S567" s="6"/>
    </row>
    <row r="568" spans="19:19">
      <c r="S568" s="6"/>
    </row>
    <row r="569" spans="19:19">
      <c r="S569" s="6"/>
    </row>
    <row r="570" spans="19:19">
      <c r="S570" s="6"/>
    </row>
    <row r="571" spans="19:19">
      <c r="S571" s="6"/>
    </row>
    <row r="572" spans="19:19">
      <c r="S572" s="6"/>
    </row>
    <row r="573" spans="19:19">
      <c r="S573" s="6"/>
    </row>
    <row r="574" spans="19:19">
      <c r="S574" s="6"/>
    </row>
    <row r="575" spans="19:19">
      <c r="S575" s="6"/>
    </row>
    <row r="576" spans="19:19">
      <c r="S576" s="6"/>
    </row>
    <row r="577" spans="19:19">
      <c r="S577" s="6"/>
    </row>
    <row r="578" spans="19:19">
      <c r="S578" s="6"/>
    </row>
    <row r="579" spans="19:19">
      <c r="S579" s="6"/>
    </row>
    <row r="580" spans="19:19">
      <c r="S580" s="6"/>
    </row>
    <row r="581" spans="19:19">
      <c r="S581" s="6"/>
    </row>
    <row r="582" spans="19:19">
      <c r="S582" s="6"/>
    </row>
    <row r="583" spans="19:19">
      <c r="S583" s="6"/>
    </row>
    <row r="584" spans="19:19">
      <c r="S584" s="6"/>
    </row>
    <row r="585" spans="19:19">
      <c r="S585" s="6"/>
    </row>
    <row r="586" spans="19:19">
      <c r="S586" s="6"/>
    </row>
    <row r="587" spans="19:19">
      <c r="S587" s="6"/>
    </row>
    <row r="588" spans="19:19">
      <c r="S588" s="6"/>
    </row>
    <row r="589" spans="19:19">
      <c r="S589" s="6"/>
    </row>
    <row r="590" spans="19:19">
      <c r="S590" s="6"/>
    </row>
    <row r="591" spans="19:19">
      <c r="S591" s="6"/>
    </row>
    <row r="592" spans="19:19">
      <c r="S592" s="6"/>
    </row>
    <row r="593" spans="19:19">
      <c r="S593" s="6"/>
    </row>
    <row r="594" spans="19:19">
      <c r="S594" s="6"/>
    </row>
    <row r="595" spans="19:19">
      <c r="S595" s="6"/>
    </row>
    <row r="596" spans="19:19">
      <c r="S596" s="6"/>
    </row>
    <row r="597" spans="19:19">
      <c r="S597" s="6"/>
    </row>
    <row r="598" spans="19:19">
      <c r="S598" s="6"/>
    </row>
    <row r="599" spans="19:19">
      <c r="S599" s="6"/>
    </row>
    <row r="600" spans="19:19">
      <c r="S600" s="6"/>
    </row>
    <row r="601" spans="19:19">
      <c r="S601" s="6"/>
    </row>
    <row r="602" spans="19:19">
      <c r="S602" s="6"/>
    </row>
    <row r="603" spans="19:19">
      <c r="S603" s="6"/>
    </row>
    <row r="604" spans="19:19">
      <c r="S604" s="6"/>
    </row>
    <row r="605" spans="19:19">
      <c r="S605" s="6"/>
    </row>
    <row r="606" spans="19:19">
      <c r="S606" s="6"/>
    </row>
    <row r="607" spans="19:19">
      <c r="S607" s="6"/>
    </row>
    <row r="608" spans="19:19">
      <c r="S608" s="6"/>
    </row>
    <row r="609" spans="19:19">
      <c r="S609" s="6"/>
    </row>
    <row r="610" spans="19:19">
      <c r="S610" s="6"/>
    </row>
    <row r="611" spans="19:19">
      <c r="S611" s="6"/>
    </row>
    <row r="612" spans="19:19">
      <c r="S612" s="6"/>
    </row>
    <row r="613" spans="19:19">
      <c r="S613" s="6"/>
    </row>
    <row r="614" spans="19:19">
      <c r="S614" s="6"/>
    </row>
    <row r="615" spans="19:19">
      <c r="S615" s="6"/>
    </row>
    <row r="616" spans="19:19">
      <c r="S616" s="6"/>
    </row>
    <row r="617" spans="19:19">
      <c r="S617" s="6"/>
    </row>
    <row r="618" spans="19:19">
      <c r="S618" s="6"/>
    </row>
    <row r="619" spans="19:19">
      <c r="S619" s="6"/>
    </row>
    <row r="620" spans="19:19">
      <c r="S620" s="6"/>
    </row>
    <row r="621" spans="19:19">
      <c r="S621" s="6"/>
    </row>
    <row r="622" spans="19:19">
      <c r="S622" s="6"/>
    </row>
    <row r="623" spans="19:19">
      <c r="S623" s="6"/>
    </row>
    <row r="624" spans="19:19">
      <c r="S624" s="6"/>
    </row>
    <row r="625" spans="19:19">
      <c r="S625" s="6"/>
    </row>
    <row r="626" spans="19:19">
      <c r="S626" s="6"/>
    </row>
    <row r="627" spans="19:19">
      <c r="S627" s="6"/>
    </row>
    <row r="628" spans="19:19">
      <c r="S628" s="6"/>
    </row>
    <row r="629" spans="19:19">
      <c r="S629" s="6"/>
    </row>
    <row r="630" spans="19:19">
      <c r="S630" s="6"/>
    </row>
    <row r="631" spans="19:19">
      <c r="S631" s="6"/>
    </row>
    <row r="632" spans="19:19">
      <c r="S632" s="6"/>
    </row>
    <row r="633" spans="19:19">
      <c r="S633" s="6"/>
    </row>
    <row r="634" spans="19:19">
      <c r="S634" s="6"/>
    </row>
    <row r="635" spans="19:19">
      <c r="S635" s="6"/>
    </row>
    <row r="636" spans="19:19">
      <c r="S636" s="6"/>
    </row>
    <row r="637" spans="19:19">
      <c r="S637" s="6"/>
    </row>
    <row r="638" spans="19:19">
      <c r="S638" s="6"/>
    </row>
    <row r="639" spans="19:19">
      <c r="S639" s="6"/>
    </row>
    <row r="640" spans="19:19">
      <c r="S640" s="6"/>
    </row>
    <row r="641" spans="19:19">
      <c r="S641" s="6"/>
    </row>
    <row r="642" spans="19:19">
      <c r="S642" s="6"/>
    </row>
    <row r="643" spans="19:19">
      <c r="S643" s="6"/>
    </row>
    <row r="644" spans="19:19">
      <c r="S644" s="6"/>
    </row>
    <row r="645" spans="19:19">
      <c r="S645" s="6"/>
    </row>
    <row r="646" spans="19:19">
      <c r="S646" s="6"/>
    </row>
    <row r="647" spans="19:19">
      <c r="S647" s="6"/>
    </row>
    <row r="648" spans="19:19">
      <c r="S648" s="6"/>
    </row>
    <row r="649" spans="19:19">
      <c r="S649" s="6"/>
    </row>
    <row r="650" spans="19:19">
      <c r="S650" s="6"/>
    </row>
    <row r="651" spans="19:19">
      <c r="S651" s="6"/>
    </row>
    <row r="652" spans="19:19">
      <c r="S652" s="6"/>
    </row>
    <row r="653" spans="19:19">
      <c r="S653" s="6"/>
    </row>
    <row r="654" spans="19:19">
      <c r="S654" s="6"/>
    </row>
    <row r="655" spans="19:19">
      <c r="S655" s="6"/>
    </row>
    <row r="656" spans="19:19">
      <c r="S656" s="6"/>
    </row>
    <row r="657" spans="19:19">
      <c r="S657" s="6"/>
    </row>
    <row r="658" spans="19:19">
      <c r="S658" s="6"/>
    </row>
    <row r="659" spans="19:19">
      <c r="S659" s="6"/>
    </row>
    <row r="660" spans="19:19">
      <c r="S660" s="6"/>
    </row>
    <row r="661" spans="19:19">
      <c r="S661" s="6"/>
    </row>
    <row r="662" spans="19:19">
      <c r="S662" s="6"/>
    </row>
    <row r="663" spans="19:19">
      <c r="S663" s="6"/>
    </row>
    <row r="664" spans="19:19">
      <c r="S664" s="6"/>
    </row>
    <row r="665" spans="19:19">
      <c r="S665" s="6"/>
    </row>
    <row r="666" spans="19:19">
      <c r="S666" s="6"/>
    </row>
    <row r="667" spans="19:19">
      <c r="S667" s="6"/>
    </row>
    <row r="668" spans="19:19">
      <c r="S668" s="6"/>
    </row>
    <row r="669" spans="19:19">
      <c r="S669" s="6"/>
    </row>
    <row r="670" spans="19:19">
      <c r="S670" s="6"/>
    </row>
    <row r="671" spans="19:19">
      <c r="S671" s="6"/>
    </row>
    <row r="672" spans="19:19">
      <c r="S672" s="6"/>
    </row>
    <row r="673" spans="19:19">
      <c r="S673" s="6"/>
    </row>
    <row r="674" spans="19:19">
      <c r="S674" s="6"/>
    </row>
    <row r="675" spans="19:19">
      <c r="S675" s="6"/>
    </row>
    <row r="676" spans="19:19">
      <c r="S676" s="6"/>
    </row>
    <row r="677" spans="19:19">
      <c r="S677" s="6"/>
    </row>
    <row r="678" spans="19:19">
      <c r="S678" s="6"/>
    </row>
    <row r="679" spans="19:19">
      <c r="S679" s="6"/>
    </row>
    <row r="680" spans="19:19">
      <c r="S680" s="6"/>
    </row>
    <row r="681" spans="19:19">
      <c r="S681" s="6"/>
    </row>
    <row r="682" spans="19:19">
      <c r="S682" s="6"/>
    </row>
    <row r="683" spans="19:19">
      <c r="S683" s="6"/>
    </row>
    <row r="684" spans="19:19">
      <c r="S684" s="6"/>
    </row>
    <row r="685" spans="19:19">
      <c r="S685" s="6"/>
    </row>
    <row r="686" spans="19:19">
      <c r="S686" s="6"/>
    </row>
    <row r="687" spans="19:19">
      <c r="S687" s="6"/>
    </row>
    <row r="688" spans="19:19">
      <c r="S688" s="6"/>
    </row>
    <row r="689" spans="19:19">
      <c r="S689" s="6"/>
    </row>
    <row r="690" spans="19:19">
      <c r="S690" s="6"/>
    </row>
    <row r="691" spans="19:19">
      <c r="S691" s="6"/>
    </row>
    <row r="692" spans="19:19">
      <c r="S692" s="6"/>
    </row>
    <row r="693" spans="19:19">
      <c r="S693" s="6"/>
    </row>
    <row r="694" spans="19:19">
      <c r="S694" s="6"/>
    </row>
    <row r="695" spans="19:19">
      <c r="S695" s="6"/>
    </row>
    <row r="696" spans="19:19">
      <c r="S696" s="6"/>
    </row>
    <row r="697" spans="19:19">
      <c r="S697" s="6"/>
    </row>
    <row r="698" spans="19:19">
      <c r="S698" s="6"/>
    </row>
    <row r="699" spans="19:19">
      <c r="S699" s="6"/>
    </row>
    <row r="700" spans="19:19">
      <c r="S700" s="6"/>
    </row>
    <row r="701" spans="19:19">
      <c r="S701" s="6"/>
    </row>
    <row r="702" spans="19:19">
      <c r="S702" s="6"/>
    </row>
    <row r="703" spans="19:19">
      <c r="S703" s="6"/>
    </row>
    <row r="704" spans="19:19">
      <c r="S704" s="6"/>
    </row>
    <row r="705" spans="19:19">
      <c r="S705" s="6"/>
    </row>
    <row r="706" spans="19:19">
      <c r="S706" s="6"/>
    </row>
    <row r="707" spans="19:19">
      <c r="S707" s="6"/>
    </row>
    <row r="708" spans="19:19">
      <c r="S708" s="6"/>
    </row>
    <row r="709" spans="19:19">
      <c r="S709" s="6"/>
    </row>
    <row r="710" spans="19:19">
      <c r="S710" s="6"/>
    </row>
    <row r="711" spans="19:19">
      <c r="S711" s="6"/>
    </row>
    <row r="712" spans="19:19">
      <c r="S712" s="6"/>
    </row>
    <row r="713" spans="19:19">
      <c r="S713" s="6"/>
    </row>
    <row r="714" spans="19:19">
      <c r="S714" s="6"/>
    </row>
    <row r="715" spans="19:19">
      <c r="S715" s="6"/>
    </row>
    <row r="716" spans="19:19">
      <c r="S716" s="6"/>
    </row>
    <row r="717" spans="19:19">
      <c r="S717" s="6"/>
    </row>
    <row r="718" spans="19:19">
      <c r="S718" s="6"/>
    </row>
    <row r="719" spans="19:19">
      <c r="S719" s="6"/>
    </row>
    <row r="720" spans="19:19">
      <c r="S720" s="6"/>
    </row>
    <row r="721" spans="19:19">
      <c r="S721" s="6"/>
    </row>
    <row r="722" spans="19:19">
      <c r="S722" s="6"/>
    </row>
    <row r="723" spans="19:19">
      <c r="S723" s="6"/>
    </row>
    <row r="724" spans="19:19">
      <c r="S724" s="6"/>
    </row>
    <row r="725" spans="19:19">
      <c r="S725" s="6"/>
    </row>
    <row r="726" spans="19:19">
      <c r="S726" s="6"/>
    </row>
    <row r="727" spans="19:19">
      <c r="S727" s="6"/>
    </row>
    <row r="728" spans="19:19">
      <c r="S728" s="6"/>
    </row>
    <row r="729" spans="19:19">
      <c r="S729" s="6"/>
    </row>
    <row r="730" spans="19:19">
      <c r="S730" s="6"/>
    </row>
    <row r="731" spans="19:19">
      <c r="S731" s="6"/>
    </row>
    <row r="732" spans="19:19">
      <c r="S732" s="6"/>
    </row>
    <row r="733" spans="19:19">
      <c r="S733" s="6"/>
    </row>
    <row r="734" spans="19:19">
      <c r="S734" s="6"/>
    </row>
    <row r="735" spans="19:19">
      <c r="S735" s="6"/>
    </row>
    <row r="736" spans="19:19">
      <c r="S736" s="6"/>
    </row>
    <row r="737" spans="19:19">
      <c r="S737" s="6"/>
    </row>
    <row r="738" spans="19:19">
      <c r="S738" s="6"/>
    </row>
    <row r="739" spans="19:19">
      <c r="S739" s="6"/>
    </row>
    <row r="740" spans="19:19">
      <c r="S740" s="6"/>
    </row>
    <row r="741" spans="19:19">
      <c r="S741" s="6"/>
    </row>
    <row r="742" spans="19:19">
      <c r="S742" s="6"/>
    </row>
    <row r="743" spans="19:19">
      <c r="S743" s="6"/>
    </row>
    <row r="744" spans="19:19">
      <c r="S744" s="6"/>
    </row>
    <row r="745" spans="19:19">
      <c r="S745" s="6"/>
    </row>
    <row r="746" spans="19:19">
      <c r="S746" s="6"/>
    </row>
    <row r="747" spans="19:19">
      <c r="S747" s="6"/>
    </row>
    <row r="748" spans="19:19">
      <c r="S748" s="6"/>
    </row>
    <row r="749" spans="19:19">
      <c r="S749" s="6"/>
    </row>
    <row r="750" spans="19:19">
      <c r="S750" s="6"/>
    </row>
    <row r="751" spans="19:19">
      <c r="S751" s="6"/>
    </row>
    <row r="752" spans="19:19">
      <c r="S752" s="6"/>
    </row>
    <row r="753" spans="19:19">
      <c r="S753" s="6"/>
    </row>
    <row r="754" spans="19:19">
      <c r="S754" s="6"/>
    </row>
    <row r="755" spans="19:19">
      <c r="S755" s="6"/>
    </row>
    <row r="756" spans="19:19">
      <c r="S756" s="6"/>
    </row>
    <row r="757" spans="19:19">
      <c r="S757" s="6"/>
    </row>
    <row r="758" spans="19:19">
      <c r="S758" s="6"/>
    </row>
    <row r="759" spans="19:19">
      <c r="S759" s="6"/>
    </row>
    <row r="760" spans="19:19">
      <c r="S760" s="6"/>
    </row>
    <row r="761" spans="19:19">
      <c r="S761" s="6"/>
    </row>
    <row r="762" spans="19:19">
      <c r="S762" s="6"/>
    </row>
    <row r="763" spans="19:19">
      <c r="S763" s="6"/>
    </row>
    <row r="764" spans="19:19">
      <c r="S764" s="6"/>
    </row>
    <row r="765" spans="19:19">
      <c r="S765" s="6"/>
    </row>
    <row r="766" spans="19:19">
      <c r="S766" s="6"/>
    </row>
    <row r="767" spans="19:19">
      <c r="S767" s="6"/>
    </row>
    <row r="768" spans="19:19">
      <c r="S768" s="6"/>
    </row>
    <row r="769" spans="19:19">
      <c r="S769" s="6"/>
    </row>
    <row r="770" spans="19:19">
      <c r="S770" s="6"/>
    </row>
    <row r="771" spans="19:19">
      <c r="S771" s="6"/>
    </row>
    <row r="772" spans="19:19">
      <c r="S772" s="6"/>
    </row>
    <row r="773" spans="19:19">
      <c r="S773" s="6"/>
    </row>
    <row r="774" spans="19:19">
      <c r="S774" s="6"/>
    </row>
    <row r="775" spans="19:19">
      <c r="S775" s="6"/>
    </row>
    <row r="776" spans="19:19">
      <c r="S776" s="6"/>
    </row>
    <row r="777" spans="19:19">
      <c r="S777" s="6"/>
    </row>
    <row r="778" spans="19:19">
      <c r="S778" s="6"/>
    </row>
    <row r="779" spans="19:19">
      <c r="S779" s="6"/>
    </row>
    <row r="780" spans="19:19">
      <c r="S780" s="6"/>
    </row>
    <row r="781" spans="19:19">
      <c r="S781" s="6"/>
    </row>
    <row r="782" spans="19:19">
      <c r="S782" s="6"/>
    </row>
    <row r="783" spans="19:19">
      <c r="S783" s="6"/>
    </row>
    <row r="784" spans="19:19">
      <c r="S784" s="6"/>
    </row>
    <row r="785" spans="19:19">
      <c r="S785" s="6"/>
    </row>
    <row r="786" spans="19:19">
      <c r="S786" s="6"/>
    </row>
    <row r="787" spans="19:19">
      <c r="S787" s="6"/>
    </row>
    <row r="788" spans="19:19">
      <c r="S788" s="6"/>
    </row>
    <row r="789" spans="19:19">
      <c r="S789" s="6"/>
    </row>
    <row r="790" spans="19:19">
      <c r="S790" s="6"/>
    </row>
    <row r="791" spans="19:19">
      <c r="S791" s="6"/>
    </row>
    <row r="792" spans="19:19">
      <c r="S792" s="6"/>
    </row>
    <row r="793" spans="19:19">
      <c r="S793" s="6"/>
    </row>
    <row r="794" spans="19:19">
      <c r="S794" s="6"/>
    </row>
    <row r="795" spans="19:19">
      <c r="S795" s="6"/>
    </row>
    <row r="796" spans="19:19">
      <c r="S796" s="6"/>
    </row>
    <row r="797" spans="19:19">
      <c r="S797" s="6"/>
    </row>
    <row r="798" spans="19:19">
      <c r="S798" s="6"/>
    </row>
    <row r="799" spans="19:19">
      <c r="S799" s="6"/>
    </row>
    <row r="800" spans="19:19">
      <c r="S800" s="6"/>
    </row>
    <row r="801" spans="19:19">
      <c r="S801" s="6"/>
    </row>
    <row r="802" spans="19:19">
      <c r="S802" s="6"/>
    </row>
    <row r="803" spans="19:19">
      <c r="S803" s="6"/>
    </row>
    <row r="804" spans="19:19">
      <c r="S804" s="6"/>
    </row>
    <row r="805" spans="19:19">
      <c r="S805" s="6"/>
    </row>
    <row r="806" spans="19:19">
      <c r="S806" s="6"/>
    </row>
    <row r="807" spans="19:19">
      <c r="S807" s="6"/>
    </row>
    <row r="808" spans="19:19">
      <c r="S808" s="6"/>
    </row>
    <row r="809" spans="19:19">
      <c r="S809" s="6"/>
    </row>
    <row r="810" spans="19:19">
      <c r="S810" s="6"/>
    </row>
    <row r="811" spans="19:19">
      <c r="S811" s="6"/>
    </row>
    <row r="812" spans="19:19">
      <c r="S812" s="6"/>
    </row>
    <row r="813" spans="19:19">
      <c r="S813" s="6"/>
    </row>
    <row r="814" spans="19:19">
      <c r="S814" s="6"/>
    </row>
    <row r="815" spans="19:19">
      <c r="S815" s="6"/>
    </row>
    <row r="816" spans="19:19">
      <c r="S816" s="6"/>
    </row>
    <row r="817" spans="19:19">
      <c r="S817" s="6"/>
    </row>
    <row r="818" spans="19:19">
      <c r="S818" s="6"/>
    </row>
    <row r="819" spans="19:19">
      <c r="S819" s="6"/>
    </row>
    <row r="820" spans="19:19">
      <c r="S820" s="6"/>
    </row>
    <row r="821" spans="19:19">
      <c r="S821" s="6"/>
    </row>
    <row r="822" spans="19:19">
      <c r="S822" s="6"/>
    </row>
    <row r="823" spans="19:19">
      <c r="S823" s="6"/>
    </row>
    <row r="824" spans="19:19">
      <c r="S824" s="6"/>
    </row>
    <row r="825" spans="19:19">
      <c r="S825" s="6"/>
    </row>
    <row r="826" spans="19:19">
      <c r="S826" s="6"/>
    </row>
    <row r="827" spans="19:19">
      <c r="S827" s="6"/>
    </row>
    <row r="828" spans="19:19">
      <c r="S828" s="6"/>
    </row>
    <row r="829" spans="19:19">
      <c r="S829" s="6"/>
    </row>
    <row r="830" spans="19:19">
      <c r="S830" s="6"/>
    </row>
    <row r="831" spans="19:19">
      <c r="S831" s="6"/>
    </row>
    <row r="832" spans="19:19">
      <c r="S832" s="6"/>
    </row>
    <row r="833" spans="19:19">
      <c r="S833" s="6"/>
    </row>
    <row r="834" spans="19:19">
      <c r="S834" s="6"/>
    </row>
    <row r="835" spans="19:19">
      <c r="S835" s="6"/>
    </row>
    <row r="836" spans="19:19">
      <c r="S836" s="6"/>
    </row>
    <row r="837" spans="19:19">
      <c r="S837" s="6"/>
    </row>
    <row r="838" spans="19:19">
      <c r="S838" s="6"/>
    </row>
    <row r="839" spans="19:19">
      <c r="S839" s="6"/>
    </row>
    <row r="840" spans="19:19">
      <c r="S840" s="6"/>
    </row>
    <row r="841" spans="19:19">
      <c r="S841" s="6"/>
    </row>
    <row r="842" spans="19:19">
      <c r="S842" s="6"/>
    </row>
    <row r="843" spans="19:19">
      <c r="S843" s="6"/>
    </row>
    <row r="844" spans="19:19">
      <c r="S844" s="6"/>
    </row>
    <row r="845" spans="19:19">
      <c r="S845" s="6"/>
    </row>
    <row r="846" spans="19:19">
      <c r="S846" s="6"/>
    </row>
    <row r="847" spans="19:19">
      <c r="S847" s="6"/>
    </row>
    <row r="848" spans="19:19">
      <c r="S848" s="6"/>
    </row>
    <row r="849" spans="19:19">
      <c r="S849" s="6"/>
    </row>
    <row r="850" spans="19:19">
      <c r="S850" s="6"/>
    </row>
    <row r="851" spans="19:19">
      <c r="S851" s="6"/>
    </row>
    <row r="852" spans="19:19">
      <c r="S852" s="6"/>
    </row>
    <row r="853" spans="19:19">
      <c r="S853" s="6"/>
    </row>
    <row r="854" spans="19:19">
      <c r="S854" s="6"/>
    </row>
    <row r="855" spans="19:19">
      <c r="S855" s="6"/>
    </row>
    <row r="856" spans="19:19">
      <c r="S856" s="6"/>
    </row>
    <row r="857" spans="19:19">
      <c r="S857" s="6"/>
    </row>
    <row r="858" spans="19:19">
      <c r="S858" s="6"/>
    </row>
    <row r="859" spans="19:19">
      <c r="S859" s="6"/>
    </row>
    <row r="860" spans="19:19">
      <c r="S860" s="6"/>
    </row>
    <row r="861" spans="19:19">
      <c r="S861" s="6"/>
    </row>
    <row r="862" spans="19:19">
      <c r="S862" s="6"/>
    </row>
    <row r="863" spans="19:19">
      <c r="S863" s="6"/>
    </row>
    <row r="864" spans="19:19">
      <c r="S864" s="6"/>
    </row>
    <row r="865" spans="19:19">
      <c r="S865" s="6"/>
    </row>
    <row r="866" spans="19:19">
      <c r="S866" s="6"/>
    </row>
    <row r="867" spans="19:19">
      <c r="S867" s="6"/>
    </row>
    <row r="868" spans="19:19">
      <c r="S868" s="6"/>
    </row>
    <row r="869" spans="19:19">
      <c r="S869" s="6"/>
    </row>
    <row r="870" spans="19:19">
      <c r="S870" s="6"/>
    </row>
    <row r="871" spans="19:19">
      <c r="S871" s="6"/>
    </row>
    <row r="872" spans="19:19">
      <c r="S872" s="6"/>
    </row>
    <row r="873" spans="19:19">
      <c r="S873" s="6"/>
    </row>
    <row r="874" spans="19:19">
      <c r="S874" s="6"/>
    </row>
    <row r="875" spans="19:19">
      <c r="S875" s="6"/>
    </row>
    <row r="876" spans="19:19">
      <c r="S876" s="6"/>
    </row>
    <row r="877" spans="19:19">
      <c r="S877" s="6"/>
    </row>
    <row r="878" spans="19:19">
      <c r="S878" s="6"/>
    </row>
    <row r="879" spans="19:19">
      <c r="S879" s="6"/>
    </row>
    <row r="880" spans="19:19">
      <c r="S880" s="6"/>
    </row>
    <row r="881" spans="19:19">
      <c r="S881" s="6"/>
    </row>
    <row r="882" spans="19:19">
      <c r="S882" s="6"/>
    </row>
    <row r="883" spans="19:19">
      <c r="S883" s="6"/>
    </row>
    <row r="884" spans="19:19">
      <c r="S884" s="6"/>
    </row>
    <row r="885" spans="19:19">
      <c r="S885" s="6"/>
    </row>
    <row r="886" spans="19:19">
      <c r="S886" s="6"/>
    </row>
    <row r="887" spans="19:19">
      <c r="S887" s="6"/>
    </row>
    <row r="888" spans="19:19">
      <c r="S888" s="6"/>
    </row>
    <row r="889" spans="19:19">
      <c r="S889" s="6"/>
    </row>
    <row r="890" spans="19:19">
      <c r="S890" s="6"/>
    </row>
    <row r="891" spans="19:19">
      <c r="S891" s="6"/>
    </row>
    <row r="892" spans="19:19">
      <c r="S892" s="6"/>
    </row>
    <row r="893" spans="19:19">
      <c r="S893" s="6"/>
    </row>
    <row r="894" spans="19:19">
      <c r="S894" s="6"/>
    </row>
    <row r="895" spans="19:19">
      <c r="S895" s="6"/>
    </row>
    <row r="896" spans="19:19">
      <c r="S896" s="6"/>
    </row>
    <row r="897" spans="19:19">
      <c r="S897" s="6"/>
    </row>
    <row r="898" spans="19:19">
      <c r="S898" s="6"/>
    </row>
    <row r="899" spans="19:19">
      <c r="S899" s="6"/>
    </row>
    <row r="900" spans="19:19">
      <c r="S900" s="6"/>
    </row>
    <row r="901" spans="19:19">
      <c r="S901" s="6"/>
    </row>
    <row r="902" spans="19:19">
      <c r="S902" s="6"/>
    </row>
    <row r="903" spans="19:19">
      <c r="S903" s="6"/>
    </row>
    <row r="904" spans="19:19">
      <c r="S904" s="6"/>
    </row>
    <row r="905" spans="19:19">
      <c r="S905" s="6"/>
    </row>
    <row r="906" spans="19:19">
      <c r="S906" s="6"/>
    </row>
    <row r="907" spans="19:19">
      <c r="S907" s="6"/>
    </row>
    <row r="908" spans="19:19">
      <c r="S908" s="6"/>
    </row>
    <row r="909" spans="19:19">
      <c r="S909" s="6"/>
    </row>
    <row r="910" spans="19:19">
      <c r="S910" s="6"/>
    </row>
    <row r="911" spans="19:19">
      <c r="S911" s="6"/>
    </row>
    <row r="912" spans="19:19">
      <c r="S912" s="6"/>
    </row>
    <row r="913" spans="19:19">
      <c r="S913" s="6"/>
    </row>
    <row r="914" spans="19:19">
      <c r="S914" s="6"/>
    </row>
    <row r="915" spans="19:19">
      <c r="S915" s="6"/>
    </row>
    <row r="916" spans="19:19">
      <c r="S916" s="6"/>
    </row>
    <row r="917" spans="19:19">
      <c r="S917" s="6"/>
    </row>
    <row r="918" spans="19:19">
      <c r="S918" s="6"/>
    </row>
    <row r="919" spans="19:19">
      <c r="S919" s="6"/>
    </row>
    <row r="920" spans="19:19">
      <c r="S920" s="6"/>
    </row>
    <row r="921" spans="19:19">
      <c r="S921" s="6"/>
    </row>
    <row r="922" spans="19:19">
      <c r="S922" s="6"/>
    </row>
    <row r="923" spans="19:19">
      <c r="S923" s="6"/>
    </row>
    <row r="924" spans="19:19">
      <c r="S924" s="6"/>
    </row>
    <row r="925" spans="19:19">
      <c r="S925" s="6"/>
    </row>
    <row r="926" spans="19:19">
      <c r="S926" s="6"/>
    </row>
    <row r="927" spans="19:19">
      <c r="S927" s="6"/>
    </row>
    <row r="928" spans="19:19">
      <c r="S928" s="6"/>
    </row>
    <row r="929" spans="19:19">
      <c r="S929" s="6"/>
    </row>
    <row r="930" spans="19:19">
      <c r="S930" s="6"/>
    </row>
    <row r="931" spans="19:19">
      <c r="S931" s="6"/>
    </row>
    <row r="932" spans="19:19">
      <c r="S932" s="6"/>
    </row>
    <row r="933" spans="19:19">
      <c r="S933" s="6"/>
    </row>
    <row r="934" spans="19:19">
      <c r="S934" s="6"/>
    </row>
    <row r="935" spans="19:19">
      <c r="S935" s="6"/>
    </row>
    <row r="936" spans="19:19">
      <c r="S936" s="6"/>
    </row>
    <row r="937" spans="19:19">
      <c r="S937" s="6"/>
    </row>
    <row r="938" spans="19:19">
      <c r="S938" s="6"/>
    </row>
    <row r="939" spans="19:19">
      <c r="S939" s="6"/>
    </row>
    <row r="940" spans="19:19">
      <c r="S940" s="6"/>
    </row>
    <row r="941" spans="19:19">
      <c r="S941" s="6"/>
    </row>
    <row r="942" spans="19:19">
      <c r="S942" s="6"/>
    </row>
    <row r="943" spans="19:19">
      <c r="S943" s="6"/>
    </row>
    <row r="944" spans="19:19">
      <c r="S944" s="6"/>
    </row>
    <row r="945" spans="19:19">
      <c r="S945" s="6"/>
    </row>
    <row r="946" spans="19:19">
      <c r="S946" s="6"/>
    </row>
    <row r="947" spans="19:19">
      <c r="S947" s="6"/>
    </row>
    <row r="948" spans="19:19">
      <c r="S948" s="6"/>
    </row>
    <row r="949" spans="19:19">
      <c r="S949" s="6"/>
    </row>
    <row r="950" spans="19:19">
      <c r="S950" s="6"/>
    </row>
    <row r="951" spans="19:19">
      <c r="S951" s="6"/>
    </row>
    <row r="952" spans="19:19">
      <c r="S952" s="6"/>
    </row>
    <row r="953" spans="19:19">
      <c r="S953" s="6"/>
    </row>
    <row r="954" spans="19:19">
      <c r="S954" s="6"/>
    </row>
    <row r="955" spans="19:19">
      <c r="S955" s="6"/>
    </row>
    <row r="956" spans="19:19">
      <c r="S956" s="6"/>
    </row>
    <row r="957" spans="19:19">
      <c r="S957" s="6"/>
    </row>
    <row r="958" spans="19:19">
      <c r="S958" s="6"/>
    </row>
    <row r="959" spans="19:19">
      <c r="S959" s="6"/>
    </row>
    <row r="960" spans="19:19">
      <c r="S960" s="6"/>
    </row>
    <row r="961" spans="19:19">
      <c r="S961" s="6"/>
    </row>
    <row r="962" spans="19:19">
      <c r="S962" s="6"/>
    </row>
    <row r="963" spans="19:19">
      <c r="S963" s="6"/>
    </row>
    <row r="964" spans="19:19">
      <c r="S964" s="6"/>
    </row>
    <row r="965" spans="19:19">
      <c r="S965" s="6"/>
    </row>
    <row r="966" spans="19:19">
      <c r="S966" s="6"/>
    </row>
    <row r="967" spans="19:19">
      <c r="S967" s="6"/>
    </row>
    <row r="968" spans="19:19">
      <c r="S968" s="6"/>
    </row>
    <row r="969" spans="19:19">
      <c r="S969" s="6"/>
    </row>
    <row r="970" spans="19:19">
      <c r="S970" s="6"/>
    </row>
    <row r="971" spans="19:19">
      <c r="S971" s="6"/>
    </row>
    <row r="972" spans="19:19">
      <c r="S972" s="6"/>
    </row>
    <row r="973" spans="19:19">
      <c r="S973" s="6"/>
    </row>
    <row r="974" spans="19:19">
      <c r="S974" s="6"/>
    </row>
    <row r="975" spans="19:19">
      <c r="S975" s="6"/>
    </row>
    <row r="976" spans="19:19">
      <c r="S976" s="6"/>
    </row>
    <row r="977" spans="19:19">
      <c r="S977" s="6"/>
    </row>
    <row r="978" spans="19:19">
      <c r="S978" s="6"/>
    </row>
    <row r="979" spans="19:19">
      <c r="S979" s="6"/>
    </row>
    <row r="980" spans="19:19">
      <c r="S980" s="6"/>
    </row>
    <row r="981" spans="19:19">
      <c r="S981" s="6"/>
    </row>
    <row r="982" spans="19:19">
      <c r="S982" s="6"/>
    </row>
    <row r="983" spans="19:19">
      <c r="S983" s="6"/>
    </row>
    <row r="984" spans="19:19">
      <c r="S984" s="6"/>
    </row>
    <row r="985" spans="19:19">
      <c r="S985" s="6"/>
    </row>
    <row r="986" spans="19:19">
      <c r="S986" s="6"/>
    </row>
    <row r="987" spans="19:19">
      <c r="S987" s="6"/>
    </row>
    <row r="988" spans="19:19">
      <c r="S988" s="6"/>
    </row>
    <row r="989" spans="19:19">
      <c r="S989" s="6"/>
    </row>
    <row r="990" spans="19:19">
      <c r="S990" s="6"/>
    </row>
    <row r="991" spans="19:19">
      <c r="S991" s="6"/>
    </row>
    <row r="992" spans="19:19">
      <c r="S992" s="6"/>
    </row>
    <row r="993" spans="19:19">
      <c r="S993" s="6"/>
    </row>
    <row r="994" spans="19:19">
      <c r="S994" s="6"/>
    </row>
    <row r="995" spans="19:19">
      <c r="S995" s="6"/>
    </row>
    <row r="996" spans="19:19">
      <c r="S996" s="6"/>
    </row>
    <row r="997" spans="19:19">
      <c r="S997" s="6"/>
    </row>
    <row r="998" spans="19:19">
      <c r="S998" s="6"/>
    </row>
    <row r="999" spans="19:19">
      <c r="S999" s="6"/>
    </row>
    <row r="1000" spans="19:19">
      <c r="S1000" s="6"/>
    </row>
    <row r="1001" spans="19:19">
      <c r="S1001" s="6"/>
    </row>
    <row r="1002" spans="19:19">
      <c r="S1002" s="6"/>
    </row>
    <row r="1003" spans="19:19">
      <c r="S1003" s="6"/>
    </row>
    <row r="1004" spans="19:19">
      <c r="S1004" s="6"/>
    </row>
    <row r="1005" spans="19:19">
      <c r="S1005" s="6"/>
    </row>
    <row r="1006" spans="19:19">
      <c r="S1006" s="6"/>
    </row>
    <row r="1007" spans="19:19">
      <c r="S1007" s="6"/>
    </row>
    <row r="1008" spans="19:19">
      <c r="S1008" s="6"/>
    </row>
    <row r="1009" spans="19:19">
      <c r="S1009" s="6"/>
    </row>
    <row r="1010" spans="19:19">
      <c r="S1010" s="6"/>
    </row>
    <row r="1011" spans="19:19">
      <c r="S1011" s="6"/>
    </row>
    <row r="1012" spans="19:19">
      <c r="S1012" s="6"/>
    </row>
    <row r="1013" spans="19:19">
      <c r="S1013" s="6"/>
    </row>
    <row r="1014" spans="19:19">
      <c r="S1014" s="6"/>
    </row>
    <row r="1015" spans="19:19">
      <c r="S1015" s="6"/>
    </row>
    <row r="1016" spans="19:19">
      <c r="S1016" s="6"/>
    </row>
    <row r="1017" spans="19:19">
      <c r="S1017" s="6"/>
    </row>
    <row r="1018" spans="19:19">
      <c r="S1018" s="6"/>
    </row>
    <row r="1019" spans="19:19">
      <c r="S1019" s="6"/>
    </row>
    <row r="1020" spans="19:19">
      <c r="S1020" s="6"/>
    </row>
    <row r="1021" spans="19:19">
      <c r="S1021" s="6"/>
    </row>
    <row r="1022" spans="19:19">
      <c r="S1022" s="6"/>
    </row>
    <row r="1023" spans="19:19">
      <c r="S1023" s="6"/>
    </row>
    <row r="1024" spans="19:19">
      <c r="S1024" s="6"/>
    </row>
    <row r="1025" spans="19:19">
      <c r="S1025" s="6"/>
    </row>
    <row r="1026" spans="19:19">
      <c r="S1026" s="6"/>
    </row>
    <row r="1027" spans="19:19">
      <c r="S1027" s="6"/>
    </row>
    <row r="1028" spans="19:19">
      <c r="S1028" s="6"/>
    </row>
    <row r="1029" spans="19:19">
      <c r="S1029" s="6"/>
    </row>
    <row r="1030" spans="19:19">
      <c r="S1030" s="6"/>
    </row>
    <row r="1031" spans="19:19">
      <c r="S1031" s="6"/>
    </row>
    <row r="1032" spans="19:19">
      <c r="S1032" s="6"/>
    </row>
    <row r="1033" spans="19:19">
      <c r="S1033" s="6"/>
    </row>
    <row r="1034" spans="19:19">
      <c r="S1034" s="6"/>
    </row>
    <row r="1035" spans="19:19">
      <c r="S1035" s="6"/>
    </row>
    <row r="1036" spans="19:19">
      <c r="S1036" s="6"/>
    </row>
    <row r="1037" spans="19:19">
      <c r="S1037" s="6"/>
    </row>
    <row r="1038" spans="19:19">
      <c r="S1038" s="6"/>
    </row>
    <row r="1039" spans="19:19">
      <c r="S1039" s="6"/>
    </row>
    <row r="1040" spans="19:19">
      <c r="S1040" s="6"/>
    </row>
    <row r="1041" spans="19:19">
      <c r="S1041" s="6"/>
    </row>
    <row r="1042" spans="19:19">
      <c r="S1042" s="6"/>
    </row>
    <row r="1043" spans="19:19">
      <c r="S1043" s="6"/>
    </row>
    <row r="1044" spans="19:19">
      <c r="S1044" s="6"/>
    </row>
    <row r="1045" spans="19:19">
      <c r="S1045" s="6"/>
    </row>
    <row r="1046" spans="19:19">
      <c r="S1046" s="6"/>
    </row>
    <row r="1047" spans="19:19">
      <c r="S1047" s="6"/>
    </row>
    <row r="1048" spans="19:19">
      <c r="S1048" s="6"/>
    </row>
    <row r="1049" spans="19:19">
      <c r="S1049" s="6"/>
    </row>
    <row r="1050" spans="19:19">
      <c r="S1050" s="6"/>
    </row>
    <row r="1051" spans="19:19">
      <c r="S1051" s="6"/>
    </row>
    <row r="1052" spans="19:19">
      <c r="S1052" s="6"/>
    </row>
    <row r="1053" spans="19:19">
      <c r="S1053" s="6"/>
    </row>
    <row r="1054" spans="19:19">
      <c r="S1054" s="6"/>
    </row>
    <row r="1055" spans="19:19">
      <c r="S1055" s="6"/>
    </row>
    <row r="1056" spans="19:19">
      <c r="S1056" s="6"/>
    </row>
    <row r="1057" spans="19:19">
      <c r="S1057" s="6"/>
    </row>
    <row r="1058" spans="19:19">
      <c r="S1058" s="6"/>
    </row>
    <row r="1059" spans="19:19">
      <c r="S1059" s="6"/>
    </row>
    <row r="1060" spans="19:19">
      <c r="S1060" s="6"/>
    </row>
    <row r="1061" spans="19:19">
      <c r="S1061" s="6"/>
    </row>
    <row r="1062" spans="19:19">
      <c r="S1062" s="6"/>
    </row>
    <row r="1063" spans="19:19">
      <c r="S1063" s="6"/>
    </row>
    <row r="1064" spans="19:19">
      <c r="S1064" s="6"/>
    </row>
    <row r="1065" spans="19:19">
      <c r="S1065" s="6"/>
    </row>
    <row r="1066" spans="19:19">
      <c r="S1066" s="6"/>
    </row>
    <row r="1067" spans="19:19">
      <c r="S1067" s="6"/>
    </row>
    <row r="1068" spans="19:19">
      <c r="S1068" s="6"/>
    </row>
    <row r="1069" spans="19:19">
      <c r="S1069" s="6"/>
    </row>
    <row r="1070" spans="19:19">
      <c r="S1070" s="6"/>
    </row>
    <row r="1071" spans="19:19">
      <c r="S1071" s="6"/>
    </row>
    <row r="1072" spans="19:19">
      <c r="S1072" s="6"/>
    </row>
    <row r="1073" spans="19:19">
      <c r="S1073" s="6"/>
    </row>
    <row r="1074" spans="19:19">
      <c r="S1074" s="6"/>
    </row>
    <row r="1075" spans="19:19">
      <c r="S1075" s="6"/>
    </row>
    <row r="1076" spans="19:19">
      <c r="S1076" s="6"/>
    </row>
    <row r="1077" spans="19:19">
      <c r="S1077" s="6"/>
    </row>
    <row r="1078" spans="19:19">
      <c r="S1078" s="6"/>
    </row>
    <row r="1079" spans="19:19">
      <c r="S1079" s="6"/>
    </row>
    <row r="1080" spans="19:19">
      <c r="S1080" s="6"/>
    </row>
    <row r="1081" spans="19:19">
      <c r="S1081" s="6"/>
    </row>
    <row r="1082" spans="19:19">
      <c r="S1082" s="6"/>
    </row>
    <row r="1083" spans="19:19">
      <c r="S1083" s="6"/>
    </row>
    <row r="1084" spans="19:19">
      <c r="S1084" s="6"/>
    </row>
    <row r="1085" spans="19:19">
      <c r="S1085" s="6"/>
    </row>
    <row r="1086" spans="19:19">
      <c r="S1086" s="6"/>
    </row>
    <row r="1087" spans="19:19">
      <c r="S1087" s="6"/>
    </row>
    <row r="1088" spans="19:19">
      <c r="S1088" s="6"/>
    </row>
    <row r="1089" spans="19:19">
      <c r="S1089" s="6"/>
    </row>
    <row r="1090" spans="19:19">
      <c r="S1090" s="6"/>
    </row>
    <row r="1091" spans="19:19">
      <c r="S1091" s="6"/>
    </row>
    <row r="1092" spans="19:19">
      <c r="S1092" s="6"/>
    </row>
    <row r="1093" spans="19:19">
      <c r="S1093" s="6"/>
    </row>
    <row r="1094" spans="19:19">
      <c r="S1094" s="6"/>
    </row>
    <row r="1095" spans="19:19">
      <c r="S1095" s="6"/>
    </row>
    <row r="1096" spans="19:19">
      <c r="S1096" s="6"/>
    </row>
    <row r="1097" spans="19:19">
      <c r="S1097" s="6"/>
    </row>
    <row r="1098" spans="19:19">
      <c r="S1098" s="6"/>
    </row>
    <row r="1099" spans="19:19">
      <c r="S1099" s="6"/>
    </row>
    <row r="1100" spans="19:19">
      <c r="S1100" s="6"/>
    </row>
    <row r="1101" spans="19:19">
      <c r="S1101" s="6"/>
    </row>
    <row r="1102" spans="19:19">
      <c r="S1102" s="6"/>
    </row>
    <row r="1103" spans="19:19">
      <c r="S1103" s="6"/>
    </row>
    <row r="1104" spans="19:19">
      <c r="S1104" s="6"/>
    </row>
    <row r="1105" spans="19:19">
      <c r="S1105" s="6"/>
    </row>
    <row r="1106" spans="19:19">
      <c r="S1106" s="6"/>
    </row>
    <row r="1107" spans="19:19">
      <c r="S1107" s="6"/>
    </row>
    <row r="1108" spans="19:19">
      <c r="S1108" s="6"/>
    </row>
    <row r="1109" spans="19:19">
      <c r="S1109" s="6"/>
    </row>
    <row r="1110" spans="19:19">
      <c r="S1110" s="6"/>
    </row>
    <row r="1111" spans="19:19">
      <c r="S1111" s="6"/>
    </row>
    <row r="1112" spans="19:19">
      <c r="S1112" s="6"/>
    </row>
    <row r="1113" spans="19:19">
      <c r="S1113" s="6"/>
    </row>
    <row r="1114" spans="19:19">
      <c r="S1114" s="6"/>
    </row>
    <row r="1115" spans="19:19">
      <c r="S1115" s="6"/>
    </row>
    <row r="1116" spans="19:19">
      <c r="S1116" s="6"/>
    </row>
    <row r="1117" spans="19:19">
      <c r="S1117" s="6"/>
    </row>
    <row r="1118" spans="19:19">
      <c r="S1118" s="6"/>
    </row>
    <row r="1119" spans="19:19">
      <c r="S1119" s="6"/>
    </row>
    <row r="1120" spans="19:19">
      <c r="S1120" s="6"/>
    </row>
    <row r="1121" spans="19:19">
      <c r="S1121" s="6"/>
    </row>
    <row r="1122" spans="19:19">
      <c r="S1122" s="6"/>
    </row>
    <row r="1123" spans="19:19">
      <c r="S1123" s="6"/>
    </row>
    <row r="1124" spans="19:19">
      <c r="S1124" s="6"/>
    </row>
    <row r="1125" spans="19:19">
      <c r="S1125" s="6"/>
    </row>
    <row r="1126" spans="19:19">
      <c r="S1126" s="6"/>
    </row>
    <row r="1127" spans="19:19">
      <c r="S1127" s="6"/>
    </row>
    <row r="1128" spans="19:19">
      <c r="S1128" s="6"/>
    </row>
    <row r="1129" spans="19:19">
      <c r="S1129" s="6"/>
    </row>
    <row r="1130" spans="19:19">
      <c r="S1130" s="6"/>
    </row>
    <row r="1131" spans="19:19">
      <c r="S1131" s="6"/>
    </row>
    <row r="1132" spans="19:19">
      <c r="S1132" s="6"/>
    </row>
    <row r="1133" spans="19:19">
      <c r="S1133" s="6"/>
    </row>
    <row r="1134" spans="19:19">
      <c r="S1134" s="6"/>
    </row>
    <row r="1135" spans="19:19">
      <c r="S1135" s="6"/>
    </row>
    <row r="1136" spans="19:19">
      <c r="S1136" s="6"/>
    </row>
    <row r="1137" spans="19:19">
      <c r="S1137" s="6"/>
    </row>
    <row r="1138" spans="19:19">
      <c r="S1138" s="6"/>
    </row>
    <row r="1139" spans="19:19">
      <c r="S1139" s="6"/>
    </row>
    <row r="1140" spans="19:19">
      <c r="S1140" s="6"/>
    </row>
    <row r="1141" spans="19:19">
      <c r="S1141" s="6"/>
    </row>
    <row r="1142" spans="19:19">
      <c r="S1142" s="6"/>
    </row>
    <row r="1143" spans="19:19">
      <c r="S1143" s="6"/>
    </row>
    <row r="1144" spans="19:19">
      <c r="S1144" s="6"/>
    </row>
    <row r="1145" spans="19:19">
      <c r="S1145" s="6"/>
    </row>
    <row r="1146" spans="19:19">
      <c r="S1146" s="6"/>
    </row>
    <row r="1147" spans="19:19">
      <c r="S1147" s="6"/>
    </row>
    <row r="1148" spans="19:19">
      <c r="S1148" s="6"/>
    </row>
    <row r="1149" spans="19:19">
      <c r="S1149" s="6"/>
    </row>
    <row r="1150" spans="19:19">
      <c r="S1150" s="6"/>
    </row>
    <row r="1151" spans="19:19">
      <c r="S1151" s="6"/>
    </row>
    <row r="1152" spans="19:19">
      <c r="S1152" s="6"/>
    </row>
    <row r="1153" spans="19:19">
      <c r="S1153" s="6"/>
    </row>
    <row r="1154" spans="19:19">
      <c r="S1154" s="6"/>
    </row>
    <row r="1155" spans="19:19">
      <c r="S1155" s="6"/>
    </row>
    <row r="1156" spans="19:19">
      <c r="S1156" s="6"/>
    </row>
    <row r="1157" spans="19:19">
      <c r="S1157" s="6"/>
    </row>
    <row r="1158" spans="19:19">
      <c r="S1158" s="6"/>
    </row>
    <row r="1159" spans="19:19">
      <c r="S1159" s="6"/>
    </row>
    <row r="1160" spans="19:19">
      <c r="S1160" s="6"/>
    </row>
    <row r="1161" spans="19:19">
      <c r="S1161" s="6"/>
    </row>
    <row r="1162" spans="19:19">
      <c r="S1162" s="6"/>
    </row>
    <row r="1163" spans="19:19">
      <c r="S1163" s="6"/>
    </row>
    <row r="1164" spans="19:19">
      <c r="S1164" s="6"/>
    </row>
    <row r="1165" spans="19:19">
      <c r="S1165" s="6"/>
    </row>
    <row r="1166" spans="19:19">
      <c r="S1166" s="6"/>
    </row>
    <row r="1167" spans="19:19">
      <c r="S1167" s="6"/>
    </row>
    <row r="1168" spans="19:19">
      <c r="S1168" s="6"/>
    </row>
    <row r="1169" spans="19:19">
      <c r="S1169" s="6"/>
    </row>
    <row r="1170" spans="19:19">
      <c r="S1170" s="6"/>
    </row>
    <row r="1171" spans="19:19">
      <c r="S1171" s="6"/>
    </row>
    <row r="1172" spans="19:19">
      <c r="S1172" s="6"/>
    </row>
    <row r="1173" spans="19:19">
      <c r="S1173" s="6"/>
    </row>
    <row r="1174" spans="19:19">
      <c r="S1174" s="6"/>
    </row>
    <row r="1175" spans="19:19">
      <c r="S1175" s="6"/>
    </row>
    <row r="1176" spans="19:19">
      <c r="S1176" s="6"/>
    </row>
    <row r="1177" spans="19:19">
      <c r="S1177" s="6"/>
    </row>
    <row r="1178" spans="19:19">
      <c r="S1178" s="6"/>
    </row>
    <row r="1179" spans="19:19">
      <c r="S1179" s="6"/>
    </row>
    <row r="1180" spans="19:19">
      <c r="S1180" s="6"/>
    </row>
    <row r="1181" spans="19:19">
      <c r="S1181" s="6"/>
    </row>
    <row r="1182" spans="19:19">
      <c r="S1182" s="6"/>
    </row>
    <row r="1183" spans="19:19">
      <c r="S1183" s="6"/>
    </row>
    <row r="1184" spans="19:19">
      <c r="S1184" s="6"/>
    </row>
    <row r="1185" spans="19:19">
      <c r="S1185" s="6"/>
    </row>
    <row r="1186" spans="19:19">
      <c r="S1186" s="6"/>
    </row>
    <row r="1187" spans="19:19">
      <c r="S1187" s="6"/>
    </row>
    <row r="1188" spans="19:19">
      <c r="S1188" s="6"/>
    </row>
    <row r="1189" spans="19:19">
      <c r="S1189" s="6"/>
    </row>
    <row r="1190" spans="19:19">
      <c r="S1190" s="6"/>
    </row>
    <row r="1191" spans="19:19">
      <c r="S1191" s="6"/>
    </row>
    <row r="1192" spans="19:19">
      <c r="S1192" s="6"/>
    </row>
    <row r="1193" spans="19:19">
      <c r="S1193" s="6"/>
    </row>
    <row r="1194" spans="19:19">
      <c r="S1194" s="6"/>
    </row>
    <row r="1195" spans="19:19">
      <c r="S1195" s="6"/>
    </row>
    <row r="1196" spans="19:19">
      <c r="S1196" s="6"/>
    </row>
    <row r="1197" spans="19:19">
      <c r="S1197" s="6"/>
    </row>
    <row r="1198" spans="19:19">
      <c r="S1198" s="6"/>
    </row>
    <row r="1199" spans="19:19">
      <c r="S1199" s="6"/>
    </row>
    <row r="1200" spans="19:19">
      <c r="S1200" s="6"/>
    </row>
    <row r="1201" spans="19:19">
      <c r="S1201" s="6"/>
    </row>
    <row r="1202" spans="19:19">
      <c r="S1202" s="6"/>
    </row>
    <row r="1203" spans="19:19">
      <c r="S1203" s="6"/>
    </row>
    <row r="1204" spans="19:19">
      <c r="S1204" s="6"/>
    </row>
    <row r="1205" spans="19:19">
      <c r="S1205" s="6"/>
    </row>
    <row r="1206" spans="19:19">
      <c r="S1206" s="6"/>
    </row>
    <row r="1207" spans="19:19">
      <c r="S1207" s="6"/>
    </row>
    <row r="1208" spans="19:19">
      <c r="S1208" s="6"/>
    </row>
    <row r="1209" spans="19:19">
      <c r="S1209" s="6"/>
    </row>
    <row r="1210" spans="19:19">
      <c r="S1210" s="6"/>
    </row>
    <row r="1211" spans="19:19">
      <c r="S1211" s="6"/>
    </row>
    <row r="1212" spans="19:19">
      <c r="S1212" s="6"/>
    </row>
    <row r="1213" spans="19:19">
      <c r="S1213" s="6"/>
    </row>
    <row r="1214" spans="19:19">
      <c r="S1214" s="6"/>
    </row>
    <row r="1215" spans="19:19">
      <c r="S1215" s="6"/>
    </row>
    <row r="1216" spans="19:19">
      <c r="S1216" s="6"/>
    </row>
    <row r="1217" spans="19:19">
      <c r="S1217" s="6"/>
    </row>
    <row r="1218" spans="19:19">
      <c r="S1218" s="6"/>
    </row>
    <row r="1219" spans="19:19">
      <c r="S1219" s="6"/>
    </row>
    <row r="1220" spans="19:19">
      <c r="S1220" s="6"/>
    </row>
    <row r="1221" spans="19:19">
      <c r="S1221" s="6"/>
    </row>
    <row r="1222" spans="19:19">
      <c r="S1222" s="6"/>
    </row>
    <row r="1223" spans="19:19">
      <c r="S1223" s="6"/>
    </row>
    <row r="1224" spans="19:19">
      <c r="S1224" s="6"/>
    </row>
    <row r="1225" spans="19:19">
      <c r="S1225" s="6"/>
    </row>
    <row r="1226" spans="19:19">
      <c r="S1226" s="6"/>
    </row>
    <row r="1227" spans="19:19">
      <c r="S1227" s="6"/>
    </row>
    <row r="1228" spans="19:19">
      <c r="S1228" s="6"/>
    </row>
    <row r="1229" spans="19:19">
      <c r="S1229" s="6"/>
    </row>
    <row r="1230" spans="19:19">
      <c r="S1230" s="6"/>
    </row>
    <row r="1231" spans="19:19">
      <c r="S1231" s="6"/>
    </row>
    <row r="1232" spans="19:19">
      <c r="S1232" s="6"/>
    </row>
    <row r="1233" spans="19:19">
      <c r="S1233" s="6"/>
    </row>
    <row r="1234" spans="19:19">
      <c r="S1234" s="6"/>
    </row>
    <row r="1235" spans="19:19">
      <c r="S1235" s="6"/>
    </row>
    <row r="1236" spans="19:19">
      <c r="S1236" s="6"/>
    </row>
    <row r="1237" spans="19:19">
      <c r="S1237" s="6"/>
    </row>
    <row r="1238" spans="19:19">
      <c r="S1238" s="6"/>
    </row>
    <row r="1239" spans="19:19">
      <c r="S1239" s="6"/>
    </row>
    <row r="1240" spans="19:19">
      <c r="S1240" s="6"/>
    </row>
    <row r="1241" spans="19:19">
      <c r="S1241" s="6"/>
    </row>
    <row r="1242" spans="19:19">
      <c r="S1242" s="6"/>
    </row>
    <row r="1243" spans="19:19">
      <c r="S1243" s="6"/>
    </row>
    <row r="1244" spans="19:19">
      <c r="S1244" s="6"/>
    </row>
    <row r="1245" spans="19:19">
      <c r="S1245" s="6"/>
    </row>
    <row r="1246" spans="19:19">
      <c r="S1246" s="6"/>
    </row>
    <row r="1247" spans="19:19">
      <c r="S1247" s="6"/>
    </row>
    <row r="1248" spans="19:19">
      <c r="S1248" s="6"/>
    </row>
    <row r="1249" spans="19:19">
      <c r="S1249" s="6"/>
    </row>
    <row r="1250" spans="19:19">
      <c r="S1250" s="6"/>
    </row>
    <row r="1251" spans="19:19">
      <c r="S1251" s="6"/>
    </row>
    <row r="1252" spans="19:19">
      <c r="S1252" s="6"/>
    </row>
    <row r="1253" spans="19:19">
      <c r="S1253" s="6"/>
    </row>
    <row r="1254" spans="19:19">
      <c r="S1254" s="6"/>
    </row>
    <row r="1255" spans="19:19">
      <c r="S1255" s="6"/>
    </row>
    <row r="1256" spans="19:19">
      <c r="S1256" s="6"/>
    </row>
    <row r="1257" spans="19:19">
      <c r="S1257" s="6"/>
    </row>
    <row r="1258" spans="19:19">
      <c r="S1258" s="6"/>
    </row>
    <row r="1259" spans="19:19">
      <c r="S1259" s="6"/>
    </row>
    <row r="1260" spans="19:19">
      <c r="S1260" s="6"/>
    </row>
    <row r="1261" spans="19:19">
      <c r="S1261" s="6"/>
    </row>
    <row r="1262" spans="19:19">
      <c r="S1262" s="6"/>
    </row>
    <row r="1263" spans="19:19">
      <c r="S1263" s="6"/>
    </row>
    <row r="1264" spans="19:19">
      <c r="S1264" s="6"/>
    </row>
    <row r="1265" spans="19:19">
      <c r="S1265" s="6"/>
    </row>
    <row r="1266" spans="19:19">
      <c r="S1266" s="6"/>
    </row>
    <row r="1267" spans="19:19">
      <c r="S1267" s="6"/>
    </row>
    <row r="1268" spans="19:19">
      <c r="S1268" s="6"/>
    </row>
    <row r="1269" spans="19:19">
      <c r="S1269" s="6"/>
    </row>
    <row r="1270" spans="19:19">
      <c r="S1270" s="6"/>
    </row>
    <row r="1271" spans="19:19">
      <c r="S1271" s="6"/>
    </row>
    <row r="1272" spans="19:19">
      <c r="S1272" s="6"/>
    </row>
    <row r="1273" spans="19:19">
      <c r="S1273" s="6"/>
    </row>
    <row r="1274" spans="19:19">
      <c r="S1274" s="6"/>
    </row>
    <row r="1275" spans="19:19">
      <c r="S1275" s="6"/>
    </row>
    <row r="1276" spans="19:19">
      <c r="S1276" s="6"/>
    </row>
    <row r="1277" spans="19:19">
      <c r="S1277" s="6"/>
    </row>
    <row r="1278" spans="19:19">
      <c r="S1278" s="6"/>
    </row>
    <row r="1279" spans="19:19">
      <c r="S1279" s="6"/>
    </row>
    <row r="1280" spans="19:19">
      <c r="S1280" s="6"/>
    </row>
    <row r="1281" spans="19:19">
      <c r="S1281" s="6"/>
    </row>
    <row r="1282" spans="19:19">
      <c r="S1282" s="6"/>
    </row>
    <row r="1283" spans="19:19">
      <c r="S1283" s="6"/>
    </row>
    <row r="1284" spans="19:19">
      <c r="S1284" s="6"/>
    </row>
    <row r="1285" spans="19:19">
      <c r="S1285" s="6"/>
    </row>
    <row r="1286" spans="19:19">
      <c r="S1286" s="6"/>
    </row>
    <row r="1287" spans="19:19">
      <c r="S1287" s="6"/>
    </row>
    <row r="1288" spans="19:19">
      <c r="S1288" s="6"/>
    </row>
    <row r="1289" spans="19:19">
      <c r="S1289" s="6"/>
    </row>
    <row r="1290" spans="19:19">
      <c r="S1290" s="6"/>
    </row>
    <row r="1291" spans="19:19">
      <c r="S1291" s="6"/>
    </row>
    <row r="1292" spans="19:19">
      <c r="S1292" s="6"/>
    </row>
    <row r="1293" spans="19:19">
      <c r="S1293" s="6"/>
    </row>
    <row r="1294" spans="19:19">
      <c r="S1294" s="6"/>
    </row>
    <row r="1295" spans="19:19">
      <c r="S1295" s="6"/>
    </row>
    <row r="1296" spans="19:19">
      <c r="S1296" s="6"/>
    </row>
    <row r="1297" spans="19:19">
      <c r="S1297" s="6"/>
    </row>
    <row r="1298" spans="19:19">
      <c r="S1298" s="6"/>
    </row>
    <row r="1299" spans="19:19">
      <c r="S1299" s="6"/>
    </row>
    <row r="1300" spans="19:19">
      <c r="S1300" s="6"/>
    </row>
    <row r="1301" spans="19:19">
      <c r="S1301" s="6"/>
    </row>
    <row r="1302" spans="19:19">
      <c r="S1302" s="6"/>
    </row>
    <row r="1303" spans="19:19">
      <c r="S1303" s="6"/>
    </row>
    <row r="1304" spans="19:19">
      <c r="S1304" s="6"/>
    </row>
    <row r="1305" spans="19:19">
      <c r="S1305" s="6"/>
    </row>
    <row r="1306" spans="19:19">
      <c r="S1306" s="6"/>
    </row>
    <row r="1307" spans="19:19">
      <c r="S1307" s="6"/>
    </row>
    <row r="1308" spans="19:19">
      <c r="S1308" s="6"/>
    </row>
    <row r="1309" spans="19:19">
      <c r="S1309" s="6"/>
    </row>
    <row r="1310" spans="19:19">
      <c r="S1310" s="6"/>
    </row>
    <row r="1311" spans="19:19">
      <c r="S1311" s="6"/>
    </row>
    <row r="1312" spans="19:19">
      <c r="S1312" s="6"/>
    </row>
    <row r="1313" spans="19:19">
      <c r="S1313" s="6"/>
    </row>
    <row r="1314" spans="19:19">
      <c r="S1314" s="6"/>
    </row>
    <row r="1315" spans="19:19">
      <c r="S1315" s="6"/>
    </row>
    <row r="1316" spans="19:19">
      <c r="S1316" s="6"/>
    </row>
    <row r="1317" spans="19:19">
      <c r="S1317" s="6"/>
    </row>
    <row r="1318" spans="19:19">
      <c r="S1318" s="6"/>
    </row>
    <row r="1319" spans="19:19">
      <c r="S1319" s="6"/>
    </row>
    <row r="1320" spans="19:19">
      <c r="S1320" s="6"/>
    </row>
    <row r="1321" spans="19:19">
      <c r="S1321" s="6"/>
    </row>
    <row r="1322" spans="19:19">
      <c r="S1322" s="6"/>
    </row>
    <row r="1323" spans="19:19">
      <c r="S1323" s="6"/>
    </row>
    <row r="1324" spans="19:19">
      <c r="S1324" s="6"/>
    </row>
    <row r="1325" spans="19:19">
      <c r="S1325" s="6"/>
    </row>
    <row r="1326" spans="19:19">
      <c r="S1326" s="6"/>
    </row>
    <row r="1327" spans="19:19">
      <c r="S1327" s="6"/>
    </row>
    <row r="1328" spans="19:19">
      <c r="S1328" s="6"/>
    </row>
    <row r="1329" spans="19:19">
      <c r="S1329" s="6"/>
    </row>
    <row r="1330" spans="19:19">
      <c r="S1330" s="6"/>
    </row>
    <row r="1331" spans="19:19">
      <c r="S1331" s="6"/>
    </row>
    <row r="1332" spans="19:19">
      <c r="S1332" s="6"/>
    </row>
    <row r="1333" spans="19:19">
      <c r="S1333" s="6"/>
    </row>
    <row r="1334" spans="19:19">
      <c r="S1334" s="6"/>
    </row>
    <row r="1335" spans="19:19">
      <c r="S1335" s="6"/>
    </row>
    <row r="1336" spans="19:19">
      <c r="S1336" s="6"/>
    </row>
    <row r="1337" spans="19:19">
      <c r="S1337" s="6"/>
    </row>
    <row r="1338" spans="19:19">
      <c r="S1338" s="6"/>
    </row>
    <row r="1339" spans="19:19">
      <c r="S1339" s="6"/>
    </row>
    <row r="1340" spans="19:19">
      <c r="S1340" s="6"/>
    </row>
    <row r="1341" spans="19:19">
      <c r="S1341" s="6"/>
    </row>
    <row r="1342" spans="19:19">
      <c r="S1342" s="6"/>
    </row>
    <row r="1343" spans="19:19">
      <c r="S1343" s="6"/>
    </row>
    <row r="1344" spans="19:19">
      <c r="S1344" s="6"/>
    </row>
    <row r="1345" spans="19:19">
      <c r="S1345" s="6"/>
    </row>
    <row r="1346" spans="19:19">
      <c r="S1346" s="6"/>
    </row>
    <row r="1347" spans="19:19">
      <c r="S1347" s="6"/>
    </row>
    <row r="1348" spans="19:19">
      <c r="S1348" s="6"/>
    </row>
    <row r="1349" spans="19:19">
      <c r="S1349" s="6"/>
    </row>
    <row r="1350" spans="19:19">
      <c r="S1350" s="6"/>
    </row>
    <row r="1351" spans="19:19">
      <c r="S1351" s="6"/>
    </row>
    <row r="1352" spans="19:19">
      <c r="S1352" s="6"/>
    </row>
    <row r="1353" spans="19:19">
      <c r="S1353" s="6"/>
    </row>
    <row r="1354" spans="19:19">
      <c r="S1354" s="6"/>
    </row>
    <row r="1355" spans="19:19">
      <c r="S1355" s="6"/>
    </row>
    <row r="1356" spans="19:19">
      <c r="S1356" s="6"/>
    </row>
    <row r="1357" spans="19:19">
      <c r="S1357" s="6"/>
    </row>
    <row r="1358" spans="19:19">
      <c r="S1358" s="6"/>
    </row>
    <row r="1359" spans="19:19">
      <c r="S1359" s="6"/>
    </row>
    <row r="1360" spans="19:19">
      <c r="S1360" s="6"/>
    </row>
    <row r="1361" spans="19:19">
      <c r="S1361" s="6"/>
    </row>
    <row r="1362" spans="19:19">
      <c r="S1362" s="6"/>
    </row>
    <row r="1363" spans="19:19">
      <c r="S1363" s="6"/>
    </row>
    <row r="1364" spans="19:19">
      <c r="S1364" s="6"/>
    </row>
    <row r="1365" spans="19:19">
      <c r="S1365" s="6"/>
    </row>
    <row r="1366" spans="19:19">
      <c r="S1366" s="6"/>
    </row>
    <row r="1367" spans="19:19">
      <c r="S1367" s="6"/>
    </row>
    <row r="1368" spans="19:19">
      <c r="S1368" s="6"/>
    </row>
    <row r="1369" spans="19:19">
      <c r="S1369" s="6"/>
    </row>
    <row r="1370" spans="19:19">
      <c r="S1370" s="6"/>
    </row>
    <row r="1371" spans="19:19">
      <c r="S1371" s="6"/>
    </row>
    <row r="1372" spans="19:19">
      <c r="S1372" s="6"/>
    </row>
    <row r="1373" spans="19:19">
      <c r="S1373" s="6"/>
    </row>
    <row r="1374" spans="19:19">
      <c r="S1374" s="6"/>
    </row>
    <row r="1375" spans="19:19">
      <c r="S1375" s="6"/>
    </row>
    <row r="1376" spans="19:19">
      <c r="S1376" s="6"/>
    </row>
    <row r="1377" spans="19:19">
      <c r="S1377" s="6"/>
    </row>
    <row r="1378" spans="19:19">
      <c r="S1378" s="6"/>
    </row>
    <row r="1379" spans="19:19">
      <c r="S1379" s="6"/>
    </row>
    <row r="1380" spans="19:19">
      <c r="S1380" s="6"/>
    </row>
    <row r="1381" spans="19:19">
      <c r="S1381" s="6"/>
    </row>
    <row r="1382" spans="19:19">
      <c r="S1382" s="6"/>
    </row>
    <row r="1383" spans="19:19">
      <c r="S1383" s="6"/>
    </row>
    <row r="1384" spans="19:19">
      <c r="S1384" s="6"/>
    </row>
    <row r="1385" spans="19:19">
      <c r="S1385" s="6"/>
    </row>
    <row r="1386" spans="19:19">
      <c r="S1386" s="6"/>
    </row>
    <row r="1387" spans="19:19">
      <c r="S1387" s="6"/>
    </row>
    <row r="1388" spans="19:19">
      <c r="S1388" s="6"/>
    </row>
    <row r="1389" spans="19:19">
      <c r="S1389" s="6"/>
    </row>
    <row r="1390" spans="19:19">
      <c r="S1390" s="6"/>
    </row>
    <row r="1391" spans="19:19">
      <c r="S1391" s="6"/>
    </row>
    <row r="1392" spans="19:19">
      <c r="S1392" s="6"/>
    </row>
    <row r="1393" spans="19:19">
      <c r="S1393" s="6"/>
    </row>
    <row r="1394" spans="19:19">
      <c r="S1394" s="6"/>
    </row>
    <row r="1395" spans="19:19">
      <c r="S1395" s="6"/>
    </row>
    <row r="1396" spans="19:19">
      <c r="S1396" s="6"/>
    </row>
    <row r="1397" spans="19:19">
      <c r="S1397" s="6"/>
    </row>
    <row r="1398" spans="19:19">
      <c r="S1398" s="6"/>
    </row>
    <row r="1399" spans="19:19">
      <c r="S1399" s="6"/>
    </row>
    <row r="1400" spans="19:19">
      <c r="S1400" s="6"/>
    </row>
    <row r="1401" spans="19:19">
      <c r="S1401" s="6"/>
    </row>
    <row r="1402" spans="19:19">
      <c r="S1402" s="6"/>
    </row>
    <row r="1403" spans="19:19">
      <c r="S1403" s="6"/>
    </row>
    <row r="1404" spans="19:19">
      <c r="S1404" s="6"/>
    </row>
    <row r="1405" spans="19:19">
      <c r="S1405" s="6"/>
    </row>
    <row r="1406" spans="19:19">
      <c r="S1406" s="6"/>
    </row>
    <row r="1407" spans="19:19">
      <c r="S1407" s="6"/>
    </row>
    <row r="1408" spans="19:19">
      <c r="S1408" s="6"/>
    </row>
    <row r="1409" spans="19:19">
      <c r="S1409" s="6"/>
    </row>
    <row r="1410" spans="19:19">
      <c r="S1410" s="6"/>
    </row>
    <row r="1411" spans="19:19">
      <c r="S1411" s="6"/>
    </row>
    <row r="1412" spans="19:19">
      <c r="S1412" s="6"/>
    </row>
    <row r="1413" spans="19:19">
      <c r="S1413" s="6"/>
    </row>
    <row r="1414" spans="19:19">
      <c r="S1414" s="6"/>
    </row>
    <row r="1415" spans="19:19">
      <c r="S1415" s="6"/>
    </row>
    <row r="1416" spans="19:19">
      <c r="S1416" s="6"/>
    </row>
    <row r="1417" spans="19:19">
      <c r="S1417" s="6"/>
    </row>
    <row r="1418" spans="19:19">
      <c r="S1418" s="6"/>
    </row>
    <row r="1419" spans="19:19">
      <c r="S1419" s="6"/>
    </row>
    <row r="1420" spans="19:19">
      <c r="S1420" s="6"/>
    </row>
    <row r="1421" spans="19:19">
      <c r="S1421" s="6"/>
    </row>
    <row r="1422" spans="19:19">
      <c r="S1422" s="6"/>
    </row>
    <row r="1423" spans="19:19">
      <c r="S1423" s="6"/>
    </row>
    <row r="1424" spans="19:19">
      <c r="S1424" s="6"/>
    </row>
    <row r="1425" spans="19:19">
      <c r="S1425" s="6"/>
    </row>
    <row r="1426" spans="19:19">
      <c r="S1426" s="6"/>
    </row>
    <row r="1427" spans="19:19">
      <c r="S1427" s="6"/>
    </row>
    <row r="1428" spans="19:19">
      <c r="S1428" s="6"/>
    </row>
    <row r="1429" spans="19:19">
      <c r="S1429" s="6"/>
    </row>
    <row r="1430" spans="19:19">
      <c r="S1430" s="6"/>
    </row>
    <row r="1431" spans="19:19">
      <c r="S1431" s="6"/>
    </row>
    <row r="1432" spans="19:19">
      <c r="S1432" s="6"/>
    </row>
    <row r="1433" spans="19:19">
      <c r="S1433" s="6"/>
    </row>
    <row r="1434" spans="19:19">
      <c r="S1434" s="6"/>
    </row>
    <row r="1435" spans="19:19">
      <c r="S1435" s="6"/>
    </row>
    <row r="1436" spans="19:19">
      <c r="S1436" s="6"/>
    </row>
    <row r="1437" spans="19:19">
      <c r="S1437" s="6"/>
    </row>
    <row r="1438" spans="19:19">
      <c r="S1438" s="6"/>
    </row>
    <row r="1439" spans="19:19">
      <c r="S1439" s="6"/>
    </row>
    <row r="1440" spans="19:19">
      <c r="S1440" s="6"/>
    </row>
    <row r="1441" spans="19:19">
      <c r="S1441" s="6"/>
    </row>
    <row r="1442" spans="19:19">
      <c r="S1442" s="6"/>
    </row>
    <row r="1443" spans="19:19">
      <c r="S1443" s="6"/>
    </row>
    <row r="1444" spans="19:19">
      <c r="S1444" s="6"/>
    </row>
    <row r="1445" spans="19:19">
      <c r="S1445" s="6"/>
    </row>
    <row r="1446" spans="19:19">
      <c r="S1446" s="6"/>
    </row>
    <row r="1447" spans="19:19">
      <c r="S1447" s="6"/>
    </row>
    <row r="1448" spans="19:19">
      <c r="S1448" s="6"/>
    </row>
    <row r="1449" spans="19:19">
      <c r="S1449" s="6"/>
    </row>
    <row r="1450" spans="19:19">
      <c r="S1450" s="6"/>
    </row>
    <row r="1451" spans="19:19">
      <c r="S1451" s="6"/>
    </row>
    <row r="1452" spans="19:19">
      <c r="S1452" s="6"/>
    </row>
    <row r="1453" spans="19:19">
      <c r="S1453" s="6"/>
    </row>
    <row r="1454" spans="19:19">
      <c r="S1454" s="6"/>
    </row>
    <row r="1455" spans="19:19">
      <c r="S1455" s="6"/>
    </row>
    <row r="1456" spans="19:19">
      <c r="S1456" s="6"/>
    </row>
    <row r="1457" spans="19:19">
      <c r="S1457" s="6"/>
    </row>
    <row r="1458" spans="19:19">
      <c r="S1458" s="6"/>
    </row>
    <row r="1459" spans="19:19">
      <c r="S1459" s="6"/>
    </row>
    <row r="1460" spans="19:19">
      <c r="S1460" s="6"/>
    </row>
    <row r="1461" spans="19:19">
      <c r="S1461" s="6"/>
    </row>
    <row r="1462" spans="19:19">
      <c r="S1462" s="6"/>
    </row>
    <row r="1463" spans="19:19">
      <c r="S1463" s="6"/>
    </row>
    <row r="1464" spans="19:19">
      <c r="S1464" s="6"/>
    </row>
    <row r="1465" spans="19:19">
      <c r="S1465" s="6"/>
    </row>
    <row r="1466" spans="19:19">
      <c r="S1466" s="6"/>
    </row>
    <row r="1467" spans="19:19">
      <c r="S1467" s="6"/>
    </row>
    <row r="1468" spans="19:19">
      <c r="S1468" s="6"/>
    </row>
    <row r="1469" spans="19:19">
      <c r="S1469" s="6"/>
    </row>
    <row r="1470" spans="19:19">
      <c r="S1470" s="6"/>
    </row>
    <row r="1471" spans="19:19">
      <c r="S1471" s="6"/>
    </row>
    <row r="1472" spans="19:19">
      <c r="S1472" s="6"/>
    </row>
    <row r="1473" spans="19:19">
      <c r="S1473" s="6"/>
    </row>
    <row r="1474" spans="19:19">
      <c r="S1474" s="6"/>
    </row>
    <row r="1475" spans="19:19">
      <c r="S1475" s="6"/>
    </row>
    <row r="1476" spans="19:19">
      <c r="S1476" s="6"/>
    </row>
    <row r="1477" spans="19:19">
      <c r="S1477" s="6"/>
    </row>
    <row r="1478" spans="19:19">
      <c r="S1478" s="6"/>
    </row>
    <row r="1479" spans="19:19">
      <c r="S1479" s="6"/>
    </row>
    <row r="1480" spans="19:19">
      <c r="S1480" s="6"/>
    </row>
    <row r="1481" spans="19:19">
      <c r="S1481" s="6"/>
    </row>
    <row r="1482" spans="19:19">
      <c r="S1482" s="6"/>
    </row>
    <row r="1483" spans="19:19">
      <c r="S1483" s="6"/>
    </row>
    <row r="1484" spans="19:19">
      <c r="S1484" s="6"/>
    </row>
    <row r="1485" spans="19:19">
      <c r="S1485" s="6"/>
    </row>
    <row r="1486" spans="19:19">
      <c r="S1486" s="6"/>
    </row>
    <row r="1487" spans="19:19">
      <c r="S1487" s="6"/>
    </row>
    <row r="1488" spans="19:19">
      <c r="S1488" s="6"/>
    </row>
    <row r="1489" spans="19:19">
      <c r="S1489" s="6"/>
    </row>
    <row r="1490" spans="19:19">
      <c r="S1490" s="6"/>
    </row>
    <row r="1491" spans="19:19">
      <c r="S1491" s="6"/>
    </row>
    <row r="1492" spans="19:19">
      <c r="S1492" s="6"/>
    </row>
    <row r="1493" spans="19:19">
      <c r="S1493" s="6"/>
    </row>
    <row r="1494" spans="19:19">
      <c r="S1494" s="6"/>
    </row>
    <row r="1495" spans="19:19">
      <c r="S1495" s="6"/>
    </row>
    <row r="1496" spans="19:19">
      <c r="S1496" s="6"/>
    </row>
    <row r="1497" spans="19:19">
      <c r="S1497" s="6"/>
    </row>
    <row r="1498" spans="19:19">
      <c r="S1498" s="6"/>
    </row>
    <row r="1499" spans="19:19">
      <c r="S1499" s="6"/>
    </row>
    <row r="1500" spans="19:19">
      <c r="S1500" s="6"/>
    </row>
    <row r="1501" spans="19:19">
      <c r="S1501" s="6"/>
    </row>
    <row r="1502" spans="19:19">
      <c r="S1502" s="6"/>
    </row>
    <row r="1503" spans="19:19">
      <c r="S1503" s="6"/>
    </row>
    <row r="1504" spans="19:19">
      <c r="S1504" s="6"/>
    </row>
    <row r="1505" spans="19:19">
      <c r="S1505" s="6"/>
    </row>
    <row r="1506" spans="19:19">
      <c r="S1506" s="6"/>
    </row>
    <row r="1507" spans="19:19">
      <c r="S1507" s="6"/>
    </row>
    <row r="1508" spans="19:19">
      <c r="S1508" s="6"/>
    </row>
    <row r="1509" spans="19:19">
      <c r="S1509" s="6"/>
    </row>
    <row r="1510" spans="19:19">
      <c r="S1510" s="6"/>
    </row>
    <row r="1511" spans="19:19">
      <c r="S1511" s="6"/>
    </row>
    <row r="1512" spans="19:19">
      <c r="S1512" s="6"/>
    </row>
    <row r="1513" spans="19:19">
      <c r="S1513" s="6"/>
    </row>
    <row r="1514" spans="19:19">
      <c r="S1514" s="6"/>
    </row>
    <row r="1515" spans="19:19">
      <c r="S1515" s="6"/>
    </row>
    <row r="1516" spans="19:19">
      <c r="S1516" s="6"/>
    </row>
    <row r="1517" spans="19:19">
      <c r="S1517" s="6"/>
    </row>
    <row r="1518" spans="19:19">
      <c r="S1518" s="6"/>
    </row>
    <row r="1519" spans="19:19">
      <c r="S1519" s="6"/>
    </row>
    <row r="1520" spans="19:19">
      <c r="S1520" s="6"/>
    </row>
    <row r="1521" spans="19:19">
      <c r="S1521" s="6"/>
    </row>
    <row r="1522" spans="19:19">
      <c r="S1522" s="6"/>
    </row>
    <row r="1523" spans="19:19">
      <c r="S1523" s="6"/>
    </row>
    <row r="1524" spans="19:19">
      <c r="S1524" s="6"/>
    </row>
    <row r="1525" spans="19:19">
      <c r="S1525" s="6"/>
    </row>
    <row r="1526" spans="19:19">
      <c r="S1526" s="6"/>
    </row>
    <row r="1527" spans="19:19">
      <c r="S1527" s="6"/>
    </row>
    <row r="1528" spans="19:19">
      <c r="S1528" s="6"/>
    </row>
    <row r="1529" spans="19:19">
      <c r="S1529" s="6"/>
    </row>
    <row r="1530" spans="19:19">
      <c r="S1530" s="6"/>
    </row>
    <row r="1531" spans="19:19">
      <c r="S1531" s="6"/>
    </row>
    <row r="1532" spans="19:19">
      <c r="S1532" s="6"/>
    </row>
    <row r="1533" spans="19:19">
      <c r="S1533" s="6"/>
    </row>
    <row r="1534" spans="19:19">
      <c r="S1534" s="6"/>
    </row>
    <row r="1535" spans="19:19">
      <c r="S1535" s="6"/>
    </row>
    <row r="1536" spans="19:19">
      <c r="S1536" s="6"/>
    </row>
    <row r="1537" spans="19:19">
      <c r="S1537" s="6"/>
    </row>
    <row r="1538" spans="19:19">
      <c r="S1538" s="6"/>
    </row>
    <row r="1539" spans="19:19">
      <c r="S1539" s="6"/>
    </row>
    <row r="1540" spans="19:19">
      <c r="S1540" s="6"/>
    </row>
    <row r="1541" spans="19:19">
      <c r="S1541" s="6"/>
    </row>
    <row r="1542" spans="19:19">
      <c r="S1542" s="6"/>
    </row>
    <row r="1543" spans="19:19">
      <c r="S1543" s="6"/>
    </row>
    <row r="1544" spans="19:19">
      <c r="S1544" s="6"/>
    </row>
    <row r="1545" spans="19:19">
      <c r="S1545" s="6"/>
    </row>
    <row r="1546" spans="19:19">
      <c r="S1546" s="6"/>
    </row>
    <row r="1547" spans="19:19">
      <c r="S1547" s="6"/>
    </row>
    <row r="1548" spans="19:19">
      <c r="S1548" s="6"/>
    </row>
    <row r="1549" spans="19:19">
      <c r="S1549" s="6"/>
    </row>
    <row r="1550" spans="19:19">
      <c r="S1550" s="6"/>
    </row>
    <row r="1551" spans="19:19">
      <c r="S1551" s="6"/>
    </row>
    <row r="1552" spans="19:19">
      <c r="S1552" s="6"/>
    </row>
    <row r="1553" spans="19:19">
      <c r="S1553" s="6"/>
    </row>
    <row r="1554" spans="19:19">
      <c r="S1554" s="6"/>
    </row>
    <row r="1555" spans="19:19">
      <c r="S1555" s="6"/>
    </row>
    <row r="1556" spans="19:19">
      <c r="S1556" s="6"/>
    </row>
    <row r="1557" spans="19:19">
      <c r="S1557" s="6"/>
    </row>
    <row r="1558" spans="19:19">
      <c r="S1558" s="6"/>
    </row>
    <row r="1559" spans="19:19">
      <c r="S1559" s="6"/>
    </row>
    <row r="1560" spans="19:19">
      <c r="S1560" s="6"/>
    </row>
    <row r="1561" spans="19:19">
      <c r="S1561" s="6"/>
    </row>
    <row r="1562" spans="19:19">
      <c r="S1562" s="6"/>
    </row>
    <row r="1563" spans="19:19">
      <c r="S1563" s="6"/>
    </row>
    <row r="1564" spans="19:19">
      <c r="S1564" s="6"/>
    </row>
    <row r="1565" spans="19:19">
      <c r="S1565" s="6"/>
    </row>
    <row r="1566" spans="19:19">
      <c r="S1566" s="6"/>
    </row>
    <row r="1567" spans="19:19">
      <c r="S1567" s="6"/>
    </row>
    <row r="1568" spans="19:19">
      <c r="S1568" s="6"/>
    </row>
    <row r="1569" spans="19:19">
      <c r="S1569" s="6"/>
    </row>
    <row r="1570" spans="19:19">
      <c r="S1570" s="6"/>
    </row>
    <row r="1571" spans="19:19">
      <c r="S1571" s="6"/>
    </row>
    <row r="1572" spans="19:19">
      <c r="S1572" s="6"/>
    </row>
    <row r="1573" spans="19:19">
      <c r="S1573" s="6"/>
    </row>
    <row r="1574" spans="19:19">
      <c r="S1574" s="6"/>
    </row>
    <row r="1575" spans="19:19">
      <c r="S1575" s="6"/>
    </row>
    <row r="1576" spans="19:19">
      <c r="S1576" s="6"/>
    </row>
    <row r="1577" spans="19:19">
      <c r="S1577" s="6"/>
    </row>
    <row r="1578" spans="19:19">
      <c r="S1578" s="6"/>
    </row>
    <row r="1579" spans="19:19">
      <c r="S1579" s="6"/>
    </row>
    <row r="1580" spans="19:19">
      <c r="S1580" s="6"/>
    </row>
    <row r="1581" spans="19:19">
      <c r="S1581" s="6"/>
    </row>
    <row r="1582" spans="19:19">
      <c r="S1582" s="6"/>
    </row>
    <row r="1583" spans="19:19">
      <c r="S1583" s="6"/>
    </row>
    <row r="1584" spans="19:19">
      <c r="S1584" s="6"/>
    </row>
    <row r="1585" spans="19:19">
      <c r="S1585" s="6"/>
    </row>
    <row r="1586" spans="19:19">
      <c r="S1586" s="6"/>
    </row>
    <row r="1587" spans="19:19">
      <c r="S1587" s="6"/>
    </row>
    <row r="1588" spans="19:19">
      <c r="S1588" s="6"/>
    </row>
    <row r="1589" spans="19:19">
      <c r="S1589" s="6"/>
    </row>
    <row r="1590" spans="19:19">
      <c r="S1590" s="6"/>
    </row>
    <row r="1591" spans="19:19">
      <c r="S1591" s="6"/>
    </row>
    <row r="1592" spans="19:19">
      <c r="S1592" s="6"/>
    </row>
    <row r="1593" spans="19:19">
      <c r="S1593" s="6"/>
    </row>
    <row r="1594" spans="19:19">
      <c r="S1594" s="6"/>
    </row>
    <row r="1595" spans="19:19">
      <c r="S1595" s="6"/>
    </row>
    <row r="1596" spans="19:19">
      <c r="S1596" s="6"/>
    </row>
    <row r="1597" spans="19:19">
      <c r="S1597" s="6"/>
    </row>
    <row r="1598" spans="19:19">
      <c r="S1598" s="6"/>
    </row>
    <row r="1599" spans="19:19">
      <c r="S1599" s="6"/>
    </row>
    <row r="1600" spans="19:19">
      <c r="S1600" s="6"/>
    </row>
    <row r="1601" spans="19:19">
      <c r="S1601" s="6"/>
    </row>
    <row r="1602" spans="19:19">
      <c r="S1602" s="6"/>
    </row>
    <row r="1603" spans="19:19">
      <c r="S1603" s="6"/>
    </row>
    <row r="1604" spans="19:19">
      <c r="S1604" s="6"/>
    </row>
    <row r="1605" spans="19:19">
      <c r="S1605" s="6"/>
    </row>
    <row r="1606" spans="19:19">
      <c r="S1606" s="6"/>
    </row>
    <row r="1607" spans="19:19">
      <c r="S1607" s="6"/>
    </row>
    <row r="1608" spans="19:19">
      <c r="S1608" s="6"/>
    </row>
    <row r="1609" spans="19:19">
      <c r="S1609" s="6"/>
    </row>
    <row r="1610" spans="19:19">
      <c r="S1610" s="6"/>
    </row>
    <row r="1611" spans="19:19">
      <c r="S1611" s="6"/>
    </row>
    <row r="1612" spans="19:19">
      <c r="S1612" s="6"/>
    </row>
    <row r="1613" spans="19:19">
      <c r="S1613" s="6"/>
    </row>
    <row r="1614" spans="19:19">
      <c r="S1614" s="6"/>
    </row>
    <row r="1615" spans="19:19">
      <c r="S1615" s="6"/>
    </row>
    <row r="1616" spans="19:19">
      <c r="S1616" s="6"/>
    </row>
    <row r="1617" spans="19:19">
      <c r="S1617" s="6"/>
    </row>
    <row r="1618" spans="19:19">
      <c r="S1618" s="6"/>
    </row>
    <row r="1619" spans="19:19">
      <c r="S1619" s="6"/>
    </row>
    <row r="1620" spans="19:19">
      <c r="S1620" s="6"/>
    </row>
    <row r="1621" spans="19:19">
      <c r="S1621" s="6"/>
    </row>
    <row r="1622" spans="19:19">
      <c r="S1622" s="6"/>
    </row>
    <row r="1623" spans="19:19">
      <c r="S1623" s="6"/>
    </row>
    <row r="1624" spans="19:19">
      <c r="S1624" s="6"/>
    </row>
    <row r="1625" spans="19:19">
      <c r="S1625" s="6"/>
    </row>
    <row r="1626" spans="19:19">
      <c r="S1626" s="6"/>
    </row>
    <row r="1627" spans="19:19">
      <c r="S1627" s="6"/>
    </row>
    <row r="1628" spans="19:19">
      <c r="S1628" s="6"/>
    </row>
    <row r="1629" spans="19:19">
      <c r="S1629" s="6"/>
    </row>
    <row r="1630" spans="19:19">
      <c r="S1630" s="6"/>
    </row>
    <row r="1631" spans="19:19">
      <c r="S1631" s="6"/>
    </row>
    <row r="1632" spans="19:19">
      <c r="S1632" s="6"/>
    </row>
    <row r="1633" spans="19:19">
      <c r="S1633" s="6"/>
    </row>
    <row r="1634" spans="19:19">
      <c r="S1634" s="6"/>
    </row>
    <row r="1635" spans="19:19">
      <c r="S1635" s="6"/>
    </row>
    <row r="1636" spans="19:19">
      <c r="S1636" s="6"/>
    </row>
    <row r="1637" spans="19:19">
      <c r="S1637" s="6"/>
    </row>
    <row r="1638" spans="19:19">
      <c r="S1638" s="6"/>
    </row>
    <row r="1639" spans="19:19">
      <c r="S1639" s="6"/>
    </row>
    <row r="1640" spans="19:19">
      <c r="S1640" s="6"/>
    </row>
    <row r="1641" spans="19:19">
      <c r="S1641" s="6"/>
    </row>
    <row r="1642" spans="19:19">
      <c r="S1642" s="6"/>
    </row>
    <row r="1643" spans="19:19">
      <c r="S1643" s="6"/>
    </row>
    <row r="1644" spans="19:19">
      <c r="S1644" s="6"/>
    </row>
    <row r="1645" spans="19:19">
      <c r="S1645" s="6"/>
    </row>
    <row r="1646" spans="19:19">
      <c r="S1646" s="6"/>
    </row>
    <row r="1647" spans="19:19">
      <c r="S1647" s="6"/>
    </row>
    <row r="1648" spans="19:19">
      <c r="S1648" s="6"/>
    </row>
    <row r="1649" spans="19:19">
      <c r="S1649" s="6"/>
    </row>
    <row r="1650" spans="19:19">
      <c r="S1650" s="6"/>
    </row>
    <row r="1651" spans="19:19">
      <c r="S1651" s="6"/>
    </row>
    <row r="1652" spans="19:19">
      <c r="S1652" s="6"/>
    </row>
    <row r="1653" spans="19:19">
      <c r="S1653" s="6"/>
    </row>
    <row r="1654" spans="19:19">
      <c r="S1654" s="6"/>
    </row>
    <row r="1655" spans="19:19">
      <c r="S1655" s="6"/>
    </row>
    <row r="1656" spans="19:19">
      <c r="S1656" s="6"/>
    </row>
    <row r="1657" spans="19:19">
      <c r="S1657" s="6"/>
    </row>
    <row r="1658" spans="19:19">
      <c r="S1658" s="6"/>
    </row>
    <row r="1659" spans="19:19">
      <c r="S1659" s="6"/>
    </row>
    <row r="1660" spans="19:19">
      <c r="S1660" s="6"/>
    </row>
    <row r="1661" spans="19:19">
      <c r="S1661" s="6"/>
    </row>
    <row r="1662" spans="19:19">
      <c r="S1662" s="6"/>
    </row>
    <row r="1663" spans="19:19">
      <c r="S1663" s="6"/>
    </row>
    <row r="1664" spans="19:19">
      <c r="S1664" s="6"/>
    </row>
    <row r="1665" spans="19:19">
      <c r="S1665" s="6"/>
    </row>
    <row r="1666" spans="19:19">
      <c r="S1666" s="6"/>
    </row>
    <row r="1667" spans="19:19">
      <c r="S1667" s="6"/>
    </row>
    <row r="1668" spans="19:19">
      <c r="S1668" s="6"/>
    </row>
    <row r="1669" spans="19:19">
      <c r="S1669" s="6"/>
    </row>
    <row r="1670" spans="19:19">
      <c r="S1670" s="6"/>
    </row>
    <row r="1671" spans="19:19">
      <c r="S1671" s="6"/>
    </row>
    <row r="1672" spans="19:19">
      <c r="S1672" s="6"/>
    </row>
    <row r="1673" spans="19:19">
      <c r="S1673" s="6"/>
    </row>
    <row r="1674" spans="19:19">
      <c r="S1674" s="6"/>
    </row>
    <row r="1675" spans="19:19">
      <c r="S1675" s="6"/>
    </row>
    <row r="1676" spans="19:19">
      <c r="S1676" s="6"/>
    </row>
    <row r="1677" spans="19:19">
      <c r="S1677" s="6"/>
    </row>
    <row r="1678" spans="19:19">
      <c r="S1678" s="6"/>
    </row>
    <row r="1679" spans="19:19">
      <c r="S1679" s="6"/>
    </row>
    <row r="1680" spans="19:19">
      <c r="S1680" s="6"/>
    </row>
    <row r="1681" spans="19:19">
      <c r="S1681" s="6"/>
    </row>
    <row r="1682" spans="19:19">
      <c r="S1682" s="6"/>
    </row>
    <row r="1683" spans="19:19">
      <c r="S1683" s="6"/>
    </row>
    <row r="1684" spans="19:19">
      <c r="S1684" s="6"/>
    </row>
    <row r="1685" spans="19:19">
      <c r="S1685" s="6"/>
    </row>
    <row r="1686" spans="19:19">
      <c r="S1686" s="6"/>
    </row>
    <row r="1687" spans="19:19">
      <c r="S1687" s="6"/>
    </row>
    <row r="1688" spans="19:19">
      <c r="S1688" s="6"/>
    </row>
    <row r="1689" spans="19:19">
      <c r="S1689" s="6"/>
    </row>
    <row r="1690" spans="19:19">
      <c r="S1690" s="6"/>
    </row>
    <row r="1691" spans="19:19">
      <c r="S1691" s="6"/>
    </row>
    <row r="1692" spans="19:19">
      <c r="S1692" s="6"/>
    </row>
    <row r="1693" spans="19:19">
      <c r="S1693" s="6"/>
    </row>
    <row r="1694" spans="19:19">
      <c r="S1694" s="6"/>
    </row>
    <row r="1695" spans="19:19">
      <c r="S1695" s="6"/>
    </row>
    <row r="1696" spans="19:19">
      <c r="S1696" s="6"/>
    </row>
    <row r="1697" spans="19:19">
      <c r="S1697" s="6"/>
    </row>
    <row r="1698" spans="19:19">
      <c r="S1698" s="6"/>
    </row>
    <row r="1699" spans="19:19">
      <c r="S1699" s="6"/>
    </row>
    <row r="1700" spans="19:19">
      <c r="S1700" s="6"/>
    </row>
    <row r="1701" spans="19:19">
      <c r="S1701" s="6"/>
    </row>
    <row r="1702" spans="19:19">
      <c r="S1702" s="6"/>
    </row>
    <row r="1703" spans="19:19">
      <c r="S1703" s="6"/>
    </row>
    <row r="1704" spans="19:19">
      <c r="S1704" s="6"/>
    </row>
    <row r="1705" spans="19:19">
      <c r="S1705" s="6"/>
    </row>
    <row r="1706" spans="19:19">
      <c r="S1706" s="6"/>
    </row>
    <row r="1707" spans="19:19">
      <c r="S1707" s="6"/>
    </row>
    <row r="1708" spans="19:19">
      <c r="S1708" s="6"/>
    </row>
    <row r="1709" spans="19:19">
      <c r="S1709" s="6"/>
    </row>
    <row r="1710" spans="19:19">
      <c r="S1710" s="6"/>
    </row>
    <row r="1711" spans="19:19">
      <c r="S1711" s="6"/>
    </row>
    <row r="1712" spans="19:19">
      <c r="S1712" s="6"/>
    </row>
    <row r="1713" spans="19:19">
      <c r="S1713" s="6"/>
    </row>
    <row r="1714" spans="19:19">
      <c r="S1714" s="6"/>
    </row>
    <row r="1715" spans="19:19">
      <c r="S1715" s="6"/>
    </row>
    <row r="1716" spans="19:19">
      <c r="S1716" s="6"/>
    </row>
    <row r="1717" spans="19:19">
      <c r="S1717" s="6"/>
    </row>
    <row r="1718" spans="19:19">
      <c r="S1718" s="6"/>
    </row>
    <row r="1719" spans="19:19">
      <c r="S1719" s="6"/>
    </row>
    <row r="1720" spans="19:19">
      <c r="S1720" s="6"/>
    </row>
    <row r="1721" spans="19:19">
      <c r="S1721" s="6"/>
    </row>
    <row r="1722" spans="19:19">
      <c r="S1722" s="6"/>
    </row>
    <row r="1723" spans="19:19">
      <c r="S1723" s="6"/>
    </row>
    <row r="1724" spans="19:19">
      <c r="S1724" s="6"/>
    </row>
    <row r="1725" spans="19:19">
      <c r="S1725" s="6"/>
    </row>
    <row r="1726" spans="19:19">
      <c r="S1726" s="6"/>
    </row>
    <row r="1727" spans="19:19">
      <c r="S1727" s="6"/>
    </row>
    <row r="1728" spans="19:19">
      <c r="S1728" s="6"/>
    </row>
    <row r="1729" spans="19:19">
      <c r="S1729" s="6"/>
    </row>
    <row r="1730" spans="19:19">
      <c r="S1730" s="6"/>
    </row>
    <row r="1731" spans="19:19">
      <c r="S1731" s="6"/>
    </row>
    <row r="1732" spans="19:19">
      <c r="S1732" s="6"/>
    </row>
    <row r="1733" spans="19:19">
      <c r="S1733" s="6"/>
    </row>
    <row r="1734" spans="19:19">
      <c r="S1734" s="6"/>
    </row>
    <row r="1735" spans="19:19">
      <c r="S1735" s="6"/>
    </row>
    <row r="1736" spans="19:19">
      <c r="S1736" s="6"/>
    </row>
    <row r="1737" spans="19:19">
      <c r="S1737" s="6"/>
    </row>
    <row r="1738" spans="19:19">
      <c r="S1738" s="6"/>
    </row>
    <row r="1739" spans="19:19">
      <c r="S1739" s="6"/>
    </row>
    <row r="1740" spans="19:19">
      <c r="S1740" s="6"/>
    </row>
    <row r="1741" spans="19:19">
      <c r="S1741" s="6"/>
    </row>
    <row r="1742" spans="19:19">
      <c r="S1742" s="6"/>
    </row>
    <row r="1743" spans="19:19">
      <c r="S1743" s="6"/>
    </row>
    <row r="1744" spans="19:19">
      <c r="S1744" s="6"/>
    </row>
    <row r="1745" spans="19:19">
      <c r="S1745" s="6"/>
    </row>
    <row r="1746" spans="19:19">
      <c r="S1746" s="6"/>
    </row>
    <row r="1747" spans="19:19">
      <c r="S1747" s="6"/>
    </row>
    <row r="1748" spans="19:19">
      <c r="S1748" s="6"/>
    </row>
    <row r="1749" spans="19:19">
      <c r="S1749" s="6"/>
    </row>
    <row r="1750" spans="19:19">
      <c r="S1750" s="6"/>
    </row>
    <row r="1751" spans="19:19">
      <c r="S1751" s="6"/>
    </row>
    <row r="1752" spans="19:19">
      <c r="S1752" s="6"/>
    </row>
    <row r="1753" spans="19:19">
      <c r="S1753" s="6"/>
    </row>
    <row r="1754" spans="19:19">
      <c r="S1754" s="6"/>
    </row>
    <row r="1755" spans="19:19">
      <c r="S1755" s="6"/>
    </row>
    <row r="1756" spans="19:19">
      <c r="S1756" s="6"/>
    </row>
    <row r="1757" spans="19:19">
      <c r="S1757" s="6"/>
    </row>
    <row r="1758" spans="19:19">
      <c r="S1758" s="6"/>
    </row>
    <row r="1759" spans="19:19">
      <c r="S1759" s="6"/>
    </row>
    <row r="1760" spans="19:19">
      <c r="S1760" s="6"/>
    </row>
    <row r="1761" spans="19:19">
      <c r="S1761" s="6"/>
    </row>
    <row r="1762" spans="19:19">
      <c r="S1762" s="6"/>
    </row>
    <row r="1763" spans="19:19">
      <c r="S1763" s="6"/>
    </row>
    <row r="1764" spans="19:19">
      <c r="S1764" s="6"/>
    </row>
    <row r="1765" spans="19:19">
      <c r="S1765" s="6"/>
    </row>
    <row r="1766" spans="19:19">
      <c r="S1766" s="6"/>
    </row>
    <row r="1767" spans="19:19">
      <c r="S1767" s="6"/>
    </row>
    <row r="1768" spans="19:19">
      <c r="S1768" s="6"/>
    </row>
    <row r="1769" spans="19:19">
      <c r="S1769" s="6"/>
    </row>
    <row r="1770" spans="19:19">
      <c r="S1770" s="6"/>
    </row>
    <row r="1771" spans="19:19">
      <c r="S1771" s="6"/>
    </row>
    <row r="1772" spans="19:19">
      <c r="S1772" s="6"/>
    </row>
    <row r="1773" spans="19:19">
      <c r="S1773" s="6"/>
    </row>
    <row r="1774" spans="19:19">
      <c r="S1774" s="6"/>
    </row>
    <row r="1775" spans="19:19">
      <c r="S1775" s="6"/>
    </row>
    <row r="1776" spans="19:19">
      <c r="S1776" s="6"/>
    </row>
    <row r="1777" spans="19:19">
      <c r="S1777" s="6"/>
    </row>
    <row r="1778" spans="19:19">
      <c r="S1778" s="6"/>
    </row>
    <row r="1779" spans="19:19">
      <c r="S1779" s="6"/>
    </row>
    <row r="1780" spans="19:19">
      <c r="S1780" s="6"/>
    </row>
    <row r="1781" spans="19:19">
      <c r="S1781" s="6"/>
    </row>
    <row r="1782" spans="19:19">
      <c r="S1782" s="6"/>
    </row>
    <row r="1783" spans="19:19">
      <c r="S1783" s="6"/>
    </row>
    <row r="1784" spans="19:19">
      <c r="S1784" s="6"/>
    </row>
    <row r="1785" spans="19:19">
      <c r="S1785" s="6"/>
    </row>
    <row r="1786" spans="19:19">
      <c r="S1786" s="6"/>
    </row>
    <row r="1787" spans="19:19">
      <c r="S1787" s="6"/>
    </row>
    <row r="1788" spans="19:19">
      <c r="S1788" s="6"/>
    </row>
    <row r="1789" spans="19:19">
      <c r="S1789" s="6"/>
    </row>
    <row r="1790" spans="19:19">
      <c r="S1790" s="6"/>
    </row>
    <row r="1791" spans="19:19">
      <c r="S1791" s="6"/>
    </row>
    <row r="1792" spans="19:19">
      <c r="S1792" s="6"/>
    </row>
    <row r="1793" spans="19:19">
      <c r="S1793" s="6"/>
    </row>
    <row r="1794" spans="19:19">
      <c r="S1794" s="6"/>
    </row>
    <row r="1795" spans="19:19">
      <c r="S1795" s="6"/>
    </row>
    <row r="1796" spans="19:19">
      <c r="S1796" s="6"/>
    </row>
    <row r="1797" spans="19:19">
      <c r="S1797" s="6"/>
    </row>
    <row r="1798" spans="19:19">
      <c r="S1798" s="6"/>
    </row>
    <row r="1799" spans="19:19">
      <c r="S1799" s="6"/>
    </row>
    <row r="1800" spans="19:19">
      <c r="S1800" s="6"/>
    </row>
    <row r="1801" spans="19:19">
      <c r="S1801" s="6"/>
    </row>
    <row r="1802" spans="19:19">
      <c r="S1802" s="6"/>
    </row>
    <row r="1803" spans="19:19">
      <c r="S1803" s="6"/>
    </row>
    <row r="1804" spans="19:19">
      <c r="S1804" s="6"/>
    </row>
    <row r="1805" spans="19:19">
      <c r="S1805" s="6"/>
    </row>
    <row r="1806" spans="19:19">
      <c r="S1806" s="6"/>
    </row>
    <row r="1807" spans="19:19">
      <c r="S1807" s="6"/>
    </row>
    <row r="1808" spans="19:19">
      <c r="S1808" s="6"/>
    </row>
    <row r="1809" spans="19:19">
      <c r="S1809" s="6"/>
    </row>
    <row r="1810" spans="19:19">
      <c r="S1810" s="6"/>
    </row>
    <row r="1811" spans="19:19">
      <c r="S1811" s="6"/>
    </row>
    <row r="1812" spans="19:19">
      <c r="S1812" s="6"/>
    </row>
    <row r="1813" spans="19:19">
      <c r="S1813" s="6"/>
    </row>
    <row r="1814" spans="19:19">
      <c r="S1814" s="6"/>
    </row>
    <row r="1815" spans="19:19">
      <c r="S1815" s="6"/>
    </row>
    <row r="1816" spans="19:19">
      <c r="S1816" s="6"/>
    </row>
    <row r="1817" spans="19:19">
      <c r="S1817" s="6"/>
    </row>
    <row r="1818" spans="19:19">
      <c r="S1818" s="6"/>
    </row>
    <row r="1819" spans="19:19">
      <c r="S1819" s="6"/>
    </row>
    <row r="1820" spans="19:19">
      <c r="S1820" s="6"/>
    </row>
    <row r="1821" spans="19:19">
      <c r="S1821" s="6"/>
    </row>
    <row r="1822" spans="19:19">
      <c r="S1822" s="6"/>
    </row>
    <row r="1823" spans="19:19">
      <c r="S1823" s="6"/>
    </row>
    <row r="1824" spans="19:19">
      <c r="S1824" s="6"/>
    </row>
    <row r="1825" spans="19:19">
      <c r="S1825" s="6"/>
    </row>
    <row r="1826" spans="19:19">
      <c r="S1826" s="6"/>
    </row>
    <row r="1827" spans="19:19">
      <c r="S1827" s="6"/>
    </row>
    <row r="1828" spans="19:19">
      <c r="S1828" s="6"/>
    </row>
    <row r="1829" spans="19:19">
      <c r="S1829" s="6"/>
    </row>
    <row r="1830" spans="19:19">
      <c r="S1830" s="6"/>
    </row>
    <row r="1831" spans="19:19">
      <c r="S1831" s="6"/>
    </row>
    <row r="1832" spans="19:19">
      <c r="S1832" s="6"/>
    </row>
    <row r="1833" spans="19:19">
      <c r="S1833" s="6"/>
    </row>
    <row r="1834" spans="19:19">
      <c r="S1834" s="6"/>
    </row>
    <row r="1835" spans="19:19">
      <c r="S1835" s="6"/>
    </row>
    <row r="1836" spans="19:19">
      <c r="S1836" s="6"/>
    </row>
    <row r="1837" spans="19:19">
      <c r="S1837" s="6"/>
    </row>
    <row r="1838" spans="19:19">
      <c r="S1838" s="6"/>
    </row>
    <row r="1839" spans="19:19">
      <c r="S1839" s="6"/>
    </row>
    <row r="1840" spans="19:19">
      <c r="S1840" s="6"/>
    </row>
    <row r="1841" spans="19:19">
      <c r="S1841" s="6"/>
    </row>
    <row r="1842" spans="19:19">
      <c r="S1842" s="6"/>
    </row>
    <row r="1843" spans="19:19">
      <c r="S1843" s="6"/>
    </row>
    <row r="1844" spans="19:19">
      <c r="S1844" s="6"/>
    </row>
    <row r="1845" spans="19:19">
      <c r="S1845" s="6"/>
    </row>
    <row r="1846" spans="19:19">
      <c r="S1846" s="6"/>
    </row>
    <row r="1847" spans="19:19">
      <c r="S1847" s="6"/>
    </row>
    <row r="1848" spans="19:19">
      <c r="S1848" s="6"/>
    </row>
    <row r="1849" spans="19:19">
      <c r="S1849" s="6"/>
    </row>
    <row r="1850" spans="19:19">
      <c r="S1850" s="6"/>
    </row>
    <row r="1851" spans="19:19">
      <c r="S1851" s="6"/>
    </row>
    <row r="1852" spans="19:19">
      <c r="S1852" s="6"/>
    </row>
    <row r="1853" spans="19:19">
      <c r="S1853" s="6"/>
    </row>
    <row r="1854" spans="19:19">
      <c r="S1854" s="6"/>
    </row>
    <row r="1855" spans="19:19">
      <c r="S1855" s="6"/>
    </row>
    <row r="1856" spans="19:19">
      <c r="S1856" s="6"/>
    </row>
    <row r="1857" spans="19:19">
      <c r="S1857" s="6"/>
    </row>
    <row r="1858" spans="19:19">
      <c r="S1858" s="6"/>
    </row>
    <row r="1859" spans="19:19">
      <c r="S1859" s="6"/>
    </row>
    <row r="1860" spans="19:19">
      <c r="S1860" s="6"/>
    </row>
    <row r="1861" spans="19:19">
      <c r="S1861" s="6"/>
    </row>
    <row r="1862" spans="19:19">
      <c r="S1862" s="6"/>
    </row>
    <row r="1863" spans="19:19">
      <c r="S1863" s="6"/>
    </row>
    <row r="1864" spans="19:19">
      <c r="S1864" s="6"/>
    </row>
    <row r="1865" spans="19:19">
      <c r="S1865" s="6"/>
    </row>
    <row r="1866" spans="19:19">
      <c r="S1866" s="6"/>
    </row>
    <row r="1867" spans="19:19">
      <c r="S1867" s="6"/>
    </row>
    <row r="1868" spans="19:19">
      <c r="S1868" s="6"/>
    </row>
    <row r="1869" spans="19:19">
      <c r="S1869" s="6"/>
    </row>
    <row r="1870" spans="19:19">
      <c r="S1870" s="6"/>
    </row>
    <row r="1871" spans="19:19">
      <c r="S1871" s="6"/>
    </row>
    <row r="1872" spans="19:19">
      <c r="S1872" s="6"/>
    </row>
    <row r="1873" spans="19:19">
      <c r="S1873" s="6"/>
    </row>
    <row r="1874" spans="19:19">
      <c r="S1874" s="6"/>
    </row>
    <row r="1875" spans="19:19">
      <c r="S1875" s="6"/>
    </row>
    <row r="1876" spans="19:19">
      <c r="S1876" s="6"/>
    </row>
    <row r="1877" spans="19:19">
      <c r="S1877" s="6"/>
    </row>
    <row r="1878" spans="19:19">
      <c r="S1878" s="6"/>
    </row>
    <row r="1879" spans="19:19">
      <c r="S1879" s="6"/>
    </row>
    <row r="1880" spans="19:19">
      <c r="S1880" s="6"/>
    </row>
    <row r="1881" spans="19:19">
      <c r="S1881" s="6"/>
    </row>
    <row r="1882" spans="19:19">
      <c r="S1882" s="6"/>
    </row>
    <row r="1883" spans="19:19">
      <c r="S1883" s="6"/>
    </row>
    <row r="1884" spans="19:19">
      <c r="S1884" s="6"/>
    </row>
    <row r="1885" spans="19:19">
      <c r="S1885" s="6"/>
    </row>
    <row r="1886" spans="19:19">
      <c r="S1886" s="6"/>
    </row>
    <row r="1887" spans="19:19">
      <c r="S1887" s="6"/>
    </row>
    <row r="1888" spans="19:19">
      <c r="S1888" s="6"/>
    </row>
    <row r="1889" spans="19:19">
      <c r="S1889" s="6"/>
    </row>
    <row r="1890" spans="19:19">
      <c r="S1890" s="6"/>
    </row>
    <row r="1891" spans="19:19">
      <c r="S1891" s="6"/>
    </row>
    <row r="1892" spans="19:19">
      <c r="S1892" s="6"/>
    </row>
    <row r="1893" spans="19:19">
      <c r="S1893" s="6"/>
    </row>
    <row r="1894" spans="19:19">
      <c r="S1894" s="6"/>
    </row>
    <row r="1895" spans="19:19">
      <c r="S1895" s="6"/>
    </row>
    <row r="1896" spans="19:19">
      <c r="S1896" s="6"/>
    </row>
    <row r="1897" spans="19:19">
      <c r="S1897" s="6"/>
    </row>
    <row r="1898" spans="19:19">
      <c r="S1898" s="6"/>
    </row>
    <row r="1899" spans="19:19">
      <c r="S1899" s="6"/>
    </row>
    <row r="1900" spans="19:19">
      <c r="S1900" s="6"/>
    </row>
    <row r="1901" spans="19:19">
      <c r="S1901" s="6"/>
    </row>
    <row r="1902" spans="19:19">
      <c r="S1902" s="6"/>
    </row>
    <row r="1903" spans="19:19">
      <c r="S1903" s="6"/>
    </row>
    <row r="1904" spans="19:19">
      <c r="S1904" s="6"/>
    </row>
    <row r="1905" spans="19:19">
      <c r="S1905" s="6"/>
    </row>
    <row r="1906" spans="19:19">
      <c r="S1906" s="6"/>
    </row>
    <row r="1907" spans="19:19">
      <c r="S1907" s="6"/>
    </row>
    <row r="1908" spans="19:19">
      <c r="S1908" s="6"/>
    </row>
    <row r="1909" spans="19:19">
      <c r="S1909" s="6"/>
    </row>
    <row r="1910" spans="19:19">
      <c r="S1910" s="6"/>
    </row>
    <row r="1911" spans="19:19">
      <c r="S1911" s="6"/>
    </row>
    <row r="1912" spans="19:19">
      <c r="S1912" s="6"/>
    </row>
    <row r="1913" spans="19:19">
      <c r="S1913" s="6"/>
    </row>
    <row r="1914" spans="19:19">
      <c r="S1914" s="6"/>
    </row>
    <row r="1915" spans="19:19">
      <c r="S1915" s="6"/>
    </row>
    <row r="1916" spans="19:19">
      <c r="S1916" s="6"/>
    </row>
    <row r="1917" spans="19:19">
      <c r="S1917" s="6"/>
    </row>
    <row r="1918" spans="19:19">
      <c r="S1918" s="6"/>
    </row>
    <row r="1919" spans="19:19">
      <c r="S1919" s="6"/>
    </row>
    <row r="1920" spans="19:19">
      <c r="S1920" s="6"/>
    </row>
    <row r="1921" spans="19:19">
      <c r="S1921" s="6"/>
    </row>
    <row r="1922" spans="19:19">
      <c r="S1922" s="6"/>
    </row>
    <row r="1923" spans="19:19">
      <c r="S1923" s="6"/>
    </row>
    <row r="1924" spans="19:19">
      <c r="S1924" s="6"/>
    </row>
    <row r="1925" spans="19:19">
      <c r="S1925" s="6"/>
    </row>
    <row r="1926" spans="19:19">
      <c r="S1926" s="6"/>
    </row>
    <row r="1927" spans="19:19">
      <c r="S1927" s="6"/>
    </row>
    <row r="1928" spans="19:19">
      <c r="S1928" s="6"/>
    </row>
    <row r="1929" spans="19:19">
      <c r="S1929" s="6"/>
    </row>
    <row r="1930" spans="19:19">
      <c r="S1930" s="6"/>
    </row>
    <row r="1931" spans="19:19">
      <c r="S1931" s="6"/>
    </row>
    <row r="1932" spans="19:19">
      <c r="S1932" s="6"/>
    </row>
    <row r="1933" spans="19:19">
      <c r="S1933" s="6"/>
    </row>
    <row r="1934" spans="19:19">
      <c r="S1934" s="6"/>
    </row>
    <row r="1935" spans="19:19">
      <c r="S1935" s="6"/>
    </row>
    <row r="1936" spans="19:19">
      <c r="S1936" s="6"/>
    </row>
    <row r="1937" spans="19:19">
      <c r="S1937" s="6"/>
    </row>
    <row r="1938" spans="19:19">
      <c r="S1938" s="6"/>
    </row>
    <row r="1939" spans="19:19">
      <c r="S1939" s="6"/>
    </row>
    <row r="1940" spans="19:19">
      <c r="S1940" s="6"/>
    </row>
    <row r="1941" spans="19:19">
      <c r="S1941" s="6"/>
    </row>
    <row r="1942" spans="19:19">
      <c r="S1942" s="6"/>
    </row>
    <row r="1943" spans="19:19">
      <c r="S1943" s="6"/>
    </row>
    <row r="1944" spans="19:19">
      <c r="S1944" s="6"/>
    </row>
    <row r="1945" spans="19:19">
      <c r="S1945" s="6"/>
    </row>
    <row r="1946" spans="19:19">
      <c r="S1946" s="6"/>
    </row>
    <row r="1947" spans="19:19">
      <c r="S1947" s="6"/>
    </row>
    <row r="1948" spans="19:19">
      <c r="S1948" s="6"/>
    </row>
    <row r="1949" spans="19:19">
      <c r="S1949" s="6"/>
    </row>
    <row r="1950" spans="19:19">
      <c r="S1950" s="6"/>
    </row>
    <row r="1951" spans="19:19">
      <c r="S1951" s="6"/>
    </row>
    <row r="1952" spans="19:19">
      <c r="S1952" s="6"/>
    </row>
    <row r="1953" spans="19:19">
      <c r="S1953" s="6"/>
    </row>
    <row r="1954" spans="19:19">
      <c r="S1954" s="6"/>
    </row>
    <row r="1955" spans="19:19">
      <c r="S1955" s="6"/>
    </row>
    <row r="1956" spans="19:19">
      <c r="S1956" s="6"/>
    </row>
    <row r="1957" spans="19:19">
      <c r="S1957" s="6"/>
    </row>
    <row r="1958" spans="19:19">
      <c r="S1958" s="6"/>
    </row>
    <row r="1959" spans="19:19">
      <c r="S1959" s="6"/>
    </row>
    <row r="1960" spans="19:19">
      <c r="S1960" s="6"/>
    </row>
    <row r="1961" spans="19:19">
      <c r="S1961" s="6"/>
    </row>
    <row r="1962" spans="19:19">
      <c r="S1962" s="6"/>
    </row>
    <row r="1963" spans="19:19">
      <c r="S1963" s="6"/>
    </row>
    <row r="1964" spans="19:19">
      <c r="S1964" s="6"/>
    </row>
    <row r="1965" spans="19:19">
      <c r="S1965" s="6"/>
    </row>
    <row r="1966" spans="19:19">
      <c r="S1966" s="6"/>
    </row>
    <row r="1967" spans="19:19">
      <c r="S1967" s="6"/>
    </row>
    <row r="1968" spans="19:19">
      <c r="S1968" s="6"/>
    </row>
    <row r="1969" spans="19:19">
      <c r="S1969" s="6"/>
    </row>
    <row r="1970" spans="19:19">
      <c r="S1970" s="6"/>
    </row>
    <row r="1971" spans="19:19">
      <c r="S1971" s="6"/>
    </row>
    <row r="1972" spans="19:19">
      <c r="S1972" s="6"/>
    </row>
    <row r="1973" spans="19:19">
      <c r="S1973" s="6"/>
    </row>
    <row r="1974" spans="19:19">
      <c r="S1974" s="6"/>
    </row>
    <row r="1975" spans="19:19">
      <c r="S1975" s="6"/>
    </row>
    <row r="1976" spans="19:19">
      <c r="S1976" s="6"/>
    </row>
    <row r="1977" spans="19:19">
      <c r="S1977" s="6"/>
    </row>
    <row r="1978" spans="19:19">
      <c r="S1978" s="6"/>
    </row>
    <row r="1979" spans="19:19">
      <c r="S1979" s="6"/>
    </row>
    <row r="1980" spans="19:19">
      <c r="S1980" s="6"/>
    </row>
    <row r="1981" spans="19:19">
      <c r="S1981" s="6"/>
    </row>
    <row r="1982" spans="19:19">
      <c r="S1982" s="6"/>
    </row>
    <row r="1983" spans="19:19">
      <c r="S1983" s="6"/>
    </row>
    <row r="1984" spans="19:19">
      <c r="S1984" s="6"/>
    </row>
    <row r="1985" spans="19:19">
      <c r="S1985" s="6"/>
    </row>
    <row r="1986" spans="19:19">
      <c r="S1986" s="6"/>
    </row>
    <row r="1987" spans="19:19">
      <c r="S1987" s="6"/>
    </row>
    <row r="1988" spans="19:19">
      <c r="S1988" s="6"/>
    </row>
    <row r="1989" spans="19:19">
      <c r="S1989" s="6"/>
    </row>
    <row r="1990" spans="19:19">
      <c r="S1990" s="6"/>
    </row>
    <row r="1991" spans="19:19">
      <c r="S1991" s="6"/>
    </row>
    <row r="1992" spans="19:19">
      <c r="S1992" s="6"/>
    </row>
    <row r="1993" spans="19:19">
      <c r="S1993" s="6"/>
    </row>
    <row r="1994" spans="19:19">
      <c r="S1994" s="6"/>
    </row>
    <row r="1995" spans="19:19">
      <c r="S1995" s="6"/>
    </row>
    <row r="1996" spans="19:19">
      <c r="S1996" s="6"/>
    </row>
    <row r="1997" spans="19:19">
      <c r="S1997" s="6"/>
    </row>
    <row r="1998" spans="19:19">
      <c r="S1998" s="6"/>
    </row>
    <row r="1999" spans="19:19">
      <c r="S1999" s="6"/>
    </row>
    <row r="2000" spans="19:19">
      <c r="S2000" s="6"/>
    </row>
    <row r="2001" spans="19:19">
      <c r="S2001" s="6"/>
    </row>
    <row r="2002" spans="19:19">
      <c r="S2002" s="6"/>
    </row>
    <row r="2003" spans="19:19">
      <c r="S2003" s="6"/>
    </row>
    <row r="2004" spans="19:19">
      <c r="S2004" s="6"/>
    </row>
    <row r="2005" spans="19:19">
      <c r="S2005" s="6"/>
    </row>
    <row r="2006" spans="19:19">
      <c r="S2006" s="6"/>
    </row>
    <row r="2007" spans="19:19">
      <c r="S2007" s="6"/>
    </row>
    <row r="2008" spans="19:19">
      <c r="S2008" s="6"/>
    </row>
    <row r="2009" spans="19:19">
      <c r="S2009" s="6"/>
    </row>
    <row r="2010" spans="19:19">
      <c r="S2010" s="6"/>
    </row>
    <row r="2011" spans="19:19">
      <c r="S2011" s="6"/>
    </row>
    <row r="2012" spans="19:19">
      <c r="S2012" s="6"/>
    </row>
    <row r="2013" spans="19:19">
      <c r="S2013" s="6"/>
    </row>
    <row r="2014" spans="19:19">
      <c r="S2014" s="6"/>
    </row>
    <row r="2015" spans="19:19">
      <c r="S2015" s="6"/>
    </row>
    <row r="2016" spans="19:19">
      <c r="S2016" s="6"/>
    </row>
    <row r="2017" spans="19:19">
      <c r="S2017" s="6"/>
    </row>
    <row r="2018" spans="19:19">
      <c r="S2018" s="6"/>
    </row>
    <row r="2019" spans="19:19">
      <c r="S2019" s="6"/>
    </row>
    <row r="2020" spans="19:19">
      <c r="S2020" s="6"/>
    </row>
    <row r="2021" spans="19:19">
      <c r="S2021" s="6"/>
    </row>
    <row r="2022" spans="19:19">
      <c r="S2022" s="6"/>
    </row>
    <row r="2023" spans="19:19">
      <c r="S2023" s="6"/>
    </row>
    <row r="2024" spans="19:19">
      <c r="S2024" s="6"/>
    </row>
    <row r="2025" spans="19:19">
      <c r="S2025" s="6"/>
    </row>
    <row r="2026" spans="19:19">
      <c r="S2026" s="6"/>
    </row>
    <row r="2027" spans="19:19">
      <c r="S2027" s="6"/>
    </row>
    <row r="2028" spans="19:19">
      <c r="S2028" s="6"/>
    </row>
    <row r="2029" spans="19:19">
      <c r="S2029" s="6"/>
    </row>
    <row r="2030" spans="19:19">
      <c r="S2030" s="6"/>
    </row>
    <row r="2031" spans="19:19">
      <c r="S2031" s="6"/>
    </row>
    <row r="2032" spans="19:19">
      <c r="S2032" s="6"/>
    </row>
    <row r="2033" spans="19:19">
      <c r="S2033" s="6"/>
    </row>
    <row r="2034" spans="19:19">
      <c r="S2034" s="6"/>
    </row>
    <row r="2035" spans="19:19">
      <c r="S2035" s="6"/>
    </row>
    <row r="2036" spans="19:19">
      <c r="S2036" s="6"/>
    </row>
    <row r="2037" spans="19:19">
      <c r="S2037" s="6"/>
    </row>
    <row r="2038" spans="19:19">
      <c r="S2038" s="6"/>
    </row>
    <row r="2039" spans="19:19">
      <c r="S2039" s="6"/>
    </row>
    <row r="2040" spans="19:19">
      <c r="S2040" s="6"/>
    </row>
    <row r="2041" spans="19:19">
      <c r="S2041" s="6"/>
    </row>
    <row r="2042" spans="19:19">
      <c r="S2042" s="6"/>
    </row>
    <row r="2043" spans="19:19">
      <c r="S2043" s="6"/>
    </row>
    <row r="2044" spans="19:19">
      <c r="S2044" s="6"/>
    </row>
    <row r="2045" spans="19:19">
      <c r="S2045" s="6"/>
    </row>
    <row r="2046" spans="19:19">
      <c r="S2046" s="6"/>
    </row>
    <row r="2047" spans="19:19">
      <c r="S2047" s="6"/>
    </row>
    <row r="2048" spans="19:19">
      <c r="S2048" s="6"/>
    </row>
    <row r="2049" spans="19:19">
      <c r="S2049" s="6"/>
    </row>
    <row r="2050" spans="19:19">
      <c r="S2050" s="6"/>
    </row>
    <row r="2051" spans="19:19">
      <c r="S2051" s="6"/>
    </row>
    <row r="2052" spans="19:19">
      <c r="S2052" s="6"/>
    </row>
    <row r="2053" spans="19:19">
      <c r="S2053" s="6"/>
    </row>
    <row r="2054" spans="19:19">
      <c r="S2054" s="6"/>
    </row>
    <row r="2055" spans="19:19">
      <c r="S2055" s="6"/>
    </row>
    <row r="2056" spans="19:19">
      <c r="S2056" s="6"/>
    </row>
    <row r="2057" spans="19:19">
      <c r="S2057" s="6"/>
    </row>
    <row r="2058" spans="19:19">
      <c r="S2058" s="6"/>
    </row>
    <row r="2059" spans="19:19">
      <c r="S2059" s="6"/>
    </row>
    <row r="2060" spans="19:19">
      <c r="S2060" s="6"/>
    </row>
    <row r="2061" spans="19:19">
      <c r="S2061" s="6"/>
    </row>
    <row r="2062" spans="19:19">
      <c r="S2062" s="6"/>
    </row>
    <row r="2063" spans="19:19">
      <c r="S2063" s="6"/>
    </row>
    <row r="2064" spans="19:19">
      <c r="S2064" s="6"/>
    </row>
    <row r="2065" spans="19:19">
      <c r="S2065" s="6"/>
    </row>
    <row r="2066" spans="19:19">
      <c r="S2066" s="6"/>
    </row>
    <row r="2067" spans="19:19">
      <c r="S2067" s="6"/>
    </row>
    <row r="2068" spans="19:19">
      <c r="S2068" s="6"/>
    </row>
    <row r="2069" spans="19:19">
      <c r="S2069" s="6"/>
    </row>
    <row r="2070" spans="19:19">
      <c r="S2070" s="6"/>
    </row>
    <row r="2071" spans="19:19">
      <c r="S2071" s="6"/>
    </row>
    <row r="2072" spans="19:19">
      <c r="S2072" s="6"/>
    </row>
    <row r="2073" spans="19:19">
      <c r="S2073" s="6"/>
    </row>
    <row r="2074" spans="19:19">
      <c r="S2074" s="6"/>
    </row>
    <row r="2075" spans="19:19">
      <c r="S2075" s="6"/>
    </row>
    <row r="2076" spans="19:19">
      <c r="S2076" s="6"/>
    </row>
    <row r="2077" spans="19:19">
      <c r="S2077" s="6"/>
    </row>
    <row r="2078" spans="19:19">
      <c r="S2078" s="6"/>
    </row>
    <row r="2079" spans="19:19">
      <c r="S2079" s="6"/>
    </row>
    <row r="2080" spans="19:19">
      <c r="S2080" s="6"/>
    </row>
    <row r="2081" spans="19:19">
      <c r="S2081" s="6"/>
    </row>
    <row r="2082" spans="19:19">
      <c r="S2082" s="6"/>
    </row>
    <row r="2083" spans="19:19">
      <c r="S2083" s="6"/>
    </row>
    <row r="2084" spans="19:19">
      <c r="S2084" s="6"/>
    </row>
    <row r="2085" spans="19:19">
      <c r="S2085" s="6"/>
    </row>
    <row r="2086" spans="19:19">
      <c r="S2086" s="6"/>
    </row>
    <row r="2087" spans="19:19">
      <c r="S2087" s="6"/>
    </row>
    <row r="2088" spans="19:19">
      <c r="S2088" s="6"/>
    </row>
    <row r="2089" spans="19:19">
      <c r="S2089" s="6"/>
    </row>
    <row r="2090" spans="19:19">
      <c r="S2090" s="6"/>
    </row>
    <row r="2091" spans="19:19">
      <c r="S2091" s="6"/>
    </row>
    <row r="2092" spans="19:19">
      <c r="S2092" s="6"/>
    </row>
    <row r="2093" spans="19:19">
      <c r="S2093" s="6"/>
    </row>
    <row r="2094" spans="19:19">
      <c r="S2094" s="6"/>
    </row>
    <row r="2095" spans="19:19">
      <c r="S2095" s="6"/>
    </row>
    <row r="2096" spans="19:19">
      <c r="S2096" s="6"/>
    </row>
    <row r="2097" spans="19:19">
      <c r="S2097" s="6"/>
    </row>
    <row r="2098" spans="19:19">
      <c r="S2098" s="6"/>
    </row>
    <row r="2099" spans="19:19">
      <c r="S2099" s="6"/>
    </row>
    <row r="2100" spans="19:19">
      <c r="S2100" s="6"/>
    </row>
    <row r="2101" spans="19:19">
      <c r="S2101" s="6"/>
    </row>
    <row r="2102" spans="19:19">
      <c r="S2102" s="6"/>
    </row>
    <row r="2103" spans="19:19">
      <c r="S2103" s="6"/>
    </row>
    <row r="2104" spans="19:19">
      <c r="S2104" s="6"/>
    </row>
    <row r="2105" spans="19:19">
      <c r="S2105" s="6"/>
    </row>
    <row r="2106" spans="19:19">
      <c r="S2106" s="6"/>
    </row>
    <row r="2107" spans="19:19">
      <c r="S2107" s="6"/>
    </row>
    <row r="2108" spans="19:19">
      <c r="S2108" s="6"/>
    </row>
    <row r="2109" spans="19:19">
      <c r="S2109" s="6"/>
    </row>
    <row r="2110" spans="19:19">
      <c r="S2110" s="6"/>
    </row>
    <row r="2111" spans="19:19">
      <c r="S2111" s="6"/>
    </row>
    <row r="2112" spans="19:19">
      <c r="S2112" s="6"/>
    </row>
    <row r="2113" spans="19:19">
      <c r="S2113" s="6"/>
    </row>
    <row r="2114" spans="19:19">
      <c r="S2114" s="6"/>
    </row>
    <row r="2115" spans="19:19">
      <c r="S2115" s="6"/>
    </row>
    <row r="2116" spans="19:19">
      <c r="S2116" s="6"/>
    </row>
    <row r="2117" spans="19:19">
      <c r="S2117" s="6"/>
    </row>
    <row r="2118" spans="19:19">
      <c r="S2118" s="6"/>
    </row>
    <row r="2119" spans="19:19">
      <c r="S2119" s="6"/>
    </row>
    <row r="2120" spans="19:19">
      <c r="S2120" s="6"/>
    </row>
    <row r="2121" spans="19:19">
      <c r="S2121" s="6"/>
    </row>
    <row r="2122" spans="19:19">
      <c r="S2122" s="6"/>
    </row>
    <row r="2123" spans="19:19">
      <c r="S2123" s="6"/>
    </row>
    <row r="2124" spans="19:19">
      <c r="S2124" s="6"/>
    </row>
    <row r="2125" spans="19:19">
      <c r="S2125" s="6"/>
    </row>
    <row r="2126" spans="19:19">
      <c r="S2126" s="6"/>
    </row>
    <row r="2127" spans="19:19">
      <c r="S2127" s="6"/>
    </row>
    <row r="2128" spans="19:19">
      <c r="S2128" s="6"/>
    </row>
    <row r="2129" spans="19:19">
      <c r="S2129" s="6"/>
    </row>
    <row r="2130" spans="19:19">
      <c r="S2130" s="6"/>
    </row>
    <row r="2131" spans="19:19">
      <c r="S2131" s="6"/>
    </row>
    <row r="2132" spans="19:19">
      <c r="S2132" s="6"/>
    </row>
    <row r="2133" spans="19:19">
      <c r="S2133" s="6"/>
    </row>
    <row r="2134" spans="19:19">
      <c r="S2134" s="6"/>
    </row>
    <row r="2135" spans="19:19">
      <c r="S2135" s="6"/>
    </row>
    <row r="2136" spans="19:19">
      <c r="S2136" s="6"/>
    </row>
    <row r="2137" spans="19:19">
      <c r="S2137" s="6"/>
    </row>
    <row r="2138" spans="19:19">
      <c r="S2138" s="6"/>
    </row>
    <row r="2139" spans="19:19">
      <c r="S2139" s="6"/>
    </row>
    <row r="2140" spans="19:19">
      <c r="S2140" s="6"/>
    </row>
    <row r="2141" spans="19:19">
      <c r="S2141" s="6"/>
    </row>
    <row r="2142" spans="19:19">
      <c r="S2142" s="6"/>
    </row>
    <row r="2143" spans="19:19">
      <c r="S2143" s="6"/>
    </row>
    <row r="2144" spans="19:19">
      <c r="S2144" s="6"/>
    </row>
    <row r="2145" spans="19:19">
      <c r="S2145" s="6"/>
    </row>
    <row r="2146" spans="19:19">
      <c r="S2146" s="6"/>
    </row>
    <row r="2147" spans="19:19">
      <c r="S2147" s="6"/>
    </row>
    <row r="2148" spans="19:19">
      <c r="S2148" s="6"/>
    </row>
    <row r="2149" spans="19:19">
      <c r="S2149" s="6"/>
    </row>
    <row r="2150" spans="19:19">
      <c r="S2150" s="6"/>
    </row>
    <row r="2151" spans="19:19">
      <c r="S2151" s="6"/>
    </row>
    <row r="2152" spans="19:19">
      <c r="S2152" s="6"/>
    </row>
    <row r="2153" spans="19:19">
      <c r="S2153" s="6"/>
    </row>
    <row r="2154" spans="19:19">
      <c r="S2154" s="6"/>
    </row>
    <row r="2155" spans="19:19">
      <c r="S2155" s="6"/>
    </row>
    <row r="2156" spans="19:19">
      <c r="S2156" s="6"/>
    </row>
    <row r="2157" spans="19:19">
      <c r="S2157" s="6"/>
    </row>
    <row r="2158" spans="19:19">
      <c r="S2158" s="6"/>
    </row>
    <row r="2159" spans="19:19">
      <c r="S2159" s="6"/>
    </row>
    <row r="2160" spans="19:19">
      <c r="S2160" s="6"/>
    </row>
    <row r="2161" spans="19:19">
      <c r="S2161" s="6"/>
    </row>
    <row r="2162" spans="19:19">
      <c r="S2162" s="6"/>
    </row>
    <row r="2163" spans="19:19">
      <c r="S2163" s="6"/>
    </row>
    <row r="2164" spans="19:19">
      <c r="S2164" s="6"/>
    </row>
    <row r="2165" spans="19:19">
      <c r="S2165" s="6"/>
    </row>
    <row r="2166" spans="19:19">
      <c r="S2166" s="6"/>
    </row>
    <row r="2167" spans="19:19">
      <c r="S2167" s="6"/>
    </row>
    <row r="2168" spans="19:19">
      <c r="S2168" s="6"/>
    </row>
    <row r="2169" spans="19:19">
      <c r="S2169" s="6"/>
    </row>
    <row r="2170" spans="19:19">
      <c r="S2170" s="6"/>
    </row>
    <row r="2171" spans="19:19">
      <c r="S2171" s="6"/>
    </row>
    <row r="2172" spans="19:19">
      <c r="S2172" s="6"/>
    </row>
    <row r="2173" spans="19:19">
      <c r="S2173" s="6"/>
    </row>
    <row r="2174" spans="19:19">
      <c r="S2174" s="6"/>
    </row>
    <row r="2175" spans="19:19">
      <c r="S2175" s="6"/>
    </row>
    <row r="2176" spans="19:19">
      <c r="S2176" s="6"/>
    </row>
    <row r="2177" spans="19:19">
      <c r="S2177" s="6"/>
    </row>
    <row r="2178" spans="19:19">
      <c r="S2178" s="6"/>
    </row>
    <row r="2179" spans="19:19">
      <c r="S2179" s="6"/>
    </row>
    <row r="2180" spans="19:19">
      <c r="S2180" s="6"/>
    </row>
    <row r="2181" spans="19:19">
      <c r="S2181" s="6"/>
    </row>
    <row r="2182" spans="19:19">
      <c r="S2182" s="6"/>
    </row>
    <row r="2183" spans="19:19">
      <c r="S2183" s="6"/>
    </row>
    <row r="2184" spans="19:19">
      <c r="S2184" s="6"/>
    </row>
    <row r="2185" spans="19:19">
      <c r="S2185" s="6"/>
    </row>
    <row r="2186" spans="19:19">
      <c r="S2186" s="6"/>
    </row>
    <row r="2187" spans="19:19">
      <c r="S2187" s="6"/>
    </row>
    <row r="2188" spans="19:19">
      <c r="S2188" s="6"/>
    </row>
    <row r="2189" spans="19:19">
      <c r="S2189" s="6"/>
    </row>
    <row r="2190" spans="19:19">
      <c r="S2190" s="6"/>
    </row>
    <row r="2191" spans="19:19">
      <c r="S2191" s="6"/>
    </row>
    <row r="2192" spans="19:19">
      <c r="S2192" s="6"/>
    </row>
    <row r="2193" spans="19:19">
      <c r="S2193" s="6"/>
    </row>
    <row r="2194" spans="19:19">
      <c r="S2194" s="6"/>
    </row>
    <row r="2195" spans="19:19">
      <c r="S2195" s="6"/>
    </row>
    <row r="2196" spans="19:19">
      <c r="S2196" s="6"/>
    </row>
    <row r="2197" spans="19:19">
      <c r="S2197" s="6"/>
    </row>
    <row r="2198" spans="19:19">
      <c r="S2198" s="6"/>
    </row>
    <row r="2199" spans="19:19">
      <c r="S2199" s="6"/>
    </row>
    <row r="2200" spans="19:19">
      <c r="S2200" s="6"/>
    </row>
    <row r="2201" spans="19:19">
      <c r="S2201" s="6"/>
    </row>
    <row r="2202" spans="19:19">
      <c r="S2202" s="6"/>
    </row>
    <row r="2203" spans="19:19">
      <c r="S2203" s="6"/>
    </row>
    <row r="2204" spans="19:19">
      <c r="S2204" s="6"/>
    </row>
    <row r="2205" spans="19:19">
      <c r="S2205" s="6"/>
    </row>
    <row r="2206" spans="19:19">
      <c r="S2206" s="6"/>
    </row>
    <row r="2207" spans="19:19">
      <c r="S2207" s="6"/>
    </row>
    <row r="2208" spans="19:19">
      <c r="S2208" s="6"/>
    </row>
    <row r="2209" spans="19:19">
      <c r="S2209" s="6"/>
    </row>
    <row r="2210" spans="19:19">
      <c r="S2210" s="6"/>
    </row>
    <row r="2211" spans="19:19">
      <c r="S2211" s="6"/>
    </row>
    <row r="2212" spans="19:19">
      <c r="S2212" s="6"/>
    </row>
    <row r="2213" spans="19:19">
      <c r="S2213" s="6"/>
    </row>
    <row r="2214" spans="19:19">
      <c r="S2214" s="6"/>
    </row>
    <row r="2215" spans="19:19">
      <c r="S2215" s="6"/>
    </row>
    <row r="2216" spans="19:19">
      <c r="S2216" s="6"/>
    </row>
    <row r="2217" spans="19:19">
      <c r="S2217" s="6"/>
    </row>
    <row r="2218" spans="19:19">
      <c r="S2218" s="6"/>
    </row>
    <row r="2219" spans="19:19">
      <c r="S2219" s="6"/>
    </row>
    <row r="2220" spans="19:19">
      <c r="S2220" s="6"/>
    </row>
    <row r="2221" spans="19:19">
      <c r="S2221" s="6"/>
    </row>
    <row r="2222" spans="19:19">
      <c r="S2222" s="6"/>
    </row>
    <row r="2223" spans="19:19">
      <c r="S2223" s="6"/>
    </row>
    <row r="2224" spans="19:19">
      <c r="S2224" s="6"/>
    </row>
    <row r="2225" spans="19:19">
      <c r="S2225" s="6"/>
    </row>
    <row r="2226" spans="19:19">
      <c r="S2226" s="6"/>
    </row>
    <row r="2227" spans="19:19">
      <c r="S2227" s="6"/>
    </row>
    <row r="2228" spans="19:19">
      <c r="S2228" s="6"/>
    </row>
    <row r="2229" spans="19:19">
      <c r="S2229" s="6"/>
    </row>
    <row r="2230" spans="19:19">
      <c r="S2230" s="6"/>
    </row>
    <row r="2231" spans="19:19">
      <c r="S2231" s="6"/>
    </row>
    <row r="2232" spans="19:19">
      <c r="S2232" s="6"/>
    </row>
    <row r="2233" spans="19:19">
      <c r="S2233" s="6"/>
    </row>
    <row r="2234" spans="19:19">
      <c r="S2234" s="6"/>
    </row>
    <row r="2235" spans="19:19">
      <c r="S2235" s="6"/>
    </row>
    <row r="2236" spans="19:19">
      <c r="S2236" s="6"/>
    </row>
    <row r="2237" spans="19:19">
      <c r="S2237" s="6"/>
    </row>
    <row r="2238" spans="19:19">
      <c r="S2238" s="6"/>
    </row>
    <row r="2239" spans="19:19">
      <c r="S2239" s="6"/>
    </row>
    <row r="2240" spans="19:19">
      <c r="S2240" s="6"/>
    </row>
    <row r="2241" spans="19:19">
      <c r="S2241" s="6"/>
    </row>
    <row r="2242" spans="19:19">
      <c r="S2242" s="6"/>
    </row>
    <row r="2243" spans="19:19">
      <c r="S2243" s="6"/>
    </row>
    <row r="2244" spans="19:19">
      <c r="S2244" s="6"/>
    </row>
    <row r="2245" spans="19:19">
      <c r="S2245" s="6"/>
    </row>
    <row r="2246" spans="19:19">
      <c r="S2246" s="6"/>
    </row>
    <row r="2247" spans="19:19">
      <c r="S2247" s="6"/>
    </row>
    <row r="2248" spans="19:19">
      <c r="S2248" s="6"/>
    </row>
    <row r="2249" spans="19:19">
      <c r="S2249" s="6"/>
    </row>
    <row r="2250" spans="19:19">
      <c r="S2250" s="6"/>
    </row>
    <row r="2251" spans="19:19">
      <c r="S2251" s="6"/>
    </row>
    <row r="2252" spans="19:19">
      <c r="S2252" s="6"/>
    </row>
    <row r="2253" spans="19:19">
      <c r="S2253" s="6"/>
    </row>
    <row r="2254" spans="19:19">
      <c r="S2254" s="6"/>
    </row>
    <row r="2255" spans="19:19">
      <c r="S2255" s="6"/>
    </row>
    <row r="2256" spans="19:19">
      <c r="S2256" s="6"/>
    </row>
    <row r="2257" spans="19:19">
      <c r="S2257" s="6"/>
    </row>
    <row r="2258" spans="19:19">
      <c r="S2258" s="6"/>
    </row>
    <row r="2259" spans="19:19">
      <c r="S2259" s="6"/>
    </row>
    <row r="2260" spans="19:19">
      <c r="S2260" s="6"/>
    </row>
    <row r="2261" spans="19:19">
      <c r="S2261" s="6"/>
    </row>
    <row r="2262" spans="19:19">
      <c r="S2262" s="6"/>
    </row>
    <row r="2263" spans="19:19">
      <c r="S2263" s="6"/>
    </row>
    <row r="2264" spans="19:19">
      <c r="S2264" s="6"/>
    </row>
    <row r="2265" spans="19:19">
      <c r="S2265" s="6"/>
    </row>
    <row r="2266" spans="19:19">
      <c r="S2266" s="6"/>
    </row>
    <row r="2267" spans="19:19">
      <c r="S2267" s="6"/>
    </row>
    <row r="2268" spans="19:19">
      <c r="S2268" s="6"/>
    </row>
    <row r="2269" spans="19:19">
      <c r="S2269" s="6"/>
    </row>
    <row r="2270" spans="19:19">
      <c r="S2270" s="6"/>
    </row>
    <row r="2271" spans="19:19">
      <c r="S2271" s="6"/>
    </row>
    <row r="2272" spans="19:19">
      <c r="S2272" s="6"/>
    </row>
    <row r="2273" spans="19:19">
      <c r="S2273" s="6"/>
    </row>
    <row r="2274" spans="19:19">
      <c r="S2274" s="6"/>
    </row>
    <row r="2275" spans="19:19">
      <c r="S2275" s="6"/>
    </row>
    <row r="2276" spans="19:19">
      <c r="S2276" s="6"/>
    </row>
    <row r="2277" spans="19:19">
      <c r="S2277" s="6"/>
    </row>
    <row r="2278" spans="19:19">
      <c r="S2278" s="6"/>
    </row>
    <row r="2279" spans="19:19">
      <c r="S2279" s="6"/>
    </row>
    <row r="2280" spans="19:19">
      <c r="S2280" s="6"/>
    </row>
    <row r="2281" spans="19:19">
      <c r="S2281" s="6"/>
    </row>
    <row r="2282" spans="19:19">
      <c r="S2282" s="6"/>
    </row>
    <row r="2283" spans="19:19">
      <c r="S2283" s="6"/>
    </row>
    <row r="2284" spans="19:19">
      <c r="S2284" s="6"/>
    </row>
    <row r="2285" spans="19:19">
      <c r="S2285" s="6"/>
    </row>
    <row r="2286" spans="19:19">
      <c r="S2286" s="6"/>
    </row>
    <row r="2287" spans="19:19">
      <c r="S2287" s="6"/>
    </row>
    <row r="2288" spans="19:19">
      <c r="S2288" s="6"/>
    </row>
    <row r="2289" spans="19:19">
      <c r="S2289" s="6"/>
    </row>
    <row r="2290" spans="19:19">
      <c r="S2290" s="6"/>
    </row>
    <row r="2291" spans="19:19">
      <c r="S2291" s="6"/>
    </row>
    <row r="2292" spans="19:19">
      <c r="S2292" s="6"/>
    </row>
    <row r="2293" spans="19:19">
      <c r="S2293" s="6"/>
    </row>
    <row r="2294" spans="19:19">
      <c r="S2294" s="6"/>
    </row>
    <row r="2295" spans="19:19">
      <c r="S2295" s="6"/>
    </row>
    <row r="2296" spans="19:19">
      <c r="S2296" s="6"/>
    </row>
    <row r="2297" spans="19:19">
      <c r="S2297" s="6"/>
    </row>
    <row r="2298" spans="19:19">
      <c r="S2298" s="6"/>
    </row>
    <row r="2299" spans="19:19">
      <c r="S2299" s="6"/>
    </row>
    <row r="2300" spans="19:19">
      <c r="S2300" s="6"/>
    </row>
    <row r="2301" spans="19:19">
      <c r="S2301" s="6"/>
    </row>
    <row r="2302" spans="19:19">
      <c r="S2302" s="6"/>
    </row>
    <row r="2303" spans="19:19">
      <c r="S2303" s="6"/>
    </row>
    <row r="2304" spans="19:19">
      <c r="S2304" s="6"/>
    </row>
    <row r="2305" spans="19:19">
      <c r="S2305" s="6"/>
    </row>
    <row r="2306" spans="19:19">
      <c r="S2306" s="6"/>
    </row>
    <row r="2307" spans="19:19">
      <c r="S2307" s="6"/>
    </row>
    <row r="2308" spans="19:19">
      <c r="S2308" s="6"/>
    </row>
    <row r="2309" spans="19:19">
      <c r="S2309" s="6"/>
    </row>
    <row r="2310" spans="19:19">
      <c r="S2310" s="6"/>
    </row>
    <row r="2311" spans="19:19">
      <c r="S2311" s="6"/>
    </row>
    <row r="2312" spans="19:19">
      <c r="S2312" s="6"/>
    </row>
    <row r="2313" spans="19:19">
      <c r="S2313" s="6"/>
    </row>
    <row r="2314" spans="19:19">
      <c r="S2314" s="6"/>
    </row>
    <row r="2315" spans="19:19">
      <c r="S2315" s="6"/>
    </row>
    <row r="2316" spans="19:19">
      <c r="S2316" s="6"/>
    </row>
    <row r="2317" spans="19:19">
      <c r="S2317" s="6"/>
    </row>
    <row r="2318" spans="19:19">
      <c r="S2318" s="6"/>
    </row>
    <row r="2319" spans="19:19">
      <c r="S2319" s="6"/>
    </row>
    <row r="2320" spans="19:19">
      <c r="S2320" s="6"/>
    </row>
    <row r="2321" spans="19:19">
      <c r="S2321" s="6"/>
    </row>
    <row r="2322" spans="19:19">
      <c r="S2322" s="6"/>
    </row>
    <row r="2323" spans="19:19">
      <c r="S2323" s="6"/>
    </row>
    <row r="2324" spans="19:19">
      <c r="S2324" s="6"/>
    </row>
    <row r="2325" spans="19:19">
      <c r="S2325" s="6"/>
    </row>
    <row r="2326" spans="19:19">
      <c r="S2326" s="6"/>
    </row>
    <row r="2327" spans="19:19">
      <c r="S2327" s="6"/>
    </row>
    <row r="2328" spans="19:19">
      <c r="S2328" s="6"/>
    </row>
    <row r="2329" spans="19:19">
      <c r="S2329" s="6"/>
    </row>
    <row r="2330" spans="19:19">
      <c r="S2330" s="6"/>
    </row>
    <row r="2331" spans="19:19">
      <c r="S2331" s="6"/>
    </row>
    <row r="2332" spans="19:19">
      <c r="S2332" s="6"/>
    </row>
    <row r="2333" spans="19:19">
      <c r="S2333" s="6"/>
    </row>
    <row r="2334" spans="19:19">
      <c r="S2334" s="6"/>
    </row>
    <row r="2335" spans="19:19">
      <c r="S2335" s="6"/>
    </row>
    <row r="2336" spans="19:19">
      <c r="S2336" s="6"/>
    </row>
    <row r="2337" spans="19:19">
      <c r="S2337" s="6"/>
    </row>
    <row r="2338" spans="19:19">
      <c r="S2338" s="6"/>
    </row>
    <row r="2339" spans="19:19">
      <c r="S2339" s="6"/>
    </row>
    <row r="2340" spans="19:19">
      <c r="S2340" s="6"/>
    </row>
    <row r="2341" spans="19:19">
      <c r="S2341" s="6"/>
    </row>
    <row r="2342" spans="19:19">
      <c r="S2342" s="6"/>
    </row>
    <row r="2343" spans="19:19">
      <c r="S2343" s="6"/>
    </row>
    <row r="2344" spans="19:19">
      <c r="S2344" s="6"/>
    </row>
    <row r="2345" spans="19:19">
      <c r="S2345" s="6"/>
    </row>
    <row r="2346" spans="19:19">
      <c r="S2346" s="6"/>
    </row>
    <row r="2347" spans="19:19">
      <c r="S2347" s="6"/>
    </row>
    <row r="2348" spans="19:19">
      <c r="S2348" s="6"/>
    </row>
    <row r="2349" spans="19:19">
      <c r="S2349" s="6"/>
    </row>
    <row r="2350" spans="19:19">
      <c r="S2350" s="6"/>
    </row>
    <row r="2351" spans="19:19">
      <c r="S2351" s="6"/>
    </row>
    <row r="2352" spans="19:19">
      <c r="S2352" s="6"/>
    </row>
    <row r="2353" spans="19:19">
      <c r="S2353" s="6"/>
    </row>
    <row r="2354" spans="19:19">
      <c r="S2354" s="6"/>
    </row>
    <row r="2355" spans="19:19">
      <c r="S2355" s="6"/>
    </row>
    <row r="2356" spans="19:19">
      <c r="S2356" s="6"/>
    </row>
    <row r="2357" spans="19:19">
      <c r="S2357" s="6"/>
    </row>
    <row r="2358" spans="19:19">
      <c r="S2358" s="6"/>
    </row>
    <row r="2359" spans="19:19">
      <c r="S2359" s="6"/>
    </row>
    <row r="2360" spans="19:19">
      <c r="S2360" s="6"/>
    </row>
    <row r="2361" spans="19:19">
      <c r="S2361" s="6"/>
    </row>
    <row r="2362" spans="19:19">
      <c r="S2362" s="6"/>
    </row>
    <row r="2363" spans="19:19">
      <c r="S2363" s="6"/>
    </row>
    <row r="2364" spans="19:19">
      <c r="S2364" s="6"/>
    </row>
    <row r="2365" spans="19:19">
      <c r="S2365" s="6"/>
    </row>
    <row r="2366" spans="19:19">
      <c r="S2366" s="6"/>
    </row>
    <row r="2367" spans="19:19">
      <c r="S2367" s="6"/>
    </row>
    <row r="2368" spans="19:19">
      <c r="S2368" s="6"/>
    </row>
    <row r="2369" spans="19:19">
      <c r="S2369" s="6"/>
    </row>
    <row r="2370" spans="19:19">
      <c r="S2370" s="6"/>
    </row>
    <row r="2371" spans="19:19">
      <c r="S2371" s="6"/>
    </row>
    <row r="2372" spans="19:19">
      <c r="S2372" s="6"/>
    </row>
    <row r="2373" spans="19:19">
      <c r="S2373" s="6"/>
    </row>
    <row r="2374" spans="19:19">
      <c r="S2374" s="6"/>
    </row>
    <row r="2375" spans="19:19">
      <c r="S2375" s="6"/>
    </row>
    <row r="2376" spans="19:19">
      <c r="S2376" s="6"/>
    </row>
    <row r="2377" spans="19:19">
      <c r="S2377" s="6"/>
    </row>
    <row r="2378" spans="19:19">
      <c r="S2378" s="6"/>
    </row>
    <row r="2379" spans="19:19">
      <c r="S2379" s="6"/>
    </row>
    <row r="2380" spans="19:19">
      <c r="S2380" s="6"/>
    </row>
    <row r="2381" spans="19:19">
      <c r="S2381" s="6"/>
    </row>
    <row r="2382" spans="19:19">
      <c r="S2382" s="6"/>
    </row>
    <row r="2383" spans="19:19">
      <c r="S2383" s="6"/>
    </row>
    <row r="2384" spans="19:19">
      <c r="S2384" s="6"/>
    </row>
    <row r="2385" spans="19:19">
      <c r="S2385" s="6"/>
    </row>
    <row r="2386" spans="19:19">
      <c r="S2386" s="6"/>
    </row>
    <row r="2387" spans="19:19">
      <c r="S2387" s="6"/>
    </row>
    <row r="2388" spans="19:19">
      <c r="S2388" s="6"/>
    </row>
    <row r="2389" spans="19:19">
      <c r="S2389" s="6"/>
    </row>
    <row r="2390" spans="19:19">
      <c r="S2390" s="6"/>
    </row>
    <row r="2391" spans="19:19">
      <c r="S2391" s="6"/>
    </row>
    <row r="2392" spans="19:19">
      <c r="S2392" s="6"/>
    </row>
    <row r="2393" spans="19:19">
      <c r="S2393" s="6"/>
    </row>
    <row r="2394" spans="19:19">
      <c r="S2394" s="6"/>
    </row>
    <row r="2395" spans="19:19">
      <c r="S2395" s="6"/>
    </row>
    <row r="2396" spans="19:19">
      <c r="S2396" s="6"/>
    </row>
    <row r="2397" spans="19:19">
      <c r="S2397" s="6"/>
    </row>
    <row r="2398" spans="19:19">
      <c r="S2398" s="6"/>
    </row>
    <row r="2399" spans="19:19">
      <c r="S2399" s="6"/>
    </row>
    <row r="2400" spans="19:19">
      <c r="S2400" s="6"/>
    </row>
    <row r="2401" spans="19:19">
      <c r="S2401" s="6"/>
    </row>
    <row r="2402" spans="19:19">
      <c r="S2402" s="6"/>
    </row>
    <row r="2403" spans="19:19">
      <c r="S2403" s="6"/>
    </row>
    <row r="2404" spans="19:19">
      <c r="S2404" s="6"/>
    </row>
    <row r="2405" spans="19:19">
      <c r="S2405" s="6"/>
    </row>
    <row r="2406" spans="19:19">
      <c r="S2406" s="6"/>
    </row>
    <row r="2407" spans="19:19">
      <c r="S2407" s="6"/>
    </row>
    <row r="2408" spans="19:19">
      <c r="S2408" s="6"/>
    </row>
    <row r="2409" spans="19:19">
      <c r="S2409" s="6"/>
    </row>
    <row r="2410" spans="19:19">
      <c r="S2410" s="6"/>
    </row>
    <row r="2411" spans="19:19">
      <c r="S2411" s="6"/>
    </row>
    <row r="2412" spans="19:19">
      <c r="S2412" s="6"/>
    </row>
    <row r="2413" spans="19:19">
      <c r="S2413" s="6"/>
    </row>
    <row r="2414" spans="19:19">
      <c r="S2414" s="6"/>
    </row>
    <row r="2415" spans="19:19">
      <c r="S2415" s="6"/>
    </row>
    <row r="2416" spans="19:19">
      <c r="S2416" s="6"/>
    </row>
    <row r="2417" spans="19:19">
      <c r="S2417" s="6"/>
    </row>
    <row r="2418" spans="19:19">
      <c r="S2418" s="6"/>
    </row>
    <row r="2419" spans="19:19">
      <c r="S2419" s="6"/>
    </row>
    <row r="2420" spans="19:19">
      <c r="S2420" s="6"/>
    </row>
    <row r="2421" spans="19:19">
      <c r="S2421" s="6"/>
    </row>
    <row r="2422" spans="19:19">
      <c r="S2422" s="6"/>
    </row>
    <row r="2423" spans="19:19">
      <c r="S2423" s="6"/>
    </row>
    <row r="2424" spans="19:19">
      <c r="S2424" s="6"/>
    </row>
    <row r="2425" spans="19:19">
      <c r="S2425" s="6"/>
    </row>
    <row r="2426" spans="19:19">
      <c r="S2426" s="6"/>
    </row>
    <row r="2427" spans="19:19">
      <c r="S2427" s="6"/>
    </row>
    <row r="2428" spans="19:19">
      <c r="S2428" s="6"/>
    </row>
    <row r="2429" spans="19:19">
      <c r="S2429" s="6"/>
    </row>
    <row r="2430" spans="19:19">
      <c r="S2430" s="6"/>
    </row>
    <row r="2431" spans="19:19">
      <c r="S2431" s="6"/>
    </row>
    <row r="2432" spans="19:19">
      <c r="S2432" s="6"/>
    </row>
    <row r="2433" spans="19:19">
      <c r="S2433" s="6"/>
    </row>
    <row r="2434" spans="19:19">
      <c r="S2434" s="6"/>
    </row>
    <row r="2435" spans="19:19">
      <c r="S2435" s="6"/>
    </row>
    <row r="2436" spans="19:19">
      <c r="S2436" s="6"/>
    </row>
    <row r="2437" spans="19:19">
      <c r="S2437" s="6"/>
    </row>
    <row r="2438" spans="19:19">
      <c r="S2438" s="6"/>
    </row>
    <row r="2439" spans="19:19">
      <c r="S2439" s="6"/>
    </row>
    <row r="2440" spans="19:19">
      <c r="S2440" s="6"/>
    </row>
    <row r="2441" spans="19:19">
      <c r="S2441" s="6"/>
    </row>
    <row r="2442" spans="19:19">
      <c r="S2442" s="6"/>
    </row>
    <row r="2443" spans="19:19">
      <c r="S2443" s="6"/>
    </row>
    <row r="2444" spans="19:19">
      <c r="S2444" s="6"/>
    </row>
    <row r="2445" spans="19:19">
      <c r="S2445" s="6"/>
    </row>
    <row r="2446" spans="19:19">
      <c r="S2446" s="6"/>
    </row>
    <row r="2447" spans="19:19">
      <c r="S2447" s="6"/>
    </row>
    <row r="2448" spans="19:19">
      <c r="S2448" s="6"/>
    </row>
    <row r="2449" spans="19:19">
      <c r="S2449" s="6"/>
    </row>
    <row r="2450" spans="19:19">
      <c r="S2450" s="6"/>
    </row>
    <row r="2451" spans="19:19">
      <c r="S2451" s="6"/>
    </row>
    <row r="2452" spans="19:19">
      <c r="S2452" s="6"/>
    </row>
    <row r="2453" spans="19:19">
      <c r="S2453" s="6"/>
    </row>
    <row r="2454" spans="19:19">
      <c r="S2454" s="6"/>
    </row>
    <row r="2455" spans="19:19">
      <c r="S2455" s="6"/>
    </row>
    <row r="2456" spans="19:19">
      <c r="S2456" s="6"/>
    </row>
    <row r="2457" spans="19:19">
      <c r="S2457" s="6"/>
    </row>
    <row r="2458" spans="19:19">
      <c r="S2458" s="6"/>
    </row>
    <row r="2459" spans="19:19">
      <c r="S2459" s="6"/>
    </row>
    <row r="2460" spans="19:19">
      <c r="S2460" s="6"/>
    </row>
    <row r="2461" spans="19:19">
      <c r="S2461" s="6"/>
    </row>
    <row r="2462" spans="19:19">
      <c r="S2462" s="6"/>
    </row>
    <row r="2463" spans="19:19">
      <c r="S2463" s="6"/>
    </row>
    <row r="2464" spans="19:19">
      <c r="S2464" s="6"/>
    </row>
    <row r="2465" spans="19:19">
      <c r="S2465" s="6"/>
    </row>
    <row r="2466" spans="19:19">
      <c r="S2466" s="6"/>
    </row>
    <row r="2467" spans="19:19">
      <c r="S2467" s="6"/>
    </row>
    <row r="2468" spans="19:19">
      <c r="S2468" s="6"/>
    </row>
    <row r="2469" spans="19:19">
      <c r="S2469" s="6"/>
    </row>
    <row r="2470" spans="19:19">
      <c r="S2470" s="6"/>
    </row>
    <row r="2471" spans="19:19">
      <c r="S2471" s="6"/>
    </row>
    <row r="2472" spans="19:19">
      <c r="S2472" s="6"/>
    </row>
    <row r="2473" spans="19:19">
      <c r="S2473" s="6"/>
    </row>
    <row r="2474" spans="19:19">
      <c r="S2474" s="6"/>
    </row>
    <row r="2475" spans="19:19">
      <c r="S2475" s="6"/>
    </row>
    <row r="2476" spans="19:19">
      <c r="S2476" s="6"/>
    </row>
    <row r="2477" spans="19:19">
      <c r="S2477" s="6"/>
    </row>
    <row r="2478" spans="19:19">
      <c r="S2478" s="6"/>
    </row>
    <row r="2479" spans="19:19">
      <c r="S2479" s="6"/>
    </row>
    <row r="2480" spans="19:19">
      <c r="S2480" s="6"/>
    </row>
    <row r="2481" spans="19:19">
      <c r="S2481" s="6"/>
    </row>
    <row r="2482" spans="19:19">
      <c r="S2482" s="6"/>
    </row>
    <row r="2483" spans="19:19">
      <c r="S2483" s="6"/>
    </row>
    <row r="2484" spans="19:19">
      <c r="S2484" s="6"/>
    </row>
    <row r="2485" spans="19:19">
      <c r="S2485" s="6"/>
    </row>
    <row r="2486" spans="19:19">
      <c r="S2486" s="6"/>
    </row>
    <row r="2487" spans="19:19">
      <c r="S2487" s="6"/>
    </row>
    <row r="2488" spans="19:19">
      <c r="S2488" s="6"/>
    </row>
    <row r="2489" spans="19:19">
      <c r="S2489" s="6"/>
    </row>
    <row r="2490" spans="19:19">
      <c r="S2490" s="6"/>
    </row>
    <row r="2491" spans="19:19">
      <c r="S2491" s="6"/>
    </row>
    <row r="2492" spans="19:19">
      <c r="S2492" s="6"/>
    </row>
    <row r="2493" spans="19:19">
      <c r="S2493" s="6"/>
    </row>
    <row r="2494" spans="19:19">
      <c r="S2494" s="6"/>
    </row>
    <row r="2495" spans="19:19">
      <c r="S2495" s="6"/>
    </row>
    <row r="2496" spans="19:19">
      <c r="S2496" s="6"/>
    </row>
    <row r="2497" spans="19:19">
      <c r="S2497" s="6"/>
    </row>
    <row r="2498" spans="19:19">
      <c r="S2498" s="6"/>
    </row>
    <row r="2499" spans="19:19">
      <c r="S2499" s="6"/>
    </row>
    <row r="2500" spans="19:19">
      <c r="S2500" s="6"/>
    </row>
    <row r="2501" spans="19:19">
      <c r="S2501" s="6"/>
    </row>
    <row r="2502" spans="19:19">
      <c r="S2502" s="6"/>
    </row>
    <row r="2503" spans="19:19">
      <c r="S2503" s="6"/>
    </row>
    <row r="2504" spans="19:19">
      <c r="S2504" s="6"/>
    </row>
    <row r="2505" spans="19:19">
      <c r="S2505" s="6"/>
    </row>
    <row r="2506" spans="19:19">
      <c r="S2506" s="6"/>
    </row>
    <row r="2507" spans="19:19">
      <c r="S2507" s="6"/>
    </row>
    <row r="2508" spans="19:19">
      <c r="S2508" s="6"/>
    </row>
    <row r="2509" spans="19:19">
      <c r="S2509" s="6"/>
    </row>
    <row r="2510" spans="19:19">
      <c r="S2510" s="6"/>
    </row>
    <row r="2511" spans="19:19">
      <c r="S2511" s="6"/>
    </row>
    <row r="2512" spans="19:19">
      <c r="S2512" s="6"/>
    </row>
    <row r="2513" spans="19:19">
      <c r="S2513" s="6"/>
    </row>
    <row r="2514" spans="19:19">
      <c r="S2514" s="6"/>
    </row>
    <row r="2515" spans="19:19">
      <c r="S2515" s="6"/>
    </row>
    <row r="2516" spans="19:19">
      <c r="S2516" s="6"/>
    </row>
    <row r="2517" spans="19:19">
      <c r="S2517" s="6"/>
    </row>
    <row r="2518" spans="19:19">
      <c r="S2518" s="6"/>
    </row>
    <row r="2519" spans="19:19">
      <c r="S2519" s="6"/>
    </row>
    <row r="2520" spans="19:19">
      <c r="S2520" s="6"/>
    </row>
    <row r="2521" spans="19:19">
      <c r="S2521" s="6"/>
    </row>
    <row r="2522" spans="19:19">
      <c r="S2522" s="6"/>
    </row>
    <row r="2523" spans="19:19">
      <c r="S2523" s="6"/>
    </row>
    <row r="2524" spans="19:19">
      <c r="S2524" s="6"/>
    </row>
    <row r="2525" spans="19:19">
      <c r="S2525" s="6"/>
    </row>
    <row r="2526" spans="19:19">
      <c r="S2526" s="6"/>
    </row>
    <row r="2527" spans="19:19">
      <c r="S2527" s="6"/>
    </row>
    <row r="2528" spans="19:19">
      <c r="S2528" s="6"/>
    </row>
    <row r="2529" spans="19:19">
      <c r="S2529" s="6"/>
    </row>
    <row r="2530" spans="19:19">
      <c r="S2530" s="6"/>
    </row>
    <row r="2531" spans="19:19">
      <c r="S2531" s="6"/>
    </row>
    <row r="2532" spans="19:19">
      <c r="S2532" s="6"/>
    </row>
    <row r="2533" spans="19:19">
      <c r="S2533" s="6"/>
    </row>
    <row r="2534" spans="19:19">
      <c r="S2534" s="6"/>
    </row>
    <row r="2535" spans="19:19">
      <c r="S2535" s="6"/>
    </row>
    <row r="2536" spans="19:19">
      <c r="S2536" s="6"/>
    </row>
    <row r="2537" spans="19:19">
      <c r="S2537" s="6"/>
    </row>
    <row r="2538" spans="19:19">
      <c r="S2538" s="6"/>
    </row>
    <row r="2539" spans="19:19">
      <c r="S2539" s="6"/>
    </row>
    <row r="2540" spans="19:19">
      <c r="S2540" s="6"/>
    </row>
    <row r="2541" spans="19:19">
      <c r="S2541" s="6"/>
    </row>
    <row r="2542" spans="19:19">
      <c r="S2542" s="6"/>
    </row>
    <row r="2543" spans="19:19">
      <c r="S2543" s="6"/>
    </row>
    <row r="2544" spans="19:19">
      <c r="S2544" s="6"/>
    </row>
    <row r="2545" spans="19:19">
      <c r="S2545" s="6"/>
    </row>
    <row r="2546" spans="19:19">
      <c r="S2546" s="6"/>
    </row>
    <row r="2547" spans="19:19">
      <c r="S2547" s="6"/>
    </row>
    <row r="2548" spans="19:19">
      <c r="S2548" s="6"/>
    </row>
    <row r="2549" spans="19:19">
      <c r="S2549" s="6"/>
    </row>
    <row r="2550" spans="19:19">
      <c r="S2550" s="6"/>
    </row>
    <row r="2551" spans="19:19">
      <c r="S2551" s="6"/>
    </row>
    <row r="2552" spans="19:19">
      <c r="S2552" s="6"/>
    </row>
    <row r="2553" spans="19:19">
      <c r="S2553" s="6"/>
    </row>
    <row r="2554" spans="19:19">
      <c r="S2554" s="6"/>
    </row>
    <row r="2555" spans="19:19">
      <c r="S2555" s="6"/>
    </row>
    <row r="2556" spans="19:19">
      <c r="S2556" s="6"/>
    </row>
    <row r="2557" spans="19:19">
      <c r="S2557" s="6"/>
    </row>
    <row r="2558" spans="19:19">
      <c r="S2558" s="6"/>
    </row>
    <row r="2559" spans="19:19">
      <c r="S2559" s="6"/>
    </row>
    <row r="2560" spans="19:19">
      <c r="S2560" s="6"/>
    </row>
    <row r="2561" spans="19:19">
      <c r="S2561" s="6"/>
    </row>
    <row r="2562" spans="19:19">
      <c r="S2562" s="6"/>
    </row>
    <row r="2563" spans="19:19">
      <c r="S2563" s="6"/>
    </row>
    <row r="2564" spans="19:19">
      <c r="S2564" s="6"/>
    </row>
    <row r="2565" spans="19:19">
      <c r="S2565" s="6"/>
    </row>
    <row r="2566" spans="19:19">
      <c r="S2566" s="6"/>
    </row>
    <row r="2567" spans="19:19">
      <c r="S2567" s="6"/>
    </row>
    <row r="2568" spans="19:19">
      <c r="S2568" s="6"/>
    </row>
    <row r="2569" spans="19:19">
      <c r="S2569" s="6"/>
    </row>
    <row r="2570" spans="19:19">
      <c r="S2570" s="6"/>
    </row>
    <row r="2571" spans="19:19">
      <c r="S2571" s="6"/>
    </row>
    <row r="2572" spans="19:19">
      <c r="S2572" s="6"/>
    </row>
    <row r="2573" spans="19:19">
      <c r="S2573" s="6"/>
    </row>
    <row r="2574" spans="19:19">
      <c r="S2574" s="6"/>
    </row>
    <row r="2575" spans="19:19">
      <c r="S2575" s="6"/>
    </row>
    <row r="2576" spans="19:19">
      <c r="S2576" s="6"/>
    </row>
    <row r="2577" spans="19:19">
      <c r="S2577" s="6"/>
    </row>
    <row r="2578" spans="19:19">
      <c r="S2578" s="6"/>
    </row>
    <row r="2579" spans="19:19">
      <c r="S2579" s="6"/>
    </row>
    <row r="2580" spans="19:19">
      <c r="S2580" s="6"/>
    </row>
    <row r="2581" spans="19:19">
      <c r="S2581" s="6"/>
    </row>
    <row r="2582" spans="19:19">
      <c r="S2582" s="6"/>
    </row>
    <row r="2583" spans="19:19">
      <c r="S2583" s="6"/>
    </row>
    <row r="2584" spans="19:19">
      <c r="S2584" s="6"/>
    </row>
    <row r="2585" spans="19:19">
      <c r="S2585" s="6"/>
    </row>
    <row r="2586" spans="19:19">
      <c r="S2586" s="6"/>
    </row>
    <row r="2587" spans="19:19">
      <c r="S2587" s="6"/>
    </row>
    <row r="2588" spans="19:19">
      <c r="S2588" s="6"/>
    </row>
    <row r="2589" spans="19:19">
      <c r="S2589" s="6"/>
    </row>
    <row r="2590" spans="19:19">
      <c r="S2590" s="6"/>
    </row>
    <row r="2591" spans="19:19">
      <c r="S2591" s="6"/>
    </row>
    <row r="2592" spans="19:19">
      <c r="S2592" s="6"/>
    </row>
    <row r="2593" spans="19:19">
      <c r="S2593" s="6"/>
    </row>
    <row r="2594" spans="19:19">
      <c r="S2594" s="6"/>
    </row>
    <row r="2595" spans="19:19">
      <c r="S2595" s="6"/>
    </row>
    <row r="2596" spans="19:19">
      <c r="S2596" s="6"/>
    </row>
    <row r="2597" spans="19:19">
      <c r="S2597" s="6"/>
    </row>
    <row r="2598" spans="19:19">
      <c r="S2598" s="6"/>
    </row>
    <row r="2599" spans="19:19">
      <c r="S2599" s="6"/>
    </row>
    <row r="2600" spans="19:19">
      <c r="S2600" s="6"/>
    </row>
    <row r="2601" spans="19:19">
      <c r="S2601" s="6"/>
    </row>
    <row r="2602" spans="19:19">
      <c r="S2602" s="6"/>
    </row>
    <row r="2603" spans="19:19">
      <c r="S2603" s="6"/>
    </row>
    <row r="2604" spans="19:19">
      <c r="S2604" s="6"/>
    </row>
    <row r="2605" spans="19:19">
      <c r="S2605" s="6"/>
    </row>
    <row r="2606" spans="19:19">
      <c r="S2606" s="6"/>
    </row>
    <row r="2607" spans="19:19">
      <c r="S2607" s="6"/>
    </row>
    <row r="2608" spans="19:19">
      <c r="S2608" s="6"/>
    </row>
    <row r="2609" spans="19:19">
      <c r="S2609" s="6"/>
    </row>
    <row r="2610" spans="19:19">
      <c r="S2610" s="6"/>
    </row>
    <row r="2611" spans="19:19">
      <c r="S2611" s="6"/>
    </row>
    <row r="2612" spans="19:19">
      <c r="S2612" s="6"/>
    </row>
    <row r="2613" spans="19:19">
      <c r="S2613" s="6"/>
    </row>
    <row r="2614" spans="19:19">
      <c r="S2614" s="6"/>
    </row>
    <row r="2615" spans="19:19">
      <c r="S2615" s="6"/>
    </row>
    <row r="2616" spans="19:19">
      <c r="S2616" s="6"/>
    </row>
    <row r="2617" spans="19:19">
      <c r="S2617" s="6"/>
    </row>
    <row r="2618" spans="19:19">
      <c r="S2618" s="6"/>
    </row>
    <row r="2619" spans="19:19">
      <c r="S2619" s="6"/>
    </row>
    <row r="2620" spans="19:19">
      <c r="S2620" s="6"/>
    </row>
    <row r="2621" spans="19:19">
      <c r="S2621" s="6"/>
    </row>
    <row r="2622" spans="19:19">
      <c r="S2622" s="6"/>
    </row>
    <row r="2623" spans="19:19">
      <c r="S2623" s="6"/>
    </row>
    <row r="2624" spans="19:19">
      <c r="S2624" s="6"/>
    </row>
    <row r="2625" spans="19:19">
      <c r="S2625" s="6"/>
    </row>
    <row r="2626" spans="19:19">
      <c r="S2626" s="6"/>
    </row>
    <row r="2627" spans="19:19">
      <c r="S2627" s="6"/>
    </row>
    <row r="2628" spans="19:19">
      <c r="S2628" s="6"/>
    </row>
    <row r="2629" spans="19:19">
      <c r="S2629" s="6"/>
    </row>
    <row r="2630" spans="19:19">
      <c r="S2630" s="6"/>
    </row>
    <row r="2631" spans="19:19">
      <c r="S2631" s="6"/>
    </row>
    <row r="2632" spans="19:19">
      <c r="S2632" s="6"/>
    </row>
    <row r="2633" spans="19:19">
      <c r="S2633" s="6"/>
    </row>
    <row r="2634" spans="19:19">
      <c r="S2634" s="6"/>
    </row>
    <row r="2635" spans="19:19">
      <c r="S2635" s="6"/>
    </row>
    <row r="2636" spans="19:19">
      <c r="S2636" s="6"/>
    </row>
    <row r="2637" spans="19:19">
      <c r="S2637" s="6"/>
    </row>
    <row r="2638" spans="19:19">
      <c r="S2638" s="6"/>
    </row>
    <row r="2639" spans="19:19">
      <c r="S2639" s="6"/>
    </row>
    <row r="2640" spans="19:19">
      <c r="S2640" s="6"/>
    </row>
    <row r="2641" spans="19:19">
      <c r="S2641" s="6"/>
    </row>
    <row r="2642" spans="19:19">
      <c r="S2642" s="6"/>
    </row>
    <row r="2643" spans="19:19">
      <c r="S2643" s="6"/>
    </row>
    <row r="2644" spans="19:19">
      <c r="S2644" s="6"/>
    </row>
    <row r="2645" spans="19:19">
      <c r="S2645" s="6"/>
    </row>
    <row r="2646" spans="19:19">
      <c r="S2646" s="6"/>
    </row>
    <row r="2647" spans="19:19">
      <c r="S2647" s="6"/>
    </row>
    <row r="2648" spans="19:19">
      <c r="S2648" s="6"/>
    </row>
    <row r="2649" spans="19:19">
      <c r="S2649" s="6"/>
    </row>
    <row r="2650" spans="19:19">
      <c r="S2650" s="6"/>
    </row>
    <row r="2651" spans="19:19">
      <c r="S2651" s="6"/>
    </row>
    <row r="2652" spans="19:19">
      <c r="S2652" s="6"/>
    </row>
    <row r="2653" spans="19:19">
      <c r="S2653" s="6"/>
    </row>
    <row r="2654" spans="19:19">
      <c r="S2654" s="6"/>
    </row>
    <row r="2655" spans="19:19">
      <c r="S2655" s="6"/>
    </row>
    <row r="2656" spans="19:19">
      <c r="S2656" s="6"/>
    </row>
    <row r="2657" spans="19:19">
      <c r="S2657" s="6"/>
    </row>
    <row r="2658" spans="19:19">
      <c r="S2658" s="6"/>
    </row>
    <row r="2659" spans="19:19">
      <c r="S2659" s="6"/>
    </row>
    <row r="2660" spans="19:19">
      <c r="S2660" s="6"/>
    </row>
    <row r="2661" spans="19:19">
      <c r="S2661" s="6"/>
    </row>
    <row r="2662" spans="19:19">
      <c r="S2662" s="6"/>
    </row>
    <row r="2663" spans="19:19">
      <c r="S2663" s="6"/>
    </row>
    <row r="2664" spans="19:19">
      <c r="S2664" s="6"/>
    </row>
    <row r="2665" spans="19:19">
      <c r="S2665" s="6"/>
    </row>
    <row r="2666" spans="19:19">
      <c r="S2666" s="6"/>
    </row>
    <row r="2667" spans="19:19">
      <c r="S2667" s="6"/>
    </row>
    <row r="2668" spans="19:19">
      <c r="S2668" s="6"/>
    </row>
    <row r="2669" spans="19:19">
      <c r="S2669" s="6"/>
    </row>
    <row r="2670" spans="19:19">
      <c r="S2670" s="6"/>
    </row>
    <row r="2671" spans="19:19">
      <c r="S2671" s="6"/>
    </row>
    <row r="2672" spans="19:19">
      <c r="S2672" s="6"/>
    </row>
    <row r="2673" spans="19:19">
      <c r="S2673" s="6"/>
    </row>
    <row r="2674" spans="19:19">
      <c r="S2674" s="6"/>
    </row>
    <row r="2675" spans="19:19">
      <c r="S2675" s="6"/>
    </row>
    <row r="2676" spans="19:19">
      <c r="S2676" s="6"/>
    </row>
    <row r="2677" spans="19:19">
      <c r="S2677" s="6"/>
    </row>
    <row r="2678" spans="19:19">
      <c r="S2678" s="6"/>
    </row>
    <row r="2679" spans="19:19">
      <c r="S2679" s="6"/>
    </row>
    <row r="2680" spans="19:19">
      <c r="S2680" s="6"/>
    </row>
    <row r="2681" spans="19:19">
      <c r="S2681" s="6"/>
    </row>
    <row r="2682" spans="19:19">
      <c r="S2682" s="6"/>
    </row>
    <row r="2683" spans="19:19">
      <c r="S2683" s="6"/>
    </row>
    <row r="2684" spans="19:19">
      <c r="S2684" s="6"/>
    </row>
    <row r="2685" spans="19:19">
      <c r="S2685" s="6"/>
    </row>
    <row r="2686" spans="19:19">
      <c r="S2686" s="6"/>
    </row>
    <row r="2687" spans="19:19">
      <c r="S2687" s="6"/>
    </row>
    <row r="2688" spans="19:19">
      <c r="S2688" s="6"/>
    </row>
    <row r="2689" spans="19:19">
      <c r="S2689" s="6"/>
    </row>
    <row r="2690" spans="19:19">
      <c r="S2690" s="6"/>
    </row>
    <row r="2691" spans="19:19">
      <c r="S2691" s="6"/>
    </row>
    <row r="2692" spans="19:19">
      <c r="S2692" s="6"/>
    </row>
    <row r="2693" spans="19:19">
      <c r="S2693" s="6"/>
    </row>
    <row r="2694" spans="19:19">
      <c r="S2694" s="6"/>
    </row>
    <row r="2695" spans="19:19">
      <c r="S2695" s="6"/>
    </row>
    <row r="2696" spans="19:19">
      <c r="S2696" s="6"/>
    </row>
    <row r="2697" spans="19:19">
      <c r="S2697" s="6"/>
    </row>
    <row r="2698" spans="19:19">
      <c r="S2698" s="6"/>
    </row>
    <row r="2699" spans="19:19">
      <c r="S2699" s="6"/>
    </row>
    <row r="2700" spans="19:19">
      <c r="S2700" s="6"/>
    </row>
    <row r="2701" spans="19:19">
      <c r="S2701" s="6"/>
    </row>
    <row r="2702" spans="19:19">
      <c r="S2702" s="6"/>
    </row>
    <row r="2703" spans="19:19">
      <c r="S2703" s="6"/>
    </row>
    <row r="2704" spans="19:19">
      <c r="S2704" s="6"/>
    </row>
    <row r="2705" spans="19:19">
      <c r="S2705" s="6"/>
    </row>
    <row r="2706" spans="19:19">
      <c r="S2706" s="6"/>
    </row>
    <row r="2707" spans="19:19">
      <c r="S2707" s="6"/>
    </row>
    <row r="2708" spans="19:19">
      <c r="S2708" s="6"/>
    </row>
    <row r="2709" spans="19:19">
      <c r="S2709" s="6"/>
    </row>
    <row r="2710" spans="19:19">
      <c r="S2710" s="6"/>
    </row>
    <row r="2711" spans="19:19">
      <c r="S2711" s="6"/>
    </row>
    <row r="2712" spans="19:19">
      <c r="S2712" s="6"/>
    </row>
    <row r="2713" spans="19:19">
      <c r="S2713" s="6"/>
    </row>
    <row r="2714" spans="19:19">
      <c r="S2714" s="6"/>
    </row>
    <row r="2715" spans="19:19">
      <c r="S2715" s="6"/>
    </row>
    <row r="2716" spans="19:19">
      <c r="S2716" s="6"/>
    </row>
    <row r="2717" spans="19:19">
      <c r="S2717" s="6"/>
    </row>
    <row r="2718" spans="19:19">
      <c r="S2718" s="6"/>
    </row>
    <row r="2719" spans="19:19">
      <c r="S2719" s="6"/>
    </row>
    <row r="2720" spans="19:19">
      <c r="S2720" s="6"/>
    </row>
    <row r="2721" spans="19:19">
      <c r="S2721" s="6"/>
    </row>
    <row r="2722" spans="19:19">
      <c r="S2722" s="6"/>
    </row>
    <row r="2723" spans="19:19">
      <c r="S2723" s="6"/>
    </row>
    <row r="2724" spans="19:19">
      <c r="S2724" s="6"/>
    </row>
    <row r="2725" spans="19:19">
      <c r="S2725" s="6"/>
    </row>
    <row r="2726" spans="19:19">
      <c r="S2726" s="6"/>
    </row>
    <row r="2727" spans="19:19">
      <c r="S2727" s="6"/>
    </row>
    <row r="2728" spans="19:19">
      <c r="S2728" s="6"/>
    </row>
    <row r="2729" spans="19:19">
      <c r="S2729" s="6"/>
    </row>
    <row r="2730" spans="19:19">
      <c r="S2730" s="6"/>
    </row>
    <row r="2731" spans="19:19">
      <c r="S2731" s="6"/>
    </row>
    <row r="2732" spans="19:19">
      <c r="S2732" s="6"/>
    </row>
    <row r="2733" spans="19:19">
      <c r="S2733" s="6"/>
    </row>
    <row r="2734" spans="19:19">
      <c r="S2734" s="6"/>
    </row>
    <row r="2735" spans="19:19">
      <c r="S2735" s="6"/>
    </row>
    <row r="2736" spans="19:19">
      <c r="S2736" s="6"/>
    </row>
    <row r="2737" spans="19:19">
      <c r="S2737" s="6"/>
    </row>
    <row r="2738" spans="19:19">
      <c r="S2738" s="6"/>
    </row>
    <row r="2739" spans="19:19">
      <c r="S2739" s="6"/>
    </row>
    <row r="2740" spans="19:19">
      <c r="S2740" s="6"/>
    </row>
    <row r="2741" spans="19:19">
      <c r="S2741" s="6"/>
    </row>
    <row r="2742" spans="19:19">
      <c r="S2742" s="6"/>
    </row>
    <row r="2743" spans="19:19">
      <c r="S2743" s="6"/>
    </row>
    <row r="2744" spans="19:19">
      <c r="S2744" s="6"/>
    </row>
    <row r="2745" spans="19:19">
      <c r="S2745" s="6"/>
    </row>
    <row r="2746" spans="19:19">
      <c r="S2746" s="6"/>
    </row>
    <row r="2747" spans="19:19">
      <c r="S2747" s="6"/>
    </row>
    <row r="2748" spans="19:19">
      <c r="S2748" s="6"/>
    </row>
    <row r="2749" spans="19:19">
      <c r="S2749" s="6"/>
    </row>
    <row r="2750" spans="19:19">
      <c r="S2750" s="6"/>
    </row>
    <row r="2751" spans="19:19">
      <c r="S2751" s="6"/>
    </row>
    <row r="2752" spans="19:19">
      <c r="S2752" s="6"/>
    </row>
    <row r="2753" spans="19:19">
      <c r="S2753" s="6"/>
    </row>
    <row r="2754" spans="19:19">
      <c r="S2754" s="6"/>
    </row>
    <row r="2755" spans="19:19">
      <c r="S2755" s="6"/>
    </row>
    <row r="2756" spans="19:19">
      <c r="S2756" s="6"/>
    </row>
    <row r="2757" spans="19:19">
      <c r="S2757" s="6"/>
    </row>
    <row r="2758" spans="19:19">
      <c r="S2758" s="6"/>
    </row>
    <row r="2759" spans="19:19">
      <c r="S2759" s="6"/>
    </row>
    <row r="2760" spans="19:19">
      <c r="S2760" s="6"/>
    </row>
    <row r="2761" spans="19:19">
      <c r="S2761" s="6"/>
    </row>
    <row r="2762" spans="19:19">
      <c r="S2762" s="6"/>
    </row>
    <row r="2763" spans="19:19">
      <c r="S2763" s="6"/>
    </row>
    <row r="2764" spans="19:19">
      <c r="S2764" s="6"/>
    </row>
    <row r="2765" spans="19:19">
      <c r="S2765" s="6"/>
    </row>
    <row r="2766" spans="19:19">
      <c r="S2766" s="6"/>
    </row>
    <row r="2767" spans="19:19">
      <c r="S2767" s="6"/>
    </row>
    <row r="2768" spans="19:19">
      <c r="S2768" s="6"/>
    </row>
    <row r="2769" spans="19:19">
      <c r="S2769" s="6"/>
    </row>
    <row r="2770" spans="19:19">
      <c r="S2770" s="6"/>
    </row>
    <row r="2771" spans="19:19">
      <c r="S2771" s="6"/>
    </row>
    <row r="2772" spans="19:19">
      <c r="S2772" s="6"/>
    </row>
    <row r="2773" spans="19:19">
      <c r="S2773" s="6"/>
    </row>
    <row r="2774" spans="19:19">
      <c r="S2774" s="6"/>
    </row>
    <row r="2775" spans="19:19">
      <c r="S2775" s="6"/>
    </row>
    <row r="2776" spans="19:19">
      <c r="S2776" s="6"/>
    </row>
    <row r="2777" spans="19:19">
      <c r="S2777" s="6"/>
    </row>
    <row r="2778" spans="19:19">
      <c r="S2778" s="6"/>
    </row>
    <row r="2779" spans="19:19">
      <c r="S2779" s="6"/>
    </row>
    <row r="2780" spans="19:19">
      <c r="S2780" s="6"/>
    </row>
    <row r="2781" spans="19:19">
      <c r="S2781" s="6"/>
    </row>
    <row r="2782" spans="19:19">
      <c r="S2782" s="6"/>
    </row>
    <row r="2783" spans="19:19">
      <c r="S2783" s="6"/>
    </row>
    <row r="2784" spans="19:19">
      <c r="S2784" s="6"/>
    </row>
    <row r="2785" spans="19:19">
      <c r="S2785" s="6"/>
    </row>
    <row r="2786" spans="19:19">
      <c r="S2786" s="6"/>
    </row>
    <row r="2787" spans="19:19">
      <c r="S2787" s="6"/>
    </row>
    <row r="2788" spans="19:19">
      <c r="S2788" s="6"/>
    </row>
    <row r="2789" spans="19:19">
      <c r="S2789" s="6"/>
    </row>
    <row r="2790" spans="19:19">
      <c r="S2790" s="6"/>
    </row>
    <row r="2791" spans="19:19">
      <c r="S2791" s="6"/>
    </row>
    <row r="2792" spans="19:19">
      <c r="S2792" s="6"/>
    </row>
    <row r="2793" spans="19:19">
      <c r="S2793" s="6"/>
    </row>
    <row r="2794" spans="19:19">
      <c r="S2794" s="6"/>
    </row>
    <row r="2795" spans="19:19">
      <c r="S2795" s="6"/>
    </row>
    <row r="2796" spans="19:19">
      <c r="S2796" s="6"/>
    </row>
    <row r="2797" spans="19:19">
      <c r="S2797" s="6"/>
    </row>
    <row r="2798" spans="19:19">
      <c r="S2798" s="6"/>
    </row>
    <row r="2799" spans="19:19">
      <c r="S2799" s="6"/>
    </row>
    <row r="2800" spans="19:19">
      <c r="S2800" s="6"/>
    </row>
    <row r="2801" spans="19:19">
      <c r="S2801" s="6"/>
    </row>
    <row r="2802" spans="19:19">
      <c r="S2802" s="6"/>
    </row>
    <row r="2803" spans="19:19">
      <c r="S2803" s="6"/>
    </row>
    <row r="2804" spans="19:19">
      <c r="S2804" s="6"/>
    </row>
    <row r="2805" spans="19:19">
      <c r="S2805" s="6"/>
    </row>
    <row r="2806" spans="19:19">
      <c r="S2806" s="6"/>
    </row>
    <row r="2807" spans="19:19">
      <c r="S2807" s="6"/>
    </row>
    <row r="2808" spans="19:19">
      <c r="S2808" s="6"/>
    </row>
    <row r="2809" spans="19:19">
      <c r="S2809" s="6"/>
    </row>
    <row r="2810" spans="19:19">
      <c r="S2810" s="6"/>
    </row>
    <row r="2811" spans="19:19">
      <c r="S2811" s="6"/>
    </row>
    <row r="2812" spans="19:19">
      <c r="S2812" s="6"/>
    </row>
    <row r="2813" spans="19:19">
      <c r="S2813" s="6"/>
    </row>
    <row r="2814" spans="19:19">
      <c r="S2814" s="6"/>
    </row>
    <row r="2815" spans="19:19">
      <c r="S2815" s="6"/>
    </row>
    <row r="2816" spans="19:19">
      <c r="S2816" s="6"/>
    </row>
    <row r="2817" spans="19:19">
      <c r="S2817" s="6"/>
    </row>
    <row r="2818" spans="19:19">
      <c r="S2818" s="6"/>
    </row>
    <row r="2819" spans="19:19">
      <c r="S2819" s="6"/>
    </row>
    <row r="2820" spans="19:19">
      <c r="S2820" s="6"/>
    </row>
    <row r="2821" spans="19:19">
      <c r="S2821" s="6"/>
    </row>
    <row r="2822" spans="19:19">
      <c r="S2822" s="6"/>
    </row>
    <row r="2823" spans="19:19">
      <c r="S2823" s="6"/>
    </row>
    <row r="2824" spans="19:19">
      <c r="S2824" s="6"/>
    </row>
    <row r="2825" spans="19:19">
      <c r="S2825" s="6"/>
    </row>
    <row r="2826" spans="19:19">
      <c r="S2826" s="6"/>
    </row>
    <row r="2827" spans="19:19">
      <c r="S2827" s="6"/>
    </row>
    <row r="2828" spans="19:19">
      <c r="S2828" s="6"/>
    </row>
    <row r="2829" spans="19:19">
      <c r="S2829" s="6"/>
    </row>
    <row r="2830" spans="19:19">
      <c r="S2830" s="6"/>
    </row>
    <row r="2831" spans="19:19">
      <c r="S2831" s="6"/>
    </row>
    <row r="2832" spans="19:19">
      <c r="S2832" s="6"/>
    </row>
    <row r="2833" spans="19:19">
      <c r="S2833" s="6"/>
    </row>
    <row r="2834" spans="19:19">
      <c r="S2834" s="6"/>
    </row>
    <row r="2835" spans="19:19">
      <c r="S2835" s="6"/>
    </row>
    <row r="2836" spans="19:19">
      <c r="S2836" s="6"/>
    </row>
    <row r="2837" spans="19:19">
      <c r="S2837" s="6"/>
    </row>
    <row r="2838" spans="19:19">
      <c r="S2838" s="6"/>
    </row>
    <row r="2839" spans="19:19">
      <c r="S2839" s="6"/>
    </row>
    <row r="2840" spans="19:19">
      <c r="S2840" s="6"/>
    </row>
    <row r="2841" spans="19:19">
      <c r="S2841" s="6"/>
    </row>
    <row r="2842" spans="19:19">
      <c r="S2842" s="6"/>
    </row>
    <row r="2843" spans="19:19">
      <c r="S2843" s="6"/>
    </row>
    <row r="2844" spans="19:19">
      <c r="S2844" s="6"/>
    </row>
    <row r="2845" spans="19:19">
      <c r="S2845" s="6"/>
    </row>
    <row r="2846" spans="19:19">
      <c r="S2846" s="6"/>
    </row>
    <row r="2847" spans="19:19">
      <c r="S2847" s="6"/>
    </row>
    <row r="2848" spans="19:19">
      <c r="S2848" s="6"/>
    </row>
    <row r="2849" spans="19:19">
      <c r="S2849" s="6"/>
    </row>
    <row r="2850" spans="19:19">
      <c r="S2850" s="6"/>
    </row>
    <row r="2851" spans="19:19">
      <c r="S2851" s="6"/>
    </row>
    <row r="2852" spans="19:19">
      <c r="S2852" s="6"/>
    </row>
    <row r="2853" spans="19:19">
      <c r="S2853" s="6"/>
    </row>
    <row r="2854" spans="19:19">
      <c r="S2854" s="6"/>
    </row>
    <row r="2855" spans="19:19">
      <c r="S2855" s="6"/>
    </row>
    <row r="2856" spans="19:19">
      <c r="S2856" s="6"/>
    </row>
    <row r="2857" spans="19:19">
      <c r="S2857" s="6"/>
    </row>
    <row r="2858" spans="19:19">
      <c r="S2858" s="6"/>
    </row>
    <row r="2859" spans="19:19">
      <c r="S2859" s="6"/>
    </row>
    <row r="2860" spans="19:19">
      <c r="S2860" s="6"/>
    </row>
    <row r="2861" spans="19:19">
      <c r="S2861" s="6"/>
    </row>
    <row r="2862" spans="19:19">
      <c r="S2862" s="6"/>
    </row>
    <row r="2863" spans="19:19">
      <c r="S2863" s="6"/>
    </row>
    <row r="2864" spans="19:19">
      <c r="S2864" s="6"/>
    </row>
    <row r="2865" spans="19:19">
      <c r="S2865" s="6"/>
    </row>
    <row r="2866" spans="19:19">
      <c r="S2866" s="6"/>
    </row>
    <row r="2867" spans="19:19">
      <c r="S2867" s="6"/>
    </row>
    <row r="2868" spans="19:19">
      <c r="S2868" s="6"/>
    </row>
    <row r="2869" spans="19:19">
      <c r="S2869" s="6"/>
    </row>
    <row r="2870" spans="19:19">
      <c r="S2870" s="6"/>
    </row>
    <row r="2871" spans="19:19">
      <c r="S2871" s="6"/>
    </row>
    <row r="2872" spans="19:19">
      <c r="S2872" s="6"/>
    </row>
    <row r="2873" spans="19:19">
      <c r="S2873" s="6"/>
    </row>
    <row r="2874" spans="19:19">
      <c r="S2874" s="6"/>
    </row>
    <row r="2875" spans="19:19">
      <c r="S2875" s="6"/>
    </row>
    <row r="2876" spans="19:19">
      <c r="S2876" s="6"/>
    </row>
    <row r="2877" spans="19:19">
      <c r="S2877" s="6"/>
    </row>
    <row r="2878" spans="19:19">
      <c r="S2878" s="6"/>
    </row>
    <row r="2879" spans="19:19">
      <c r="S2879" s="6"/>
    </row>
    <row r="2880" spans="19:19">
      <c r="S2880" s="6"/>
    </row>
    <row r="2881" spans="19:19">
      <c r="S2881" s="6"/>
    </row>
    <row r="2882" spans="19:19">
      <c r="S2882" s="6"/>
    </row>
    <row r="2883" spans="19:19">
      <c r="S2883" s="6"/>
    </row>
    <row r="2884" spans="19:19">
      <c r="S2884" s="6"/>
    </row>
    <row r="2885" spans="19:19">
      <c r="S2885" s="6"/>
    </row>
    <row r="2886" spans="19:19">
      <c r="S2886" s="6"/>
    </row>
    <row r="2887" spans="19:19">
      <c r="S2887" s="6"/>
    </row>
    <row r="2888" spans="19:19">
      <c r="S2888" s="6"/>
    </row>
    <row r="2889" spans="19:19">
      <c r="S2889" s="6"/>
    </row>
    <row r="2890" spans="19:19">
      <c r="S2890" s="6"/>
    </row>
    <row r="2891" spans="19:19">
      <c r="S2891" s="6"/>
    </row>
    <row r="2892" spans="19:19">
      <c r="S2892" s="6"/>
    </row>
    <row r="2893" spans="19:19">
      <c r="S2893" s="6"/>
    </row>
    <row r="2894" spans="19:19">
      <c r="S2894" s="6"/>
    </row>
    <row r="2895" spans="19:19">
      <c r="S2895" s="6"/>
    </row>
    <row r="2896" spans="19:19">
      <c r="S2896" s="6"/>
    </row>
    <row r="2897" spans="19:19">
      <c r="S2897" s="6"/>
    </row>
    <row r="2898" spans="19:19">
      <c r="S2898" s="6"/>
    </row>
    <row r="2899" spans="19:19">
      <c r="S2899" s="6"/>
    </row>
    <row r="2900" spans="19:19">
      <c r="S2900" s="6"/>
    </row>
    <row r="2901" spans="19:19">
      <c r="S2901" s="6"/>
    </row>
    <row r="2902" spans="19:19">
      <c r="S2902" s="6"/>
    </row>
    <row r="2903" spans="19:19">
      <c r="S2903" s="6"/>
    </row>
    <row r="2904" spans="19:19">
      <c r="S2904" s="6"/>
    </row>
    <row r="2905" spans="19:19">
      <c r="S2905" s="6"/>
    </row>
    <row r="2906" spans="19:19">
      <c r="S2906" s="6"/>
    </row>
    <row r="2907" spans="19:19">
      <c r="S2907" s="6"/>
    </row>
    <row r="2908" spans="19:19">
      <c r="S2908" s="6"/>
    </row>
    <row r="2909" spans="19:19">
      <c r="S2909" s="6"/>
    </row>
    <row r="2910" spans="19:19">
      <c r="S2910" s="6"/>
    </row>
    <row r="2911" spans="19:19">
      <c r="S2911" s="6"/>
    </row>
    <row r="2912" spans="19:19">
      <c r="S2912" s="6"/>
    </row>
    <row r="2913" spans="19:19">
      <c r="S2913" s="6"/>
    </row>
    <row r="2914" spans="19:19">
      <c r="S2914" s="6"/>
    </row>
    <row r="2915" spans="19:19">
      <c r="S2915" s="6"/>
    </row>
    <row r="2916" spans="19:19">
      <c r="S2916" s="6"/>
    </row>
    <row r="2917" spans="19:19">
      <c r="S2917" s="6"/>
    </row>
    <row r="2918" spans="19:19">
      <c r="S2918" s="6"/>
    </row>
    <row r="2919" spans="19:19">
      <c r="S2919" s="6"/>
    </row>
    <row r="2920" spans="19:19">
      <c r="S2920" s="6"/>
    </row>
    <row r="2921" spans="19:19">
      <c r="S2921" s="6"/>
    </row>
    <row r="2922" spans="19:19">
      <c r="S2922" s="6"/>
    </row>
    <row r="2923" spans="19:19">
      <c r="S2923" s="6"/>
    </row>
    <row r="2924" spans="19:19">
      <c r="S2924" s="6"/>
    </row>
    <row r="2925" spans="19:19">
      <c r="S2925" s="6"/>
    </row>
    <row r="2926" spans="19:19">
      <c r="S2926" s="6"/>
    </row>
    <row r="2927" spans="19:19">
      <c r="S2927" s="6"/>
    </row>
    <row r="2928" spans="19:19">
      <c r="S2928" s="6"/>
    </row>
    <row r="2929" spans="19:19">
      <c r="S2929" s="6"/>
    </row>
    <row r="2930" spans="19:19">
      <c r="S2930" s="6"/>
    </row>
    <row r="2931" spans="19:19">
      <c r="S2931" s="6"/>
    </row>
    <row r="2932" spans="19:19">
      <c r="S2932" s="6"/>
    </row>
    <row r="2933" spans="19:19">
      <c r="S2933" s="6"/>
    </row>
    <row r="2934" spans="19:19">
      <c r="S2934" s="6"/>
    </row>
    <row r="2935" spans="19:19">
      <c r="S2935" s="6"/>
    </row>
    <row r="2936" spans="19:19">
      <c r="S2936" s="6"/>
    </row>
    <row r="2937" spans="19:19">
      <c r="S2937" s="6"/>
    </row>
    <row r="2938" spans="19:19">
      <c r="S2938" s="6"/>
    </row>
    <row r="2939" spans="19:19">
      <c r="S2939" s="6"/>
    </row>
    <row r="2940" spans="19:19">
      <c r="S2940" s="6"/>
    </row>
    <row r="2941" spans="19:19">
      <c r="S2941" s="6"/>
    </row>
    <row r="2942" spans="19:19">
      <c r="S2942" s="6"/>
    </row>
    <row r="2943" spans="19:19">
      <c r="S2943" s="6"/>
    </row>
    <row r="2944" spans="19:19">
      <c r="S2944" s="6"/>
    </row>
    <row r="2945" spans="19:19">
      <c r="S2945" s="6"/>
    </row>
    <row r="2946" spans="19:19">
      <c r="S2946" s="6"/>
    </row>
    <row r="2947" spans="19:19">
      <c r="S2947" s="6"/>
    </row>
    <row r="2948" spans="19:19">
      <c r="S2948" s="6"/>
    </row>
    <row r="2949" spans="19:19">
      <c r="S2949" s="6"/>
    </row>
    <row r="2950" spans="19:19">
      <c r="S2950" s="6"/>
    </row>
    <row r="2951" spans="19:19">
      <c r="S2951" s="6"/>
    </row>
    <row r="2952" spans="19:19">
      <c r="S2952" s="6"/>
    </row>
    <row r="2953" spans="19:19">
      <c r="S2953" s="6"/>
    </row>
    <row r="2954" spans="19:19">
      <c r="S2954" s="6"/>
    </row>
    <row r="2955" spans="19:19">
      <c r="S2955" s="6"/>
    </row>
    <row r="2956" spans="19:19">
      <c r="S2956" s="6"/>
    </row>
    <row r="2957" spans="19:19">
      <c r="S2957" s="6"/>
    </row>
    <row r="2958" spans="19:19">
      <c r="S2958" s="6"/>
    </row>
    <row r="2959" spans="19:19">
      <c r="S2959" s="6"/>
    </row>
    <row r="2960" spans="19:19">
      <c r="S2960" s="6"/>
    </row>
    <row r="2961" spans="19:19">
      <c r="S2961" s="6"/>
    </row>
    <row r="2962" spans="19:19">
      <c r="S2962" s="6"/>
    </row>
    <row r="2963" spans="19:19">
      <c r="S2963" s="6"/>
    </row>
    <row r="2964" spans="19:19">
      <c r="S2964" s="6"/>
    </row>
    <row r="2965" spans="19:19">
      <c r="S2965" s="6"/>
    </row>
    <row r="2966" spans="19:19">
      <c r="S2966" s="6"/>
    </row>
    <row r="2967" spans="19:19">
      <c r="S2967" s="6"/>
    </row>
    <row r="2968" spans="19:19">
      <c r="S2968" s="6"/>
    </row>
    <row r="2969" spans="19:19">
      <c r="S2969" s="6"/>
    </row>
    <row r="2970" spans="19:19">
      <c r="S2970" s="6"/>
    </row>
    <row r="2971" spans="19:19">
      <c r="S2971" s="6"/>
    </row>
    <row r="2972" spans="19:19">
      <c r="S2972" s="6"/>
    </row>
    <row r="2973" spans="19:19">
      <c r="S2973" s="6"/>
    </row>
    <row r="2974" spans="19:19">
      <c r="S2974" s="6"/>
    </row>
    <row r="2975" spans="19:19">
      <c r="S2975" s="6"/>
    </row>
    <row r="2976" spans="19:19">
      <c r="S2976" s="6"/>
    </row>
    <row r="2977" spans="19:19">
      <c r="S2977" s="6"/>
    </row>
    <row r="2978" spans="19:19">
      <c r="S2978" s="6"/>
    </row>
    <row r="2979" spans="19:19">
      <c r="S2979" s="6"/>
    </row>
    <row r="2980" spans="19:19">
      <c r="S2980" s="6"/>
    </row>
    <row r="2981" spans="19:19">
      <c r="S2981" s="6"/>
    </row>
    <row r="2982" spans="19:19">
      <c r="S2982" s="6"/>
    </row>
    <row r="2983" spans="19:19">
      <c r="S2983" s="6"/>
    </row>
    <row r="2984" spans="19:19">
      <c r="S2984" s="6"/>
    </row>
    <row r="2985" spans="19:19">
      <c r="S2985" s="6"/>
    </row>
    <row r="2986" spans="19:19">
      <c r="S2986" s="6"/>
    </row>
    <row r="2987" spans="19:19">
      <c r="S2987" s="6"/>
    </row>
    <row r="2988" spans="19:19">
      <c r="S2988" s="6"/>
    </row>
    <row r="2989" spans="19:19">
      <c r="S2989" s="6"/>
    </row>
    <row r="2990" spans="19:19">
      <c r="S2990" s="6"/>
    </row>
    <row r="2991" spans="19:19">
      <c r="S2991" s="6"/>
    </row>
    <row r="2992" spans="19:19">
      <c r="S2992" s="6"/>
    </row>
    <row r="2993" spans="19:19">
      <c r="S2993" s="6"/>
    </row>
    <row r="2994" spans="19:19">
      <c r="S2994" s="6"/>
    </row>
    <row r="2995" spans="19:19">
      <c r="S2995" s="6"/>
    </row>
    <row r="2996" spans="19:19">
      <c r="S2996" s="6"/>
    </row>
    <row r="2997" spans="19:19">
      <c r="S2997" s="6"/>
    </row>
    <row r="2998" spans="19:19">
      <c r="S2998" s="6"/>
    </row>
    <row r="2999" spans="19:19">
      <c r="S2999" s="6"/>
    </row>
    <row r="3000" spans="19:19">
      <c r="S3000" s="6"/>
    </row>
    <row r="3001" spans="19:19">
      <c r="S3001" s="6"/>
    </row>
    <row r="3002" spans="19:19">
      <c r="S3002" s="6"/>
    </row>
    <row r="3003" spans="19:19">
      <c r="S3003" s="6"/>
    </row>
    <row r="3004" spans="19:19">
      <c r="S3004" s="6"/>
    </row>
    <row r="3005" spans="19:19">
      <c r="S3005" s="6"/>
    </row>
    <row r="3006" spans="19:19">
      <c r="S3006" s="6"/>
    </row>
    <row r="3007" spans="19:19">
      <c r="S3007" s="6"/>
    </row>
    <row r="3008" spans="19:19">
      <c r="S3008" s="6"/>
    </row>
    <row r="3009" spans="19:19">
      <c r="S3009" s="6"/>
    </row>
    <row r="3010" spans="19:19">
      <c r="S3010" s="6"/>
    </row>
    <row r="3011" spans="19:19">
      <c r="S3011" s="6"/>
    </row>
    <row r="3012" spans="19:19">
      <c r="S3012" s="6"/>
    </row>
    <row r="3013" spans="19:19">
      <c r="S3013" s="6"/>
    </row>
    <row r="3014" spans="19:19">
      <c r="S3014" s="6"/>
    </row>
    <row r="3015" spans="19:19">
      <c r="S3015" s="6"/>
    </row>
    <row r="3016" spans="19:19">
      <c r="S3016" s="6"/>
    </row>
    <row r="3017" spans="19:19">
      <c r="S3017" s="6"/>
    </row>
    <row r="3018" spans="19:19">
      <c r="S3018" s="6"/>
    </row>
    <row r="3019" spans="19:19">
      <c r="S3019" s="6"/>
    </row>
    <row r="3020" spans="19:19">
      <c r="S3020" s="6"/>
    </row>
    <row r="3021" spans="19:19">
      <c r="S3021" s="6"/>
    </row>
    <row r="3022" spans="19:19">
      <c r="S3022" s="6"/>
    </row>
    <row r="3023" spans="19:19">
      <c r="S3023" s="6"/>
    </row>
    <row r="3024" spans="19:19">
      <c r="S3024" s="6"/>
    </row>
    <row r="3025" spans="19:19">
      <c r="S3025" s="6"/>
    </row>
    <row r="3026" spans="19:19">
      <c r="S3026" s="6"/>
    </row>
    <row r="3027" spans="19:19">
      <c r="S3027" s="6"/>
    </row>
    <row r="3028" spans="19:19">
      <c r="S3028" s="6"/>
    </row>
    <row r="3029" spans="19:19">
      <c r="S3029" s="6"/>
    </row>
    <row r="3030" spans="19:19">
      <c r="S3030" s="6"/>
    </row>
    <row r="3031" spans="19:19">
      <c r="S3031" s="6"/>
    </row>
    <row r="3032" spans="19:19">
      <c r="S3032" s="6"/>
    </row>
    <row r="3033" spans="19:19">
      <c r="S3033" s="6"/>
    </row>
    <row r="3034" spans="19:19">
      <c r="S3034" s="6"/>
    </row>
    <row r="3035" spans="19:19">
      <c r="S3035" s="6"/>
    </row>
    <row r="3036" spans="19:19">
      <c r="S3036" s="6"/>
    </row>
    <row r="3037" spans="19:19">
      <c r="S3037" s="6"/>
    </row>
    <row r="3038" spans="19:19">
      <c r="S3038" s="6"/>
    </row>
    <row r="3039" spans="19:19">
      <c r="S3039" s="6"/>
    </row>
    <row r="3040" spans="19:19">
      <c r="S3040" s="6"/>
    </row>
    <row r="3041" spans="19:19">
      <c r="S3041" s="6"/>
    </row>
    <row r="3042" spans="19:19">
      <c r="S3042" s="6"/>
    </row>
    <row r="3043" spans="19:19">
      <c r="S3043" s="6"/>
    </row>
    <row r="3044" spans="19:19">
      <c r="S3044" s="6"/>
    </row>
    <row r="3045" spans="19:19">
      <c r="S3045" s="6"/>
    </row>
    <row r="3046" spans="19:19">
      <c r="S3046" s="6"/>
    </row>
    <row r="3047" spans="19:19">
      <c r="S3047" s="6"/>
    </row>
    <row r="3048" spans="19:19">
      <c r="S3048" s="6"/>
    </row>
    <row r="3049" spans="19:19">
      <c r="S3049" s="6"/>
    </row>
    <row r="3050" spans="19:19">
      <c r="S3050" s="6"/>
    </row>
    <row r="3051" spans="19:19">
      <c r="S3051" s="6"/>
    </row>
    <row r="3052" spans="19:19">
      <c r="S3052" s="6"/>
    </row>
    <row r="3053" spans="19:19">
      <c r="S3053" s="6"/>
    </row>
    <row r="3054" spans="19:19">
      <c r="S3054" s="6"/>
    </row>
    <row r="3055" spans="19:19">
      <c r="S3055" s="6"/>
    </row>
    <row r="3056" spans="19:19">
      <c r="S3056" s="6"/>
    </row>
    <row r="3057" spans="19:19">
      <c r="S3057" s="6"/>
    </row>
    <row r="3058" spans="19:19">
      <c r="S3058" s="6"/>
    </row>
    <row r="3059" spans="19:19">
      <c r="S3059" s="6"/>
    </row>
    <row r="3060" spans="19:19">
      <c r="S3060" s="6"/>
    </row>
    <row r="3061" spans="19:19">
      <c r="S3061" s="6"/>
    </row>
    <row r="3062" spans="19:19">
      <c r="S3062" s="6"/>
    </row>
    <row r="3063" spans="19:19">
      <c r="S3063" s="6"/>
    </row>
    <row r="3064" spans="19:19">
      <c r="S3064" s="6"/>
    </row>
    <row r="3065" spans="19:19">
      <c r="S3065" s="6"/>
    </row>
    <row r="3066" spans="19:19">
      <c r="S3066" s="6"/>
    </row>
    <row r="3067" spans="19:19">
      <c r="S3067" s="6"/>
    </row>
    <row r="3068" spans="19:19">
      <c r="S3068" s="6"/>
    </row>
    <row r="3069" spans="19:19">
      <c r="S3069" s="6"/>
    </row>
    <row r="3070" spans="19:19">
      <c r="S3070" s="6"/>
    </row>
    <row r="3071" spans="19:19">
      <c r="S3071" s="6"/>
    </row>
    <row r="3072" spans="19:19">
      <c r="S3072" s="6"/>
    </row>
    <row r="3073" spans="19:19">
      <c r="S3073" s="6"/>
    </row>
    <row r="3074" spans="19:19">
      <c r="S3074" s="6"/>
    </row>
    <row r="3075" spans="19:19">
      <c r="S3075" s="6"/>
    </row>
    <row r="3076" spans="19:19">
      <c r="S3076" s="6"/>
    </row>
    <row r="3077" spans="19:19">
      <c r="S3077" s="6"/>
    </row>
    <row r="3078" spans="19:19">
      <c r="S3078" s="6"/>
    </row>
    <row r="3079" spans="19:19">
      <c r="S3079" s="6"/>
    </row>
    <row r="3080" spans="19:19">
      <c r="S3080" s="6"/>
    </row>
    <row r="3081" spans="19:19">
      <c r="S3081" s="6"/>
    </row>
    <row r="3082" spans="19:19">
      <c r="S3082" s="6"/>
    </row>
    <row r="3083" spans="19:19">
      <c r="S3083" s="6"/>
    </row>
    <row r="3084" spans="19:19">
      <c r="S3084" s="6"/>
    </row>
    <row r="3085" spans="19:19">
      <c r="S3085" s="6"/>
    </row>
    <row r="3086" spans="19:19">
      <c r="S3086" s="6"/>
    </row>
    <row r="3087" spans="19:19">
      <c r="S3087" s="6"/>
    </row>
    <row r="3088" spans="19:19">
      <c r="S3088" s="6"/>
    </row>
    <row r="3089" spans="19:19">
      <c r="S3089" s="6"/>
    </row>
    <row r="3090" spans="19:19">
      <c r="S3090" s="6"/>
    </row>
    <row r="3091" spans="19:19">
      <c r="S3091" s="6"/>
    </row>
    <row r="3092" spans="19:19">
      <c r="S3092" s="6"/>
    </row>
    <row r="3093" spans="19:19">
      <c r="S3093" s="6"/>
    </row>
    <row r="3094" spans="19:19">
      <c r="S3094" s="6"/>
    </row>
    <row r="3095" spans="19:19">
      <c r="S3095" s="6"/>
    </row>
    <row r="3096" spans="19:19">
      <c r="S3096" s="6"/>
    </row>
    <row r="3097" spans="19:19">
      <c r="S3097" s="6"/>
    </row>
    <row r="3098" spans="19:19">
      <c r="S3098" s="6"/>
    </row>
    <row r="3099" spans="19:19">
      <c r="S3099" s="6"/>
    </row>
    <row r="3100" spans="19:19">
      <c r="S3100" s="6"/>
    </row>
    <row r="3101" spans="19:19">
      <c r="S3101" s="6"/>
    </row>
    <row r="3102" spans="19:19">
      <c r="S3102" s="6"/>
    </row>
    <row r="3103" spans="19:19">
      <c r="S3103" s="6"/>
    </row>
    <row r="3104" spans="19:19">
      <c r="S3104" s="6"/>
    </row>
    <row r="3105" spans="19:19">
      <c r="S3105" s="6"/>
    </row>
    <row r="3106" spans="19:19">
      <c r="S3106" s="6"/>
    </row>
    <row r="3107" spans="19:19">
      <c r="S3107" s="6"/>
    </row>
    <row r="3108" spans="19:19">
      <c r="S3108" s="6"/>
    </row>
    <row r="3109" spans="19:19">
      <c r="S3109" s="6"/>
    </row>
    <row r="3110" spans="19:19">
      <c r="S3110" s="6"/>
    </row>
    <row r="3111" spans="19:19">
      <c r="S3111" s="6"/>
    </row>
    <row r="3112" spans="19:19">
      <c r="S3112" s="6"/>
    </row>
    <row r="3113" spans="19:19">
      <c r="S3113" s="6"/>
    </row>
    <row r="3114" spans="19:19">
      <c r="S3114" s="6"/>
    </row>
    <row r="3115" spans="19:19">
      <c r="S3115" s="6"/>
    </row>
    <row r="3116" spans="19:19">
      <c r="S3116" s="6"/>
    </row>
    <row r="3117" spans="19:19">
      <c r="S3117" s="6"/>
    </row>
    <row r="3118" spans="19:19">
      <c r="S3118" s="6"/>
    </row>
    <row r="3119" spans="19:19">
      <c r="S3119" s="6"/>
    </row>
    <row r="3120" spans="19:19">
      <c r="S3120" s="6"/>
    </row>
    <row r="3121" spans="19:19">
      <c r="S3121" s="6"/>
    </row>
    <row r="3122" spans="19:19">
      <c r="S3122" s="6"/>
    </row>
    <row r="3123" spans="19:19">
      <c r="S3123" s="6"/>
    </row>
    <row r="3124" spans="19:19">
      <c r="S3124" s="6"/>
    </row>
    <row r="3125" spans="19:19">
      <c r="S3125" s="6"/>
    </row>
    <row r="3126" spans="19:19">
      <c r="S3126" s="6"/>
    </row>
    <row r="3127" spans="19:19">
      <c r="S3127" s="6"/>
    </row>
    <row r="3128" spans="19:19">
      <c r="S3128" s="6"/>
    </row>
    <row r="3129" spans="19:19">
      <c r="S3129" s="6"/>
    </row>
    <row r="3130" spans="19:19">
      <c r="S3130" s="6"/>
    </row>
    <row r="3131" spans="19:19">
      <c r="S3131" s="6"/>
    </row>
    <row r="3132" spans="19:19">
      <c r="S3132" s="6"/>
    </row>
    <row r="3133" spans="19:19">
      <c r="S3133" s="6"/>
    </row>
    <row r="3134" spans="19:19">
      <c r="S3134" s="6"/>
    </row>
    <row r="3135" spans="19:19">
      <c r="S3135" s="6"/>
    </row>
    <row r="3136" spans="19:19">
      <c r="S3136" s="6"/>
    </row>
    <row r="3137" spans="19:19">
      <c r="S3137" s="6"/>
    </row>
    <row r="3138" spans="19:19">
      <c r="S3138" s="6"/>
    </row>
    <row r="3139" spans="19:19">
      <c r="S3139" s="6"/>
    </row>
    <row r="3140" spans="19:19">
      <c r="S3140" s="6"/>
    </row>
    <row r="3141" spans="19:19">
      <c r="S3141" s="6"/>
    </row>
    <row r="3142" spans="19:19">
      <c r="S3142" s="6"/>
    </row>
    <row r="3143" spans="19:19">
      <c r="S3143" s="6"/>
    </row>
    <row r="3144" spans="19:19">
      <c r="S3144" s="6"/>
    </row>
    <row r="3145" spans="19:19">
      <c r="S3145" s="6"/>
    </row>
    <row r="3146" spans="19:19">
      <c r="S3146" s="6"/>
    </row>
    <row r="3147" spans="19:19">
      <c r="S3147" s="6"/>
    </row>
    <row r="3148" spans="19:19">
      <c r="S3148" s="6"/>
    </row>
    <row r="3149" spans="19:19">
      <c r="S3149" s="6"/>
    </row>
    <row r="3150" spans="19:19">
      <c r="S3150" s="6"/>
    </row>
    <row r="3151" spans="19:19">
      <c r="S3151" s="6"/>
    </row>
    <row r="3152" spans="19:19">
      <c r="S3152" s="6"/>
    </row>
    <row r="3153" spans="19:19">
      <c r="S3153" s="6"/>
    </row>
    <row r="3154" spans="19:19">
      <c r="S3154" s="6"/>
    </row>
    <row r="3155" spans="19:19">
      <c r="S3155" s="6"/>
    </row>
    <row r="3156" spans="19:19">
      <c r="S3156" s="6"/>
    </row>
    <row r="3157" spans="19:19">
      <c r="S3157" s="6"/>
    </row>
    <row r="3158" spans="19:19">
      <c r="S3158" s="6"/>
    </row>
    <row r="3159" spans="19:19">
      <c r="S3159" s="6"/>
    </row>
    <row r="3160" spans="19:19">
      <c r="S3160" s="6"/>
    </row>
    <row r="3161" spans="19:19">
      <c r="S3161" s="6"/>
    </row>
    <row r="3162" spans="19:19">
      <c r="S3162" s="6"/>
    </row>
    <row r="3163" spans="19:19">
      <c r="S3163" s="6"/>
    </row>
    <row r="3164" spans="19:19">
      <c r="S3164" s="6"/>
    </row>
    <row r="3165" spans="19:19">
      <c r="S3165" s="6"/>
    </row>
    <row r="3166" spans="19:19">
      <c r="S3166" s="6"/>
    </row>
    <row r="3167" spans="19:19">
      <c r="S3167" s="6"/>
    </row>
    <row r="3168" spans="19:19">
      <c r="S3168" s="6"/>
    </row>
    <row r="3169" spans="19:19">
      <c r="S3169" s="6"/>
    </row>
    <row r="3170" spans="19:19">
      <c r="S3170" s="6"/>
    </row>
    <row r="3171" spans="19:19">
      <c r="S3171" s="6"/>
    </row>
    <row r="3172" spans="19:19">
      <c r="S3172" s="6"/>
    </row>
    <row r="3173" spans="19:19">
      <c r="S3173" s="6"/>
    </row>
    <row r="3174" spans="19:19">
      <c r="S3174" s="6"/>
    </row>
    <row r="3175" spans="19:19">
      <c r="S3175" s="6"/>
    </row>
    <row r="3176" spans="19:19">
      <c r="S3176" s="6"/>
    </row>
    <row r="3177" spans="19:19">
      <c r="S3177" s="6"/>
    </row>
    <row r="3178" spans="19:19">
      <c r="S3178" s="6"/>
    </row>
    <row r="3179" spans="19:19">
      <c r="S3179" s="6"/>
    </row>
    <row r="3180" spans="19:19">
      <c r="S3180" s="6"/>
    </row>
    <row r="3181" spans="19:19">
      <c r="S3181" s="6"/>
    </row>
    <row r="3182" spans="19:19">
      <c r="S3182" s="6"/>
    </row>
    <row r="3183" spans="19:19">
      <c r="S3183" s="6"/>
    </row>
    <row r="3184" spans="19:19">
      <c r="S3184" s="6"/>
    </row>
    <row r="3185" spans="19:19">
      <c r="S3185" s="6"/>
    </row>
    <row r="3186" spans="19:19">
      <c r="S3186" s="6"/>
    </row>
    <row r="3187" spans="19:19">
      <c r="S3187" s="6"/>
    </row>
    <row r="3188" spans="19:19">
      <c r="S3188" s="6"/>
    </row>
    <row r="3189" spans="19:19">
      <c r="S3189" s="6"/>
    </row>
    <row r="3190" spans="19:19">
      <c r="S3190" s="6"/>
    </row>
    <row r="3191" spans="19:19">
      <c r="S3191" s="6"/>
    </row>
    <row r="3192" spans="19:19">
      <c r="S3192" s="6"/>
    </row>
    <row r="3193" spans="19:19">
      <c r="S3193" s="6"/>
    </row>
    <row r="3194" spans="19:19">
      <c r="S3194" s="6"/>
    </row>
    <row r="3195" spans="19:19">
      <c r="S3195" s="6"/>
    </row>
    <row r="3196" spans="19:19">
      <c r="S3196" s="6"/>
    </row>
    <row r="3197" spans="19:19">
      <c r="S3197" s="6"/>
    </row>
    <row r="3198" spans="19:19">
      <c r="S3198" s="6"/>
    </row>
    <row r="3199" spans="19:19">
      <c r="S3199" s="6"/>
    </row>
    <row r="3200" spans="19:19">
      <c r="S3200" s="6"/>
    </row>
    <row r="3201" spans="19:19">
      <c r="S3201" s="6"/>
    </row>
    <row r="3202" spans="19:19">
      <c r="S3202" s="6"/>
    </row>
    <row r="3203" spans="19:19">
      <c r="S3203" s="6"/>
    </row>
    <row r="3204" spans="19:19">
      <c r="S3204" s="6"/>
    </row>
    <row r="3205" spans="19:19">
      <c r="S3205" s="6"/>
    </row>
    <row r="3206" spans="19:19">
      <c r="S3206" s="6"/>
    </row>
    <row r="3207" spans="19:19">
      <c r="S3207" s="6"/>
    </row>
    <row r="3208" spans="19:19">
      <c r="S3208" s="6"/>
    </row>
    <row r="3209" spans="19:19">
      <c r="S3209" s="6"/>
    </row>
    <row r="3210" spans="19:19">
      <c r="S3210" s="6"/>
    </row>
    <row r="3211" spans="19:19">
      <c r="S3211" s="6"/>
    </row>
    <row r="3212" spans="19:19">
      <c r="S3212" s="6"/>
    </row>
    <row r="3213" spans="19:19">
      <c r="S3213" s="6"/>
    </row>
    <row r="3214" spans="19:19">
      <c r="S3214" s="6"/>
    </row>
    <row r="3215" spans="19:19">
      <c r="S3215" s="6"/>
    </row>
    <row r="3216" spans="19:19">
      <c r="S3216" s="6"/>
    </row>
    <row r="3217" spans="19:19">
      <c r="S3217" s="6"/>
    </row>
    <row r="3218" spans="19:19">
      <c r="S3218" s="6"/>
    </row>
    <row r="3219" spans="19:19">
      <c r="S3219" s="6"/>
    </row>
    <row r="3220" spans="19:19">
      <c r="S3220" s="6"/>
    </row>
    <row r="3221" spans="19:19">
      <c r="S3221" s="6"/>
    </row>
    <row r="3222" spans="19:19">
      <c r="S3222" s="6"/>
    </row>
    <row r="3223" spans="19:19">
      <c r="S3223" s="6"/>
    </row>
    <row r="3224" spans="19:19">
      <c r="S3224" s="6"/>
    </row>
    <row r="3225" spans="19:19">
      <c r="S3225" s="6"/>
    </row>
    <row r="3226" spans="19:19">
      <c r="S3226" s="6"/>
    </row>
    <row r="3227" spans="19:19">
      <c r="S3227" s="6"/>
    </row>
    <row r="3228" spans="19:19">
      <c r="S3228" s="6"/>
    </row>
    <row r="3229" spans="19:19">
      <c r="S3229" s="6"/>
    </row>
    <row r="3230" spans="19:19">
      <c r="S3230" s="6"/>
    </row>
    <row r="3231" spans="19:19">
      <c r="S3231" s="6"/>
    </row>
    <row r="3232" spans="19:19">
      <c r="S3232" s="6"/>
    </row>
    <row r="3233" spans="19:19">
      <c r="S3233" s="6"/>
    </row>
    <row r="3234" spans="19:19">
      <c r="S3234" s="6"/>
    </row>
    <row r="3235" spans="19:19">
      <c r="S3235" s="6"/>
    </row>
    <row r="3236" spans="19:19">
      <c r="S3236" s="6"/>
    </row>
    <row r="3237" spans="19:19">
      <c r="S3237" s="6"/>
    </row>
    <row r="3238" spans="19:19">
      <c r="S3238" s="6"/>
    </row>
    <row r="3239" spans="19:19">
      <c r="S3239" s="6"/>
    </row>
    <row r="3240" spans="19:19">
      <c r="S3240" s="6"/>
    </row>
    <row r="3241" spans="19:19">
      <c r="S3241" s="6"/>
    </row>
    <row r="3242" spans="19:19">
      <c r="S3242" s="6"/>
    </row>
    <row r="3243" spans="19:19">
      <c r="S3243" s="6"/>
    </row>
    <row r="3244" spans="19:19">
      <c r="S3244" s="6"/>
    </row>
    <row r="3245" spans="19:19">
      <c r="S3245" s="6"/>
    </row>
    <row r="3246" spans="19:19">
      <c r="S3246" s="6"/>
    </row>
    <row r="3247" spans="19:19">
      <c r="S3247" s="6"/>
    </row>
    <row r="3248" spans="19:19">
      <c r="S3248" s="6"/>
    </row>
    <row r="3249" spans="19:19">
      <c r="S3249" s="6"/>
    </row>
    <row r="3250" spans="19:19">
      <c r="S3250" s="6"/>
    </row>
    <row r="3251" spans="19:19">
      <c r="S3251" s="6"/>
    </row>
    <row r="3252" spans="19:19">
      <c r="S3252" s="6"/>
    </row>
    <row r="3253" spans="19:19">
      <c r="S3253" s="6"/>
    </row>
    <row r="3254" spans="19:19">
      <c r="S3254" s="6"/>
    </row>
    <row r="3255" spans="19:19">
      <c r="S3255" s="6"/>
    </row>
    <row r="3256" spans="19:19">
      <c r="S3256" s="6"/>
    </row>
    <row r="3257" spans="19:19">
      <c r="S3257" s="6"/>
    </row>
    <row r="3258" spans="19:19">
      <c r="S3258" s="6"/>
    </row>
    <row r="3259" spans="19:19">
      <c r="S3259" s="6"/>
    </row>
    <row r="3260" spans="19:19">
      <c r="S3260" s="6"/>
    </row>
    <row r="3261" spans="19:19">
      <c r="S3261" s="6"/>
    </row>
    <row r="3262" spans="19:19">
      <c r="S3262" s="6"/>
    </row>
    <row r="3263" spans="19:19">
      <c r="S3263" s="6"/>
    </row>
    <row r="3264" spans="19:19">
      <c r="S3264" s="6"/>
    </row>
    <row r="3265" spans="19:19">
      <c r="S3265" s="6"/>
    </row>
    <row r="3266" spans="19:19">
      <c r="S3266" s="6"/>
    </row>
    <row r="3267" spans="19:19">
      <c r="S3267" s="6"/>
    </row>
    <row r="3268" spans="19:19">
      <c r="S3268" s="6"/>
    </row>
    <row r="3269" spans="19:19">
      <c r="S3269" s="6"/>
    </row>
    <row r="3270" spans="19:19">
      <c r="S3270" s="6"/>
    </row>
    <row r="3271" spans="19:19">
      <c r="S3271" s="6"/>
    </row>
    <row r="3272" spans="19:19">
      <c r="S3272" s="6"/>
    </row>
    <row r="3273" spans="19:19">
      <c r="S3273" s="6"/>
    </row>
    <row r="3274" spans="19:19">
      <c r="S3274" s="6"/>
    </row>
    <row r="3275" spans="19:19">
      <c r="S3275" s="6"/>
    </row>
    <row r="3276" spans="19:19">
      <c r="S3276" s="6"/>
    </row>
    <row r="3277" spans="19:19">
      <c r="S3277" s="6"/>
    </row>
    <row r="3278" spans="19:19">
      <c r="S3278" s="6"/>
    </row>
    <row r="3279" spans="19:19">
      <c r="S3279" s="6"/>
    </row>
    <row r="3280" spans="19:19">
      <c r="S3280" s="6"/>
    </row>
    <row r="3281" spans="19:19">
      <c r="S3281" s="6"/>
    </row>
    <row r="3282" spans="19:19">
      <c r="S3282" s="6"/>
    </row>
    <row r="3283" spans="19:19">
      <c r="S3283" s="6"/>
    </row>
    <row r="3284" spans="19:19">
      <c r="S3284" s="6"/>
    </row>
    <row r="3285" spans="19:19">
      <c r="S3285" s="6"/>
    </row>
    <row r="3286" spans="19:19">
      <c r="S3286" s="6"/>
    </row>
    <row r="3287" spans="19:19">
      <c r="S3287" s="6"/>
    </row>
    <row r="3288" spans="19:19">
      <c r="S3288" s="6"/>
    </row>
    <row r="3289" spans="19:19">
      <c r="S3289" s="6"/>
    </row>
    <row r="3290" spans="19:19">
      <c r="S3290" s="6"/>
    </row>
    <row r="3291" spans="19:19">
      <c r="S3291" s="6"/>
    </row>
    <row r="3292" spans="19:19">
      <c r="S3292" s="6"/>
    </row>
    <row r="3293" spans="19:19">
      <c r="S3293" s="6"/>
    </row>
    <row r="3294" spans="19:19">
      <c r="S3294" s="6"/>
    </row>
    <row r="3295" spans="19:19">
      <c r="S3295" s="6"/>
    </row>
    <row r="3296" spans="19:19">
      <c r="S3296" s="6"/>
    </row>
    <row r="3297" spans="19:19">
      <c r="S3297" s="6"/>
    </row>
    <row r="3298" spans="19:19">
      <c r="S3298" s="6"/>
    </row>
    <row r="3299" spans="19:19">
      <c r="S3299" s="6"/>
    </row>
    <row r="3300" spans="19:19">
      <c r="S3300" s="6"/>
    </row>
    <row r="3301" spans="19:19">
      <c r="S3301" s="6"/>
    </row>
    <row r="3302" spans="19:19">
      <c r="S3302" s="6"/>
    </row>
    <row r="3303" spans="19:19">
      <c r="S3303" s="6"/>
    </row>
    <row r="3304" spans="19:19">
      <c r="S3304" s="6"/>
    </row>
    <row r="3305" spans="19:19">
      <c r="S3305" s="6"/>
    </row>
    <row r="3306" spans="19:19">
      <c r="S3306" s="6"/>
    </row>
    <row r="3307" spans="19:19">
      <c r="S3307" s="6"/>
    </row>
    <row r="3308" spans="19:19">
      <c r="S3308" s="6"/>
    </row>
    <row r="3309" spans="19:19">
      <c r="S3309" s="6"/>
    </row>
    <row r="3310" spans="19:19">
      <c r="S3310" s="6"/>
    </row>
    <row r="3311" spans="19:19">
      <c r="S3311" s="6"/>
    </row>
    <row r="3312" spans="19:19">
      <c r="S3312" s="6"/>
    </row>
    <row r="3313" spans="19:19">
      <c r="S3313" s="6"/>
    </row>
    <row r="3314" spans="19:19">
      <c r="S3314" s="6"/>
    </row>
    <row r="3315" spans="19:19">
      <c r="S3315" s="6"/>
    </row>
    <row r="3316" spans="19:19">
      <c r="S3316" s="6"/>
    </row>
    <row r="3317" spans="19:19">
      <c r="S3317" s="6"/>
    </row>
    <row r="3318" spans="19:19">
      <c r="S3318" s="6"/>
    </row>
    <row r="3319" spans="19:19">
      <c r="S3319" s="6"/>
    </row>
    <row r="3320" spans="19:19">
      <c r="S3320" s="6"/>
    </row>
    <row r="3321" spans="19:19">
      <c r="S3321" s="6"/>
    </row>
    <row r="3322" spans="19:19">
      <c r="S3322" s="6"/>
    </row>
    <row r="3323" spans="19:19">
      <c r="S3323" s="6"/>
    </row>
    <row r="3324" spans="19:19">
      <c r="S3324" s="6"/>
    </row>
    <row r="3325" spans="19:19">
      <c r="S3325" s="6"/>
    </row>
    <row r="3326" spans="19:19">
      <c r="S3326" s="6"/>
    </row>
    <row r="3327" spans="19:19">
      <c r="S3327" s="6"/>
    </row>
    <row r="3328" spans="19:19">
      <c r="S3328" s="6"/>
    </row>
    <row r="3329" spans="19:19">
      <c r="S3329" s="6"/>
    </row>
    <row r="3330" spans="19:19">
      <c r="S3330" s="6"/>
    </row>
    <row r="3331" spans="19:19">
      <c r="S3331" s="6"/>
    </row>
    <row r="3332" spans="19:19">
      <c r="S3332" s="6"/>
    </row>
    <row r="3333" spans="19:19">
      <c r="S3333" s="6"/>
    </row>
    <row r="3334" spans="19:19">
      <c r="S3334" s="6"/>
    </row>
    <row r="3335" spans="19:19">
      <c r="S3335" s="6"/>
    </row>
    <row r="3336" spans="19:19">
      <c r="S3336" s="6"/>
    </row>
    <row r="3337" spans="19:19">
      <c r="S3337" s="6"/>
    </row>
    <row r="3338" spans="19:19">
      <c r="S3338" s="6"/>
    </row>
    <row r="3339" spans="19:19">
      <c r="S3339" s="6"/>
    </row>
    <row r="3340" spans="19:19">
      <c r="S3340" s="6"/>
    </row>
    <row r="3341" spans="19:19">
      <c r="S3341" s="6"/>
    </row>
    <row r="3342" spans="19:19">
      <c r="S3342" s="6"/>
    </row>
    <row r="3343" spans="19:19">
      <c r="S3343" s="6"/>
    </row>
    <row r="3344" spans="19:19">
      <c r="S3344" s="6"/>
    </row>
    <row r="3345" spans="19:19">
      <c r="S3345" s="6"/>
    </row>
    <row r="3346" spans="19:19">
      <c r="S3346" s="6"/>
    </row>
    <row r="3347" spans="19:19">
      <c r="S3347" s="6"/>
    </row>
    <row r="3348" spans="19:19">
      <c r="S3348" s="6"/>
    </row>
    <row r="3349" spans="19:19">
      <c r="S3349" s="6"/>
    </row>
    <row r="3350" spans="19:19">
      <c r="S3350" s="6"/>
    </row>
    <row r="3351" spans="19:19">
      <c r="S3351" s="6"/>
    </row>
    <row r="3352" spans="19:19">
      <c r="S3352" s="6"/>
    </row>
    <row r="3353" spans="19:19">
      <c r="S3353" s="6"/>
    </row>
    <row r="3354" spans="19:19">
      <c r="S3354" s="6"/>
    </row>
    <row r="3355" spans="19:19">
      <c r="S3355" s="6"/>
    </row>
    <row r="3356" spans="19:19">
      <c r="S3356" s="6"/>
    </row>
    <row r="3357" spans="19:19">
      <c r="S3357" s="6"/>
    </row>
    <row r="3358" spans="19:19">
      <c r="S3358" s="6"/>
    </row>
    <row r="3359" spans="19:19">
      <c r="S3359" s="6"/>
    </row>
    <row r="3360" spans="19:19">
      <c r="S3360" s="6"/>
    </row>
    <row r="3361" spans="19:19">
      <c r="S3361" s="6"/>
    </row>
    <row r="3362" spans="19:19">
      <c r="S3362" s="6"/>
    </row>
    <row r="3363" spans="19:19">
      <c r="S3363" s="6"/>
    </row>
    <row r="3364" spans="19:19">
      <c r="S3364" s="6"/>
    </row>
    <row r="3365" spans="19:19">
      <c r="S3365" s="6"/>
    </row>
    <row r="3366" spans="19:19">
      <c r="S3366" s="6"/>
    </row>
    <row r="3367" spans="19:19">
      <c r="S3367" s="6"/>
    </row>
    <row r="3368" spans="19:19">
      <c r="S3368" s="6"/>
    </row>
    <row r="3369" spans="19:19">
      <c r="S3369" s="6"/>
    </row>
    <row r="3370" spans="19:19">
      <c r="S3370" s="6"/>
    </row>
    <row r="3371" spans="19:19">
      <c r="S3371" s="6"/>
    </row>
    <row r="3372" spans="19:19">
      <c r="S3372" s="6"/>
    </row>
    <row r="3373" spans="19:19">
      <c r="S3373" s="6"/>
    </row>
    <row r="3374" spans="19:19">
      <c r="S3374" s="6"/>
    </row>
    <row r="3375" spans="19:19">
      <c r="S3375" s="6"/>
    </row>
    <row r="3376" spans="19:19">
      <c r="S3376" s="6"/>
    </row>
    <row r="3377" spans="19:19">
      <c r="S3377" s="6"/>
    </row>
    <row r="3378" spans="19:19">
      <c r="S3378" s="6"/>
    </row>
    <row r="3379" spans="19:19">
      <c r="S3379" s="6"/>
    </row>
    <row r="3380" spans="19:19">
      <c r="S3380" s="6"/>
    </row>
    <row r="3381" spans="19:19">
      <c r="S3381" s="6"/>
    </row>
    <row r="3382" spans="19:19">
      <c r="S3382" s="6"/>
    </row>
    <row r="3383" spans="19:19">
      <c r="S3383" s="6"/>
    </row>
    <row r="3384" spans="19:19">
      <c r="S3384" s="6"/>
    </row>
    <row r="3385" spans="19:19">
      <c r="S3385" s="6"/>
    </row>
    <row r="3386" spans="19:19">
      <c r="S3386" s="6"/>
    </row>
    <row r="3387" spans="19:19">
      <c r="S3387" s="6"/>
    </row>
    <row r="3388" spans="19:19">
      <c r="S3388" s="6"/>
    </row>
    <row r="3389" spans="19:19">
      <c r="S3389" s="6"/>
    </row>
    <row r="3390" spans="19:19">
      <c r="S3390" s="6"/>
    </row>
    <row r="3391" spans="19:19">
      <c r="S3391" s="6"/>
    </row>
    <row r="3392" spans="19:19">
      <c r="S3392" s="6"/>
    </row>
    <row r="3393" spans="19:19">
      <c r="S3393" s="6"/>
    </row>
    <row r="3394" spans="19:19">
      <c r="S3394" s="6"/>
    </row>
    <row r="3395" spans="19:19">
      <c r="S3395" s="6"/>
    </row>
    <row r="3396" spans="19:19">
      <c r="S3396" s="6"/>
    </row>
    <row r="3397" spans="19:19">
      <c r="S3397" s="6"/>
    </row>
    <row r="3398" spans="19:19">
      <c r="S3398" s="6"/>
    </row>
    <row r="3399" spans="19:19">
      <c r="S3399" s="6"/>
    </row>
    <row r="3400" spans="19:19">
      <c r="S3400" s="6"/>
    </row>
    <row r="3401" spans="19:19">
      <c r="S3401" s="6"/>
    </row>
    <row r="3402" spans="19:19">
      <c r="S3402" s="6"/>
    </row>
    <row r="3403" spans="19:19">
      <c r="S3403" s="6"/>
    </row>
    <row r="3404" spans="19:19">
      <c r="S3404" s="6"/>
    </row>
    <row r="3405" spans="19:19">
      <c r="S3405" s="6"/>
    </row>
    <row r="3406" spans="19:19">
      <c r="S3406" s="6"/>
    </row>
    <row r="3407" spans="19:19">
      <c r="S3407" s="6"/>
    </row>
    <row r="3408" spans="19:19">
      <c r="S3408" s="6"/>
    </row>
    <row r="3409" spans="19:19">
      <c r="S3409" s="6"/>
    </row>
    <row r="3410" spans="19:19">
      <c r="S3410" s="6"/>
    </row>
    <row r="3411" spans="19:19">
      <c r="S3411" s="6"/>
    </row>
    <row r="3412" spans="19:19">
      <c r="S3412" s="6"/>
    </row>
    <row r="3413" spans="19:19">
      <c r="S3413" s="6"/>
    </row>
    <row r="3414" spans="19:19">
      <c r="S3414" s="6"/>
    </row>
    <row r="3415" spans="19:19">
      <c r="S3415" s="6"/>
    </row>
    <row r="3416" spans="19:19">
      <c r="S3416" s="6"/>
    </row>
    <row r="3417" spans="19:19">
      <c r="S3417" s="6"/>
    </row>
    <row r="3418" spans="19:19">
      <c r="S3418" s="6"/>
    </row>
    <row r="3419" spans="19:19">
      <c r="S3419" s="6"/>
    </row>
    <row r="3420" spans="19:19">
      <c r="S3420" s="6"/>
    </row>
    <row r="3421" spans="19:19">
      <c r="S3421" s="6"/>
    </row>
    <row r="3422" spans="19:19">
      <c r="S3422" s="6"/>
    </row>
    <row r="3423" spans="19:19">
      <c r="S3423" s="6"/>
    </row>
    <row r="3424" spans="19:19">
      <c r="S3424" s="6"/>
    </row>
    <row r="3425" spans="19:19">
      <c r="S3425" s="6"/>
    </row>
    <row r="3426" spans="19:19">
      <c r="S3426" s="6"/>
    </row>
    <row r="3427" spans="19:19">
      <c r="S3427" s="6"/>
    </row>
    <row r="3428" spans="19:19">
      <c r="S3428" s="6"/>
    </row>
    <row r="3429" spans="19:19">
      <c r="S3429" s="6"/>
    </row>
    <row r="3430" spans="19:19">
      <c r="S3430" s="6"/>
    </row>
    <row r="3431" spans="19:19">
      <c r="S3431" s="6"/>
    </row>
    <row r="3432" spans="19:19">
      <c r="S3432" s="6"/>
    </row>
    <row r="3433" spans="19:19">
      <c r="S3433" s="6"/>
    </row>
    <row r="3434" spans="19:19">
      <c r="S3434" s="6"/>
    </row>
    <row r="3435" spans="19:19">
      <c r="S3435" s="6"/>
    </row>
    <row r="3436" spans="19:19">
      <c r="S3436" s="6"/>
    </row>
    <row r="3437" spans="19:19">
      <c r="S3437" s="6"/>
    </row>
    <row r="3438" spans="19:19">
      <c r="S3438" s="6"/>
    </row>
    <row r="3439" spans="19:19">
      <c r="S3439" s="6"/>
    </row>
    <row r="3440" spans="19:19">
      <c r="S3440" s="6"/>
    </row>
    <row r="3441" spans="19:19">
      <c r="S3441" s="6"/>
    </row>
    <row r="3442" spans="19:19">
      <c r="S3442" s="6"/>
    </row>
    <row r="3443" spans="19:19">
      <c r="S3443" s="6"/>
    </row>
    <row r="3444" spans="19:19">
      <c r="S3444" s="6"/>
    </row>
    <row r="3445" spans="19:19">
      <c r="S3445" s="6"/>
    </row>
    <row r="3446" spans="19:19">
      <c r="S3446" s="6"/>
    </row>
    <row r="3447" spans="19:19">
      <c r="S3447" s="6"/>
    </row>
    <row r="3448" spans="19:19">
      <c r="S3448" s="6"/>
    </row>
    <row r="3449" spans="19:19">
      <c r="S3449" s="6"/>
    </row>
    <row r="3450" spans="19:19">
      <c r="S3450" s="6"/>
    </row>
    <row r="3451" spans="19:19">
      <c r="S3451" s="6"/>
    </row>
    <row r="3452" spans="19:19">
      <c r="S3452" s="6"/>
    </row>
    <row r="3453" spans="19:19">
      <c r="S3453" s="6"/>
    </row>
    <row r="3454" spans="19:19">
      <c r="S3454" s="6"/>
    </row>
    <row r="3455" spans="19:19">
      <c r="S3455" s="6"/>
    </row>
    <row r="3456" spans="19:19">
      <c r="S3456" s="6"/>
    </row>
    <row r="3457" spans="19:19">
      <c r="S3457" s="6"/>
    </row>
    <row r="3458" spans="19:19">
      <c r="S3458" s="6"/>
    </row>
    <row r="3459" spans="19:19">
      <c r="S3459" s="6"/>
    </row>
    <row r="3460" spans="19:19">
      <c r="S3460" s="6"/>
    </row>
    <row r="3461" spans="19:19">
      <c r="S3461" s="6"/>
    </row>
    <row r="3462" spans="19:19">
      <c r="S3462" s="6"/>
    </row>
    <row r="3463" spans="19:19">
      <c r="S3463" s="6"/>
    </row>
    <row r="3464" spans="19:19">
      <c r="S3464" s="6"/>
    </row>
    <row r="3465" spans="19:19">
      <c r="S3465" s="6"/>
    </row>
    <row r="3466" spans="19:19">
      <c r="S3466" s="6"/>
    </row>
    <row r="3467" spans="19:19">
      <c r="S3467" s="6"/>
    </row>
    <row r="3468" spans="19:19">
      <c r="S3468" s="6"/>
    </row>
    <row r="3469" spans="19:19">
      <c r="S3469" s="6"/>
    </row>
    <row r="3470" spans="19:19">
      <c r="S3470" s="6"/>
    </row>
    <row r="3471" spans="19:19">
      <c r="S3471" s="6"/>
    </row>
    <row r="3472" spans="19:19">
      <c r="S3472" s="6"/>
    </row>
    <row r="3473" spans="19:19">
      <c r="S3473" s="6"/>
    </row>
    <row r="3474" spans="19:19">
      <c r="S3474" s="6"/>
    </row>
    <row r="3475" spans="19:19">
      <c r="S3475" s="6"/>
    </row>
    <row r="3476" spans="19:19">
      <c r="S3476" s="6"/>
    </row>
    <row r="3477" spans="19:19">
      <c r="S3477" s="6"/>
    </row>
    <row r="3478" spans="19:19">
      <c r="S3478" s="6"/>
    </row>
    <row r="3479" spans="19:19">
      <c r="S3479" s="6"/>
    </row>
    <row r="3480" spans="19:19">
      <c r="S3480" s="6"/>
    </row>
    <row r="3481" spans="19:19">
      <c r="S3481" s="6"/>
    </row>
    <row r="3482" spans="19:19">
      <c r="S3482" s="6"/>
    </row>
    <row r="3483" spans="19:19">
      <c r="S3483" s="6"/>
    </row>
    <row r="3484" spans="19:19">
      <c r="S3484" s="6"/>
    </row>
    <row r="3485" spans="19:19">
      <c r="S3485" s="6"/>
    </row>
    <row r="3486" spans="19:19">
      <c r="S3486" s="6"/>
    </row>
    <row r="3487" spans="19:19">
      <c r="S3487" s="6"/>
    </row>
    <row r="3488" spans="19:19">
      <c r="S3488" s="6"/>
    </row>
    <row r="3489" spans="19:19">
      <c r="S3489" s="6"/>
    </row>
    <row r="3490" spans="19:19">
      <c r="S3490" s="6"/>
    </row>
    <row r="3491" spans="19:19">
      <c r="S3491" s="6"/>
    </row>
    <row r="3492" spans="19:19">
      <c r="S3492" s="6"/>
    </row>
    <row r="3493" spans="19:19">
      <c r="S3493" s="6"/>
    </row>
    <row r="3494" spans="19:19">
      <c r="S3494" s="6"/>
    </row>
    <row r="3495" spans="19:19">
      <c r="S3495" s="6"/>
    </row>
    <row r="3496" spans="19:19">
      <c r="S3496" s="6"/>
    </row>
    <row r="3497" spans="19:19">
      <c r="S3497" s="6"/>
    </row>
    <row r="3498" spans="19:19">
      <c r="S3498" s="6"/>
    </row>
    <row r="3499" spans="19:19">
      <c r="S3499" s="6"/>
    </row>
    <row r="3500" spans="19:19">
      <c r="S3500" s="6"/>
    </row>
    <row r="3501" spans="19:19">
      <c r="S3501" s="6"/>
    </row>
    <row r="3502" spans="19:19">
      <c r="S3502" s="6"/>
    </row>
    <row r="3503" spans="19:19">
      <c r="S3503" s="6"/>
    </row>
    <row r="3504" spans="19:19">
      <c r="S3504" s="6"/>
    </row>
    <row r="3505" spans="19:19">
      <c r="S3505" s="6"/>
    </row>
    <row r="3506" spans="19:19">
      <c r="S3506" s="6"/>
    </row>
    <row r="3507" spans="19:19">
      <c r="S3507" s="6"/>
    </row>
    <row r="3508" spans="19:19">
      <c r="S3508" s="6"/>
    </row>
    <row r="3509" spans="19:19">
      <c r="S3509" s="6"/>
    </row>
    <row r="3510" spans="19:19">
      <c r="S3510" s="6"/>
    </row>
    <row r="3511" spans="19:19">
      <c r="S3511" s="6"/>
    </row>
    <row r="3512" spans="19:19">
      <c r="S3512" s="6"/>
    </row>
    <row r="3513" spans="19:19">
      <c r="S3513" s="6"/>
    </row>
    <row r="3514" spans="19:19">
      <c r="S3514" s="6"/>
    </row>
    <row r="3515" spans="19:19">
      <c r="S3515" s="6"/>
    </row>
    <row r="3516" spans="19:19">
      <c r="S3516" s="6"/>
    </row>
    <row r="3517" spans="19:19">
      <c r="S3517" s="6"/>
    </row>
    <row r="3518" spans="19:19">
      <c r="S3518" s="6"/>
    </row>
    <row r="3519" spans="19:19">
      <c r="S3519" s="6"/>
    </row>
    <row r="3520" spans="19:19">
      <c r="S3520" s="6"/>
    </row>
    <row r="3521" spans="19:19">
      <c r="S3521" s="6"/>
    </row>
    <row r="3522" spans="19:19">
      <c r="S3522" s="6"/>
    </row>
    <row r="3523" spans="19:19">
      <c r="S3523" s="6"/>
    </row>
    <row r="3524" spans="19:19">
      <c r="S3524" s="6"/>
    </row>
    <row r="3525" spans="19:19">
      <c r="S3525" s="6"/>
    </row>
    <row r="3526" spans="19:19">
      <c r="S3526" s="6"/>
    </row>
    <row r="3527" spans="19:19">
      <c r="S3527" s="6"/>
    </row>
    <row r="3528" spans="19:19">
      <c r="S3528" s="6"/>
    </row>
    <row r="3529" spans="19:19">
      <c r="S3529" s="6"/>
    </row>
    <row r="3530" spans="19:19">
      <c r="S3530" s="6"/>
    </row>
    <row r="3531" spans="19:19">
      <c r="S3531" s="6"/>
    </row>
    <row r="3532" spans="19:19">
      <c r="S3532" s="6"/>
    </row>
    <row r="3533" spans="19:19">
      <c r="S3533" s="6"/>
    </row>
    <row r="3534" spans="19:19">
      <c r="S3534" s="6"/>
    </row>
    <row r="3535" spans="19:19">
      <c r="S3535" s="6"/>
    </row>
    <row r="3536" spans="19:19">
      <c r="S3536" s="6"/>
    </row>
    <row r="3537" spans="19:19">
      <c r="S3537" s="6"/>
    </row>
    <row r="3538" spans="19:19">
      <c r="S3538" s="6"/>
    </row>
    <row r="3539" spans="19:19">
      <c r="S3539" s="6"/>
    </row>
    <row r="3540" spans="19:19">
      <c r="S3540" s="6"/>
    </row>
    <row r="3541" spans="19:19">
      <c r="S3541" s="6"/>
    </row>
    <row r="3542" spans="19:19">
      <c r="S3542" s="6"/>
    </row>
    <row r="3543" spans="19:19">
      <c r="S3543" s="6"/>
    </row>
    <row r="3544" spans="19:19">
      <c r="S3544" s="6"/>
    </row>
    <row r="3545" spans="19:19">
      <c r="S3545" s="6"/>
    </row>
    <row r="3546" spans="19:19">
      <c r="S3546" s="6"/>
    </row>
    <row r="3547" spans="19:19">
      <c r="S3547" s="6"/>
    </row>
    <row r="3548" spans="19:19">
      <c r="S3548" s="6"/>
    </row>
    <row r="3549" spans="19:19">
      <c r="S3549" s="6"/>
    </row>
    <row r="3550" spans="19:19">
      <c r="S3550" s="6"/>
    </row>
    <row r="3551" spans="19:19">
      <c r="S3551" s="6"/>
    </row>
    <row r="3552" spans="19:19">
      <c r="S3552" s="6"/>
    </row>
    <row r="3553" spans="19:19">
      <c r="S3553" s="6"/>
    </row>
    <row r="3554" spans="19:19">
      <c r="S3554" s="6"/>
    </row>
    <row r="3555" spans="19:19">
      <c r="S3555" s="6"/>
    </row>
    <row r="3556" spans="19:19">
      <c r="S3556" s="6"/>
    </row>
    <row r="3557" spans="19:19">
      <c r="S3557" s="6"/>
    </row>
    <row r="3558" spans="19:19">
      <c r="S3558" s="6"/>
    </row>
    <row r="3559" spans="19:19">
      <c r="S3559" s="6"/>
    </row>
    <row r="3560" spans="19:19">
      <c r="S3560" s="6"/>
    </row>
    <row r="3561" spans="19:19">
      <c r="S3561" s="6"/>
    </row>
    <row r="3562" spans="19:19">
      <c r="S3562" s="6"/>
    </row>
    <row r="3563" spans="19:19">
      <c r="S3563" s="6"/>
    </row>
    <row r="3564" spans="19:19">
      <c r="S3564" s="6"/>
    </row>
    <row r="3565" spans="19:19">
      <c r="S3565" s="6"/>
    </row>
    <row r="3566" spans="19:19">
      <c r="S3566" s="6"/>
    </row>
    <row r="3567" spans="19:19">
      <c r="S3567" s="6"/>
    </row>
    <row r="3568" spans="19:19">
      <c r="S3568" s="6"/>
    </row>
    <row r="3569" spans="19:19">
      <c r="S3569" s="6"/>
    </row>
    <row r="3570" spans="19:19">
      <c r="S3570" s="6"/>
    </row>
    <row r="3571" spans="19:19">
      <c r="S3571" s="6"/>
    </row>
    <row r="3572" spans="19:19">
      <c r="S3572" s="6"/>
    </row>
    <row r="3573" spans="19:19">
      <c r="S3573" s="6"/>
    </row>
    <row r="3574" spans="19:19">
      <c r="S3574" s="6"/>
    </row>
    <row r="3575" spans="19:19">
      <c r="S3575" s="6"/>
    </row>
    <row r="3576" spans="19:19">
      <c r="S3576" s="6"/>
    </row>
    <row r="3577" spans="19:19">
      <c r="S3577" s="6"/>
    </row>
    <row r="3578" spans="19:19">
      <c r="S3578" s="6"/>
    </row>
    <row r="3579" spans="19:19">
      <c r="S3579" s="6"/>
    </row>
    <row r="3580" spans="19:19">
      <c r="S3580" s="6"/>
    </row>
    <row r="3581" spans="19:19">
      <c r="S3581" s="6"/>
    </row>
    <row r="3582" spans="19:19">
      <c r="S3582" s="6"/>
    </row>
    <row r="3583" spans="19:19">
      <c r="S3583" s="6"/>
    </row>
    <row r="3584" spans="19:19">
      <c r="S3584" s="6"/>
    </row>
    <row r="3585" spans="19:19">
      <c r="S3585" s="6"/>
    </row>
    <row r="3586" spans="19:19">
      <c r="S3586" s="6"/>
    </row>
    <row r="3587" spans="19:19">
      <c r="S3587" s="6"/>
    </row>
    <row r="3588" spans="19:19">
      <c r="S3588" s="6"/>
    </row>
    <row r="3589" spans="19:19">
      <c r="S3589" s="6"/>
    </row>
    <row r="3590" spans="19:19">
      <c r="S3590" s="6"/>
    </row>
    <row r="3591" spans="19:19">
      <c r="S3591" s="6"/>
    </row>
    <row r="3592" spans="19:19">
      <c r="S3592" s="6"/>
    </row>
    <row r="3593" spans="19:19">
      <c r="S3593" s="6"/>
    </row>
    <row r="3594" spans="19:19">
      <c r="S3594" s="6"/>
    </row>
    <row r="3595" spans="19:19">
      <c r="S3595" s="6"/>
    </row>
    <row r="3596" spans="19:19">
      <c r="S3596" s="6"/>
    </row>
    <row r="3597" spans="19:19">
      <c r="S3597" s="6"/>
    </row>
    <row r="3598" spans="19:19">
      <c r="S3598" s="6"/>
    </row>
    <row r="3599" spans="19:19">
      <c r="S3599" s="6"/>
    </row>
    <row r="3600" spans="19:19">
      <c r="S3600" s="6"/>
    </row>
    <row r="3601" spans="19:19">
      <c r="S3601" s="6"/>
    </row>
    <row r="3602" spans="19:19">
      <c r="S3602" s="6"/>
    </row>
    <row r="3603" spans="19:19">
      <c r="S3603" s="6"/>
    </row>
    <row r="3604" spans="19:19">
      <c r="S3604" s="6"/>
    </row>
    <row r="3605" spans="19:19">
      <c r="S3605" s="6"/>
    </row>
    <row r="3606" spans="19:19">
      <c r="S3606" s="6"/>
    </row>
    <row r="3607" spans="19:19">
      <c r="S3607" s="6"/>
    </row>
    <row r="3608" spans="19:19">
      <c r="S3608" s="6"/>
    </row>
    <row r="3609" spans="19:19">
      <c r="S3609" s="6"/>
    </row>
    <row r="3610" spans="19:19">
      <c r="S3610" s="6"/>
    </row>
    <row r="3611" spans="19:19">
      <c r="S3611" s="6"/>
    </row>
    <row r="3612" spans="19:19">
      <c r="S3612" s="6"/>
    </row>
    <row r="3613" spans="19:19">
      <c r="S3613" s="6"/>
    </row>
    <row r="3614" spans="19:19">
      <c r="S3614" s="6"/>
    </row>
    <row r="3615" spans="19:19">
      <c r="S3615" s="6"/>
    </row>
    <row r="3616" spans="19:19">
      <c r="S3616" s="6"/>
    </row>
    <row r="3617" spans="19:19">
      <c r="S3617" s="6"/>
    </row>
    <row r="3618" spans="19:19">
      <c r="S3618" s="6"/>
    </row>
    <row r="3619" spans="19:19">
      <c r="S3619" s="6"/>
    </row>
    <row r="3620" spans="19:19">
      <c r="S3620" s="6"/>
    </row>
    <row r="3621" spans="19:19">
      <c r="S3621" s="6"/>
    </row>
    <row r="3622" spans="19:19">
      <c r="S3622" s="6"/>
    </row>
    <row r="3623" spans="19:19">
      <c r="S3623" s="6"/>
    </row>
    <row r="3624" spans="19:19">
      <c r="S3624" s="6"/>
    </row>
    <row r="3625" spans="19:19">
      <c r="S3625" s="6"/>
    </row>
    <row r="3626" spans="19:19">
      <c r="S3626" s="6"/>
    </row>
    <row r="3627" spans="19:19">
      <c r="S3627" s="6"/>
    </row>
    <row r="3628" spans="19:19">
      <c r="S3628" s="6"/>
    </row>
    <row r="3629" spans="19:19">
      <c r="S3629" s="6"/>
    </row>
    <row r="3630" spans="19:19">
      <c r="S3630" s="6"/>
    </row>
    <row r="3631" spans="19:19">
      <c r="S3631" s="6"/>
    </row>
    <row r="3632" spans="19:19">
      <c r="S3632" s="6"/>
    </row>
    <row r="3633" spans="19:19">
      <c r="S3633" s="6"/>
    </row>
    <row r="3634" spans="19:19">
      <c r="S3634" s="6"/>
    </row>
    <row r="3635" spans="19:19">
      <c r="S3635" s="6"/>
    </row>
    <row r="3636" spans="19:19">
      <c r="S3636" s="6"/>
    </row>
    <row r="3637" spans="19:19">
      <c r="S3637" s="6"/>
    </row>
    <row r="3638" spans="19:19">
      <c r="S3638" s="6"/>
    </row>
    <row r="3639" spans="19:19">
      <c r="S3639" s="6"/>
    </row>
    <row r="3640" spans="19:19">
      <c r="S3640" s="6"/>
    </row>
    <row r="3641" spans="19:19">
      <c r="S3641" s="6"/>
    </row>
    <row r="3642" spans="19:19">
      <c r="S3642" s="6"/>
    </row>
    <row r="3643" spans="19:19">
      <c r="S3643" s="6"/>
    </row>
    <row r="3644" spans="19:19">
      <c r="S3644" s="6"/>
    </row>
    <row r="3645" spans="19:19">
      <c r="S3645" s="6"/>
    </row>
    <row r="3646" spans="19:19">
      <c r="S3646" s="6"/>
    </row>
    <row r="3647" spans="19:19">
      <c r="S3647" s="6"/>
    </row>
    <row r="3648" spans="19:19">
      <c r="S3648" s="6"/>
    </row>
    <row r="3649" spans="19:19">
      <c r="S3649" s="6"/>
    </row>
    <row r="3650" spans="19:19">
      <c r="S3650" s="6"/>
    </row>
    <row r="3651" spans="19:19">
      <c r="S3651" s="6"/>
    </row>
    <row r="3652" spans="19:19">
      <c r="S3652" s="6"/>
    </row>
    <row r="3653" spans="19:19">
      <c r="S3653" s="6"/>
    </row>
    <row r="3654" spans="19:19">
      <c r="S3654" s="6"/>
    </row>
    <row r="3655" spans="19:19">
      <c r="S3655" s="6"/>
    </row>
    <row r="3656" spans="19:19">
      <c r="S3656" s="6"/>
    </row>
    <row r="3657" spans="19:19">
      <c r="S3657" s="6"/>
    </row>
    <row r="3658" spans="19:19">
      <c r="S3658" s="6"/>
    </row>
    <row r="3659" spans="19:19">
      <c r="S3659" s="6"/>
    </row>
    <row r="3660" spans="19:19">
      <c r="S3660" s="6"/>
    </row>
    <row r="3661" spans="19:19">
      <c r="S3661" s="6"/>
    </row>
    <row r="3662" spans="19:19">
      <c r="S3662" s="6"/>
    </row>
    <row r="3663" spans="19:19">
      <c r="S3663" s="6"/>
    </row>
    <row r="3664" spans="19:19">
      <c r="S3664" s="6"/>
    </row>
    <row r="3665" spans="19:19">
      <c r="S3665" s="6"/>
    </row>
    <row r="3666" spans="19:19">
      <c r="S3666" s="6"/>
    </row>
    <row r="3667" spans="19:19">
      <c r="S3667" s="6"/>
    </row>
    <row r="3668" spans="19:19">
      <c r="S3668" s="6"/>
    </row>
    <row r="3669" spans="19:19">
      <c r="S3669" s="6"/>
    </row>
    <row r="3670" spans="19:19">
      <c r="S3670" s="6"/>
    </row>
    <row r="3671" spans="19:19">
      <c r="S3671" s="6"/>
    </row>
    <row r="3672" spans="19:19">
      <c r="S3672" s="6"/>
    </row>
    <row r="3673" spans="19:19">
      <c r="S3673" s="6"/>
    </row>
  </sheetData>
  <conditionalFormatting sqref="C16:C1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T19" r:id="rId1" xr:uid="{12E47737-F8BC-674A-893F-9C64C69AB9FB}"/>
    <hyperlink ref="H6" r:id="rId2" display="https://www.bamsec.com/filing/104581024000316?cik=1045810" xr:uid="{AA36261A-AE68-1E4A-B0D2-8EE7360B0B27}"/>
    <hyperlink ref="H5" r:id="rId3" display="https://www.bamsec.com/filing/104581024000316?cik=1045810" xr:uid="{21BE16D1-0F4D-684E-A6A6-18A01BB45331}"/>
    <hyperlink ref="T21" r:id="rId4" xr:uid="{1295BDDE-9FF3-C24F-B9F6-513D9CCD7E9D}"/>
    <hyperlink ref="T25" r:id="rId5" xr:uid="{FE82F59E-EF85-3A47-A1B3-E1B5C393089F}"/>
    <hyperlink ref="S94" r:id="rId6" xr:uid="{7A9112EE-830A-334A-8EAB-F191A8380F61}"/>
  </hyperlinks>
  <pageMargins left="0.7" right="0.7" top="0.78740157499999996" bottom="0.78740157499999996" header="0.3" footer="0.3"/>
  <pageSetup paperSize="9" scale="20" orientation="portrait" horizontalDpi="0" verticalDpi="0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2"/>
  <sheetViews>
    <sheetView workbookViewId="0">
      <selection activeCell="A36" sqref="A36"/>
    </sheetView>
  </sheetViews>
  <sheetFormatPr baseColWidth="10" defaultRowHeight="16"/>
  <cols>
    <col min="1" max="1" width="46.6640625" bestFit="1" customWidth="1"/>
  </cols>
  <sheetData>
    <row r="1" spans="1:27">
      <c r="A1" s="101" t="s">
        <v>95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55"/>
    </row>
    <row r="2" spans="1:27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>
      <c r="A3" s="55"/>
      <c r="B3" s="56" t="s">
        <v>96</v>
      </c>
      <c r="C3" s="56" t="s">
        <v>97</v>
      </c>
      <c r="D3" s="56" t="s">
        <v>98</v>
      </c>
      <c r="E3" s="56" t="s">
        <v>99</v>
      </c>
      <c r="F3" s="56" t="s">
        <v>100</v>
      </c>
      <c r="G3" s="56" t="s">
        <v>101</v>
      </c>
      <c r="H3" s="56" t="s">
        <v>102</v>
      </c>
      <c r="I3" s="56" t="s">
        <v>103</v>
      </c>
      <c r="J3" s="56" t="s">
        <v>104</v>
      </c>
      <c r="K3" s="56" t="s">
        <v>105</v>
      </c>
      <c r="L3" s="56" t="s">
        <v>106</v>
      </c>
      <c r="M3" s="56" t="s">
        <v>107</v>
      </c>
      <c r="N3" s="56" t="s">
        <v>108</v>
      </c>
      <c r="O3" s="56" t="s">
        <v>109</v>
      </c>
      <c r="P3" s="56" t="s">
        <v>110</v>
      </c>
      <c r="Q3" s="56" t="s">
        <v>111</v>
      </c>
      <c r="R3" s="56" t="s">
        <v>112</v>
      </c>
      <c r="S3" s="56" t="s">
        <v>113</v>
      </c>
      <c r="T3" s="56" t="s">
        <v>114</v>
      </c>
      <c r="U3" s="56" t="s">
        <v>115</v>
      </c>
      <c r="V3" s="56" t="s">
        <v>116</v>
      </c>
      <c r="W3" s="56" t="s">
        <v>117</v>
      </c>
      <c r="X3" s="56" t="s">
        <v>118</v>
      </c>
      <c r="Y3" s="56" t="s">
        <v>119</v>
      </c>
      <c r="Z3" s="56" t="s">
        <v>120</v>
      </c>
      <c r="AA3" s="55"/>
    </row>
    <row r="4" spans="1:27">
      <c r="A4" s="55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55"/>
    </row>
    <row r="5" spans="1:27">
      <c r="A5" s="55" t="s">
        <v>5</v>
      </c>
      <c r="B5" s="55">
        <v>735.26400000000001</v>
      </c>
      <c r="C5" s="55">
        <v>1369.471</v>
      </c>
      <c r="D5" s="55">
        <v>1909.4469999999999</v>
      </c>
      <c r="E5" s="55">
        <v>1822.9449999999999</v>
      </c>
      <c r="F5" s="55">
        <v>2010.0329999999999</v>
      </c>
      <c r="G5" s="55">
        <v>2375.6869999999999</v>
      </c>
      <c r="H5" s="55">
        <v>3068.7710000000002</v>
      </c>
      <c r="I5" s="55">
        <v>4097.8599999999997</v>
      </c>
      <c r="J5" s="55">
        <v>3424.8589999999999</v>
      </c>
      <c r="K5" s="55">
        <v>3326.4450000000002</v>
      </c>
      <c r="L5" s="55">
        <v>3543.3090000000002</v>
      </c>
      <c r="M5" s="55">
        <v>3997.93</v>
      </c>
      <c r="N5" s="55">
        <v>4280.1589999999997</v>
      </c>
      <c r="O5" s="55">
        <v>4130</v>
      </c>
      <c r="P5" s="55">
        <v>4682</v>
      </c>
      <c r="Q5" s="55">
        <v>5010</v>
      </c>
      <c r="R5" s="55">
        <v>6910</v>
      </c>
      <c r="S5" s="55">
        <v>9714</v>
      </c>
      <c r="T5" s="55">
        <v>11716</v>
      </c>
      <c r="U5" s="55">
        <v>10918</v>
      </c>
      <c r="V5" s="55">
        <v>16675</v>
      </c>
      <c r="W5" s="55">
        <v>26914</v>
      </c>
      <c r="X5" s="55">
        <v>26974</v>
      </c>
      <c r="Y5" s="55">
        <v>60922</v>
      </c>
      <c r="Z5" s="55">
        <v>113269</v>
      </c>
      <c r="AA5" s="55"/>
    </row>
    <row r="6" spans="1:27">
      <c r="A6" s="55" t="s">
        <v>121</v>
      </c>
      <c r="B6" s="104">
        <v>462.38499999999999</v>
      </c>
      <c r="C6" s="104">
        <v>850.23299999999995</v>
      </c>
      <c r="D6" s="104">
        <v>1333.4349999999999</v>
      </c>
      <c r="E6" s="104">
        <v>1294.067</v>
      </c>
      <c r="F6" s="104">
        <v>1362.4780000000001</v>
      </c>
      <c r="G6" s="104">
        <v>1465.654</v>
      </c>
      <c r="H6" s="104">
        <v>1768.3219999999999</v>
      </c>
      <c r="I6" s="104">
        <v>2228.58</v>
      </c>
      <c r="J6" s="104">
        <v>2250.59</v>
      </c>
      <c r="K6" s="104">
        <v>2149.5219999999999</v>
      </c>
      <c r="L6" s="104">
        <v>2134.2190000000001</v>
      </c>
      <c r="M6" s="104">
        <v>1941.413</v>
      </c>
      <c r="N6" s="104">
        <v>2053.8159999999998</v>
      </c>
      <c r="O6" s="104">
        <v>1862</v>
      </c>
      <c r="P6" s="104">
        <v>2083</v>
      </c>
      <c r="Q6" s="104">
        <v>2199</v>
      </c>
      <c r="R6" s="104">
        <v>2847</v>
      </c>
      <c r="S6" s="104">
        <v>3892</v>
      </c>
      <c r="T6" s="104">
        <v>4545</v>
      </c>
      <c r="U6" s="104">
        <v>4150</v>
      </c>
      <c r="V6" s="104">
        <v>6279</v>
      </c>
      <c r="W6" s="104">
        <v>9439</v>
      </c>
      <c r="X6" s="104">
        <v>11618</v>
      </c>
      <c r="Y6" s="104">
        <v>16621</v>
      </c>
      <c r="Z6" s="104">
        <v>27342</v>
      </c>
      <c r="AA6" s="55"/>
    </row>
    <row r="7" spans="1:27">
      <c r="A7" s="55" t="s">
        <v>122</v>
      </c>
      <c r="B7" s="55">
        <v>272.87900000000002</v>
      </c>
      <c r="C7" s="55">
        <v>519.23800000000006</v>
      </c>
      <c r="D7" s="55">
        <v>576.01199999999994</v>
      </c>
      <c r="E7" s="55">
        <v>528.87800000000004</v>
      </c>
      <c r="F7" s="55">
        <v>647.55499999999995</v>
      </c>
      <c r="G7" s="55">
        <v>910.03300000000002</v>
      </c>
      <c r="H7" s="55">
        <v>1300.4490000000001</v>
      </c>
      <c r="I7" s="55">
        <v>1869.28</v>
      </c>
      <c r="J7" s="55">
        <v>1174.269</v>
      </c>
      <c r="K7" s="55">
        <v>1176.923</v>
      </c>
      <c r="L7" s="55">
        <v>1409.09</v>
      </c>
      <c r="M7" s="55">
        <v>2056.5169999999998</v>
      </c>
      <c r="N7" s="55">
        <v>2226.3429999999998</v>
      </c>
      <c r="O7" s="55">
        <v>2268</v>
      </c>
      <c r="P7" s="55">
        <v>2599</v>
      </c>
      <c r="Q7" s="55">
        <v>2811</v>
      </c>
      <c r="R7" s="55">
        <v>4063</v>
      </c>
      <c r="S7" s="55">
        <v>5822</v>
      </c>
      <c r="T7" s="55">
        <v>7171</v>
      </c>
      <c r="U7" s="55">
        <v>6768</v>
      </c>
      <c r="V7" s="55">
        <v>10396</v>
      </c>
      <c r="W7" s="55">
        <v>17475</v>
      </c>
      <c r="X7" s="55">
        <v>15356</v>
      </c>
      <c r="Y7" s="55">
        <v>44301</v>
      </c>
      <c r="Z7" s="55">
        <v>85927</v>
      </c>
      <c r="AA7" s="55"/>
    </row>
    <row r="8" spans="1:27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 spans="1:27">
      <c r="A9" s="105" t="s">
        <v>123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 spans="1:27">
      <c r="A10" s="55" t="s">
        <v>124</v>
      </c>
      <c r="B10" s="55">
        <v>58.697000000000003</v>
      </c>
      <c r="C10" s="55">
        <v>97.185000000000002</v>
      </c>
      <c r="D10" s="55">
        <v>207.15299999999999</v>
      </c>
      <c r="E10" s="55">
        <v>165.249</v>
      </c>
      <c r="F10" s="55">
        <v>204.15899999999999</v>
      </c>
      <c r="G10" s="55">
        <v>202.08799999999999</v>
      </c>
      <c r="H10" s="55">
        <v>293.52999999999997</v>
      </c>
      <c r="I10" s="55">
        <v>341.29700000000003</v>
      </c>
      <c r="J10" s="55">
        <v>362.22199999999998</v>
      </c>
      <c r="K10" s="55">
        <v>367.017</v>
      </c>
      <c r="L10" s="55">
        <v>361.51299999999998</v>
      </c>
      <c r="M10" s="55">
        <v>405.613</v>
      </c>
      <c r="N10" s="55">
        <v>430.822</v>
      </c>
      <c r="O10" s="55">
        <v>436</v>
      </c>
      <c r="P10" s="55">
        <v>480</v>
      </c>
      <c r="Q10" s="55">
        <v>602</v>
      </c>
      <c r="R10" s="55">
        <v>663</v>
      </c>
      <c r="S10" s="55">
        <v>815</v>
      </c>
      <c r="T10" s="55">
        <v>991</v>
      </c>
      <c r="U10" s="55">
        <v>1093</v>
      </c>
      <c r="V10" s="55">
        <v>1940</v>
      </c>
      <c r="W10" s="55">
        <v>2166</v>
      </c>
      <c r="X10" s="55">
        <v>2440</v>
      </c>
      <c r="Y10" s="55">
        <v>2654</v>
      </c>
      <c r="Z10" s="55">
        <v>3228</v>
      </c>
      <c r="AA10" s="55"/>
    </row>
    <row r="11" spans="1:27">
      <c r="A11" s="55" t="s">
        <v>125</v>
      </c>
      <c r="B11" s="55">
        <v>86.046999999999997</v>
      </c>
      <c r="C11" s="55">
        <v>153.91999999999999</v>
      </c>
      <c r="D11" s="55">
        <v>224.87299999999999</v>
      </c>
      <c r="E11" s="55">
        <v>269.97199999999998</v>
      </c>
      <c r="F11" s="55">
        <v>348.22</v>
      </c>
      <c r="G11" s="55">
        <v>357.12299999999999</v>
      </c>
      <c r="H11" s="55">
        <v>553.46699999999998</v>
      </c>
      <c r="I11" s="55">
        <v>691.63699999999994</v>
      </c>
      <c r="J11" s="55">
        <v>855.87900000000002</v>
      </c>
      <c r="K11" s="55">
        <v>908.851</v>
      </c>
      <c r="L11" s="55">
        <v>848.83</v>
      </c>
      <c r="M11" s="55">
        <v>1002.605</v>
      </c>
      <c r="N11" s="55">
        <v>1147.2819999999999</v>
      </c>
      <c r="O11" s="55">
        <v>1336</v>
      </c>
      <c r="P11" s="55">
        <v>1360</v>
      </c>
      <c r="Q11" s="55">
        <v>1331</v>
      </c>
      <c r="R11" s="55">
        <v>1463</v>
      </c>
      <c r="S11" s="55">
        <v>1797</v>
      </c>
      <c r="T11" s="55">
        <v>2376</v>
      </c>
      <c r="U11" s="55">
        <v>2829</v>
      </c>
      <c r="V11" s="55">
        <v>3924</v>
      </c>
      <c r="W11" s="55">
        <v>5268</v>
      </c>
      <c r="X11" s="55">
        <v>7339</v>
      </c>
      <c r="Y11" s="55">
        <v>8675</v>
      </c>
      <c r="Z11" s="55">
        <v>11665</v>
      </c>
      <c r="AA11" s="55"/>
    </row>
    <row r="12" spans="1:27">
      <c r="A12" s="55" t="s">
        <v>126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27">
      <c r="A13" s="55" t="s">
        <v>127</v>
      </c>
      <c r="B13" s="104"/>
      <c r="C13" s="104">
        <v>16.370999999999999</v>
      </c>
      <c r="D13" s="104"/>
      <c r="E13" s="104"/>
      <c r="F13" s="104"/>
      <c r="G13" s="104">
        <v>14.157999999999999</v>
      </c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55"/>
    </row>
    <row r="14" spans="1:27">
      <c r="A14" s="105" t="s">
        <v>128</v>
      </c>
      <c r="B14" s="55">
        <v>128.13499999999999</v>
      </c>
      <c r="C14" s="55">
        <v>251.762</v>
      </c>
      <c r="D14" s="55">
        <v>143.98599999999999</v>
      </c>
      <c r="E14" s="55">
        <v>93.656999999999996</v>
      </c>
      <c r="F14" s="55">
        <v>95.176000000000002</v>
      </c>
      <c r="G14" s="55">
        <v>336.66399999999999</v>
      </c>
      <c r="H14" s="55">
        <v>453.452</v>
      </c>
      <c r="I14" s="55">
        <v>836.346</v>
      </c>
      <c r="J14" s="55">
        <v>-43.832000000000001</v>
      </c>
      <c r="K14" s="55">
        <v>-98.944999999999993</v>
      </c>
      <c r="L14" s="55">
        <v>198.74700000000001</v>
      </c>
      <c r="M14" s="55">
        <v>648.29899999999998</v>
      </c>
      <c r="N14" s="55">
        <v>648.23900000000003</v>
      </c>
      <c r="O14" s="55">
        <v>496</v>
      </c>
      <c r="P14" s="55">
        <v>759</v>
      </c>
      <c r="Q14" s="55">
        <v>878</v>
      </c>
      <c r="R14" s="55">
        <v>1937</v>
      </c>
      <c r="S14" s="55">
        <v>3210</v>
      </c>
      <c r="T14" s="55">
        <v>3804</v>
      </c>
      <c r="U14" s="55">
        <v>2846</v>
      </c>
      <c r="V14" s="55">
        <v>4532</v>
      </c>
      <c r="W14" s="55">
        <v>10041</v>
      </c>
      <c r="X14" s="55">
        <v>5577</v>
      </c>
      <c r="Y14" s="55">
        <v>32972</v>
      </c>
      <c r="Z14" s="55">
        <v>71034</v>
      </c>
      <c r="AA14" s="55"/>
    </row>
    <row r="15" spans="1:27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>
      <c r="A16" s="55" t="s">
        <v>129</v>
      </c>
      <c r="B16" s="55"/>
      <c r="C16" s="55"/>
      <c r="D16" s="55"/>
      <c r="E16" s="55"/>
      <c r="F16" s="55"/>
      <c r="G16" s="55"/>
      <c r="H16" s="55"/>
      <c r="I16" s="55"/>
      <c r="J16" s="55">
        <v>42.453000000000003</v>
      </c>
      <c r="K16" s="55">
        <v>19.795000000000002</v>
      </c>
      <c r="L16" s="55">
        <v>15.93</v>
      </c>
      <c r="M16" s="55">
        <v>16.059999999999999</v>
      </c>
      <c r="N16" s="55">
        <v>16.614000000000001</v>
      </c>
      <c r="O16" s="55">
        <v>7</v>
      </c>
      <c r="P16" s="55">
        <v>-18</v>
      </c>
      <c r="Q16" s="55">
        <v>-8</v>
      </c>
      <c r="R16" s="55">
        <v>-4</v>
      </c>
      <c r="S16" s="55">
        <v>8</v>
      </c>
      <c r="T16" s="55">
        <v>78</v>
      </c>
      <c r="U16" s="55">
        <v>126</v>
      </c>
      <c r="V16" s="55">
        <v>-127</v>
      </c>
      <c r="W16" s="55">
        <v>-207</v>
      </c>
      <c r="X16" s="55">
        <v>5</v>
      </c>
      <c r="Y16" s="55">
        <v>609</v>
      </c>
      <c r="Z16" s="55">
        <v>1320</v>
      </c>
      <c r="AA16" s="55"/>
    </row>
    <row r="17" spans="1:27">
      <c r="A17" s="55" t="s">
        <v>130</v>
      </c>
      <c r="B17" s="104">
        <v>16.672999999999998</v>
      </c>
      <c r="C17" s="104">
        <v>0.98699999999999999</v>
      </c>
      <c r="D17" s="104">
        <v>6.5709999999999997</v>
      </c>
      <c r="E17" s="104">
        <v>-6.984</v>
      </c>
      <c r="F17" s="104">
        <v>11.852</v>
      </c>
      <c r="G17" s="104">
        <v>20.123999999999999</v>
      </c>
      <c r="H17" s="104">
        <v>41.027999999999999</v>
      </c>
      <c r="I17" s="104">
        <v>64.995000000000005</v>
      </c>
      <c r="J17" s="104">
        <v>-41.575000000000003</v>
      </c>
      <c r="K17" s="104">
        <v>-3.1440000000000001</v>
      </c>
      <c r="L17" s="104">
        <v>56.491999999999997</v>
      </c>
      <c r="M17" s="104">
        <v>-0.96299999999999997</v>
      </c>
      <c r="N17" s="104">
        <v>-2.8140000000000001</v>
      </c>
      <c r="O17" s="104">
        <v>7</v>
      </c>
      <c r="P17" s="104">
        <v>14</v>
      </c>
      <c r="Q17" s="104">
        <v>-127</v>
      </c>
      <c r="R17" s="104">
        <v>-28</v>
      </c>
      <c r="S17" s="104">
        <v>-22</v>
      </c>
      <c r="T17" s="104">
        <v>14</v>
      </c>
      <c r="U17" s="104">
        <v>-2</v>
      </c>
      <c r="V17" s="104">
        <v>4</v>
      </c>
      <c r="W17" s="104">
        <v>107</v>
      </c>
      <c r="X17" s="104">
        <v>-1401</v>
      </c>
      <c r="Y17" s="104">
        <v>237</v>
      </c>
      <c r="Z17" s="104">
        <v>561</v>
      </c>
      <c r="AA17" s="55"/>
    </row>
    <row r="18" spans="1:27">
      <c r="A18" s="55" t="s">
        <v>131</v>
      </c>
      <c r="B18" s="105">
        <v>144.80799999999999</v>
      </c>
      <c r="C18" s="105">
        <v>252.749</v>
      </c>
      <c r="D18" s="105">
        <v>150.55699999999999</v>
      </c>
      <c r="E18" s="105">
        <v>86.673000000000002</v>
      </c>
      <c r="F18" s="105">
        <v>107.02800000000001</v>
      </c>
      <c r="G18" s="105">
        <v>356.78800000000001</v>
      </c>
      <c r="H18" s="105">
        <v>494.48</v>
      </c>
      <c r="I18" s="105">
        <v>901.34100000000001</v>
      </c>
      <c r="J18" s="105">
        <v>-42.954000000000001</v>
      </c>
      <c r="K18" s="105">
        <v>-82.293999999999997</v>
      </c>
      <c r="L18" s="105">
        <v>271.16899999999998</v>
      </c>
      <c r="M18" s="105">
        <v>663.39599999999996</v>
      </c>
      <c r="N18" s="105">
        <v>662.03899999999999</v>
      </c>
      <c r="O18" s="105">
        <v>510</v>
      </c>
      <c r="P18" s="105">
        <v>755</v>
      </c>
      <c r="Q18" s="105">
        <v>743</v>
      </c>
      <c r="R18" s="105">
        <v>1905</v>
      </c>
      <c r="S18" s="105">
        <v>3196</v>
      </c>
      <c r="T18" s="105">
        <v>3896</v>
      </c>
      <c r="U18" s="105">
        <v>2970</v>
      </c>
      <c r="V18" s="105">
        <v>4409</v>
      </c>
      <c r="W18" s="105">
        <v>9941</v>
      </c>
      <c r="X18" s="105">
        <v>4181</v>
      </c>
      <c r="Y18" s="105">
        <v>33818</v>
      </c>
      <c r="Z18" s="105">
        <v>72915</v>
      </c>
      <c r="AA18" s="55"/>
    </row>
    <row r="19" spans="1:27">
      <c r="A19" s="5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55"/>
    </row>
    <row r="20" spans="1:27">
      <c r="A20" s="55" t="s">
        <v>132</v>
      </c>
      <c r="B20" s="104">
        <v>-46.338999999999999</v>
      </c>
      <c r="C20" s="104">
        <v>-75.825000000000003</v>
      </c>
      <c r="D20" s="104">
        <v>-59.758000000000003</v>
      </c>
      <c r="E20" s="104">
        <v>-12.254</v>
      </c>
      <c r="F20" s="104">
        <v>-18.413</v>
      </c>
      <c r="G20" s="104">
        <v>-55.612000000000002</v>
      </c>
      <c r="H20" s="104">
        <v>-46.35</v>
      </c>
      <c r="I20" s="104">
        <v>-103.696</v>
      </c>
      <c r="J20" s="104">
        <v>12.913</v>
      </c>
      <c r="K20" s="104">
        <v>14.307</v>
      </c>
      <c r="L20" s="104">
        <v>-18.023</v>
      </c>
      <c r="M20" s="104">
        <v>-82.305999999999997</v>
      </c>
      <c r="N20" s="104">
        <v>-99.503</v>
      </c>
      <c r="O20" s="104">
        <v>-70</v>
      </c>
      <c r="P20" s="104">
        <v>-124</v>
      </c>
      <c r="Q20" s="104">
        <v>-129</v>
      </c>
      <c r="R20" s="104">
        <v>-239</v>
      </c>
      <c r="S20" s="104">
        <v>-149</v>
      </c>
      <c r="T20" s="104">
        <v>245</v>
      </c>
      <c r="U20" s="104">
        <v>-174</v>
      </c>
      <c r="V20" s="104">
        <v>-77</v>
      </c>
      <c r="W20" s="104">
        <v>-189</v>
      </c>
      <c r="X20" s="104">
        <v>187</v>
      </c>
      <c r="Y20" s="104">
        <v>-4058</v>
      </c>
      <c r="Z20" s="104">
        <v>-9841</v>
      </c>
      <c r="AA20" s="55"/>
    </row>
    <row r="21" spans="1:27">
      <c r="A21" s="55" t="s">
        <v>133</v>
      </c>
      <c r="B21" s="105">
        <v>98.468999999999994</v>
      </c>
      <c r="C21" s="105">
        <v>176.92400000000001</v>
      </c>
      <c r="D21" s="105">
        <v>90.799000000000007</v>
      </c>
      <c r="E21" s="105">
        <v>74.418999999999997</v>
      </c>
      <c r="F21" s="105">
        <v>88.614999999999995</v>
      </c>
      <c r="G21" s="105">
        <v>301.17599999999999</v>
      </c>
      <c r="H21" s="105">
        <v>448.13</v>
      </c>
      <c r="I21" s="105">
        <v>797.64499999999998</v>
      </c>
      <c r="J21" s="105">
        <v>-30.041</v>
      </c>
      <c r="K21" s="105">
        <v>-67.986999999999995</v>
      </c>
      <c r="L21" s="105">
        <v>253.14599999999999</v>
      </c>
      <c r="M21" s="105">
        <v>581.09</v>
      </c>
      <c r="N21" s="105">
        <v>562.53599999999994</v>
      </c>
      <c r="O21" s="105">
        <v>440</v>
      </c>
      <c r="P21" s="105">
        <v>631</v>
      </c>
      <c r="Q21" s="105">
        <v>614</v>
      </c>
      <c r="R21" s="105">
        <v>1666</v>
      </c>
      <c r="S21" s="105">
        <v>3047</v>
      </c>
      <c r="T21" s="105">
        <v>4141</v>
      </c>
      <c r="U21" s="105">
        <v>2796</v>
      </c>
      <c r="V21" s="105">
        <v>4332</v>
      </c>
      <c r="W21" s="105">
        <v>9752</v>
      </c>
      <c r="X21" s="105">
        <v>4368</v>
      </c>
      <c r="Y21" s="105">
        <v>29760</v>
      </c>
      <c r="Z21" s="105">
        <v>63074</v>
      </c>
      <c r="AA21" s="55"/>
    </row>
    <row r="22" spans="1:27">
      <c r="A22" s="5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55"/>
    </row>
    <row r="23" spans="1:27">
      <c r="A23" s="55" t="s">
        <v>134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 spans="1:27">
      <c r="A24" s="55" t="s">
        <v>135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1:27">
      <c r="A25" s="55" t="s">
        <v>136</v>
      </c>
      <c r="B25" s="55"/>
      <c r="C25" s="55">
        <v>2.8421709430404001E-14</v>
      </c>
      <c r="D25" s="55">
        <v>2.8421709430404001E-14</v>
      </c>
      <c r="E25" s="55"/>
      <c r="F25" s="55">
        <v>-1.4210854715202001E-14</v>
      </c>
      <c r="G25" s="55"/>
      <c r="H25" s="55">
        <v>0.70400000000001006</v>
      </c>
      <c r="I25" s="55"/>
      <c r="J25" s="55"/>
      <c r="K25" s="55"/>
      <c r="L25" s="55"/>
      <c r="M25" s="55">
        <v>1.1368683772161999E-13</v>
      </c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 spans="1:27" ht="17" thickBot="1">
      <c r="A26" s="105" t="s">
        <v>137</v>
      </c>
      <c r="B26" s="106">
        <v>98.468999999999994</v>
      </c>
      <c r="C26" s="106">
        <v>176.92400000000001</v>
      </c>
      <c r="D26" s="106">
        <v>90.799000000000007</v>
      </c>
      <c r="E26" s="106">
        <v>74.418999999999997</v>
      </c>
      <c r="F26" s="106">
        <v>88.614999999999995</v>
      </c>
      <c r="G26" s="106">
        <v>301.17599999999999</v>
      </c>
      <c r="H26" s="106">
        <v>448.834</v>
      </c>
      <c r="I26" s="106">
        <v>797.64499999999998</v>
      </c>
      <c r="J26" s="106">
        <v>-30.041</v>
      </c>
      <c r="K26" s="106">
        <v>-67.986999999999995</v>
      </c>
      <c r="L26" s="106">
        <v>253.14599999999999</v>
      </c>
      <c r="M26" s="106">
        <v>581.09</v>
      </c>
      <c r="N26" s="106">
        <v>562.53599999999994</v>
      </c>
      <c r="O26" s="106">
        <v>440</v>
      </c>
      <c r="P26" s="106">
        <v>631</v>
      </c>
      <c r="Q26" s="106">
        <v>614</v>
      </c>
      <c r="R26" s="106">
        <v>1666</v>
      </c>
      <c r="S26" s="106">
        <v>3047</v>
      </c>
      <c r="T26" s="106">
        <v>4141</v>
      </c>
      <c r="U26" s="106">
        <v>2796</v>
      </c>
      <c r="V26" s="106">
        <v>4332</v>
      </c>
      <c r="W26" s="106">
        <v>9752</v>
      </c>
      <c r="X26" s="106">
        <v>4368</v>
      </c>
      <c r="Y26" s="106">
        <v>29760</v>
      </c>
      <c r="Z26" s="106">
        <v>63074</v>
      </c>
      <c r="AA26" s="55"/>
    </row>
    <row r="27" spans="1:27" ht="17" thickTop="1">
      <c r="A27" s="5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55"/>
    </row>
    <row r="28" spans="1:27">
      <c r="A28" s="55" t="s">
        <v>138</v>
      </c>
      <c r="B28" s="107">
        <v>0.01</v>
      </c>
      <c r="C28" s="107">
        <v>0.01</v>
      </c>
      <c r="D28" s="107">
        <v>0.01</v>
      </c>
      <c r="E28" s="107"/>
      <c r="F28" s="107">
        <v>0.01</v>
      </c>
      <c r="G28" s="107">
        <v>0.02</v>
      </c>
      <c r="H28" s="107">
        <v>0.02</v>
      </c>
      <c r="I28" s="107">
        <v>0.04</v>
      </c>
      <c r="J28" s="107"/>
      <c r="K28" s="107"/>
      <c r="L28" s="107">
        <v>0.01</v>
      </c>
      <c r="M28" s="107">
        <v>0.02</v>
      </c>
      <c r="N28" s="107">
        <v>0.02</v>
      </c>
      <c r="O28" s="107">
        <v>0.02</v>
      </c>
      <c r="P28" s="107">
        <v>0.03</v>
      </c>
      <c r="Q28" s="107">
        <v>0.03</v>
      </c>
      <c r="R28" s="107">
        <v>0.08</v>
      </c>
      <c r="S28" s="107">
        <v>0.13</v>
      </c>
      <c r="T28" s="107">
        <v>0.17</v>
      </c>
      <c r="U28" s="107">
        <v>0.12</v>
      </c>
      <c r="V28" s="107">
        <v>0.18</v>
      </c>
      <c r="W28" s="107">
        <v>0.39</v>
      </c>
      <c r="X28" s="107">
        <v>0.18</v>
      </c>
      <c r="Y28" s="107">
        <v>1.21</v>
      </c>
      <c r="Z28" s="107">
        <v>2.57</v>
      </c>
      <c r="AA28" s="55"/>
    </row>
    <row r="29" spans="1:27">
      <c r="A29" s="55" t="s">
        <v>139</v>
      </c>
      <c r="B29" s="107">
        <v>0.01</v>
      </c>
      <c r="C29" s="107">
        <v>0.01</v>
      </c>
      <c r="D29" s="107">
        <v>0.01</v>
      </c>
      <c r="E29" s="107"/>
      <c r="F29" s="107"/>
      <c r="G29" s="107">
        <v>0.01</v>
      </c>
      <c r="H29" s="107">
        <v>0.02</v>
      </c>
      <c r="I29" s="107">
        <v>0.03</v>
      </c>
      <c r="J29" s="107"/>
      <c r="K29" s="107"/>
      <c r="L29" s="107">
        <v>0.01</v>
      </c>
      <c r="M29" s="107">
        <v>0.02</v>
      </c>
      <c r="N29" s="107">
        <v>0.02</v>
      </c>
      <c r="O29" s="107">
        <v>0.02</v>
      </c>
      <c r="P29" s="107">
        <v>0.03</v>
      </c>
      <c r="Q29" s="107">
        <v>0.03</v>
      </c>
      <c r="R29" s="107">
        <v>0.06</v>
      </c>
      <c r="S29" s="107">
        <v>0.12</v>
      </c>
      <c r="T29" s="107">
        <v>0.17</v>
      </c>
      <c r="U29" s="107">
        <v>0.11</v>
      </c>
      <c r="V29" s="107">
        <v>0.17</v>
      </c>
      <c r="W29" s="107">
        <v>0.39</v>
      </c>
      <c r="X29" s="107">
        <v>0.17</v>
      </c>
      <c r="Y29" s="107">
        <v>1.19</v>
      </c>
      <c r="Z29" s="107">
        <v>2.54</v>
      </c>
      <c r="AA29" s="55"/>
    </row>
    <row r="30" spans="1:27">
      <c r="A30" s="55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55"/>
    </row>
    <row r="31" spans="1:27">
      <c r="A31" s="55" t="s">
        <v>140</v>
      </c>
      <c r="B31" s="55">
        <v>15711.904</v>
      </c>
      <c r="C31" s="55">
        <v>17153.223000000002</v>
      </c>
      <c r="D31" s="55">
        <v>18412.353999999999</v>
      </c>
      <c r="E31" s="55">
        <v>19301.228999999999</v>
      </c>
      <c r="F31" s="55">
        <v>19917.481</v>
      </c>
      <c r="G31" s="55">
        <v>20352.624</v>
      </c>
      <c r="H31" s="55">
        <v>21133.672999999999</v>
      </c>
      <c r="I31" s="55">
        <v>22004.32</v>
      </c>
      <c r="J31" s="55">
        <v>21925.040000000001</v>
      </c>
      <c r="K31" s="55">
        <v>21982.959999999999</v>
      </c>
      <c r="L31" s="55">
        <v>23007.08</v>
      </c>
      <c r="M31" s="55">
        <v>24145.84</v>
      </c>
      <c r="N31" s="55">
        <v>24772.959999999999</v>
      </c>
      <c r="O31" s="55">
        <v>23520</v>
      </c>
      <c r="P31" s="55">
        <v>22080</v>
      </c>
      <c r="Q31" s="55">
        <v>21720</v>
      </c>
      <c r="R31" s="55">
        <v>21640</v>
      </c>
      <c r="S31" s="55">
        <v>23960</v>
      </c>
      <c r="T31" s="55">
        <v>24320</v>
      </c>
      <c r="U31" s="55">
        <v>24390</v>
      </c>
      <c r="V31" s="55">
        <v>24670</v>
      </c>
      <c r="W31" s="55">
        <v>24960</v>
      </c>
      <c r="X31" s="55">
        <v>24870</v>
      </c>
      <c r="Y31" s="55">
        <v>24690</v>
      </c>
      <c r="Z31" s="55">
        <v>24690</v>
      </c>
      <c r="AA31" s="55"/>
    </row>
    <row r="32" spans="1:27">
      <c r="A32" s="55" t="s">
        <v>141</v>
      </c>
      <c r="B32" s="55">
        <v>19105.726999999999</v>
      </c>
      <c r="C32" s="55">
        <v>20518.620999999999</v>
      </c>
      <c r="D32" s="55">
        <v>20197.061000000002</v>
      </c>
      <c r="E32" s="55">
        <v>20714.483</v>
      </c>
      <c r="F32" s="55">
        <v>21086.897000000001</v>
      </c>
      <c r="G32" s="55">
        <v>21931.274000000001</v>
      </c>
      <c r="H32" s="55">
        <v>23478.501</v>
      </c>
      <c r="I32" s="55">
        <v>24269.279999999999</v>
      </c>
      <c r="J32" s="55">
        <v>21925.040000000001</v>
      </c>
      <c r="K32" s="55">
        <v>21982.959999999999</v>
      </c>
      <c r="L32" s="55">
        <v>23547.360000000001</v>
      </c>
      <c r="M32" s="55">
        <v>24654.84</v>
      </c>
      <c r="N32" s="55">
        <v>24998.28</v>
      </c>
      <c r="O32" s="55">
        <v>23800</v>
      </c>
      <c r="P32" s="55">
        <v>22520</v>
      </c>
      <c r="Q32" s="55">
        <v>22760</v>
      </c>
      <c r="R32" s="55">
        <v>25960</v>
      </c>
      <c r="S32" s="55">
        <v>25280</v>
      </c>
      <c r="T32" s="55">
        <v>25000</v>
      </c>
      <c r="U32" s="55">
        <v>24720</v>
      </c>
      <c r="V32" s="55">
        <v>25100</v>
      </c>
      <c r="W32" s="55">
        <v>25350</v>
      </c>
      <c r="X32" s="55">
        <v>25070</v>
      </c>
      <c r="Y32" s="55">
        <v>24940</v>
      </c>
      <c r="Z32" s="55">
        <v>24940</v>
      </c>
      <c r="AA32" s="55"/>
    </row>
    <row r="33" spans="1:27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1:27">
      <c r="A34" s="105" t="s">
        <v>142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 spans="1:27">
      <c r="A35" s="55" t="s">
        <v>128</v>
      </c>
      <c r="B35" s="108">
        <f>'[1]Income Statement'!B14</f>
        <v>128.13499999999999</v>
      </c>
      <c r="C35" s="108">
        <f>'[1]Income Statement'!C14</f>
        <v>251.762</v>
      </c>
      <c r="D35" s="108">
        <f>'[1]Income Statement'!D14</f>
        <v>143.98599999999999</v>
      </c>
      <c r="E35" s="108">
        <f>'[1]Income Statement'!E14</f>
        <v>93.656999999999996</v>
      </c>
      <c r="F35" s="108">
        <f>'[1]Income Statement'!F14</f>
        <v>95.176000000000002</v>
      </c>
      <c r="G35" s="108">
        <f>'[1]Income Statement'!G14</f>
        <v>336.66399999999999</v>
      </c>
      <c r="H35" s="108">
        <f>'[1]Income Statement'!H14</f>
        <v>453.452</v>
      </c>
      <c r="I35" s="108">
        <f>'[1]Income Statement'!I14</f>
        <v>836.346</v>
      </c>
      <c r="J35" s="108">
        <f>'[1]Income Statement'!J14</f>
        <v>-43.832000000000001</v>
      </c>
      <c r="K35" s="108">
        <f>'[1]Income Statement'!K14</f>
        <v>-98.944999999999993</v>
      </c>
      <c r="L35" s="108">
        <f>'[1]Income Statement'!L14</f>
        <v>198.74700000000001</v>
      </c>
      <c r="M35" s="108">
        <f>'[1]Income Statement'!M14</f>
        <v>648.29899999999998</v>
      </c>
      <c r="N35" s="108">
        <f>'[1]Income Statement'!N14</f>
        <v>648.23900000000003</v>
      </c>
      <c r="O35" s="108">
        <f>'[1]Income Statement'!O14</f>
        <v>496</v>
      </c>
      <c r="P35" s="108">
        <f>'[1]Income Statement'!P14</f>
        <v>759</v>
      </c>
      <c r="Q35" s="108">
        <f>'[1]Income Statement'!Q14</f>
        <v>878</v>
      </c>
      <c r="R35" s="108">
        <f>'[1]Income Statement'!R14</f>
        <v>1937</v>
      </c>
      <c r="S35" s="108">
        <f>'[1]Income Statement'!S14</f>
        <v>3210</v>
      </c>
      <c r="T35" s="108">
        <f>'[1]Income Statement'!T14</f>
        <v>3804</v>
      </c>
      <c r="U35" s="108">
        <f>'[1]Income Statement'!U14</f>
        <v>2846</v>
      </c>
      <c r="V35" s="108">
        <f>'[1]Income Statement'!V14</f>
        <v>4532</v>
      </c>
      <c r="W35" s="108">
        <f>'[1]Income Statement'!W14</f>
        <v>10041</v>
      </c>
      <c r="X35" s="108">
        <f>'[1]Income Statement'!X14</f>
        <v>5577</v>
      </c>
      <c r="Y35" s="108">
        <f>'[1]Income Statement'!Y14</f>
        <v>32972</v>
      </c>
      <c r="Z35" s="108">
        <f>'[1]Income Statement'!Z14</f>
        <v>71034</v>
      </c>
      <c r="AA35" s="55"/>
    </row>
    <row r="36" spans="1:27">
      <c r="A36" s="55" t="s">
        <v>143</v>
      </c>
      <c r="B36" s="109">
        <f>'[1]Cash Flow Statement'!B7</f>
        <v>15.836</v>
      </c>
      <c r="C36" s="109">
        <f>'[1]Cash Flow Statement'!C7</f>
        <v>43.497</v>
      </c>
      <c r="D36" s="109">
        <f>'[1]Cash Flow Statement'!D7</f>
        <v>58.216000000000001</v>
      </c>
      <c r="E36" s="109">
        <f>'[1]Cash Flow Statement'!E7</f>
        <v>82.688000000000002</v>
      </c>
      <c r="F36" s="109">
        <f>'[1]Cash Flow Statement'!F7</f>
        <v>102.59699999999999</v>
      </c>
      <c r="G36" s="109">
        <f>'[1]Cash Flow Statement'!G7</f>
        <v>97.977000000000004</v>
      </c>
      <c r="H36" s="109">
        <f>'[1]Cash Flow Statement'!H7</f>
        <v>107.562</v>
      </c>
      <c r="I36" s="109">
        <f>'[1]Cash Flow Statement'!I7</f>
        <v>133.19200000000001</v>
      </c>
      <c r="J36" s="109">
        <f>'[1]Cash Flow Statement'!J7</f>
        <v>185.023</v>
      </c>
      <c r="K36" s="109">
        <f>'[1]Cash Flow Statement'!K7</f>
        <v>196.66399999999999</v>
      </c>
      <c r="L36" s="109">
        <f>'[1]Cash Flow Statement'!L7</f>
        <v>186.989</v>
      </c>
      <c r="M36" s="109">
        <f>'[1]Cash Flow Statement'!M7</f>
        <v>204.20500000000001</v>
      </c>
      <c r="N36" s="109">
        <f>'[1]Cash Flow Statement'!N7</f>
        <v>226.23500000000001</v>
      </c>
      <c r="O36" s="109">
        <f>'[1]Cash Flow Statement'!O7</f>
        <v>239</v>
      </c>
      <c r="P36" s="109">
        <f>'[1]Cash Flow Statement'!P7</f>
        <v>220</v>
      </c>
      <c r="Q36" s="109">
        <f>'[1]Cash Flow Statement'!Q7</f>
        <v>197</v>
      </c>
      <c r="R36" s="109">
        <f>'[1]Cash Flow Statement'!R7</f>
        <v>187</v>
      </c>
      <c r="S36" s="109">
        <f>'[1]Cash Flow Statement'!S7</f>
        <v>199</v>
      </c>
      <c r="T36" s="109">
        <f>'[1]Cash Flow Statement'!T7</f>
        <v>262</v>
      </c>
      <c r="U36" s="109">
        <f>'[1]Cash Flow Statement'!U7</f>
        <v>381</v>
      </c>
      <c r="V36" s="109">
        <f>'[1]Cash Flow Statement'!V7</f>
        <v>1098</v>
      </c>
      <c r="W36" s="109">
        <f>'[1]Cash Flow Statement'!W7</f>
        <v>1174</v>
      </c>
      <c r="X36" s="109">
        <f>'[1]Cash Flow Statement'!X7</f>
        <v>1544</v>
      </c>
      <c r="Y36" s="109">
        <f>'[1]Cash Flow Statement'!Y7</f>
        <v>1508</v>
      </c>
      <c r="Z36" s="109">
        <f>'[1]Cash Flow Statement'!Z7</f>
        <v>1708</v>
      </c>
      <c r="AA36" s="55"/>
    </row>
    <row r="37" spans="1:27">
      <c r="A37" s="55" t="s">
        <v>144</v>
      </c>
      <c r="B37" s="55">
        <f t="shared" ref="B37:Z37" si="0">B35+B36</f>
        <v>143.971</v>
      </c>
      <c r="C37" s="55">
        <f t="shared" si="0"/>
        <v>295.25900000000001</v>
      </c>
      <c r="D37" s="55">
        <f t="shared" si="0"/>
        <v>202.202</v>
      </c>
      <c r="E37" s="55">
        <f t="shared" si="0"/>
        <v>176.345</v>
      </c>
      <c r="F37" s="55">
        <f t="shared" si="0"/>
        <v>197.773</v>
      </c>
      <c r="G37" s="55">
        <f t="shared" si="0"/>
        <v>434.64099999999996</v>
      </c>
      <c r="H37" s="55">
        <f t="shared" si="0"/>
        <v>561.01400000000001</v>
      </c>
      <c r="I37" s="55">
        <f t="shared" si="0"/>
        <v>969.53800000000001</v>
      </c>
      <c r="J37" s="55">
        <f t="shared" si="0"/>
        <v>141.191</v>
      </c>
      <c r="K37" s="55">
        <f t="shared" si="0"/>
        <v>97.718999999999994</v>
      </c>
      <c r="L37" s="55">
        <f t="shared" si="0"/>
        <v>385.73599999999999</v>
      </c>
      <c r="M37" s="55">
        <f t="shared" si="0"/>
        <v>852.50400000000002</v>
      </c>
      <c r="N37" s="55">
        <f t="shared" si="0"/>
        <v>874.47400000000005</v>
      </c>
      <c r="O37" s="55">
        <f t="shared" si="0"/>
        <v>735</v>
      </c>
      <c r="P37" s="55">
        <f t="shared" si="0"/>
        <v>979</v>
      </c>
      <c r="Q37" s="55">
        <f t="shared" si="0"/>
        <v>1075</v>
      </c>
      <c r="R37" s="55">
        <f t="shared" si="0"/>
        <v>2124</v>
      </c>
      <c r="S37" s="55">
        <f t="shared" si="0"/>
        <v>3409</v>
      </c>
      <c r="T37" s="55">
        <f t="shared" si="0"/>
        <v>4066</v>
      </c>
      <c r="U37" s="55">
        <f t="shared" si="0"/>
        <v>3227</v>
      </c>
      <c r="V37" s="55">
        <f t="shared" si="0"/>
        <v>5630</v>
      </c>
      <c r="W37" s="55">
        <f t="shared" si="0"/>
        <v>11215</v>
      </c>
      <c r="X37" s="55">
        <f t="shared" si="0"/>
        <v>7121</v>
      </c>
      <c r="Y37" s="55">
        <f t="shared" si="0"/>
        <v>34480</v>
      </c>
      <c r="Z37" s="55">
        <f t="shared" si="0"/>
        <v>72742</v>
      </c>
      <c r="AA37" s="55"/>
    </row>
    <row r="38" spans="1:27">
      <c r="A38" s="57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>
      <c r="A39" s="57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>
      <c r="A40" s="57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>
      <c r="A41" s="57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>
      <c r="A42" s="57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43"/>
  <sheetViews>
    <sheetView workbookViewId="0">
      <selection activeCell="A34" sqref="A34"/>
    </sheetView>
  </sheetViews>
  <sheetFormatPr baseColWidth="10" defaultRowHeight="16"/>
  <cols>
    <col min="1" max="1" width="46.6640625" bestFit="1" customWidth="1"/>
  </cols>
  <sheetData>
    <row r="1" spans="1:27">
      <c r="A1" s="101" t="s">
        <v>145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55"/>
    </row>
    <row r="2" spans="1:27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>
      <c r="A3" s="55"/>
      <c r="B3" s="56" t="s">
        <v>96</v>
      </c>
      <c r="C3" s="56" t="s">
        <v>97</v>
      </c>
      <c r="D3" s="56" t="s">
        <v>98</v>
      </c>
      <c r="E3" s="56" t="s">
        <v>99</v>
      </c>
      <c r="F3" s="56" t="s">
        <v>100</v>
      </c>
      <c r="G3" s="56" t="s">
        <v>101</v>
      </c>
      <c r="H3" s="56" t="s">
        <v>102</v>
      </c>
      <c r="I3" s="56" t="s">
        <v>103</v>
      </c>
      <c r="J3" s="56" t="s">
        <v>104</v>
      </c>
      <c r="K3" s="56" t="s">
        <v>105</v>
      </c>
      <c r="L3" s="56" t="s">
        <v>106</v>
      </c>
      <c r="M3" s="56" t="s">
        <v>107</v>
      </c>
      <c r="N3" s="56" t="s">
        <v>108</v>
      </c>
      <c r="O3" s="56" t="s">
        <v>109</v>
      </c>
      <c r="P3" s="56" t="s">
        <v>110</v>
      </c>
      <c r="Q3" s="56" t="s">
        <v>111</v>
      </c>
      <c r="R3" s="56" t="s">
        <v>112</v>
      </c>
      <c r="S3" s="56" t="s">
        <v>113</v>
      </c>
      <c r="T3" s="56" t="s">
        <v>114</v>
      </c>
      <c r="U3" s="56" t="s">
        <v>115</v>
      </c>
      <c r="V3" s="56" t="s">
        <v>116</v>
      </c>
      <c r="W3" s="56" t="s">
        <v>117</v>
      </c>
      <c r="X3" s="56" t="s">
        <v>118</v>
      </c>
      <c r="Y3" s="56" t="s">
        <v>119</v>
      </c>
      <c r="Z3" s="56" t="s">
        <v>120</v>
      </c>
      <c r="AA3" s="55"/>
    </row>
    <row r="4" spans="1:27">
      <c r="A4" s="55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55"/>
    </row>
    <row r="5" spans="1:27">
      <c r="A5" s="105" t="s">
        <v>137</v>
      </c>
      <c r="B5" s="105">
        <v>98.468999999999994</v>
      </c>
      <c r="C5" s="105">
        <v>176.92400000000001</v>
      </c>
      <c r="D5" s="105">
        <v>90.799000000000007</v>
      </c>
      <c r="E5" s="105">
        <v>74.418999999999997</v>
      </c>
      <c r="F5" s="105">
        <v>88.614999999999995</v>
      </c>
      <c r="G5" s="105">
        <v>301.17599999999999</v>
      </c>
      <c r="H5" s="105">
        <v>448.834</v>
      </c>
      <c r="I5" s="105">
        <v>797.64499999999998</v>
      </c>
      <c r="J5" s="105">
        <v>-30.041</v>
      </c>
      <c r="K5" s="105">
        <v>-67.986999999999995</v>
      </c>
      <c r="L5" s="105">
        <v>253.14599999999999</v>
      </c>
      <c r="M5" s="105">
        <v>581.09</v>
      </c>
      <c r="N5" s="105">
        <v>562.53599999999994</v>
      </c>
      <c r="O5" s="105">
        <v>440</v>
      </c>
      <c r="P5" s="105">
        <v>631</v>
      </c>
      <c r="Q5" s="105">
        <v>614</v>
      </c>
      <c r="R5" s="105">
        <v>1666</v>
      </c>
      <c r="S5" s="105">
        <v>3047</v>
      </c>
      <c r="T5" s="105">
        <v>4141</v>
      </c>
      <c r="U5" s="105">
        <v>2796</v>
      </c>
      <c r="V5" s="105">
        <v>4332</v>
      </c>
      <c r="W5" s="105">
        <v>9752</v>
      </c>
      <c r="X5" s="105">
        <v>4368</v>
      </c>
      <c r="Y5" s="105">
        <v>29760</v>
      </c>
      <c r="Z5" s="105">
        <v>63074</v>
      </c>
      <c r="AA5" s="55"/>
    </row>
    <row r="6" spans="1:27">
      <c r="A6" s="55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55"/>
    </row>
    <row r="7" spans="1:27">
      <c r="A7" s="55" t="s">
        <v>146</v>
      </c>
      <c r="B7" s="55">
        <v>15.836</v>
      </c>
      <c r="C7" s="55">
        <v>43.497</v>
      </c>
      <c r="D7" s="55">
        <v>58.216000000000001</v>
      </c>
      <c r="E7" s="55">
        <v>82.688000000000002</v>
      </c>
      <c r="F7" s="55">
        <v>102.59699999999999</v>
      </c>
      <c r="G7" s="55">
        <v>97.977000000000004</v>
      </c>
      <c r="H7" s="55">
        <v>107.562</v>
      </c>
      <c r="I7" s="55">
        <v>133.19200000000001</v>
      </c>
      <c r="J7" s="55">
        <v>185.023</v>
      </c>
      <c r="K7" s="55">
        <v>196.66399999999999</v>
      </c>
      <c r="L7" s="55">
        <v>186.989</v>
      </c>
      <c r="M7" s="55">
        <v>204.20500000000001</v>
      </c>
      <c r="N7" s="55">
        <v>226.23500000000001</v>
      </c>
      <c r="O7" s="55">
        <v>239</v>
      </c>
      <c r="P7" s="55">
        <v>220</v>
      </c>
      <c r="Q7" s="55">
        <v>197</v>
      </c>
      <c r="R7" s="55">
        <v>187</v>
      </c>
      <c r="S7" s="55">
        <v>199</v>
      </c>
      <c r="T7" s="55">
        <v>262</v>
      </c>
      <c r="U7" s="55">
        <v>381</v>
      </c>
      <c r="V7" s="55">
        <v>1098</v>
      </c>
      <c r="W7" s="55">
        <v>1174</v>
      </c>
      <c r="X7" s="55">
        <v>1544</v>
      </c>
      <c r="Y7" s="55">
        <v>1508</v>
      </c>
      <c r="Z7" s="55">
        <v>1708</v>
      </c>
      <c r="AA7" s="55"/>
    </row>
    <row r="8" spans="1:27">
      <c r="A8" s="55" t="s">
        <v>147</v>
      </c>
      <c r="B8" s="55">
        <v>-38.673000000000002</v>
      </c>
      <c r="C8" s="55">
        <v>-43.805999999999997</v>
      </c>
      <c r="D8" s="55">
        <v>-9.07</v>
      </c>
      <c r="E8" s="55">
        <v>-41.356000000000002</v>
      </c>
      <c r="F8" s="55">
        <v>-110.312</v>
      </c>
      <c r="G8" s="55">
        <v>-21.414999999999999</v>
      </c>
      <c r="H8" s="55">
        <v>-175.261</v>
      </c>
      <c r="I8" s="55">
        <v>-146.05500000000001</v>
      </c>
      <c r="J8" s="55">
        <v>348.87299999999999</v>
      </c>
      <c r="K8" s="55">
        <v>-56.741</v>
      </c>
      <c r="L8" s="55">
        <v>26.341000000000001</v>
      </c>
      <c r="M8" s="55">
        <v>26.236000000000001</v>
      </c>
      <c r="N8" s="55">
        <v>-118.94</v>
      </c>
      <c r="O8" s="55">
        <v>29</v>
      </c>
      <c r="P8" s="55">
        <v>-49</v>
      </c>
      <c r="Q8" s="55">
        <v>-32</v>
      </c>
      <c r="R8" s="55">
        <v>-321</v>
      </c>
      <c r="S8" s="55">
        <v>-440</v>
      </c>
      <c r="T8" s="55">
        <v>-149</v>
      </c>
      <c r="U8" s="55">
        <v>-233</v>
      </c>
      <c r="V8" s="55">
        <v>-550</v>
      </c>
      <c r="W8" s="55">
        <v>-2215</v>
      </c>
      <c r="X8" s="55">
        <v>822</v>
      </c>
      <c r="Y8" s="55">
        <v>-6172</v>
      </c>
      <c r="Z8" s="55">
        <v>-9384</v>
      </c>
      <c r="AA8" s="55"/>
    </row>
    <row r="9" spans="1:27">
      <c r="A9" s="55" t="s">
        <v>148</v>
      </c>
      <c r="B9" s="55">
        <v>-51.914000000000001</v>
      </c>
      <c r="C9" s="55">
        <v>-123.497</v>
      </c>
      <c r="D9" s="55">
        <v>68.831000000000003</v>
      </c>
      <c r="E9" s="55">
        <v>-85.126000000000005</v>
      </c>
      <c r="F9" s="55">
        <v>-80.906000000000006</v>
      </c>
      <c r="G9" s="55">
        <v>60.915999999999997</v>
      </c>
      <c r="H9" s="55">
        <v>-91.394999999999996</v>
      </c>
      <c r="I9" s="55">
        <v>-3.69</v>
      </c>
      <c r="J9" s="55">
        <v>-177.29499999999999</v>
      </c>
      <c r="K9" s="55">
        <v>204.65600000000001</v>
      </c>
      <c r="L9" s="55">
        <v>-14.128</v>
      </c>
      <c r="M9" s="55">
        <v>18.884</v>
      </c>
      <c r="N9" s="55">
        <v>-78.948999999999998</v>
      </c>
      <c r="O9" s="55">
        <v>25</v>
      </c>
      <c r="P9" s="55">
        <v>-95</v>
      </c>
      <c r="Q9" s="55">
        <v>66</v>
      </c>
      <c r="R9" s="55">
        <v>-375</v>
      </c>
      <c r="S9" s="55"/>
      <c r="T9" s="55">
        <v>-776</v>
      </c>
      <c r="U9" s="55">
        <v>597</v>
      </c>
      <c r="V9" s="55">
        <v>-524</v>
      </c>
      <c r="W9" s="55">
        <v>-774</v>
      </c>
      <c r="X9" s="55">
        <v>-2554</v>
      </c>
      <c r="Y9" s="55">
        <v>-98</v>
      </c>
      <c r="Z9" s="55">
        <v>-2860</v>
      </c>
      <c r="AA9" s="55"/>
    </row>
    <row r="10" spans="1:27">
      <c r="A10" s="55" t="s">
        <v>149</v>
      </c>
      <c r="B10" s="55">
        <v>-29.981000000000002</v>
      </c>
      <c r="C10" s="55">
        <v>-37.738999999999997</v>
      </c>
      <c r="D10" s="55">
        <v>33.701000000000001</v>
      </c>
      <c r="E10" s="55">
        <v>-2.698</v>
      </c>
      <c r="F10" s="55">
        <v>-5.569</v>
      </c>
      <c r="G10" s="55">
        <v>-4.5679999999999996</v>
      </c>
      <c r="H10" s="55">
        <v>-5.2939999999999996</v>
      </c>
      <c r="I10" s="55">
        <v>-6.2930000000000001</v>
      </c>
      <c r="J10" s="55">
        <v>21.527999999999999</v>
      </c>
      <c r="K10" s="55">
        <v>1.58</v>
      </c>
      <c r="L10" s="55">
        <v>8.5280000000000005</v>
      </c>
      <c r="M10" s="55">
        <v>-14.803000000000001</v>
      </c>
      <c r="N10" s="55">
        <v>-11.723000000000001</v>
      </c>
      <c r="O10" s="55">
        <v>12</v>
      </c>
      <c r="P10" s="55">
        <v>4</v>
      </c>
      <c r="Q10" s="55">
        <v>-16</v>
      </c>
      <c r="R10" s="55">
        <v>-18</v>
      </c>
      <c r="S10" s="55">
        <v>21</v>
      </c>
      <c r="T10" s="55">
        <v>-55</v>
      </c>
      <c r="U10" s="55">
        <v>77</v>
      </c>
      <c r="V10" s="55">
        <v>-394</v>
      </c>
      <c r="W10" s="55">
        <v>-1715</v>
      </c>
      <c r="X10" s="55">
        <v>-1517</v>
      </c>
      <c r="Y10" s="55">
        <v>-1522</v>
      </c>
      <c r="Z10" s="55">
        <v>-1911</v>
      </c>
      <c r="AA10" s="55"/>
    </row>
    <row r="11" spans="1:27">
      <c r="A11" s="55" t="s">
        <v>150</v>
      </c>
      <c r="B11" s="104">
        <v>237.26</v>
      </c>
      <c r="C11" s="104">
        <v>106.599</v>
      </c>
      <c r="D11" s="104">
        <v>-58.06</v>
      </c>
      <c r="E11" s="104">
        <v>-51.588000000000001</v>
      </c>
      <c r="F11" s="104">
        <v>100.608</v>
      </c>
      <c r="G11" s="104">
        <v>-18.143999999999998</v>
      </c>
      <c r="H11" s="104">
        <v>139.08000000000001</v>
      </c>
      <c r="I11" s="104">
        <v>325.98700000000002</v>
      </c>
      <c r="J11" s="104">
        <v>-226.43899999999999</v>
      </c>
      <c r="K11" s="104">
        <v>-13.08</v>
      </c>
      <c r="L11" s="104">
        <v>130.958</v>
      </c>
      <c r="M11" s="104">
        <v>-28.167999999999999</v>
      </c>
      <c r="N11" s="104">
        <v>97.29</v>
      </c>
      <c r="O11" s="104">
        <v>-53</v>
      </c>
      <c r="P11" s="104">
        <v>-63</v>
      </c>
      <c r="Q11" s="104">
        <v>-69</v>
      </c>
      <c r="R11" s="104">
        <v>35</v>
      </c>
      <c r="S11" s="104">
        <v>604</v>
      </c>
      <c r="T11" s="104">
        <v>123</v>
      </c>
      <c r="U11" s="104">
        <v>276</v>
      </c>
      <c r="V11" s="104">
        <v>765</v>
      </c>
      <c r="W11" s="104">
        <v>1341</v>
      </c>
      <c r="X11" s="104">
        <v>1042</v>
      </c>
      <c r="Y11" s="104">
        <v>4070</v>
      </c>
      <c r="Z11" s="104">
        <v>8916</v>
      </c>
      <c r="AA11" s="55"/>
    </row>
    <row r="12" spans="1:27">
      <c r="A12" s="55" t="s">
        <v>151</v>
      </c>
      <c r="B12" s="55">
        <v>116.69199999999999</v>
      </c>
      <c r="C12" s="55">
        <v>-98.442999999999998</v>
      </c>
      <c r="D12" s="55">
        <v>35.402000000000001</v>
      </c>
      <c r="E12" s="55">
        <v>-180.768</v>
      </c>
      <c r="F12" s="55">
        <v>-96.179000000000002</v>
      </c>
      <c r="G12" s="55">
        <v>16.789000000000001</v>
      </c>
      <c r="H12" s="55">
        <v>-132.87</v>
      </c>
      <c r="I12" s="55">
        <v>169.94900000000001</v>
      </c>
      <c r="J12" s="55">
        <v>-33.332999999999998</v>
      </c>
      <c r="K12" s="55">
        <v>136.41499999999999</v>
      </c>
      <c r="L12" s="55">
        <v>151.69900000000001</v>
      </c>
      <c r="M12" s="55">
        <v>2.149</v>
      </c>
      <c r="N12" s="55">
        <v>-112.322</v>
      </c>
      <c r="O12" s="55">
        <v>13</v>
      </c>
      <c r="P12" s="55">
        <v>-203</v>
      </c>
      <c r="Q12" s="55">
        <v>-51</v>
      </c>
      <c r="R12" s="55">
        <v>-679</v>
      </c>
      <c r="S12" s="55">
        <v>185</v>
      </c>
      <c r="T12" s="55">
        <v>-857</v>
      </c>
      <c r="U12" s="55">
        <v>717</v>
      </c>
      <c r="V12" s="55">
        <v>-703</v>
      </c>
      <c r="W12" s="55">
        <v>-3363</v>
      </c>
      <c r="X12" s="55">
        <v>-2207</v>
      </c>
      <c r="Y12" s="55">
        <v>-3722</v>
      </c>
      <c r="Z12" s="55">
        <v>-5239</v>
      </c>
      <c r="AA12" s="55"/>
    </row>
    <row r="13" spans="1:27">
      <c r="A13" s="55" t="s">
        <v>152</v>
      </c>
      <c r="B13" s="55">
        <v>-27.201000000000001</v>
      </c>
      <c r="C13" s="55">
        <v>-51.914000000000001</v>
      </c>
      <c r="D13" s="55">
        <v>29.768000000000001</v>
      </c>
      <c r="E13" s="55">
        <v>55.134999999999998</v>
      </c>
      <c r="F13" s="55">
        <v>8.6940000000000008</v>
      </c>
      <c r="G13" s="55">
        <v>-2.6909999999999998</v>
      </c>
      <c r="H13" s="55">
        <v>41.765999999999998</v>
      </c>
      <c r="I13" s="55">
        <v>89.516000000000005</v>
      </c>
      <c r="J13" s="55">
        <v>-23.277000000000001</v>
      </c>
      <c r="K13" s="55">
        <v>-21.146999999999998</v>
      </c>
      <c r="L13" s="55">
        <v>-2.6459999999999999</v>
      </c>
      <c r="M13" s="55">
        <v>19.056000000000001</v>
      </c>
      <c r="N13" s="55">
        <v>31.86</v>
      </c>
      <c r="O13" s="55">
        <v>15</v>
      </c>
      <c r="P13" s="55">
        <v>83</v>
      </c>
      <c r="Q13" s="55">
        <v>134</v>
      </c>
      <c r="R13" s="55">
        <v>197</v>
      </c>
      <c r="S13" s="55">
        <v>-359</v>
      </c>
      <c r="T13" s="55">
        <v>-315</v>
      </c>
      <c r="U13" s="55">
        <v>18</v>
      </c>
      <c r="V13" s="55">
        <v>-282</v>
      </c>
      <c r="W13" s="55">
        <v>-406</v>
      </c>
      <c r="X13" s="55">
        <v>-2164</v>
      </c>
      <c r="Y13" s="55">
        <v>-2489</v>
      </c>
      <c r="Z13" s="55">
        <v>-3957</v>
      </c>
      <c r="AA13" s="55"/>
    </row>
    <row r="14" spans="1:27">
      <c r="A14" s="55" t="s">
        <v>153</v>
      </c>
      <c r="B14" s="55"/>
      <c r="C14" s="55"/>
      <c r="D14" s="55"/>
      <c r="E14" s="55"/>
      <c r="F14" s="55"/>
      <c r="G14" s="55"/>
      <c r="H14" s="55"/>
      <c r="I14" s="55"/>
      <c r="J14" s="55">
        <v>162.71</v>
      </c>
      <c r="K14" s="55">
        <v>242.83</v>
      </c>
      <c r="L14" s="55">
        <v>100.35</v>
      </c>
      <c r="M14" s="55">
        <v>136.35</v>
      </c>
      <c r="N14" s="55">
        <v>136.66</v>
      </c>
      <c r="O14" s="55">
        <v>136</v>
      </c>
      <c r="P14" s="55">
        <v>158</v>
      </c>
      <c r="Q14" s="55">
        <v>204</v>
      </c>
      <c r="R14" s="55">
        <v>247</v>
      </c>
      <c r="S14" s="55">
        <v>391</v>
      </c>
      <c r="T14" s="55">
        <v>557</v>
      </c>
      <c r="U14" s="55">
        <v>844</v>
      </c>
      <c r="V14" s="55">
        <v>1397</v>
      </c>
      <c r="W14" s="55">
        <v>2004</v>
      </c>
      <c r="X14" s="55">
        <v>2709</v>
      </c>
      <c r="Y14" s="55">
        <v>3549</v>
      </c>
      <c r="Z14" s="55">
        <v>4410</v>
      </c>
      <c r="AA14" s="55"/>
    </row>
    <row r="15" spans="1:27">
      <c r="A15" s="55" t="s">
        <v>154</v>
      </c>
      <c r="B15" s="104">
        <v>64.113</v>
      </c>
      <c r="C15" s="104">
        <v>90.742000000000004</v>
      </c>
      <c r="D15" s="104">
        <v>50.847000000000001</v>
      </c>
      <c r="E15" s="104">
        <v>18.204000000000001</v>
      </c>
      <c r="F15" s="104">
        <v>28.472999999999999</v>
      </c>
      <c r="G15" s="104">
        <v>33.156999999999996</v>
      </c>
      <c r="H15" s="104">
        <v>121.819</v>
      </c>
      <c r="I15" s="104">
        <v>79.894000000000005</v>
      </c>
      <c r="J15" s="104">
        <v>-11.722</v>
      </c>
      <c r="K15" s="104">
        <v>1.032</v>
      </c>
      <c r="L15" s="104">
        <v>-13.741</v>
      </c>
      <c r="M15" s="104">
        <v>-33.694000000000003</v>
      </c>
      <c r="N15" s="104">
        <v>-20.797000000000001</v>
      </c>
      <c r="O15" s="104">
        <v>-8</v>
      </c>
      <c r="P15" s="104">
        <v>17</v>
      </c>
      <c r="Q15" s="104">
        <v>77</v>
      </c>
      <c r="R15" s="104">
        <v>54</v>
      </c>
      <c r="S15" s="104">
        <v>39</v>
      </c>
      <c r="T15" s="104">
        <v>-45</v>
      </c>
      <c r="U15" s="104">
        <v>5</v>
      </c>
      <c r="V15" s="104">
        <v>-20</v>
      </c>
      <c r="W15" s="104">
        <v>-53</v>
      </c>
      <c r="X15" s="104">
        <v>1391</v>
      </c>
      <c r="Y15" s="104">
        <v>-516</v>
      </c>
      <c r="Z15" s="104">
        <v>-1037</v>
      </c>
      <c r="AA15" s="55"/>
    </row>
    <row r="16" spans="1:27">
      <c r="A16" s="105" t="s">
        <v>155</v>
      </c>
      <c r="B16" s="105">
        <v>267.90899999999999</v>
      </c>
      <c r="C16" s="105">
        <v>160.80600000000001</v>
      </c>
      <c r="D16" s="105">
        <v>265.03199999999998</v>
      </c>
      <c r="E16" s="105">
        <v>49.677999999999997</v>
      </c>
      <c r="F16" s="105">
        <v>132.19999999999999</v>
      </c>
      <c r="G16" s="105">
        <v>446.40800000000002</v>
      </c>
      <c r="H16" s="105">
        <v>587.11099999999999</v>
      </c>
      <c r="I16" s="105">
        <v>1270.1959999999999</v>
      </c>
      <c r="J16" s="105">
        <v>249.36</v>
      </c>
      <c r="K16" s="105">
        <v>487.80700000000002</v>
      </c>
      <c r="L16" s="105">
        <v>675.79700000000003</v>
      </c>
      <c r="M16" s="105">
        <v>909.15599999999995</v>
      </c>
      <c r="N16" s="105">
        <v>824.17200000000003</v>
      </c>
      <c r="O16" s="105">
        <v>835</v>
      </c>
      <c r="P16" s="105">
        <v>906</v>
      </c>
      <c r="Q16" s="105">
        <v>1175</v>
      </c>
      <c r="R16" s="105">
        <v>1672</v>
      </c>
      <c r="S16" s="105">
        <v>3502</v>
      </c>
      <c r="T16" s="105">
        <v>3743</v>
      </c>
      <c r="U16" s="105">
        <v>4761</v>
      </c>
      <c r="V16" s="105">
        <v>5822</v>
      </c>
      <c r="W16" s="105">
        <v>9108</v>
      </c>
      <c r="X16" s="105">
        <v>5641</v>
      </c>
      <c r="Y16" s="105">
        <v>28090</v>
      </c>
      <c r="Z16" s="105">
        <v>58959</v>
      </c>
      <c r="AA16" s="55"/>
    </row>
    <row r="17" spans="1:2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>
      <c r="A18" s="55" t="s">
        <v>156</v>
      </c>
      <c r="B18" s="55">
        <v>-36.329000000000001</v>
      </c>
      <c r="C18" s="55">
        <v>-161.07499999999999</v>
      </c>
      <c r="D18" s="55">
        <v>-63.122999999999998</v>
      </c>
      <c r="E18" s="55">
        <v>-127.604</v>
      </c>
      <c r="F18" s="55">
        <v>-67.260999999999996</v>
      </c>
      <c r="G18" s="55">
        <v>-79.599999999999994</v>
      </c>
      <c r="H18" s="55">
        <v>-145.256</v>
      </c>
      <c r="I18" s="55">
        <v>-187.745</v>
      </c>
      <c r="J18" s="55">
        <v>-407.67</v>
      </c>
      <c r="K18" s="55">
        <v>-77.600999999999999</v>
      </c>
      <c r="L18" s="55">
        <v>-97.89</v>
      </c>
      <c r="M18" s="55">
        <v>-138.73500000000001</v>
      </c>
      <c r="N18" s="55">
        <v>-183.309</v>
      </c>
      <c r="O18" s="55">
        <v>-230</v>
      </c>
      <c r="P18" s="55">
        <v>-101</v>
      </c>
      <c r="Q18" s="55">
        <v>-79</v>
      </c>
      <c r="R18" s="55">
        <v>-169</v>
      </c>
      <c r="S18" s="55">
        <v>-591</v>
      </c>
      <c r="T18" s="55">
        <v>-600</v>
      </c>
      <c r="U18" s="55">
        <v>-489</v>
      </c>
      <c r="V18" s="55">
        <v>-1128</v>
      </c>
      <c r="W18" s="55">
        <v>-976</v>
      </c>
      <c r="X18" s="55">
        <v>-1833</v>
      </c>
      <c r="Y18" s="55">
        <v>-1069</v>
      </c>
      <c r="Z18" s="55">
        <v>-2413</v>
      </c>
      <c r="AA18" s="55"/>
    </row>
    <row r="19" spans="1:27">
      <c r="A19" s="55" t="s">
        <v>157</v>
      </c>
      <c r="B19" s="55"/>
      <c r="C19" s="55"/>
      <c r="D19" s="55"/>
      <c r="E19" s="55"/>
      <c r="F19" s="55"/>
      <c r="G19" s="55"/>
      <c r="H19" s="55"/>
      <c r="I19" s="55"/>
      <c r="J19" s="55">
        <v>-27.948</v>
      </c>
      <c r="K19" s="55"/>
      <c r="L19" s="55"/>
      <c r="M19" s="55">
        <v>-348.88400000000001</v>
      </c>
      <c r="N19" s="55"/>
      <c r="O19" s="55">
        <v>-17</v>
      </c>
      <c r="P19" s="55"/>
      <c r="Q19" s="55"/>
      <c r="R19" s="55"/>
      <c r="S19" s="55"/>
      <c r="T19" s="55"/>
      <c r="U19" s="55">
        <v>-4</v>
      </c>
      <c r="V19" s="55">
        <v>-8524</v>
      </c>
      <c r="W19" s="55">
        <v>-263</v>
      </c>
      <c r="X19" s="55">
        <v>-49</v>
      </c>
      <c r="Y19" s="55">
        <v>-83</v>
      </c>
      <c r="Z19" s="55">
        <v>-349</v>
      </c>
      <c r="AA19" s="55"/>
    </row>
    <row r="20" spans="1:27">
      <c r="A20" s="55" t="s">
        <v>158</v>
      </c>
      <c r="B20" s="55"/>
      <c r="C20" s="55">
        <v>-457.59699999999998</v>
      </c>
      <c r="D20" s="55">
        <v>-217.3</v>
      </c>
      <c r="E20" s="55">
        <v>286.94799999999998</v>
      </c>
      <c r="F20" s="55">
        <v>-84.691999999999993</v>
      </c>
      <c r="G20" s="55">
        <v>59.628</v>
      </c>
      <c r="H20" s="55">
        <v>6.2329999999999997</v>
      </c>
      <c r="I20" s="55">
        <v>-498.03100000000001</v>
      </c>
      <c r="J20" s="55">
        <v>226.69300000000001</v>
      </c>
      <c r="K20" s="55">
        <v>-441.51400000000001</v>
      </c>
      <c r="L20" s="55">
        <v>-549.625</v>
      </c>
      <c r="M20" s="55">
        <v>-654.15499999999997</v>
      </c>
      <c r="N20" s="55">
        <v>-561.03499999999997</v>
      </c>
      <c r="O20" s="55">
        <v>-554</v>
      </c>
      <c r="P20" s="55">
        <v>-625</v>
      </c>
      <c r="Q20" s="55">
        <v>-345</v>
      </c>
      <c r="R20" s="55">
        <v>-624</v>
      </c>
      <c r="S20" s="55">
        <v>1869</v>
      </c>
      <c r="T20" s="55">
        <v>-3497</v>
      </c>
      <c r="U20" s="55">
        <v>6638</v>
      </c>
      <c r="V20" s="55">
        <v>-10023</v>
      </c>
      <c r="W20" s="55">
        <v>-8591</v>
      </c>
      <c r="X20" s="55">
        <v>9257</v>
      </c>
      <c r="Y20" s="55">
        <v>-9414</v>
      </c>
      <c r="Z20" s="55">
        <v>-16600</v>
      </c>
      <c r="AA20" s="55"/>
    </row>
    <row r="21" spans="1:27">
      <c r="A21" s="55" t="s">
        <v>159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spans="1:27">
      <c r="A22" s="55" t="s">
        <v>160</v>
      </c>
      <c r="B22" s="104">
        <v>-24.5</v>
      </c>
      <c r="C22" s="104">
        <v>17.5</v>
      </c>
      <c r="D22" s="104">
        <v>3.0990000000000002</v>
      </c>
      <c r="E22" s="104">
        <v>-71.302999999999997</v>
      </c>
      <c r="F22" s="104">
        <v>-2.8421709430404001E-14</v>
      </c>
      <c r="G22" s="104">
        <v>-21.815000000000001</v>
      </c>
      <c r="H22" s="104">
        <v>-401.8</v>
      </c>
      <c r="I22" s="104">
        <v>-75.542000000000002</v>
      </c>
      <c r="J22" s="104">
        <v>-0.44199999999998002</v>
      </c>
      <c r="K22" s="104">
        <v>-0.21799999999985001</v>
      </c>
      <c r="L22" s="104">
        <v>-2.1629999999999998</v>
      </c>
      <c r="M22" s="104">
        <v>-1.5900000000001</v>
      </c>
      <c r="N22" s="104">
        <v>0.35200000000009002</v>
      </c>
      <c r="O22" s="104">
        <v>-5</v>
      </c>
      <c r="P22" s="104">
        <v>-1</v>
      </c>
      <c r="Q22" s="104">
        <v>24</v>
      </c>
      <c r="R22" s="104"/>
      <c r="S22" s="104"/>
      <c r="T22" s="104"/>
      <c r="U22" s="104"/>
      <c r="V22" s="104"/>
      <c r="W22" s="104"/>
      <c r="X22" s="104"/>
      <c r="Y22" s="104"/>
      <c r="Z22" s="104">
        <v>30</v>
      </c>
      <c r="AA22" s="55"/>
    </row>
    <row r="23" spans="1:27">
      <c r="A23" s="105" t="s">
        <v>161</v>
      </c>
      <c r="B23" s="105">
        <v>-60.829000000000001</v>
      </c>
      <c r="C23" s="105">
        <v>-601.17200000000003</v>
      </c>
      <c r="D23" s="105">
        <v>-277.32400000000001</v>
      </c>
      <c r="E23" s="105">
        <v>88.040999999999997</v>
      </c>
      <c r="F23" s="105">
        <v>-151.953</v>
      </c>
      <c r="G23" s="105">
        <v>-41.786999999999999</v>
      </c>
      <c r="H23" s="105">
        <v>-540.82299999999998</v>
      </c>
      <c r="I23" s="105">
        <v>-761.31799999999998</v>
      </c>
      <c r="J23" s="105">
        <v>-209.36699999999999</v>
      </c>
      <c r="K23" s="105">
        <v>-519.33299999999997</v>
      </c>
      <c r="L23" s="105">
        <v>-649.678</v>
      </c>
      <c r="M23" s="105">
        <v>-1143.364</v>
      </c>
      <c r="N23" s="105">
        <v>-743.99199999999996</v>
      </c>
      <c r="O23" s="105">
        <v>-806</v>
      </c>
      <c r="P23" s="105">
        <v>-727</v>
      </c>
      <c r="Q23" s="105">
        <v>-400</v>
      </c>
      <c r="R23" s="105">
        <v>-793</v>
      </c>
      <c r="S23" s="105">
        <v>1278</v>
      </c>
      <c r="T23" s="105">
        <v>-4097</v>
      </c>
      <c r="U23" s="105">
        <v>6145</v>
      </c>
      <c r="V23" s="105">
        <v>-19675</v>
      </c>
      <c r="W23" s="105">
        <v>-9830</v>
      </c>
      <c r="X23" s="105">
        <v>7375</v>
      </c>
      <c r="Y23" s="105">
        <v>-10566</v>
      </c>
      <c r="Z23" s="105">
        <v>-19332</v>
      </c>
      <c r="AA23" s="55"/>
    </row>
    <row r="24" spans="1:27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1:27">
      <c r="A25" s="55" t="s">
        <v>162</v>
      </c>
      <c r="B25" s="55">
        <v>116.57899999999999</v>
      </c>
      <c r="C25" s="55">
        <v>90.375</v>
      </c>
      <c r="D25" s="55">
        <v>25.486999999999998</v>
      </c>
      <c r="E25" s="55">
        <v>37.756999999999998</v>
      </c>
      <c r="F25" s="55">
        <v>17.858000000000001</v>
      </c>
      <c r="G25" s="55">
        <v>-61.012</v>
      </c>
      <c r="H25" s="55">
        <v>-53.817999999999998</v>
      </c>
      <c r="I25" s="55">
        <v>-326.54300000000001</v>
      </c>
      <c r="J25" s="55">
        <v>-350.089</v>
      </c>
      <c r="K25" s="55">
        <v>138.029</v>
      </c>
      <c r="L25" s="55">
        <v>177.27600000000001</v>
      </c>
      <c r="M25" s="55"/>
      <c r="N25" s="55">
        <v>-100</v>
      </c>
      <c r="O25" s="55">
        <v>-887</v>
      </c>
      <c r="P25" s="55">
        <v>-814</v>
      </c>
      <c r="Q25" s="55">
        <v>-587</v>
      </c>
      <c r="R25" s="55">
        <v>-739</v>
      </c>
      <c r="S25" s="55">
        <v>-909</v>
      </c>
      <c r="T25" s="55">
        <v>-1579</v>
      </c>
      <c r="U25" s="55"/>
      <c r="V25" s="55"/>
      <c r="W25" s="55"/>
      <c r="X25" s="55">
        <v>-10039</v>
      </c>
      <c r="Y25" s="55">
        <v>-9533</v>
      </c>
      <c r="Z25" s="55">
        <v>-28554</v>
      </c>
      <c r="AA25" s="55"/>
    </row>
    <row r="26" spans="1:27">
      <c r="A26" s="55" t="s">
        <v>163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 spans="1:27">
      <c r="A27" s="55" t="s">
        <v>164</v>
      </c>
      <c r="B27" s="55">
        <v>289.05599999999998</v>
      </c>
      <c r="C27" s="55">
        <v>-2.4550000000000001</v>
      </c>
      <c r="D27" s="55">
        <v>-4.9349999999999996</v>
      </c>
      <c r="E27" s="55">
        <v>-8.048</v>
      </c>
      <c r="F27" s="55">
        <v>-4.0149999999999997</v>
      </c>
      <c r="G27" s="55">
        <v>-0.85599999999999998</v>
      </c>
      <c r="H27" s="55"/>
      <c r="I27" s="55"/>
      <c r="J27" s="55"/>
      <c r="K27" s="55">
        <v>-0.92900000000000005</v>
      </c>
      <c r="L27" s="55">
        <v>-0.57099999999999995</v>
      </c>
      <c r="M27" s="55">
        <v>-1.6080000000000001</v>
      </c>
      <c r="N27" s="55">
        <v>-2.0489999999999999</v>
      </c>
      <c r="O27" s="55">
        <v>1476</v>
      </c>
      <c r="P27" s="55"/>
      <c r="Q27" s="55"/>
      <c r="R27" s="55">
        <v>-673</v>
      </c>
      <c r="S27" s="55">
        <v>-812</v>
      </c>
      <c r="T27" s="55">
        <v>-16</v>
      </c>
      <c r="U27" s="55"/>
      <c r="V27" s="55">
        <v>4968</v>
      </c>
      <c r="W27" s="55">
        <v>3977</v>
      </c>
      <c r="X27" s="55"/>
      <c r="Y27" s="55">
        <v>-1250</v>
      </c>
      <c r="Z27" s="55">
        <v>-1250</v>
      </c>
      <c r="AA27" s="55"/>
    </row>
    <row r="28" spans="1:27">
      <c r="A28" s="55" t="s">
        <v>165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>
        <v>-46.866</v>
      </c>
      <c r="O28" s="55">
        <v>-181</v>
      </c>
      <c r="P28" s="55">
        <v>-186</v>
      </c>
      <c r="Q28" s="55">
        <v>-213</v>
      </c>
      <c r="R28" s="55">
        <v>-261</v>
      </c>
      <c r="S28" s="55">
        <v>-341</v>
      </c>
      <c r="T28" s="55">
        <v>-371</v>
      </c>
      <c r="U28" s="55">
        <v>-390</v>
      </c>
      <c r="V28" s="55">
        <v>-395</v>
      </c>
      <c r="W28" s="55">
        <v>-399</v>
      </c>
      <c r="X28" s="55">
        <v>-398</v>
      </c>
      <c r="Y28" s="55">
        <v>-395</v>
      </c>
      <c r="Z28" s="55">
        <v>-688</v>
      </c>
      <c r="AA28" s="55"/>
    </row>
    <row r="29" spans="1:27">
      <c r="A29" s="55" t="s">
        <v>166</v>
      </c>
      <c r="B29" s="104"/>
      <c r="C29" s="104">
        <v>11.170999999999999</v>
      </c>
      <c r="D29" s="104">
        <v>5.734</v>
      </c>
      <c r="E29" s="104">
        <v>-300</v>
      </c>
      <c r="F29" s="104">
        <v>-3.5527136788005001E-15</v>
      </c>
      <c r="G29" s="104">
        <v>0.49099999999999</v>
      </c>
      <c r="H29" s="104">
        <v>0.18800000000000999</v>
      </c>
      <c r="I29" s="104">
        <v>0.21999999999997</v>
      </c>
      <c r="J29" s="104">
        <v>0.81500000000004991</v>
      </c>
      <c r="K29" s="104">
        <v>-76.040999999999997</v>
      </c>
      <c r="L29" s="104">
        <v>15.316000000000001</v>
      </c>
      <c r="M29" s="104">
        <v>238.33099999999999</v>
      </c>
      <c r="N29" s="104">
        <v>133.64500000000001</v>
      </c>
      <c r="O29" s="104">
        <v>-18</v>
      </c>
      <c r="P29" s="104">
        <v>166</v>
      </c>
      <c r="Q29" s="104">
        <v>124</v>
      </c>
      <c r="R29" s="104">
        <v>1964</v>
      </c>
      <c r="S29" s="104">
        <v>-482</v>
      </c>
      <c r="T29" s="104">
        <v>-900</v>
      </c>
      <c r="U29" s="104">
        <v>-402</v>
      </c>
      <c r="V29" s="104">
        <v>-769</v>
      </c>
      <c r="W29" s="104">
        <v>-1713</v>
      </c>
      <c r="X29" s="104">
        <v>-1180</v>
      </c>
      <c r="Y29" s="104">
        <v>-2455</v>
      </c>
      <c r="Z29" s="104">
        <v>-5547</v>
      </c>
      <c r="AA29" s="55"/>
    </row>
    <row r="30" spans="1:27">
      <c r="A30" s="105" t="s">
        <v>167</v>
      </c>
      <c r="B30" s="105">
        <v>405.63499999999999</v>
      </c>
      <c r="C30" s="105">
        <v>99.090999999999994</v>
      </c>
      <c r="D30" s="105">
        <v>26.286000000000001</v>
      </c>
      <c r="E30" s="105">
        <v>-270.291</v>
      </c>
      <c r="F30" s="105">
        <v>13.843</v>
      </c>
      <c r="G30" s="105">
        <v>-61.377000000000002</v>
      </c>
      <c r="H30" s="105">
        <v>-53.63</v>
      </c>
      <c r="I30" s="105">
        <v>-326.32299999999998</v>
      </c>
      <c r="J30" s="105">
        <v>-349.274</v>
      </c>
      <c r="K30" s="105">
        <v>61.058999999999997</v>
      </c>
      <c r="L30" s="105">
        <v>192.02099999999999</v>
      </c>
      <c r="M30" s="105">
        <v>236.72300000000001</v>
      </c>
      <c r="N30" s="105">
        <v>-15.27</v>
      </c>
      <c r="O30" s="105">
        <v>390</v>
      </c>
      <c r="P30" s="105">
        <v>-834</v>
      </c>
      <c r="Q30" s="105">
        <v>-676</v>
      </c>
      <c r="R30" s="105">
        <v>291</v>
      </c>
      <c r="S30" s="105">
        <v>-2544</v>
      </c>
      <c r="T30" s="105">
        <v>-2866</v>
      </c>
      <c r="U30" s="105">
        <v>-792</v>
      </c>
      <c r="V30" s="105">
        <v>3804</v>
      </c>
      <c r="W30" s="105">
        <v>1865</v>
      </c>
      <c r="X30" s="105">
        <v>-11617</v>
      </c>
      <c r="Y30" s="105">
        <v>-13633</v>
      </c>
      <c r="Z30" s="105">
        <v>-36039</v>
      </c>
      <c r="AA30" s="55"/>
    </row>
    <row r="31" spans="1:27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1:27">
      <c r="A32" s="105" t="s">
        <v>168</v>
      </c>
      <c r="B32" s="55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55"/>
    </row>
    <row r="33" spans="1:27">
      <c r="A33" s="55" t="s">
        <v>169</v>
      </c>
      <c r="B33" s="108">
        <f t="shared" ref="B33:Z33" si="0">B16</f>
        <v>267.90899999999999</v>
      </c>
      <c r="C33" s="108">
        <f t="shared" si="0"/>
        <v>160.80600000000001</v>
      </c>
      <c r="D33" s="108">
        <f t="shared" si="0"/>
        <v>265.03199999999998</v>
      </c>
      <c r="E33" s="108">
        <f t="shared" si="0"/>
        <v>49.677999999999997</v>
      </c>
      <c r="F33" s="108">
        <f t="shared" si="0"/>
        <v>132.19999999999999</v>
      </c>
      <c r="G33" s="108">
        <f t="shared" si="0"/>
        <v>446.40800000000002</v>
      </c>
      <c r="H33" s="108">
        <f t="shared" si="0"/>
        <v>587.11099999999999</v>
      </c>
      <c r="I33" s="108">
        <f t="shared" si="0"/>
        <v>1270.1959999999999</v>
      </c>
      <c r="J33" s="108">
        <f t="shared" si="0"/>
        <v>249.36</v>
      </c>
      <c r="K33" s="108">
        <f t="shared" si="0"/>
        <v>487.80700000000002</v>
      </c>
      <c r="L33" s="108">
        <f t="shared" si="0"/>
        <v>675.79700000000003</v>
      </c>
      <c r="M33" s="108">
        <f t="shared" si="0"/>
        <v>909.15599999999995</v>
      </c>
      <c r="N33" s="108">
        <f t="shared" si="0"/>
        <v>824.17200000000003</v>
      </c>
      <c r="O33" s="108">
        <f t="shared" si="0"/>
        <v>835</v>
      </c>
      <c r="P33" s="108">
        <f t="shared" si="0"/>
        <v>906</v>
      </c>
      <c r="Q33" s="108">
        <f t="shared" si="0"/>
        <v>1175</v>
      </c>
      <c r="R33" s="108">
        <f t="shared" si="0"/>
        <v>1672</v>
      </c>
      <c r="S33" s="108">
        <f t="shared" si="0"/>
        <v>3502</v>
      </c>
      <c r="T33" s="108">
        <f t="shared" si="0"/>
        <v>3743</v>
      </c>
      <c r="U33" s="108">
        <f t="shared" si="0"/>
        <v>4761</v>
      </c>
      <c r="V33" s="108">
        <f t="shared" si="0"/>
        <v>5822</v>
      </c>
      <c r="W33" s="108">
        <f t="shared" si="0"/>
        <v>9108</v>
      </c>
      <c r="X33" s="108">
        <f t="shared" si="0"/>
        <v>5641</v>
      </c>
      <c r="Y33" s="108">
        <f t="shared" si="0"/>
        <v>28090</v>
      </c>
      <c r="Z33" s="108">
        <f t="shared" si="0"/>
        <v>58959</v>
      </c>
      <c r="AA33" s="55"/>
    </row>
    <row r="34" spans="1:27">
      <c r="A34" s="55" t="s">
        <v>170</v>
      </c>
      <c r="B34" s="109">
        <f t="shared" ref="B34:Z34" si="1">B18</f>
        <v>-36.329000000000001</v>
      </c>
      <c r="C34" s="109">
        <f t="shared" si="1"/>
        <v>-161.07499999999999</v>
      </c>
      <c r="D34" s="109">
        <f t="shared" si="1"/>
        <v>-63.122999999999998</v>
      </c>
      <c r="E34" s="109">
        <f t="shared" si="1"/>
        <v>-127.604</v>
      </c>
      <c r="F34" s="109">
        <f t="shared" si="1"/>
        <v>-67.260999999999996</v>
      </c>
      <c r="G34" s="109">
        <f t="shared" si="1"/>
        <v>-79.599999999999994</v>
      </c>
      <c r="H34" s="109">
        <f t="shared" si="1"/>
        <v>-145.256</v>
      </c>
      <c r="I34" s="109">
        <f t="shared" si="1"/>
        <v>-187.745</v>
      </c>
      <c r="J34" s="109">
        <f t="shared" si="1"/>
        <v>-407.67</v>
      </c>
      <c r="K34" s="109">
        <f t="shared" si="1"/>
        <v>-77.600999999999999</v>
      </c>
      <c r="L34" s="109">
        <f t="shared" si="1"/>
        <v>-97.89</v>
      </c>
      <c r="M34" s="109">
        <f t="shared" si="1"/>
        <v>-138.73500000000001</v>
      </c>
      <c r="N34" s="109">
        <f t="shared" si="1"/>
        <v>-183.309</v>
      </c>
      <c r="O34" s="109">
        <f t="shared" si="1"/>
        <v>-230</v>
      </c>
      <c r="P34" s="109">
        <f t="shared" si="1"/>
        <v>-101</v>
      </c>
      <c r="Q34" s="109">
        <f t="shared" si="1"/>
        <v>-79</v>
      </c>
      <c r="R34" s="109">
        <f t="shared" si="1"/>
        <v>-169</v>
      </c>
      <c r="S34" s="109">
        <f t="shared" si="1"/>
        <v>-591</v>
      </c>
      <c r="T34" s="109">
        <f t="shared" si="1"/>
        <v>-600</v>
      </c>
      <c r="U34" s="109">
        <f t="shared" si="1"/>
        <v>-489</v>
      </c>
      <c r="V34" s="109">
        <f t="shared" si="1"/>
        <v>-1128</v>
      </c>
      <c r="W34" s="109">
        <f t="shared" si="1"/>
        <v>-976</v>
      </c>
      <c r="X34" s="109">
        <f t="shared" si="1"/>
        <v>-1833</v>
      </c>
      <c r="Y34" s="109">
        <f t="shared" si="1"/>
        <v>-1069</v>
      </c>
      <c r="Z34" s="109">
        <f t="shared" si="1"/>
        <v>-2413</v>
      </c>
      <c r="AA34" s="55"/>
    </row>
    <row r="35" spans="1:27">
      <c r="A35" s="55" t="s">
        <v>171</v>
      </c>
      <c r="B35" s="55">
        <f t="shared" ref="B35:Z35" si="2">B33+B34</f>
        <v>231.57999999999998</v>
      </c>
      <c r="C35" s="55">
        <f t="shared" si="2"/>
        <v>-0.26899999999997704</v>
      </c>
      <c r="D35" s="55">
        <f t="shared" si="2"/>
        <v>201.90899999999999</v>
      </c>
      <c r="E35" s="55">
        <f t="shared" si="2"/>
        <v>-77.926000000000002</v>
      </c>
      <c r="F35" s="55">
        <f t="shared" si="2"/>
        <v>64.938999999999993</v>
      </c>
      <c r="G35" s="55">
        <f t="shared" si="2"/>
        <v>366.80799999999999</v>
      </c>
      <c r="H35" s="55">
        <f t="shared" si="2"/>
        <v>441.85500000000002</v>
      </c>
      <c r="I35" s="55">
        <f t="shared" si="2"/>
        <v>1082.451</v>
      </c>
      <c r="J35" s="55">
        <f t="shared" si="2"/>
        <v>-158.31</v>
      </c>
      <c r="K35" s="55">
        <f t="shared" si="2"/>
        <v>410.20600000000002</v>
      </c>
      <c r="L35" s="55">
        <f t="shared" si="2"/>
        <v>577.90700000000004</v>
      </c>
      <c r="M35" s="55">
        <f t="shared" si="2"/>
        <v>770.42099999999994</v>
      </c>
      <c r="N35" s="55">
        <f t="shared" si="2"/>
        <v>640.86300000000006</v>
      </c>
      <c r="O35" s="55">
        <f t="shared" si="2"/>
        <v>605</v>
      </c>
      <c r="P35" s="55">
        <f t="shared" si="2"/>
        <v>805</v>
      </c>
      <c r="Q35" s="55">
        <f t="shared" si="2"/>
        <v>1096</v>
      </c>
      <c r="R35" s="55">
        <f t="shared" si="2"/>
        <v>1503</v>
      </c>
      <c r="S35" s="55">
        <f t="shared" si="2"/>
        <v>2911</v>
      </c>
      <c r="T35" s="55">
        <f t="shared" si="2"/>
        <v>3143</v>
      </c>
      <c r="U35" s="55">
        <f t="shared" si="2"/>
        <v>4272</v>
      </c>
      <c r="V35" s="55">
        <f t="shared" si="2"/>
        <v>4694</v>
      </c>
      <c r="W35" s="55">
        <f t="shared" si="2"/>
        <v>8132</v>
      </c>
      <c r="X35" s="55">
        <f t="shared" si="2"/>
        <v>3808</v>
      </c>
      <c r="Y35" s="55">
        <f t="shared" si="2"/>
        <v>27021</v>
      </c>
      <c r="Z35" s="55">
        <f t="shared" si="2"/>
        <v>56546</v>
      </c>
      <c r="AA35" s="55"/>
    </row>
    <row r="36" spans="1:27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spans="1:2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>
      <c r="A40" s="57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>
      <c r="A41" s="57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>
      <c r="A42" s="57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spans="1:27">
      <c r="A43" s="57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G2"/>
  <sheetViews>
    <sheetView workbookViewId="0">
      <selection activeCell="B15" sqref="B15"/>
    </sheetView>
  </sheetViews>
  <sheetFormatPr baseColWidth="10" defaultRowHeight="16"/>
  <cols>
    <col min="1" max="1" width="35.83203125" bestFit="1" customWidth="1"/>
  </cols>
  <sheetData>
    <row r="1" spans="1:7">
      <c r="A1" s="57"/>
      <c r="B1" s="55"/>
      <c r="C1" s="55"/>
      <c r="D1" s="55"/>
      <c r="E1" s="55"/>
      <c r="F1" s="55"/>
      <c r="G1" s="55"/>
    </row>
    <row r="2" spans="1:7">
      <c r="A2" t="s">
        <v>172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E5" sqref="E5"/>
    </sheetView>
  </sheetViews>
  <sheetFormatPr baseColWidth="10" defaultRowHeight="16"/>
  <cols>
    <col min="4" max="4" width="16" customWidth="1"/>
  </cols>
  <sheetData>
    <row r="2" spans="3:15">
      <c r="C2" s="97" t="s">
        <v>83</v>
      </c>
      <c r="D2" s="97" t="s">
        <v>84</v>
      </c>
    </row>
    <row r="3" spans="3:15">
      <c r="C3" s="98">
        <v>43856</v>
      </c>
      <c r="D3" s="99">
        <v>5.6390000000000002</v>
      </c>
    </row>
    <row r="4" spans="3:15">
      <c r="C4" s="98">
        <v>43857</v>
      </c>
      <c r="D4" s="99">
        <v>5.6390000000000002</v>
      </c>
    </row>
    <row r="5" spans="3:15">
      <c r="C5" s="98">
        <v>43858</v>
      </c>
      <c r="D5" s="99">
        <v>5.4379999999999997</v>
      </c>
    </row>
    <row r="6" spans="3:15">
      <c r="C6" s="98">
        <v>43859</v>
      </c>
      <c r="D6" s="99">
        <v>5.6050000000000004</v>
      </c>
    </row>
    <row r="7" spans="3:15">
      <c r="C7" s="98">
        <v>43860</v>
      </c>
      <c r="D7" s="99">
        <v>5.5609999999999999</v>
      </c>
    </row>
    <row r="8" spans="3:15">
      <c r="C8" s="98">
        <v>43861</v>
      </c>
      <c r="D8" s="99">
        <v>5.55</v>
      </c>
    </row>
    <row r="9" spans="3:15">
      <c r="C9" s="98">
        <v>43862</v>
      </c>
      <c r="D9" s="99">
        <v>5.3140000000000001</v>
      </c>
    </row>
    <row r="10" spans="3:15">
      <c r="C10" s="98">
        <v>43863</v>
      </c>
      <c r="D10" s="99">
        <v>5.3140000000000001</v>
      </c>
    </row>
    <row r="11" spans="3:15">
      <c r="C11" s="98">
        <v>43864</v>
      </c>
      <c r="D11" s="99">
        <v>5.3140000000000001</v>
      </c>
      <c r="H11" s="56"/>
      <c r="I11" s="56"/>
      <c r="J11" s="56"/>
      <c r="K11" s="56"/>
      <c r="L11" s="56"/>
      <c r="M11" s="56"/>
      <c r="N11" s="56"/>
      <c r="O11" s="56"/>
    </row>
    <row r="12" spans="3:15">
      <c r="C12" s="98">
        <v>43865</v>
      </c>
      <c r="D12" s="99">
        <v>5.4130000000000003</v>
      </c>
      <c r="H12" s="55"/>
      <c r="I12" s="55"/>
      <c r="J12" s="55"/>
      <c r="K12" s="55"/>
      <c r="L12" s="55"/>
      <c r="M12" s="55"/>
      <c r="N12" s="55"/>
      <c r="O12" s="55"/>
    </row>
    <row r="13" spans="3:15">
      <c r="C13" s="98">
        <v>43866</v>
      </c>
      <c r="D13" s="99">
        <v>5.5839999999999996</v>
      </c>
    </row>
    <row r="14" spans="3:15">
      <c r="C14" s="98">
        <v>43867</v>
      </c>
      <c r="D14" s="99">
        <v>5.68</v>
      </c>
    </row>
    <row r="15" spans="3:15">
      <c r="C15" s="98">
        <v>43868</v>
      </c>
      <c r="D15" s="99">
        <v>5.7649999999999997</v>
      </c>
    </row>
    <row r="16" spans="3:15">
      <c r="C16" s="98">
        <v>43869</v>
      </c>
      <c r="D16" s="99">
        <v>5.73</v>
      </c>
    </row>
    <row r="17" spans="3:4">
      <c r="C17" s="98">
        <v>43870</v>
      </c>
      <c r="D17" s="99">
        <v>5.73</v>
      </c>
    </row>
    <row r="18" spans="3:4">
      <c r="C18" s="98">
        <v>43871</v>
      </c>
      <c r="D18" s="99">
        <v>5.73</v>
      </c>
    </row>
    <row r="19" spans="3:4">
      <c r="C19" s="98">
        <v>43872</v>
      </c>
      <c r="D19" s="99">
        <v>6.0149999999999997</v>
      </c>
    </row>
    <row r="20" spans="3:4">
      <c r="C20" s="98">
        <v>43873</v>
      </c>
      <c r="D20" s="99">
        <v>6.1180000000000003</v>
      </c>
    </row>
    <row r="21" spans="3:4">
      <c r="C21" s="98">
        <v>43874</v>
      </c>
      <c r="D21" s="99">
        <v>6.2789999999999999</v>
      </c>
    </row>
    <row r="22" spans="3:4">
      <c r="C22" s="98">
        <v>43875</v>
      </c>
      <c r="D22" s="99">
        <v>6.5979999999999999</v>
      </c>
    </row>
    <row r="23" spans="3:4">
      <c r="C23" s="98">
        <v>43876</v>
      </c>
      <c r="D23" s="99">
        <v>6.6710000000000003</v>
      </c>
    </row>
    <row r="24" spans="3:4">
      <c r="C24" s="98">
        <v>43877</v>
      </c>
      <c r="D24" s="99">
        <v>6.6710000000000003</v>
      </c>
    </row>
    <row r="25" spans="3:4">
      <c r="C25" s="98">
        <v>43878</v>
      </c>
      <c r="D25" s="99">
        <v>6.6710000000000003</v>
      </c>
    </row>
    <row r="26" spans="3:4">
      <c r="C26" s="98">
        <v>43879</v>
      </c>
      <c r="D26" s="99">
        <v>6.65</v>
      </c>
    </row>
    <row r="27" spans="3:4">
      <c r="C27" s="98">
        <v>43880</v>
      </c>
      <c r="D27" s="99">
        <v>6.8490000000000002</v>
      </c>
    </row>
    <row r="28" spans="3:4">
      <c r="C28" s="98">
        <v>43881</v>
      </c>
      <c r="D28" s="99">
        <v>7.2729999999999997</v>
      </c>
    </row>
    <row r="29" spans="3:4">
      <c r="C29" s="98">
        <v>43882</v>
      </c>
      <c r="D29" s="99">
        <v>7.14</v>
      </c>
    </row>
    <row r="30" spans="3:4">
      <c r="C30" s="98">
        <v>43883</v>
      </c>
      <c r="D30" s="99">
        <v>6.7530000000000001</v>
      </c>
    </row>
    <row r="31" spans="3:4">
      <c r="C31" s="98">
        <v>43884</v>
      </c>
      <c r="D31" s="99">
        <v>6.7530000000000001</v>
      </c>
    </row>
    <row r="32" spans="3:4">
      <c r="C32" s="98">
        <v>43885</v>
      </c>
      <c r="D32" s="99">
        <v>6.6749999999999998</v>
      </c>
    </row>
    <row r="33" spans="3:4">
      <c r="C33" s="98">
        <v>43886</v>
      </c>
      <c r="D33" s="99">
        <v>6.25</v>
      </c>
    </row>
    <row r="34" spans="3:4">
      <c r="C34" s="98">
        <v>43887</v>
      </c>
      <c r="D34" s="99">
        <v>6.0010000000000003</v>
      </c>
    </row>
    <row r="35" spans="3:4">
      <c r="C35" s="98">
        <v>43888</v>
      </c>
      <c r="D35" s="99">
        <v>6.085</v>
      </c>
    </row>
    <row r="36" spans="3:4">
      <c r="C36" s="98">
        <v>43889</v>
      </c>
      <c r="D36" s="99">
        <v>5.6260000000000003</v>
      </c>
    </row>
    <row r="37" spans="3:4">
      <c r="C37" s="98">
        <v>43890</v>
      </c>
      <c r="D37" s="99">
        <v>6.1959999999999997</v>
      </c>
    </row>
    <row r="38" spans="3:4">
      <c r="C38" s="98">
        <v>43891</v>
      </c>
      <c r="D38" s="99">
        <v>6.3</v>
      </c>
    </row>
    <row r="39" spans="3:4">
      <c r="C39" s="98">
        <v>43892</v>
      </c>
      <c r="D39" s="99">
        <v>6.05</v>
      </c>
    </row>
    <row r="40" spans="3:4">
      <c r="C40" s="98">
        <v>43893</v>
      </c>
      <c r="D40" s="99">
        <v>6.1639999999999997</v>
      </c>
    </row>
    <row r="41" spans="3:4">
      <c r="C41" s="98">
        <v>43894</v>
      </c>
      <c r="D41" s="99">
        <v>5.9790000000000001</v>
      </c>
    </row>
    <row r="42" spans="3:4">
      <c r="C42" s="98">
        <v>43895</v>
      </c>
      <c r="D42" s="99">
        <v>6.375</v>
      </c>
    </row>
    <row r="43" spans="3:4">
      <c r="C43" s="98">
        <v>43896</v>
      </c>
      <c r="D43" s="99">
        <v>6.0759999999999996</v>
      </c>
    </row>
    <row r="44" spans="3:4">
      <c r="C44" s="98">
        <v>43897</v>
      </c>
      <c r="D44" s="99">
        <v>5.88</v>
      </c>
    </row>
    <row r="45" spans="3:4">
      <c r="C45" s="98">
        <v>43898</v>
      </c>
      <c r="D45" s="99">
        <v>5.88</v>
      </c>
    </row>
    <row r="46" spans="3:4">
      <c r="C46" s="98">
        <v>43899</v>
      </c>
      <c r="D46" s="99">
        <v>5.6440000000000001</v>
      </c>
    </row>
    <row r="47" spans="3:4">
      <c r="C47" s="98">
        <v>43900</v>
      </c>
      <c r="D47" s="99">
        <v>5.2089999999999996</v>
      </c>
    </row>
    <row r="48" spans="3:4">
      <c r="C48" s="98">
        <v>43901</v>
      </c>
      <c r="D48" s="99">
        <v>5.7290000000000001</v>
      </c>
    </row>
    <row r="49" spans="3:4">
      <c r="C49" s="98">
        <v>43902</v>
      </c>
      <c r="D49" s="99">
        <v>5.4450000000000003</v>
      </c>
    </row>
    <row r="50" spans="3:4">
      <c r="C50" s="98">
        <v>43903</v>
      </c>
      <c r="D50" s="99">
        <v>4.5960000000000001</v>
      </c>
    </row>
    <row r="51" spans="3:4">
      <c r="C51" s="98">
        <v>43904</v>
      </c>
      <c r="D51" s="99">
        <v>5.125</v>
      </c>
    </row>
    <row r="52" spans="3:4">
      <c r="C52" s="98">
        <v>43906</v>
      </c>
      <c r="D52" s="99">
        <v>5.125</v>
      </c>
    </row>
    <row r="53" spans="3:4">
      <c r="C53" s="98">
        <v>43907</v>
      </c>
      <c r="D53" s="99">
        <v>4.415</v>
      </c>
    </row>
    <row r="54" spans="3:4">
      <c r="C54" s="98">
        <v>43908</v>
      </c>
      <c r="D54" s="99">
        <v>4.7720000000000002</v>
      </c>
    </row>
    <row r="55" spans="3:4">
      <c r="C55" s="98">
        <v>43909</v>
      </c>
      <c r="D55" s="99">
        <v>4.6079999999999997</v>
      </c>
    </row>
    <row r="56" spans="3:4">
      <c r="C56" s="98">
        <v>43910</v>
      </c>
      <c r="D56" s="99">
        <v>4.95</v>
      </c>
    </row>
    <row r="57" spans="3:4">
      <c r="C57" s="98">
        <v>43911</v>
      </c>
      <c r="D57" s="99">
        <v>4.6760000000000002</v>
      </c>
    </row>
    <row r="58" spans="3:4">
      <c r="C58" s="98">
        <v>43912</v>
      </c>
      <c r="D58" s="99">
        <v>4.625</v>
      </c>
    </row>
    <row r="59" spans="3:4">
      <c r="C59" s="98">
        <v>43913</v>
      </c>
      <c r="D59" s="99">
        <v>4.5999999999999996</v>
      </c>
    </row>
    <row r="60" spans="3:4">
      <c r="C60" s="98">
        <v>43914</v>
      </c>
      <c r="D60" s="99">
        <v>5.048</v>
      </c>
    </row>
    <row r="61" spans="3:4">
      <c r="C61" s="98">
        <v>43915</v>
      </c>
      <c r="D61" s="99">
        <v>5.76</v>
      </c>
    </row>
    <row r="62" spans="3:4">
      <c r="C62" s="98">
        <v>43916</v>
      </c>
      <c r="D62" s="99">
        <v>5.54</v>
      </c>
    </row>
    <row r="63" spans="3:4">
      <c r="C63" s="98">
        <v>43917</v>
      </c>
      <c r="D63" s="99">
        <v>5.8029999999999999</v>
      </c>
    </row>
    <row r="64" spans="3:4">
      <c r="C64" s="98">
        <v>43919</v>
      </c>
      <c r="D64" s="99">
        <v>5.6459999999999999</v>
      </c>
    </row>
    <row r="65" spans="3:4">
      <c r="C65" s="98">
        <v>43920</v>
      </c>
      <c r="D65" s="99">
        <v>5.6189999999999998</v>
      </c>
    </row>
    <row r="66" spans="3:4">
      <c r="C66" s="98">
        <v>43921</v>
      </c>
      <c r="D66" s="99">
        <v>5.9850000000000003</v>
      </c>
    </row>
    <row r="67" spans="3:4">
      <c r="C67" s="98">
        <v>43922</v>
      </c>
      <c r="D67" s="99">
        <v>5.9560000000000004</v>
      </c>
    </row>
    <row r="68" spans="3:4">
      <c r="C68" s="98">
        <v>43923</v>
      </c>
      <c r="D68" s="99">
        <v>5.5250000000000004</v>
      </c>
    </row>
    <row r="69" spans="3:4">
      <c r="C69" s="98">
        <v>43924</v>
      </c>
      <c r="D69" s="99">
        <v>5.8460000000000001</v>
      </c>
    </row>
    <row r="70" spans="3:4">
      <c r="C70" s="98">
        <v>43925</v>
      </c>
      <c r="D70" s="99">
        <v>5.6189999999999998</v>
      </c>
    </row>
    <row r="71" spans="3:4">
      <c r="C71" s="98">
        <v>43926</v>
      </c>
      <c r="D71" s="99">
        <v>5.5940000000000003</v>
      </c>
    </row>
    <row r="72" spans="3:4">
      <c r="C72" s="98">
        <v>43927</v>
      </c>
      <c r="D72" s="99">
        <v>5.61</v>
      </c>
    </row>
    <row r="73" spans="3:4">
      <c r="C73" s="98">
        <v>43928</v>
      </c>
      <c r="D73" s="99">
        <v>6.1760000000000002</v>
      </c>
    </row>
    <row r="74" spans="3:4">
      <c r="C74" s="98">
        <v>43929</v>
      </c>
      <c r="D74" s="99">
        <v>5.9210000000000003</v>
      </c>
    </row>
    <row r="75" spans="3:4">
      <c r="C75" s="98">
        <v>43930</v>
      </c>
      <c r="D75" s="99">
        <v>6.1130000000000004</v>
      </c>
    </row>
    <row r="76" spans="3:4">
      <c r="C76" s="98">
        <v>43935</v>
      </c>
      <c r="D76" s="99">
        <v>5.9939999999999998</v>
      </c>
    </row>
    <row r="77" spans="3:4">
      <c r="C77" s="98">
        <v>43936</v>
      </c>
      <c r="D77" s="99">
        <v>6.4210000000000003</v>
      </c>
    </row>
    <row r="78" spans="3:4">
      <c r="C78" s="98">
        <v>43937</v>
      </c>
      <c r="D78" s="99">
        <v>6.423</v>
      </c>
    </row>
    <row r="79" spans="3:4">
      <c r="C79" s="98">
        <v>43938</v>
      </c>
      <c r="D79" s="99">
        <v>6.8179999999999996</v>
      </c>
    </row>
    <row r="80" spans="3:4">
      <c r="C80" s="98">
        <v>43939</v>
      </c>
      <c r="D80" s="99">
        <v>6.6689999999999996</v>
      </c>
    </row>
    <row r="81" spans="3:4">
      <c r="C81" s="98">
        <v>43940</v>
      </c>
      <c r="D81" s="99">
        <v>6.6749999999999998</v>
      </c>
    </row>
    <row r="82" spans="3:4">
      <c r="C82" s="98">
        <v>43941</v>
      </c>
      <c r="D82" s="99">
        <v>6.7</v>
      </c>
    </row>
    <row r="83" spans="3:4">
      <c r="C83" s="98">
        <v>43942</v>
      </c>
      <c r="D83" s="99">
        <v>6.5880000000000001</v>
      </c>
    </row>
    <row r="84" spans="3:4">
      <c r="C84" s="98">
        <v>43943</v>
      </c>
      <c r="D84" s="99">
        <v>6.2009999999999996</v>
      </c>
    </row>
    <row r="85" spans="3:4">
      <c r="C85" s="98">
        <v>43944</v>
      </c>
      <c r="D85" s="99">
        <v>6.5549999999999997</v>
      </c>
    </row>
    <row r="86" spans="3:4">
      <c r="C86" s="98">
        <v>43945</v>
      </c>
      <c r="D86" s="99">
        <v>6.4779999999999998</v>
      </c>
    </row>
    <row r="87" spans="3:4">
      <c r="C87" s="98">
        <v>43946</v>
      </c>
      <c r="D87" s="99">
        <v>6.6660000000000004</v>
      </c>
    </row>
    <row r="88" spans="3:4">
      <c r="C88" s="98">
        <v>43947</v>
      </c>
      <c r="D88" s="99">
        <v>6.6660000000000004</v>
      </c>
    </row>
    <row r="89" spans="3:4">
      <c r="C89" s="98">
        <v>43948</v>
      </c>
      <c r="D89" s="99">
        <v>6.6660000000000004</v>
      </c>
    </row>
    <row r="90" spans="3:4">
      <c r="C90" s="98">
        <v>43949</v>
      </c>
      <c r="D90" s="99">
        <v>6.8339999999999996</v>
      </c>
    </row>
    <row r="91" spans="3:4">
      <c r="C91" s="98">
        <v>43950</v>
      </c>
      <c r="D91" s="99">
        <v>6.6310000000000002</v>
      </c>
    </row>
    <row r="92" spans="3:4">
      <c r="C92" s="98">
        <v>43951</v>
      </c>
      <c r="D92" s="99">
        <v>6.8760000000000003</v>
      </c>
    </row>
    <row r="93" spans="3:4">
      <c r="C93" s="98">
        <v>43955</v>
      </c>
      <c r="D93" s="99">
        <v>6.649</v>
      </c>
    </row>
    <row r="94" spans="3:4">
      <c r="C94" s="98">
        <v>43956</v>
      </c>
      <c r="D94" s="99">
        <v>6.665</v>
      </c>
    </row>
    <row r="95" spans="3:4">
      <c r="C95" s="98">
        <v>43957</v>
      </c>
      <c r="D95" s="99">
        <v>6.7949999999999999</v>
      </c>
    </row>
    <row r="96" spans="3:4">
      <c r="C96" s="98">
        <v>43958</v>
      </c>
      <c r="D96" s="99">
        <v>6.8840000000000003</v>
      </c>
    </row>
    <row r="97" spans="3:4">
      <c r="C97" s="98">
        <v>43959</v>
      </c>
      <c r="D97" s="99">
        <v>7.0149999999999997</v>
      </c>
    </row>
    <row r="98" spans="3:4">
      <c r="C98" s="98">
        <v>43960</v>
      </c>
      <c r="D98" s="99">
        <v>7.1710000000000003</v>
      </c>
    </row>
    <row r="99" spans="3:4">
      <c r="C99" s="98">
        <v>43961</v>
      </c>
      <c r="D99" s="99">
        <v>7.1710000000000003</v>
      </c>
    </row>
    <row r="100" spans="3:4">
      <c r="C100" s="98">
        <v>43962</v>
      </c>
      <c r="D100" s="99">
        <v>7.1710000000000003</v>
      </c>
    </row>
    <row r="101" spans="3:4">
      <c r="C101" s="98">
        <v>43963</v>
      </c>
      <c r="D101" s="99">
        <v>7.43</v>
      </c>
    </row>
    <row r="102" spans="3:4">
      <c r="C102" s="98">
        <v>43964</v>
      </c>
      <c r="D102" s="99">
        <v>7.1349999999999998</v>
      </c>
    </row>
    <row r="103" spans="3:4">
      <c r="C103" s="98">
        <v>43965</v>
      </c>
      <c r="D103" s="99">
        <v>7.1879999999999997</v>
      </c>
    </row>
    <row r="104" spans="3:4">
      <c r="C104" s="98">
        <v>43966</v>
      </c>
      <c r="D104" s="99">
        <v>7.4260000000000002</v>
      </c>
    </row>
    <row r="105" spans="3:4">
      <c r="C105" s="98">
        <v>43967</v>
      </c>
      <c r="D105" s="99">
        <v>7.8479999999999999</v>
      </c>
    </row>
    <row r="106" spans="3:4">
      <c r="C106" s="98">
        <v>43968</v>
      </c>
      <c r="D106" s="99">
        <v>7.8479999999999999</v>
      </c>
    </row>
    <row r="107" spans="3:4">
      <c r="C107" s="98">
        <v>43969</v>
      </c>
      <c r="D107" s="99">
        <v>7.8090000000000002</v>
      </c>
    </row>
    <row r="108" spans="3:4">
      <c r="C108" s="98">
        <v>43970</v>
      </c>
      <c r="D108" s="99">
        <v>7.99</v>
      </c>
    </row>
    <row r="109" spans="3:4">
      <c r="C109" s="98">
        <v>43971</v>
      </c>
      <c r="D109" s="99">
        <v>8.048</v>
      </c>
    </row>
    <row r="110" spans="3:4">
      <c r="C110" s="98">
        <v>43972</v>
      </c>
      <c r="D110" s="99">
        <v>8.1630000000000003</v>
      </c>
    </row>
    <row r="111" spans="3:4">
      <c r="C111" s="98">
        <v>43973</v>
      </c>
      <c r="D111" s="99">
        <v>8.0079999999999991</v>
      </c>
    </row>
    <row r="112" spans="3:4">
      <c r="C112" s="98">
        <v>43974</v>
      </c>
      <c r="D112" s="99">
        <v>8.2509999999999994</v>
      </c>
    </row>
    <row r="113" spans="3:4">
      <c r="C113" s="98">
        <v>43975</v>
      </c>
      <c r="D113" s="99">
        <v>8.2509999999999994</v>
      </c>
    </row>
    <row r="114" spans="3:4">
      <c r="C114" s="98">
        <v>43976</v>
      </c>
      <c r="D114" s="99">
        <v>8.2349999999999994</v>
      </c>
    </row>
    <row r="115" spans="3:4">
      <c r="C115" s="98">
        <v>43977</v>
      </c>
      <c r="D115" s="99">
        <v>8.5129999999999999</v>
      </c>
    </row>
    <row r="116" spans="3:4">
      <c r="C116" s="98">
        <v>43978</v>
      </c>
      <c r="D116" s="99">
        <v>7.9429999999999996</v>
      </c>
    </row>
    <row r="117" spans="3:4">
      <c r="C117" s="98">
        <v>43979</v>
      </c>
      <c r="D117" s="99">
        <v>7.7380000000000004</v>
      </c>
    </row>
    <row r="118" spans="3:4">
      <c r="C118" s="98">
        <v>43980</v>
      </c>
      <c r="D118" s="99">
        <v>7.62</v>
      </c>
    </row>
    <row r="119" spans="3:4">
      <c r="C119" s="98">
        <v>43981</v>
      </c>
      <c r="D119" s="99">
        <v>7.9539999999999997</v>
      </c>
    </row>
    <row r="120" spans="3:4">
      <c r="C120" s="98">
        <v>43982</v>
      </c>
      <c r="D120" s="99">
        <v>7.9539999999999997</v>
      </c>
    </row>
    <row r="121" spans="3:4">
      <c r="C121" s="98">
        <v>43983</v>
      </c>
      <c r="D121" s="99">
        <v>7.9539999999999997</v>
      </c>
    </row>
    <row r="122" spans="3:4">
      <c r="C122" s="98">
        <v>43984</v>
      </c>
      <c r="D122" s="99">
        <v>7.8410000000000002</v>
      </c>
    </row>
    <row r="123" spans="3:4">
      <c r="C123" s="98">
        <v>43985</v>
      </c>
      <c r="D123" s="99">
        <v>7.8860000000000001</v>
      </c>
    </row>
    <row r="124" spans="3:4">
      <c r="C124" s="98">
        <v>43986</v>
      </c>
      <c r="D124" s="99">
        <v>7.78</v>
      </c>
    </row>
    <row r="125" spans="3:4">
      <c r="C125" s="98">
        <v>43987</v>
      </c>
      <c r="D125" s="99">
        <v>7.6890000000000001</v>
      </c>
    </row>
    <row r="126" spans="3:4">
      <c r="C126" s="98">
        <v>43988</v>
      </c>
      <c r="D126" s="99">
        <v>7.8630000000000004</v>
      </c>
    </row>
    <row r="127" spans="3:4">
      <c r="C127" s="98">
        <v>43989</v>
      </c>
      <c r="D127" s="99">
        <v>7.8630000000000004</v>
      </c>
    </row>
    <row r="128" spans="3:4">
      <c r="C128" s="98">
        <v>43990</v>
      </c>
      <c r="D128" s="99">
        <v>7.8630000000000004</v>
      </c>
    </row>
    <row r="129" spans="3:4">
      <c r="C129" s="98">
        <v>43991</v>
      </c>
      <c r="D129" s="99">
        <v>7.7560000000000002</v>
      </c>
    </row>
    <row r="130" spans="3:4">
      <c r="C130" s="98">
        <v>43992</v>
      </c>
      <c r="D130" s="99">
        <v>7.9480000000000004</v>
      </c>
    </row>
    <row r="131" spans="3:4">
      <c r="C131" s="98">
        <v>43993</v>
      </c>
      <c r="D131" s="99">
        <v>8.2110000000000003</v>
      </c>
    </row>
    <row r="132" spans="3:4">
      <c r="C132" s="98">
        <v>43994</v>
      </c>
      <c r="D132" s="99">
        <v>7.7679999999999998</v>
      </c>
    </row>
    <row r="133" spans="3:4">
      <c r="C133" s="98">
        <v>43995</v>
      </c>
      <c r="D133" s="99">
        <v>7.9189999999999996</v>
      </c>
    </row>
    <row r="134" spans="3:4">
      <c r="C134" s="98">
        <v>43996</v>
      </c>
      <c r="D134" s="99">
        <v>7.9189999999999996</v>
      </c>
    </row>
    <row r="135" spans="3:4">
      <c r="C135" s="98">
        <v>43997</v>
      </c>
      <c r="D135" s="99">
        <v>7.7910000000000004</v>
      </c>
    </row>
    <row r="136" spans="3:4">
      <c r="C136" s="98">
        <v>43998</v>
      </c>
      <c r="D136" s="99">
        <v>8.0879999999999992</v>
      </c>
    </row>
    <row r="137" spans="3:4">
      <c r="C137" s="98">
        <v>43999</v>
      </c>
      <c r="D137" s="99">
        <v>8.016</v>
      </c>
    </row>
    <row r="138" spans="3:4">
      <c r="C138" s="98">
        <v>44000</v>
      </c>
      <c r="D138" s="99">
        <v>8.1679999999999993</v>
      </c>
    </row>
    <row r="139" spans="3:4">
      <c r="C139" s="98">
        <v>44001</v>
      </c>
      <c r="D139" s="99">
        <v>8.1940000000000008</v>
      </c>
    </row>
    <row r="140" spans="3:4">
      <c r="C140" s="98">
        <v>44002</v>
      </c>
      <c r="D140" s="99">
        <v>8.2210000000000001</v>
      </c>
    </row>
    <row r="141" spans="3:4">
      <c r="C141" s="98">
        <v>44003</v>
      </c>
      <c r="D141" s="99">
        <v>8.2210000000000001</v>
      </c>
    </row>
    <row r="142" spans="3:4">
      <c r="C142" s="98">
        <v>44004</v>
      </c>
      <c r="D142" s="99">
        <v>8.2210000000000001</v>
      </c>
    </row>
    <row r="143" spans="3:4">
      <c r="C143" s="98">
        <v>44005</v>
      </c>
      <c r="D143" s="99">
        <v>8.4480000000000004</v>
      </c>
    </row>
    <row r="144" spans="3:4">
      <c r="C144" s="98">
        <v>44006</v>
      </c>
      <c r="D144" s="99">
        <v>8.3140000000000001</v>
      </c>
    </row>
    <row r="145" spans="3:4">
      <c r="C145" s="98">
        <v>44007</v>
      </c>
      <c r="D145" s="99">
        <v>8.2010000000000005</v>
      </c>
    </row>
    <row r="146" spans="3:4">
      <c r="C146" s="98">
        <v>44008</v>
      </c>
      <c r="D146" s="99">
        <v>8.4190000000000005</v>
      </c>
    </row>
    <row r="147" spans="3:4">
      <c r="C147" s="98">
        <v>44009</v>
      </c>
      <c r="D147" s="99">
        <v>8.1180000000000003</v>
      </c>
    </row>
    <row r="148" spans="3:4">
      <c r="C148" s="98">
        <v>44010</v>
      </c>
      <c r="D148" s="99">
        <v>8.1170000000000009</v>
      </c>
    </row>
    <row r="149" spans="3:4">
      <c r="C149" s="98">
        <v>44011</v>
      </c>
      <c r="D149" s="99">
        <v>8.1170000000000009</v>
      </c>
    </row>
    <row r="150" spans="3:4">
      <c r="C150" s="98">
        <v>44012</v>
      </c>
      <c r="D150" s="99">
        <v>8.2379999999999995</v>
      </c>
    </row>
    <row r="151" spans="3:4">
      <c r="C151" s="98">
        <v>44013</v>
      </c>
      <c r="D151" s="99">
        <v>8.4039999999999999</v>
      </c>
    </row>
    <row r="152" spans="3:4">
      <c r="C152" s="98">
        <v>44014</v>
      </c>
      <c r="D152" s="99">
        <v>8.42</v>
      </c>
    </row>
    <row r="153" spans="3:4">
      <c r="C153" s="98">
        <v>44015</v>
      </c>
      <c r="D153" s="99">
        <v>8.5239999999999991</v>
      </c>
    </row>
    <row r="154" spans="3:4">
      <c r="C154" s="98">
        <v>44016</v>
      </c>
      <c r="D154" s="99">
        <v>8.5679999999999996</v>
      </c>
    </row>
    <row r="155" spans="3:4">
      <c r="C155" s="98">
        <v>44017</v>
      </c>
      <c r="D155" s="99">
        <v>8.5679999999999996</v>
      </c>
    </row>
    <row r="156" spans="3:4">
      <c r="C156" s="98">
        <v>44018</v>
      </c>
      <c r="D156" s="99">
        <v>8.5679999999999996</v>
      </c>
    </row>
    <row r="157" spans="3:4">
      <c r="C157" s="98">
        <v>44019</v>
      </c>
      <c r="D157" s="99">
        <v>8.6539999999999999</v>
      </c>
    </row>
    <row r="158" spans="3:4">
      <c r="C158" s="98">
        <v>44020</v>
      </c>
      <c r="D158" s="99">
        <v>8.7289999999999992</v>
      </c>
    </row>
    <row r="159" spans="3:4">
      <c r="C159" s="98">
        <v>44021</v>
      </c>
      <c r="D159" s="99">
        <v>8.9979999999999993</v>
      </c>
    </row>
    <row r="160" spans="3:4">
      <c r="C160" s="98">
        <v>44022</v>
      </c>
      <c r="D160" s="99">
        <v>9.2530000000000001</v>
      </c>
    </row>
    <row r="161" spans="3:4">
      <c r="C161" s="98">
        <v>44023</v>
      </c>
      <c r="D161" s="99">
        <v>9.2360000000000007</v>
      </c>
    </row>
    <row r="162" spans="3:4">
      <c r="C162" s="98">
        <v>44024</v>
      </c>
      <c r="D162" s="99">
        <v>9.2360000000000007</v>
      </c>
    </row>
    <row r="163" spans="3:4">
      <c r="C163" s="98">
        <v>44025</v>
      </c>
      <c r="D163" s="99">
        <v>9.2360000000000007</v>
      </c>
    </row>
    <row r="164" spans="3:4">
      <c r="C164" s="98">
        <v>44026</v>
      </c>
      <c r="D164" s="99">
        <v>8.9510000000000005</v>
      </c>
    </row>
    <row r="165" spans="3:4">
      <c r="C165" s="98">
        <v>44027</v>
      </c>
      <c r="D165" s="99">
        <v>9.0530000000000008</v>
      </c>
    </row>
    <row r="166" spans="3:4">
      <c r="C166" s="98">
        <v>44028</v>
      </c>
      <c r="D166" s="99">
        <v>8.8650000000000002</v>
      </c>
    </row>
    <row r="167" spans="3:4">
      <c r="C167" s="98">
        <v>44029</v>
      </c>
      <c r="D167" s="99">
        <v>8.7899999999999991</v>
      </c>
    </row>
    <row r="168" spans="3:4">
      <c r="C168" s="98">
        <v>44030</v>
      </c>
      <c r="D168" s="99">
        <v>8.8740000000000006</v>
      </c>
    </row>
    <row r="169" spans="3:4">
      <c r="C169" s="98">
        <v>44031</v>
      </c>
      <c r="D169" s="99">
        <v>8.8740000000000006</v>
      </c>
    </row>
    <row r="170" spans="3:4">
      <c r="C170" s="98">
        <v>44032</v>
      </c>
      <c r="D170" s="99">
        <v>8.8740000000000006</v>
      </c>
    </row>
    <row r="171" spans="3:4">
      <c r="C171" s="98">
        <v>44033</v>
      </c>
      <c r="D171" s="99">
        <v>9.1349999999999998</v>
      </c>
    </row>
    <row r="172" spans="3:4">
      <c r="C172" s="98">
        <v>44034</v>
      </c>
      <c r="D172" s="99">
        <v>8.94</v>
      </c>
    </row>
    <row r="173" spans="3:4">
      <c r="C173" s="98">
        <v>44035</v>
      </c>
      <c r="D173" s="99">
        <v>8.9600000000000009</v>
      </c>
    </row>
    <row r="174" spans="3:4">
      <c r="C174" s="98">
        <v>44036</v>
      </c>
      <c r="D174" s="99">
        <v>8.7309999999999999</v>
      </c>
    </row>
    <row r="175" spans="3:4">
      <c r="C175" s="98">
        <v>44037</v>
      </c>
      <c r="D175" s="99">
        <v>8.6940000000000008</v>
      </c>
    </row>
    <row r="176" spans="3:4">
      <c r="C176" s="98">
        <v>44038</v>
      </c>
      <c r="D176" s="99">
        <v>8.6940000000000008</v>
      </c>
    </row>
    <row r="177" spans="3:4">
      <c r="C177" s="98">
        <v>44039</v>
      </c>
      <c r="D177" s="99">
        <v>8.6940000000000008</v>
      </c>
    </row>
    <row r="178" spans="3:4">
      <c r="C178" s="98">
        <v>44040</v>
      </c>
      <c r="D178" s="99">
        <v>8.8290000000000006</v>
      </c>
    </row>
    <row r="179" spans="3:4">
      <c r="C179" s="98">
        <v>44041</v>
      </c>
      <c r="D179" s="99">
        <v>8.7690000000000001</v>
      </c>
    </row>
    <row r="180" spans="3:4">
      <c r="C180" s="98">
        <v>44042</v>
      </c>
      <c r="D180" s="99">
        <v>8.8650000000000002</v>
      </c>
    </row>
    <row r="181" spans="3:4">
      <c r="C181" s="98">
        <v>44043</v>
      </c>
      <c r="D181" s="99">
        <v>8.9849999999999994</v>
      </c>
    </row>
    <row r="182" spans="3:4">
      <c r="C182" s="98">
        <v>44044</v>
      </c>
      <c r="D182" s="99">
        <v>8.9610000000000003</v>
      </c>
    </row>
    <row r="183" spans="3:4">
      <c r="C183" s="98">
        <v>44045</v>
      </c>
      <c r="D183" s="99">
        <v>8.9610000000000003</v>
      </c>
    </row>
    <row r="184" spans="3:4">
      <c r="C184" s="98">
        <v>44046</v>
      </c>
      <c r="D184" s="99">
        <v>8.9610000000000003</v>
      </c>
    </row>
    <row r="185" spans="3:4">
      <c r="C185" s="98">
        <v>44047</v>
      </c>
      <c r="D185" s="99">
        <v>9.3179999999999996</v>
      </c>
    </row>
    <row r="186" spans="3:4">
      <c r="C186" s="98">
        <v>44048</v>
      </c>
      <c r="D186" s="99">
        <v>9.4700000000000006</v>
      </c>
    </row>
    <row r="187" spans="3:4">
      <c r="C187" s="98">
        <v>44049</v>
      </c>
      <c r="D187" s="99">
        <v>9.4550000000000001</v>
      </c>
    </row>
    <row r="188" spans="3:4">
      <c r="C188" s="98">
        <v>44050</v>
      </c>
      <c r="D188" s="99">
        <v>9.4939999999999998</v>
      </c>
    </row>
    <row r="189" spans="3:4">
      <c r="C189" s="98">
        <v>44051</v>
      </c>
      <c r="D189" s="99">
        <v>9.4510000000000005</v>
      </c>
    </row>
    <row r="190" spans="3:4">
      <c r="C190" s="98">
        <v>44052</v>
      </c>
      <c r="D190" s="99">
        <v>9.4510000000000005</v>
      </c>
    </row>
    <row r="191" spans="3:4">
      <c r="C191" s="98">
        <v>44053</v>
      </c>
      <c r="D191" s="99">
        <v>9.4510000000000005</v>
      </c>
    </row>
    <row r="192" spans="3:4">
      <c r="C192" s="98">
        <v>44054</v>
      </c>
      <c r="D192" s="99">
        <v>9.4710000000000001</v>
      </c>
    </row>
    <row r="193" spans="3:4">
      <c r="C193" s="98">
        <v>44055</v>
      </c>
      <c r="D193" s="99">
        <v>9.2230000000000008</v>
      </c>
    </row>
    <row r="194" spans="3:4">
      <c r="C194" s="98">
        <v>44056</v>
      </c>
      <c r="D194" s="99">
        <v>9.6460000000000008</v>
      </c>
    </row>
    <row r="195" spans="3:4">
      <c r="C195" s="98">
        <v>44057</v>
      </c>
      <c r="D195" s="99">
        <v>9.6389999999999993</v>
      </c>
    </row>
    <row r="196" spans="3:4">
      <c r="C196" s="98">
        <v>44058</v>
      </c>
      <c r="D196" s="99">
        <v>9.7200000000000006</v>
      </c>
    </row>
    <row r="197" spans="3:4">
      <c r="C197" s="98">
        <v>44059</v>
      </c>
      <c r="D197" s="99">
        <v>9.7200000000000006</v>
      </c>
    </row>
    <row r="198" spans="3:4">
      <c r="C198" s="98">
        <v>44060</v>
      </c>
      <c r="D198" s="99">
        <v>9.7200000000000006</v>
      </c>
    </row>
    <row r="199" spans="3:4">
      <c r="C199" s="98">
        <v>44061</v>
      </c>
      <c r="D199" s="99">
        <v>10.365</v>
      </c>
    </row>
    <row r="200" spans="3:4">
      <c r="C200" s="98">
        <v>44062</v>
      </c>
      <c r="D200" s="99">
        <v>10.257999999999999</v>
      </c>
    </row>
    <row r="201" spans="3:4">
      <c r="C201" s="98">
        <v>44063</v>
      </c>
      <c r="D201" s="99">
        <v>10.000999999999999</v>
      </c>
    </row>
    <row r="202" spans="3:4">
      <c r="C202" s="98">
        <v>44064</v>
      </c>
      <c r="D202" s="99">
        <v>10.189</v>
      </c>
    </row>
    <row r="203" spans="3:4">
      <c r="C203" s="98">
        <v>44065</v>
      </c>
      <c r="D203" s="99">
        <v>10.694000000000001</v>
      </c>
    </row>
    <row r="204" spans="3:4">
      <c r="C204" s="98">
        <v>44066</v>
      </c>
      <c r="D204" s="99">
        <v>10.694000000000001</v>
      </c>
    </row>
    <row r="205" spans="3:4">
      <c r="C205" s="98">
        <v>44067</v>
      </c>
      <c r="D205" s="99">
        <v>10.694000000000001</v>
      </c>
    </row>
    <row r="206" spans="3:4">
      <c r="C206" s="98">
        <v>44068</v>
      </c>
      <c r="D206" s="99">
        <v>10.731</v>
      </c>
    </row>
    <row r="207" spans="3:4">
      <c r="C207" s="98">
        <v>44069</v>
      </c>
      <c r="D207" s="99">
        <v>10.728999999999999</v>
      </c>
    </row>
    <row r="208" spans="3:4">
      <c r="C208" s="98">
        <v>44070</v>
      </c>
      <c r="D208" s="99">
        <v>10.744999999999999</v>
      </c>
    </row>
    <row r="209" spans="3:4">
      <c r="C209" s="98">
        <v>44071</v>
      </c>
      <c r="D209" s="99">
        <v>10.577999999999999</v>
      </c>
    </row>
    <row r="210" spans="3:4">
      <c r="C210" s="98">
        <v>44072</v>
      </c>
      <c r="D210" s="99">
        <v>10.993</v>
      </c>
    </row>
    <row r="211" spans="3:4">
      <c r="C211" s="98">
        <v>44073</v>
      </c>
      <c r="D211" s="99">
        <v>10.993</v>
      </c>
    </row>
    <row r="212" spans="3:4">
      <c r="C212" s="98">
        <v>44074</v>
      </c>
      <c r="D212" s="99">
        <v>10.993</v>
      </c>
    </row>
    <row r="213" spans="3:4">
      <c r="C213" s="98">
        <v>44075</v>
      </c>
      <c r="D213" s="99">
        <v>11.161</v>
      </c>
    </row>
    <row r="214" spans="3:4">
      <c r="C214" s="98">
        <v>44076</v>
      </c>
      <c r="D214" s="99">
        <v>11.58</v>
      </c>
    </row>
    <row r="215" spans="3:4">
      <c r="C215" s="98">
        <v>44077</v>
      </c>
      <c r="D215" s="99">
        <v>12.005000000000001</v>
      </c>
    </row>
    <row r="216" spans="3:4">
      <c r="C216" s="98">
        <v>44078</v>
      </c>
      <c r="D216" s="99">
        <v>10.888</v>
      </c>
    </row>
    <row r="217" spans="3:4">
      <c r="C217" s="98">
        <v>44080</v>
      </c>
      <c r="D217" s="99">
        <v>10.547000000000001</v>
      </c>
    </row>
    <row r="218" spans="3:4">
      <c r="C218" s="98">
        <v>44081</v>
      </c>
      <c r="D218" s="99">
        <v>10.548</v>
      </c>
    </row>
    <row r="219" spans="3:4">
      <c r="C219" s="98">
        <v>44082</v>
      </c>
      <c r="D219" s="99">
        <v>10.56</v>
      </c>
    </row>
    <row r="220" spans="3:4">
      <c r="C220" s="98">
        <v>44083</v>
      </c>
      <c r="D220" s="99">
        <v>10.045999999999999</v>
      </c>
    </row>
    <row r="221" spans="3:4">
      <c r="C221" s="98">
        <v>44084</v>
      </c>
      <c r="D221" s="99">
        <v>10.837999999999999</v>
      </c>
    </row>
    <row r="222" spans="3:4">
      <c r="C222" s="98">
        <v>44085</v>
      </c>
      <c r="D222" s="99">
        <v>10.458</v>
      </c>
    </row>
    <row r="223" spans="3:4">
      <c r="C223" s="98">
        <v>44086</v>
      </c>
      <c r="D223" s="99">
        <v>10.214</v>
      </c>
    </row>
    <row r="224" spans="3:4">
      <c r="C224" s="98">
        <v>44087</v>
      </c>
      <c r="D224" s="99">
        <v>10.224</v>
      </c>
    </row>
    <row r="225" spans="3:4">
      <c r="C225" s="98">
        <v>44088</v>
      </c>
      <c r="D225" s="99">
        <v>10.45</v>
      </c>
    </row>
    <row r="226" spans="3:4">
      <c r="C226" s="98">
        <v>44089</v>
      </c>
      <c r="D226" s="99">
        <v>10.824</v>
      </c>
    </row>
    <row r="227" spans="3:4">
      <c r="C227" s="98">
        <v>44090</v>
      </c>
      <c r="D227" s="99">
        <v>10.919</v>
      </c>
    </row>
    <row r="228" spans="3:4">
      <c r="C228" s="98">
        <v>44091</v>
      </c>
      <c r="D228" s="99">
        <v>10.667</v>
      </c>
    </row>
    <row r="229" spans="3:4">
      <c r="C229" s="98">
        <v>44092</v>
      </c>
      <c r="D229" s="99">
        <v>10.486000000000001</v>
      </c>
    </row>
    <row r="230" spans="3:4">
      <c r="C230" s="98">
        <v>44093</v>
      </c>
      <c r="D230" s="99">
        <v>10.27</v>
      </c>
    </row>
    <row r="231" spans="3:4">
      <c r="C231" s="98">
        <v>44094</v>
      </c>
      <c r="D231" s="99">
        <v>10.27</v>
      </c>
    </row>
    <row r="232" spans="3:4">
      <c r="C232" s="98">
        <v>44095</v>
      </c>
      <c r="D232" s="99">
        <v>10.27</v>
      </c>
    </row>
    <row r="233" spans="3:4">
      <c r="C233" s="98">
        <v>44096</v>
      </c>
      <c r="D233" s="99">
        <v>10.635999999999999</v>
      </c>
    </row>
    <row r="234" spans="3:4">
      <c r="C234" s="98">
        <v>44097</v>
      </c>
      <c r="D234" s="99">
        <v>10.715999999999999</v>
      </c>
    </row>
    <row r="235" spans="3:4">
      <c r="C235" s="98">
        <v>44098</v>
      </c>
      <c r="D235" s="99">
        <v>10.303000000000001</v>
      </c>
    </row>
    <row r="236" spans="3:4">
      <c r="C236" s="98">
        <v>44099</v>
      </c>
      <c r="D236" s="99">
        <v>10.673</v>
      </c>
    </row>
    <row r="237" spans="3:4">
      <c r="C237" s="98">
        <v>44100</v>
      </c>
      <c r="D237" s="99">
        <v>11.018000000000001</v>
      </c>
    </row>
    <row r="238" spans="3:4">
      <c r="C238" s="98">
        <v>44101</v>
      </c>
      <c r="D238" s="99">
        <v>11.018000000000001</v>
      </c>
    </row>
    <row r="239" spans="3:4">
      <c r="C239" s="98">
        <v>44102</v>
      </c>
      <c r="D239" s="99">
        <v>10.984</v>
      </c>
    </row>
    <row r="240" spans="3:4">
      <c r="C240" s="98">
        <v>44103</v>
      </c>
      <c r="D240" s="99">
        <v>11.146000000000001</v>
      </c>
    </row>
    <row r="241" spans="3:4">
      <c r="C241" s="98">
        <v>44104</v>
      </c>
      <c r="D241" s="99">
        <v>11.202999999999999</v>
      </c>
    </row>
    <row r="242" spans="3:4">
      <c r="C242" s="98">
        <v>44105</v>
      </c>
      <c r="D242" s="99">
        <v>11.468999999999999</v>
      </c>
    </row>
    <row r="243" spans="3:4">
      <c r="C243" s="98">
        <v>44106</v>
      </c>
      <c r="D243" s="99">
        <v>11.539</v>
      </c>
    </row>
    <row r="244" spans="3:4">
      <c r="C244" s="98">
        <v>44107</v>
      </c>
      <c r="D244" s="99">
        <v>11.106</v>
      </c>
    </row>
    <row r="245" spans="3:4">
      <c r="C245" s="98">
        <v>44108</v>
      </c>
      <c r="D245" s="99">
        <v>11.073</v>
      </c>
    </row>
    <row r="246" spans="3:4">
      <c r="C246" s="98">
        <v>44109</v>
      </c>
      <c r="D246" s="99">
        <v>11.073</v>
      </c>
    </row>
    <row r="247" spans="3:4">
      <c r="C247" s="98">
        <v>44110</v>
      </c>
      <c r="D247" s="99">
        <v>11.506</v>
      </c>
    </row>
    <row r="248" spans="3:4">
      <c r="C248" s="98">
        <v>44111</v>
      </c>
      <c r="D248" s="99">
        <v>11.599</v>
      </c>
    </row>
    <row r="249" spans="3:4">
      <c r="C249" s="98">
        <v>44112</v>
      </c>
      <c r="D249" s="99">
        <v>11.815</v>
      </c>
    </row>
    <row r="250" spans="3:4">
      <c r="C250" s="98">
        <v>44113</v>
      </c>
      <c r="D250" s="99">
        <v>11.664999999999999</v>
      </c>
    </row>
    <row r="251" spans="3:4">
      <c r="C251" s="98">
        <v>44114</v>
      </c>
      <c r="D251" s="99">
        <v>11.673</v>
      </c>
    </row>
    <row r="252" spans="3:4">
      <c r="C252" s="98">
        <v>44115</v>
      </c>
      <c r="D252" s="99">
        <v>11.579000000000001</v>
      </c>
    </row>
    <row r="253" spans="3:4">
      <c r="C253" s="98">
        <v>44116</v>
      </c>
      <c r="D253" s="99">
        <v>11.579000000000001</v>
      </c>
    </row>
    <row r="254" spans="3:4">
      <c r="C254" s="98">
        <v>44117</v>
      </c>
      <c r="D254" s="99">
        <v>12.015000000000001</v>
      </c>
    </row>
    <row r="255" spans="3:4">
      <c r="C255" s="98">
        <v>44118</v>
      </c>
      <c r="D255" s="99">
        <v>12.079000000000001</v>
      </c>
    </row>
    <row r="256" spans="3:4">
      <c r="C256" s="98">
        <v>44119</v>
      </c>
      <c r="D256" s="99">
        <v>11.906000000000001</v>
      </c>
    </row>
    <row r="257" spans="3:4">
      <c r="C257" s="98">
        <v>44120</v>
      </c>
      <c r="D257" s="99">
        <v>11.88</v>
      </c>
    </row>
    <row r="258" spans="3:4">
      <c r="C258" s="98">
        <v>44121</v>
      </c>
      <c r="D258" s="99">
        <v>11.705</v>
      </c>
    </row>
    <row r="259" spans="3:4">
      <c r="C259" s="98">
        <v>44122</v>
      </c>
      <c r="D259" s="99">
        <v>11.705</v>
      </c>
    </row>
    <row r="260" spans="3:4">
      <c r="C260" s="98">
        <v>44123</v>
      </c>
      <c r="D260" s="99">
        <v>11.705</v>
      </c>
    </row>
    <row r="261" spans="3:4">
      <c r="C261" s="98">
        <v>44124</v>
      </c>
      <c r="D261" s="99">
        <v>11.48</v>
      </c>
    </row>
    <row r="262" spans="3:4">
      <c r="C262" s="98">
        <v>44125</v>
      </c>
      <c r="D262" s="99">
        <v>11.474</v>
      </c>
    </row>
    <row r="263" spans="3:4">
      <c r="C263" s="98">
        <v>44126</v>
      </c>
      <c r="D263" s="99">
        <v>11.375999999999999</v>
      </c>
    </row>
    <row r="264" spans="3:4">
      <c r="C264" s="98">
        <v>44127</v>
      </c>
      <c r="D264" s="99">
        <v>11.249000000000001</v>
      </c>
    </row>
    <row r="265" spans="3:4">
      <c r="C265" s="98">
        <v>44128</v>
      </c>
      <c r="D265" s="99">
        <v>11.426</v>
      </c>
    </row>
    <row r="266" spans="3:4">
      <c r="C266" s="98">
        <v>44129</v>
      </c>
      <c r="D266" s="99">
        <v>11.425000000000001</v>
      </c>
    </row>
    <row r="267" spans="3:4">
      <c r="C267" s="98">
        <v>44130</v>
      </c>
      <c r="D267" s="99">
        <v>11.445</v>
      </c>
    </row>
    <row r="268" spans="3:4">
      <c r="C268" s="98">
        <v>44131</v>
      </c>
      <c r="D268" s="99">
        <v>11.061</v>
      </c>
    </row>
    <row r="269" spans="3:4">
      <c r="C269" s="98">
        <v>44132</v>
      </c>
      <c r="D269" s="99">
        <v>11.35</v>
      </c>
    </row>
    <row r="270" spans="3:4">
      <c r="C270" s="98">
        <v>44133</v>
      </c>
      <c r="D270" s="99">
        <v>10.771000000000001</v>
      </c>
    </row>
    <row r="271" spans="3:4">
      <c r="C271" s="98">
        <v>44134</v>
      </c>
      <c r="D271" s="99">
        <v>11</v>
      </c>
    </row>
    <row r="272" spans="3:4">
      <c r="C272" s="98">
        <v>44135</v>
      </c>
      <c r="D272" s="99">
        <v>10.699</v>
      </c>
    </row>
    <row r="273" spans="3:4">
      <c r="C273" s="98">
        <v>44136</v>
      </c>
      <c r="D273" s="99">
        <v>10.699</v>
      </c>
    </row>
    <row r="274" spans="3:4">
      <c r="C274" s="98">
        <v>44137</v>
      </c>
      <c r="D274" s="99">
        <v>10.699</v>
      </c>
    </row>
    <row r="275" spans="3:4">
      <c r="C275" s="98">
        <v>44138</v>
      </c>
      <c r="D275" s="99">
        <v>10.814</v>
      </c>
    </row>
    <row r="276" spans="3:4">
      <c r="C276" s="98">
        <v>44139</v>
      </c>
      <c r="D276" s="99">
        <v>11.086</v>
      </c>
    </row>
    <row r="277" spans="3:4">
      <c r="C277" s="98">
        <v>44140</v>
      </c>
      <c r="D277" s="99">
        <v>11.741</v>
      </c>
    </row>
    <row r="278" spans="3:4">
      <c r="C278" s="98">
        <v>44141</v>
      </c>
      <c r="D278" s="99">
        <v>11.961</v>
      </c>
    </row>
    <row r="279" spans="3:4">
      <c r="C279" s="98">
        <v>44142</v>
      </c>
      <c r="D279" s="99">
        <v>12.311</v>
      </c>
    </row>
    <row r="280" spans="3:4">
      <c r="C280" s="98">
        <v>44143</v>
      </c>
      <c r="D280" s="99">
        <v>12.212999999999999</v>
      </c>
    </row>
    <row r="281" spans="3:4">
      <c r="C281" s="98">
        <v>44144</v>
      </c>
      <c r="D281" s="99">
        <v>12.396000000000001</v>
      </c>
    </row>
    <row r="282" spans="3:4">
      <c r="C282" s="98">
        <v>44145</v>
      </c>
      <c r="D282" s="99">
        <v>11.526</v>
      </c>
    </row>
    <row r="283" spans="3:4">
      <c r="C283" s="98">
        <v>44146</v>
      </c>
      <c r="D283" s="99">
        <v>10.754</v>
      </c>
    </row>
    <row r="284" spans="3:4">
      <c r="C284" s="98">
        <v>44147</v>
      </c>
      <c r="D284" s="99">
        <v>11.38</v>
      </c>
    </row>
    <row r="285" spans="3:4">
      <c r="C285" s="98">
        <v>44148</v>
      </c>
      <c r="D285" s="99">
        <v>11.425000000000001</v>
      </c>
    </row>
    <row r="286" spans="3:4">
      <c r="C286" s="98">
        <v>44149</v>
      </c>
      <c r="D286" s="99">
        <v>11.175000000000001</v>
      </c>
    </row>
    <row r="287" spans="3:4">
      <c r="C287" s="98">
        <v>44150</v>
      </c>
      <c r="D287" s="99">
        <v>11.266</v>
      </c>
    </row>
    <row r="288" spans="3:4">
      <c r="C288" s="98">
        <v>44151</v>
      </c>
      <c r="D288" s="99">
        <v>11.175000000000001</v>
      </c>
    </row>
    <row r="289" spans="3:4">
      <c r="C289" s="98">
        <v>44152</v>
      </c>
      <c r="D289" s="99">
        <v>11.375999999999999</v>
      </c>
    </row>
    <row r="290" spans="3:4">
      <c r="C290" s="98">
        <v>44153</v>
      </c>
      <c r="D290" s="99">
        <v>11.278</v>
      </c>
    </row>
    <row r="291" spans="3:4">
      <c r="C291" s="98">
        <v>44154</v>
      </c>
      <c r="D291" s="99">
        <v>11.084</v>
      </c>
    </row>
    <row r="292" spans="3:4">
      <c r="C292" s="98">
        <v>44155</v>
      </c>
      <c r="D292" s="99">
        <v>11.257999999999999</v>
      </c>
    </row>
    <row r="293" spans="3:4">
      <c r="C293" s="98">
        <v>44156</v>
      </c>
      <c r="D293" s="99">
        <v>11.000999999999999</v>
      </c>
    </row>
    <row r="294" spans="3:4">
      <c r="C294" s="98">
        <v>44157</v>
      </c>
      <c r="D294" s="99">
        <v>11.000999999999999</v>
      </c>
    </row>
    <row r="295" spans="3:4">
      <c r="C295" s="98">
        <v>44158</v>
      </c>
      <c r="D295" s="99">
        <v>10.988</v>
      </c>
    </row>
    <row r="296" spans="3:4">
      <c r="C296" s="98">
        <v>44159</v>
      </c>
      <c r="D296" s="99">
        <v>11.051</v>
      </c>
    </row>
    <row r="297" spans="3:4">
      <c r="C297" s="98">
        <v>44160</v>
      </c>
      <c r="D297" s="99">
        <v>10.896000000000001</v>
      </c>
    </row>
    <row r="298" spans="3:4">
      <c r="C298" s="98">
        <v>44161</v>
      </c>
      <c r="D298" s="99">
        <v>11.073</v>
      </c>
    </row>
    <row r="299" spans="3:4">
      <c r="C299" s="98">
        <v>44162</v>
      </c>
      <c r="D299" s="99">
        <v>11.121</v>
      </c>
    </row>
    <row r="300" spans="3:4">
      <c r="C300" s="98">
        <v>44163</v>
      </c>
      <c r="D300" s="99">
        <v>11.042999999999999</v>
      </c>
    </row>
    <row r="301" spans="3:4">
      <c r="C301" s="98">
        <v>44164</v>
      </c>
      <c r="D301" s="99">
        <v>11.042999999999999</v>
      </c>
    </row>
    <row r="302" spans="3:4">
      <c r="C302" s="98">
        <v>44165</v>
      </c>
      <c r="D302" s="99">
        <v>11.031000000000001</v>
      </c>
    </row>
    <row r="303" spans="3:4">
      <c r="C303" s="98">
        <v>44166</v>
      </c>
      <c r="D303" s="99">
        <v>11.263</v>
      </c>
    </row>
    <row r="304" spans="3:4">
      <c r="C304" s="98">
        <v>44167</v>
      </c>
      <c r="D304" s="99">
        <v>11.029</v>
      </c>
    </row>
    <row r="305" spans="3:4">
      <c r="C305" s="98">
        <v>44168</v>
      </c>
      <c r="D305" s="99">
        <v>11.132999999999999</v>
      </c>
    </row>
    <row r="306" spans="3:4">
      <c r="C306" s="98">
        <v>44169</v>
      </c>
      <c r="D306" s="99">
        <v>10.993</v>
      </c>
    </row>
    <row r="307" spans="3:4">
      <c r="C307" s="98">
        <v>44170</v>
      </c>
      <c r="D307" s="99">
        <v>11.12</v>
      </c>
    </row>
    <row r="308" spans="3:4">
      <c r="C308" s="98">
        <v>44171</v>
      </c>
      <c r="D308" s="99">
        <v>11.119</v>
      </c>
    </row>
    <row r="309" spans="3:4">
      <c r="C309" s="98">
        <v>44172</v>
      </c>
      <c r="D309" s="99">
        <v>11.111000000000001</v>
      </c>
    </row>
    <row r="310" spans="3:4">
      <c r="C310" s="98">
        <v>44173</v>
      </c>
      <c r="D310" s="99">
        <v>11.178000000000001</v>
      </c>
    </row>
    <row r="311" spans="3:4">
      <c r="C311" s="98">
        <v>44174</v>
      </c>
      <c r="D311" s="99">
        <v>10.99</v>
      </c>
    </row>
    <row r="312" spans="3:4">
      <c r="C312" s="98">
        <v>44175</v>
      </c>
      <c r="D312" s="99">
        <v>10.68</v>
      </c>
    </row>
    <row r="313" spans="3:4">
      <c r="C313" s="98">
        <v>44176</v>
      </c>
      <c r="D313" s="99">
        <v>10.63</v>
      </c>
    </row>
    <row r="314" spans="3:4">
      <c r="C314" s="98">
        <v>44177</v>
      </c>
      <c r="D314" s="99">
        <v>10.701000000000001</v>
      </c>
    </row>
    <row r="315" spans="3:4">
      <c r="C315" s="98">
        <v>44178</v>
      </c>
      <c r="D315" s="99">
        <v>10.712999999999999</v>
      </c>
    </row>
    <row r="316" spans="3:4">
      <c r="C316" s="98">
        <v>44179</v>
      </c>
      <c r="D316" s="99">
        <v>10.712999999999999</v>
      </c>
    </row>
    <row r="317" spans="3:4">
      <c r="C317" s="98">
        <v>44180</v>
      </c>
      <c r="D317" s="99">
        <v>10.914999999999999</v>
      </c>
    </row>
    <row r="318" spans="3:4">
      <c r="C318" s="98">
        <v>44181</v>
      </c>
      <c r="D318" s="99">
        <v>10.948</v>
      </c>
    </row>
    <row r="319" spans="3:4">
      <c r="C319" s="98">
        <v>44182</v>
      </c>
      <c r="D319" s="99">
        <v>10.816000000000001</v>
      </c>
    </row>
    <row r="320" spans="3:4">
      <c r="C320" s="98">
        <v>44183</v>
      </c>
      <c r="D320" s="99">
        <v>10.848000000000001</v>
      </c>
    </row>
    <row r="321" spans="3:4">
      <c r="C321" s="98">
        <v>44184</v>
      </c>
      <c r="D321" s="99">
        <v>10.781000000000001</v>
      </c>
    </row>
    <row r="322" spans="3:4">
      <c r="C322" s="98">
        <v>44185</v>
      </c>
      <c r="D322" s="99">
        <v>10.781000000000001</v>
      </c>
    </row>
    <row r="323" spans="3:4">
      <c r="C323" s="98">
        <v>44186</v>
      </c>
      <c r="D323" s="99">
        <v>10.781000000000001</v>
      </c>
    </row>
    <row r="324" spans="3:4">
      <c r="C324" s="98">
        <v>44187</v>
      </c>
      <c r="D324" s="99">
        <v>10.871</v>
      </c>
    </row>
    <row r="325" spans="3:4">
      <c r="C325" s="98">
        <v>44188</v>
      </c>
      <c r="D325" s="99">
        <v>10.866</v>
      </c>
    </row>
    <row r="326" spans="3:4">
      <c r="C326" s="98">
        <v>44193</v>
      </c>
      <c r="D326" s="99">
        <v>10.651</v>
      </c>
    </row>
    <row r="327" spans="3:4">
      <c r="C327" s="98">
        <v>44194</v>
      </c>
      <c r="D327" s="99">
        <v>10.53</v>
      </c>
    </row>
    <row r="328" spans="3:4">
      <c r="C328" s="98">
        <v>44195</v>
      </c>
      <c r="D328" s="99">
        <v>10.542999999999999</v>
      </c>
    </row>
    <row r="329" spans="3:4">
      <c r="C329" s="98">
        <v>44200</v>
      </c>
      <c r="D329" s="99">
        <v>10.494999999999999</v>
      </c>
    </row>
    <row r="330" spans="3:4">
      <c r="C330" s="98">
        <v>44201</v>
      </c>
      <c r="D330" s="99">
        <v>10.673</v>
      </c>
    </row>
    <row r="331" spans="3:4">
      <c r="C331" s="98">
        <v>44202</v>
      </c>
      <c r="D331" s="99">
        <v>10.881</v>
      </c>
    </row>
    <row r="332" spans="3:4">
      <c r="C332" s="98">
        <v>44203</v>
      </c>
      <c r="D332" s="99">
        <v>10.343</v>
      </c>
    </row>
    <row r="333" spans="3:4">
      <c r="C333" s="98">
        <v>44204</v>
      </c>
      <c r="D333" s="99">
        <v>10.82</v>
      </c>
    </row>
    <row r="334" spans="3:4">
      <c r="C334" s="98">
        <v>44205</v>
      </c>
      <c r="D334" s="99">
        <v>10.85</v>
      </c>
    </row>
    <row r="335" spans="3:4">
      <c r="C335" s="98">
        <v>44206</v>
      </c>
      <c r="D335" s="99">
        <v>10.85</v>
      </c>
    </row>
    <row r="336" spans="3:4">
      <c r="C336" s="98">
        <v>44207</v>
      </c>
      <c r="D336" s="99">
        <v>10.85</v>
      </c>
    </row>
    <row r="337" spans="3:4">
      <c r="C337" s="98">
        <v>44208</v>
      </c>
      <c r="D337" s="99">
        <v>11.191000000000001</v>
      </c>
    </row>
    <row r="338" spans="3:4">
      <c r="C338" s="98">
        <v>44209</v>
      </c>
      <c r="D338" s="99">
        <v>11.007999999999999</v>
      </c>
    </row>
    <row r="339" spans="3:4">
      <c r="C339" s="98">
        <v>44210</v>
      </c>
      <c r="D339" s="99">
        <v>11.099</v>
      </c>
    </row>
    <row r="340" spans="3:4">
      <c r="C340" s="98">
        <v>44211</v>
      </c>
      <c r="D340" s="99">
        <v>10.819000000000001</v>
      </c>
    </row>
    <row r="341" spans="3:4">
      <c r="C341" s="98">
        <v>44212</v>
      </c>
      <c r="D341" s="99">
        <v>10.599</v>
      </c>
    </row>
    <row r="342" spans="3:4">
      <c r="C342" s="98">
        <v>44213</v>
      </c>
      <c r="D342" s="99">
        <v>10.599</v>
      </c>
    </row>
    <row r="343" spans="3:4">
      <c r="C343" s="98">
        <v>44214</v>
      </c>
      <c r="D343" s="99">
        <v>10.599</v>
      </c>
    </row>
    <row r="344" spans="3:4">
      <c r="C344" s="98">
        <v>44215</v>
      </c>
      <c r="D344" s="99">
        <v>10.683999999999999</v>
      </c>
    </row>
    <row r="345" spans="3:4">
      <c r="C345" s="98">
        <v>44216</v>
      </c>
      <c r="D345" s="99">
        <v>10.741</v>
      </c>
    </row>
    <row r="346" spans="3:4">
      <c r="C346" s="98">
        <v>44217</v>
      </c>
      <c r="D346" s="99">
        <v>11.055</v>
      </c>
    </row>
    <row r="347" spans="3:4">
      <c r="C347" s="98">
        <v>44218</v>
      </c>
      <c r="D347" s="99">
        <v>11.28</v>
      </c>
    </row>
    <row r="348" spans="3:4">
      <c r="C348" s="98">
        <v>44219</v>
      </c>
      <c r="D348" s="99">
        <v>11.281000000000001</v>
      </c>
    </row>
    <row r="349" spans="3:4">
      <c r="C349" s="98">
        <v>44220</v>
      </c>
      <c r="D349" s="99">
        <v>11.3</v>
      </c>
    </row>
    <row r="350" spans="3:4">
      <c r="C350" s="98">
        <v>44221</v>
      </c>
      <c r="D350" s="99">
        <v>11.3</v>
      </c>
    </row>
    <row r="351" spans="3:4">
      <c r="C351" s="98">
        <v>44222</v>
      </c>
      <c r="D351" s="99">
        <v>11.202999999999999</v>
      </c>
    </row>
    <row r="352" spans="3:4">
      <c r="C352" s="98">
        <v>44223</v>
      </c>
      <c r="D352" s="99">
        <v>11.03</v>
      </c>
    </row>
    <row r="353" spans="3:4">
      <c r="C353" s="98">
        <v>44224</v>
      </c>
      <c r="D353" s="99">
        <v>10.641</v>
      </c>
    </row>
    <row r="354" spans="3:4">
      <c r="C354" s="98">
        <v>44225</v>
      </c>
      <c r="D354" s="99">
        <v>10.728999999999999</v>
      </c>
    </row>
    <row r="355" spans="3:4">
      <c r="C355" s="98">
        <v>44226</v>
      </c>
      <c r="D355" s="99">
        <v>10.638999999999999</v>
      </c>
    </row>
    <row r="356" spans="3:4">
      <c r="C356" s="98">
        <v>44227</v>
      </c>
      <c r="D356" s="99">
        <v>10.638999999999999</v>
      </c>
    </row>
    <row r="357" spans="3:4">
      <c r="C357" s="98">
        <v>44228</v>
      </c>
      <c r="D357" s="99">
        <v>10.648</v>
      </c>
    </row>
    <row r="358" spans="3:4">
      <c r="C358" s="98">
        <v>44229</v>
      </c>
      <c r="D358" s="99">
        <v>10.936</v>
      </c>
    </row>
    <row r="359" spans="3:4">
      <c r="C359" s="98">
        <v>44230</v>
      </c>
      <c r="D359" s="99">
        <v>11.236000000000001</v>
      </c>
    </row>
    <row r="360" spans="3:4">
      <c r="C360" s="98">
        <v>44231</v>
      </c>
      <c r="D360" s="99">
        <v>11.215</v>
      </c>
    </row>
    <row r="361" spans="3:4">
      <c r="C361" s="98">
        <v>44232</v>
      </c>
      <c r="D361" s="99">
        <v>11.393000000000001</v>
      </c>
    </row>
    <row r="362" spans="3:4">
      <c r="C362" s="98">
        <v>44233</v>
      </c>
      <c r="D362" s="99">
        <v>11.253</v>
      </c>
    </row>
    <row r="363" spans="3:4">
      <c r="C363" s="98">
        <v>44234</v>
      </c>
      <c r="D363" s="99">
        <v>11.253</v>
      </c>
    </row>
    <row r="364" spans="3:4">
      <c r="C364" s="98">
        <v>44235</v>
      </c>
      <c r="D364" s="99">
        <v>11.253</v>
      </c>
    </row>
    <row r="365" spans="3:4">
      <c r="C365" s="98">
        <v>44236</v>
      </c>
      <c r="D365" s="99">
        <v>11.962999999999999</v>
      </c>
    </row>
    <row r="366" spans="3:4">
      <c r="C366" s="98">
        <v>44237</v>
      </c>
      <c r="D366" s="99">
        <v>11.765000000000001</v>
      </c>
    </row>
    <row r="367" spans="3:4">
      <c r="C367" s="98">
        <v>44238</v>
      </c>
      <c r="D367" s="99">
        <v>12.218</v>
      </c>
    </row>
    <row r="368" spans="3:4">
      <c r="C368" s="98">
        <v>44239</v>
      </c>
      <c r="D368" s="99">
        <v>12.565</v>
      </c>
    </row>
    <row r="369" spans="3:4">
      <c r="C369" s="98">
        <v>44240</v>
      </c>
      <c r="D369" s="99">
        <v>12.259</v>
      </c>
    </row>
    <row r="370" spans="3:4">
      <c r="C370" s="98">
        <v>44241</v>
      </c>
      <c r="D370" s="99">
        <v>12.259</v>
      </c>
    </row>
    <row r="371" spans="3:4">
      <c r="C371" s="98">
        <v>44242</v>
      </c>
      <c r="D371" s="99">
        <v>12.269</v>
      </c>
    </row>
    <row r="372" spans="3:4">
      <c r="C372" s="98">
        <v>44243</v>
      </c>
      <c r="D372" s="99">
        <v>12.44</v>
      </c>
    </row>
    <row r="373" spans="3:4">
      <c r="C373" s="98">
        <v>44244</v>
      </c>
      <c r="D373" s="99">
        <v>12.615</v>
      </c>
    </row>
    <row r="374" spans="3:4">
      <c r="C374" s="98">
        <v>44245</v>
      </c>
      <c r="D374" s="99">
        <v>12.371</v>
      </c>
    </row>
    <row r="375" spans="3:4">
      <c r="C375" s="98">
        <v>44246</v>
      </c>
      <c r="D375" s="99">
        <v>12.233000000000001</v>
      </c>
    </row>
    <row r="376" spans="3:4">
      <c r="C376" s="98">
        <v>44247</v>
      </c>
      <c r="D376" s="99">
        <v>12.27</v>
      </c>
    </row>
    <row r="377" spans="3:4">
      <c r="C377" s="98">
        <v>44248</v>
      </c>
      <c r="D377" s="99">
        <v>12.298</v>
      </c>
    </row>
    <row r="378" spans="3:4">
      <c r="C378" s="98">
        <v>44249</v>
      </c>
      <c r="D378" s="99">
        <v>12.281000000000001</v>
      </c>
    </row>
    <row r="379" spans="3:4">
      <c r="C379" s="98">
        <v>44250</v>
      </c>
      <c r="D379" s="99">
        <v>11.79</v>
      </c>
    </row>
    <row r="380" spans="3:4">
      <c r="C380" s="98">
        <v>44251</v>
      </c>
      <c r="D380" s="99">
        <v>11.576000000000001</v>
      </c>
    </row>
    <row r="381" spans="3:4">
      <c r="C381" s="98">
        <v>44252</v>
      </c>
      <c r="D381" s="99">
        <v>12.073</v>
      </c>
    </row>
    <row r="382" spans="3:4">
      <c r="C382" s="98">
        <v>44253</v>
      </c>
      <c r="D382" s="99">
        <v>10.881</v>
      </c>
    </row>
    <row r="383" spans="3:4">
      <c r="C383" s="98">
        <v>44254</v>
      </c>
      <c r="D383" s="99">
        <v>11.319000000000001</v>
      </c>
    </row>
    <row r="384" spans="3:4">
      <c r="C384" s="98">
        <v>44255</v>
      </c>
      <c r="D384" s="99">
        <v>11.319000000000001</v>
      </c>
    </row>
    <row r="385" spans="3:4">
      <c r="C385" s="98">
        <v>44256</v>
      </c>
      <c r="D385" s="99">
        <v>11.319000000000001</v>
      </c>
    </row>
    <row r="386" spans="3:4">
      <c r="C386" s="98">
        <v>44257</v>
      </c>
      <c r="D386" s="99">
        <v>11.471</v>
      </c>
    </row>
    <row r="387" spans="3:4">
      <c r="C387" s="98">
        <v>44258</v>
      </c>
      <c r="D387" s="99">
        <v>11.081</v>
      </c>
    </row>
    <row r="388" spans="3:4">
      <c r="C388" s="98">
        <v>44259</v>
      </c>
      <c r="D388" s="99">
        <v>10.61</v>
      </c>
    </row>
    <row r="389" spans="3:4">
      <c r="C389" s="98">
        <v>44260</v>
      </c>
      <c r="D389" s="99">
        <v>10.285</v>
      </c>
    </row>
    <row r="390" spans="3:4">
      <c r="C390" s="98">
        <v>44263</v>
      </c>
      <c r="D390" s="99">
        <v>10.448</v>
      </c>
    </row>
    <row r="391" spans="3:4">
      <c r="C391" s="98">
        <v>44264</v>
      </c>
      <c r="D391" s="99">
        <v>9.7710000000000008</v>
      </c>
    </row>
    <row r="392" spans="3:4">
      <c r="C392" s="98">
        <v>44265</v>
      </c>
      <c r="D392" s="99">
        <v>10.481</v>
      </c>
    </row>
    <row r="393" spans="3:4">
      <c r="C393" s="98">
        <v>44266</v>
      </c>
      <c r="D393" s="99">
        <v>10.452999999999999</v>
      </c>
    </row>
    <row r="394" spans="3:4">
      <c r="C394" s="98">
        <v>44267</v>
      </c>
      <c r="D394" s="99">
        <v>10.814</v>
      </c>
    </row>
    <row r="395" spans="3:4">
      <c r="C395" s="98">
        <v>44268</v>
      </c>
      <c r="D395" s="99">
        <v>10.726000000000001</v>
      </c>
    </row>
    <row r="396" spans="3:4">
      <c r="C396" s="98">
        <v>44269</v>
      </c>
      <c r="D396" s="99">
        <v>10.73</v>
      </c>
    </row>
    <row r="397" spans="3:4">
      <c r="C397" s="98">
        <v>44270</v>
      </c>
      <c r="D397" s="99">
        <v>10.73</v>
      </c>
    </row>
    <row r="398" spans="3:4">
      <c r="C398" s="98">
        <v>44271</v>
      </c>
      <c r="D398" s="99">
        <v>11.055</v>
      </c>
    </row>
    <row r="399" spans="3:4">
      <c r="C399" s="98">
        <v>44272</v>
      </c>
      <c r="D399" s="99">
        <v>11.144</v>
      </c>
    </row>
    <row r="400" spans="3:4">
      <c r="C400" s="98">
        <v>44273</v>
      </c>
      <c r="D400" s="99">
        <v>11.163</v>
      </c>
    </row>
    <row r="401" spans="3:4">
      <c r="C401" s="98">
        <v>44274</v>
      </c>
      <c r="D401" s="99">
        <v>10.685</v>
      </c>
    </row>
    <row r="402" spans="3:4">
      <c r="C402" s="98">
        <v>44275</v>
      </c>
      <c r="D402" s="99">
        <v>10.715</v>
      </c>
    </row>
    <row r="403" spans="3:4">
      <c r="C403" s="98">
        <v>44276</v>
      </c>
      <c r="D403" s="99">
        <v>10.715</v>
      </c>
    </row>
    <row r="404" spans="3:4">
      <c r="C404" s="98">
        <v>44277</v>
      </c>
      <c r="D404" s="99">
        <v>10.773999999999999</v>
      </c>
    </row>
    <row r="405" spans="3:4">
      <c r="C405" s="98">
        <v>44278</v>
      </c>
      <c r="D405" s="99">
        <v>11.004</v>
      </c>
    </row>
    <row r="406" spans="3:4">
      <c r="C406" s="98">
        <v>44279</v>
      </c>
      <c r="D406" s="99">
        <v>11.032999999999999</v>
      </c>
    </row>
    <row r="407" spans="3:4">
      <c r="C407" s="98">
        <v>44280</v>
      </c>
      <c r="D407" s="99">
        <v>10.693</v>
      </c>
    </row>
    <row r="408" spans="3:4">
      <c r="C408" s="98">
        <v>44281</v>
      </c>
      <c r="D408" s="99">
        <v>10.634</v>
      </c>
    </row>
    <row r="409" spans="3:4">
      <c r="C409" s="98">
        <v>44282</v>
      </c>
      <c r="D409" s="99">
        <v>10.794</v>
      </c>
    </row>
    <row r="410" spans="3:4">
      <c r="C410" s="98">
        <v>44284</v>
      </c>
      <c r="D410" s="99">
        <v>10.872999999999999</v>
      </c>
    </row>
    <row r="411" spans="3:4">
      <c r="C411" s="98">
        <v>44285</v>
      </c>
      <c r="D411" s="99">
        <v>10.984</v>
      </c>
    </row>
    <row r="412" spans="3:4">
      <c r="C412" s="98">
        <v>44286</v>
      </c>
      <c r="D412" s="99">
        <v>10.961</v>
      </c>
    </row>
    <row r="413" spans="3:4">
      <c r="C413" s="98">
        <v>44287</v>
      </c>
      <c r="D413" s="99">
        <v>11.359</v>
      </c>
    </row>
    <row r="414" spans="3:4">
      <c r="C414" s="98">
        <v>44292</v>
      </c>
      <c r="D414" s="99">
        <v>11.861000000000001</v>
      </c>
    </row>
    <row r="415" spans="3:4">
      <c r="C415" s="98">
        <v>44293</v>
      </c>
      <c r="D415" s="99">
        <v>11.667999999999999</v>
      </c>
    </row>
    <row r="416" spans="3:4">
      <c r="C416" s="98">
        <v>44294</v>
      </c>
      <c r="D416" s="99">
        <v>11.885999999999999</v>
      </c>
    </row>
    <row r="417" spans="3:4">
      <c r="C417" s="98">
        <v>44295</v>
      </c>
      <c r="D417" s="99">
        <v>12.015000000000001</v>
      </c>
    </row>
    <row r="418" spans="3:4">
      <c r="C418" s="98">
        <v>44296</v>
      </c>
      <c r="D418" s="99">
        <v>12.053000000000001</v>
      </c>
    </row>
    <row r="419" spans="3:4">
      <c r="C419" s="98">
        <v>44297</v>
      </c>
      <c r="D419" s="99">
        <v>12.053000000000001</v>
      </c>
    </row>
    <row r="420" spans="3:4">
      <c r="C420" s="98">
        <v>44298</v>
      </c>
      <c r="D420" s="99">
        <v>12.053000000000001</v>
      </c>
    </row>
    <row r="421" spans="3:4">
      <c r="C421" s="98">
        <v>44299</v>
      </c>
      <c r="D421" s="99">
        <v>12.728</v>
      </c>
    </row>
    <row r="422" spans="3:4">
      <c r="C422" s="98">
        <v>44300</v>
      </c>
      <c r="D422" s="99">
        <v>13.048</v>
      </c>
    </row>
    <row r="423" spans="3:4">
      <c r="C423" s="98">
        <v>44301</v>
      </c>
      <c r="D423" s="99">
        <v>12.753</v>
      </c>
    </row>
    <row r="424" spans="3:4">
      <c r="C424" s="98">
        <v>44302</v>
      </c>
      <c r="D424" s="99">
        <v>13.448</v>
      </c>
    </row>
    <row r="425" spans="3:4">
      <c r="C425" s="98">
        <v>44303</v>
      </c>
      <c r="D425" s="99">
        <v>13.238</v>
      </c>
    </row>
    <row r="426" spans="3:4">
      <c r="C426" s="98">
        <v>44304</v>
      </c>
      <c r="D426" s="99">
        <v>13.238</v>
      </c>
    </row>
    <row r="427" spans="3:4">
      <c r="C427" s="98">
        <v>44305</v>
      </c>
      <c r="D427" s="99">
        <v>13.238</v>
      </c>
    </row>
    <row r="428" spans="3:4">
      <c r="C428" s="98">
        <v>44306</v>
      </c>
      <c r="D428" s="99">
        <v>12.728</v>
      </c>
    </row>
    <row r="429" spans="3:4">
      <c r="C429" s="98">
        <v>44307</v>
      </c>
      <c r="D429" s="99">
        <v>12.5</v>
      </c>
    </row>
    <row r="430" spans="3:4">
      <c r="C430" s="98">
        <v>44308</v>
      </c>
      <c r="D430" s="99">
        <v>12.7</v>
      </c>
    </row>
    <row r="431" spans="3:4">
      <c r="C431" s="98">
        <v>44309</v>
      </c>
      <c r="D431" s="99">
        <v>12.305999999999999</v>
      </c>
    </row>
    <row r="432" spans="3:4">
      <c r="C432" s="98">
        <v>44310</v>
      </c>
      <c r="D432" s="99">
        <v>12.573</v>
      </c>
    </row>
    <row r="433" spans="3:4">
      <c r="C433" s="98">
        <v>44311</v>
      </c>
      <c r="D433" s="99">
        <v>12.573</v>
      </c>
    </row>
    <row r="434" spans="3:4">
      <c r="C434" s="98">
        <v>44312</v>
      </c>
      <c r="D434" s="99">
        <v>12.573</v>
      </c>
    </row>
    <row r="435" spans="3:4">
      <c r="C435" s="98">
        <v>44313</v>
      </c>
      <c r="D435" s="99">
        <v>12.768000000000001</v>
      </c>
    </row>
    <row r="436" spans="3:4">
      <c r="C436" s="98">
        <v>44314</v>
      </c>
      <c r="D436" s="99">
        <v>12.698</v>
      </c>
    </row>
    <row r="437" spans="3:4">
      <c r="C437" s="98">
        <v>44315</v>
      </c>
      <c r="D437" s="99">
        <v>12.577999999999999</v>
      </c>
    </row>
    <row r="438" spans="3:4">
      <c r="C438" s="98">
        <v>44316</v>
      </c>
      <c r="D438" s="99">
        <v>12.58</v>
      </c>
    </row>
    <row r="439" spans="3:4">
      <c r="C439" s="98">
        <v>44319</v>
      </c>
      <c r="D439" s="99">
        <v>12.468</v>
      </c>
    </row>
    <row r="440" spans="3:4">
      <c r="C440" s="98">
        <v>44320</v>
      </c>
      <c r="D440" s="99">
        <v>12.279</v>
      </c>
    </row>
    <row r="441" spans="3:4">
      <c r="C441" s="98">
        <v>44321</v>
      </c>
      <c r="D441" s="99">
        <v>12.028</v>
      </c>
    </row>
    <row r="442" spans="3:4">
      <c r="C442" s="98">
        <v>44322</v>
      </c>
      <c r="D442" s="99">
        <v>11.99</v>
      </c>
    </row>
    <row r="443" spans="3:4">
      <c r="C443" s="98">
        <v>44323</v>
      </c>
      <c r="D443" s="99">
        <v>12.010999999999999</v>
      </c>
    </row>
    <row r="444" spans="3:4">
      <c r="C444" s="98">
        <v>44324</v>
      </c>
      <c r="D444" s="99">
        <v>12.141</v>
      </c>
    </row>
    <row r="445" spans="3:4">
      <c r="C445" s="98">
        <v>44325</v>
      </c>
      <c r="D445" s="99">
        <v>12.141</v>
      </c>
    </row>
    <row r="446" spans="3:4">
      <c r="C446" s="98">
        <v>44326</v>
      </c>
      <c r="D446" s="99">
        <v>12.141</v>
      </c>
    </row>
    <row r="447" spans="3:4">
      <c r="C447" s="98">
        <v>44327</v>
      </c>
      <c r="D447" s="99">
        <v>11.699</v>
      </c>
    </row>
    <row r="448" spans="3:4">
      <c r="C448" s="98">
        <v>44328</v>
      </c>
      <c r="D448" s="99">
        <v>11.731</v>
      </c>
    </row>
    <row r="449" spans="3:4">
      <c r="C449" s="98">
        <v>44329</v>
      </c>
      <c r="D449" s="99">
        <v>11.35</v>
      </c>
    </row>
    <row r="450" spans="3:4">
      <c r="C450" s="98">
        <v>44330</v>
      </c>
      <c r="D450" s="99">
        <v>11.273999999999999</v>
      </c>
    </row>
    <row r="451" spans="3:4">
      <c r="C451" s="98">
        <v>44331</v>
      </c>
      <c r="D451" s="99">
        <v>11.706</v>
      </c>
    </row>
    <row r="452" spans="3:4">
      <c r="C452" s="98">
        <v>44332</v>
      </c>
      <c r="D452" s="99">
        <v>11.766</v>
      </c>
    </row>
    <row r="453" spans="3:4">
      <c r="C453" s="98">
        <v>44333</v>
      </c>
      <c r="D453" s="99">
        <v>11.766</v>
      </c>
    </row>
    <row r="454" spans="3:4">
      <c r="C454" s="98">
        <v>44334</v>
      </c>
      <c r="D454" s="99">
        <v>11.638</v>
      </c>
    </row>
    <row r="455" spans="3:4">
      <c r="C455" s="98">
        <v>44335</v>
      </c>
      <c r="D455" s="99">
        <v>11.406000000000001</v>
      </c>
    </row>
    <row r="456" spans="3:4">
      <c r="C456" s="98">
        <v>44336</v>
      </c>
      <c r="D456" s="99">
        <v>11.519</v>
      </c>
    </row>
    <row r="457" spans="3:4">
      <c r="C457" s="98">
        <v>44337</v>
      </c>
      <c r="D457" s="99">
        <v>11.917999999999999</v>
      </c>
    </row>
    <row r="458" spans="3:4">
      <c r="C458" s="98">
        <v>44340</v>
      </c>
      <c r="D458" s="99">
        <v>12.285</v>
      </c>
    </row>
    <row r="459" spans="3:4">
      <c r="C459" s="98">
        <v>44341</v>
      </c>
      <c r="D459" s="99">
        <v>12.792999999999999</v>
      </c>
    </row>
    <row r="460" spans="3:4">
      <c r="C460" s="98">
        <v>44342</v>
      </c>
      <c r="D460" s="99">
        <v>12.73</v>
      </c>
    </row>
    <row r="461" spans="3:4">
      <c r="C461" s="98">
        <v>44343</v>
      </c>
      <c r="D461" s="99">
        <v>12.74</v>
      </c>
    </row>
    <row r="462" spans="3:4">
      <c r="C462" s="98">
        <v>44344</v>
      </c>
      <c r="D462" s="99">
        <v>12.723000000000001</v>
      </c>
    </row>
    <row r="463" spans="3:4">
      <c r="C463" s="98">
        <v>44345</v>
      </c>
      <c r="D463" s="99">
        <v>13.298</v>
      </c>
    </row>
    <row r="464" spans="3:4">
      <c r="C464" s="98">
        <v>44346</v>
      </c>
      <c r="D464" s="99">
        <v>13.303000000000001</v>
      </c>
    </row>
    <row r="465" spans="3:4">
      <c r="C465" s="98">
        <v>44347</v>
      </c>
      <c r="D465" s="99">
        <v>13.303000000000001</v>
      </c>
    </row>
    <row r="466" spans="3:4">
      <c r="C466" s="98">
        <v>44348</v>
      </c>
      <c r="D466" s="99">
        <v>13.27</v>
      </c>
    </row>
    <row r="467" spans="3:4">
      <c r="C467" s="98">
        <v>44349</v>
      </c>
      <c r="D467" s="99">
        <v>13.223000000000001</v>
      </c>
    </row>
    <row r="468" spans="3:4">
      <c r="C468" s="98">
        <v>44350</v>
      </c>
      <c r="D468" s="99">
        <v>13.79</v>
      </c>
    </row>
    <row r="469" spans="3:4">
      <c r="C469" s="98">
        <v>44351</v>
      </c>
      <c r="D469" s="99">
        <v>13.943</v>
      </c>
    </row>
    <row r="470" spans="3:4">
      <c r="C470" s="98">
        <v>44352</v>
      </c>
      <c r="D470" s="99">
        <v>14.425000000000001</v>
      </c>
    </row>
    <row r="471" spans="3:4">
      <c r="C471" s="98">
        <v>44354</v>
      </c>
      <c r="D471" s="99">
        <v>14.44</v>
      </c>
    </row>
    <row r="472" spans="3:4">
      <c r="C472" s="98">
        <v>44355</v>
      </c>
      <c r="D472" s="99">
        <v>14.398</v>
      </c>
    </row>
    <row r="473" spans="3:4">
      <c r="C473" s="98">
        <v>44356</v>
      </c>
      <c r="D473" s="99">
        <v>14.31</v>
      </c>
    </row>
    <row r="474" spans="3:4">
      <c r="C474" s="98">
        <v>44357</v>
      </c>
      <c r="D474" s="99">
        <v>14.208</v>
      </c>
    </row>
    <row r="475" spans="3:4">
      <c r="C475" s="98">
        <v>44358</v>
      </c>
      <c r="D475" s="99">
        <v>14.282999999999999</v>
      </c>
    </row>
    <row r="476" spans="3:4">
      <c r="C476" s="98">
        <v>44359</v>
      </c>
      <c r="D476" s="99">
        <v>14.712999999999999</v>
      </c>
    </row>
    <row r="477" spans="3:4">
      <c r="C477" s="98">
        <v>44360</v>
      </c>
      <c r="D477" s="99">
        <v>14.712999999999999</v>
      </c>
    </row>
    <row r="478" spans="3:4">
      <c r="C478" s="98">
        <v>44361</v>
      </c>
      <c r="D478" s="99">
        <v>14.712999999999999</v>
      </c>
    </row>
    <row r="479" spans="3:4">
      <c r="C479" s="98">
        <v>44362</v>
      </c>
      <c r="D479" s="99">
        <v>14.84</v>
      </c>
    </row>
    <row r="480" spans="3:4">
      <c r="C480" s="98">
        <v>44363</v>
      </c>
      <c r="D480" s="99">
        <v>14.62</v>
      </c>
    </row>
    <row r="481" spans="3:4">
      <c r="C481" s="98">
        <v>44364</v>
      </c>
      <c r="D481" s="99">
        <v>14.733000000000001</v>
      </c>
    </row>
    <row r="482" spans="3:4">
      <c r="C482" s="98">
        <v>44365</v>
      </c>
      <c r="D482" s="99">
        <v>15.833</v>
      </c>
    </row>
    <row r="483" spans="3:4">
      <c r="C483" s="98">
        <v>44366</v>
      </c>
      <c r="D483" s="99">
        <v>15.675000000000001</v>
      </c>
    </row>
    <row r="484" spans="3:4">
      <c r="C484" s="98">
        <v>44367</v>
      </c>
      <c r="D484" s="99">
        <v>15.653</v>
      </c>
    </row>
    <row r="485" spans="3:4">
      <c r="C485" s="98">
        <v>44368</v>
      </c>
      <c r="D485" s="99">
        <v>15.698</v>
      </c>
    </row>
    <row r="486" spans="3:4">
      <c r="C486" s="98">
        <v>44369</v>
      </c>
      <c r="D486" s="99">
        <v>15.458</v>
      </c>
    </row>
    <row r="487" spans="3:4">
      <c r="C487" s="98">
        <v>44370</v>
      </c>
      <c r="D487" s="99">
        <v>15.878</v>
      </c>
    </row>
    <row r="488" spans="3:4">
      <c r="C488" s="98">
        <v>44371</v>
      </c>
      <c r="D488" s="99">
        <v>15.99</v>
      </c>
    </row>
    <row r="489" spans="3:4">
      <c r="C489" s="98">
        <v>44372</v>
      </c>
      <c r="D489" s="99">
        <v>16.062999999999999</v>
      </c>
    </row>
    <row r="490" spans="3:4">
      <c r="C490" s="98">
        <v>44373</v>
      </c>
      <c r="D490" s="99">
        <v>15.893000000000001</v>
      </c>
    </row>
    <row r="491" spans="3:4">
      <c r="C491" s="98">
        <v>44374</v>
      </c>
      <c r="D491" s="99">
        <v>15.91</v>
      </c>
    </row>
    <row r="492" spans="3:4">
      <c r="C492" s="98">
        <v>44375</v>
      </c>
      <c r="D492" s="99">
        <v>16.018000000000001</v>
      </c>
    </row>
    <row r="493" spans="3:4">
      <c r="C493" s="98">
        <v>44376</v>
      </c>
      <c r="D493" s="99">
        <v>16.753</v>
      </c>
    </row>
    <row r="494" spans="3:4">
      <c r="C494" s="98">
        <v>44377</v>
      </c>
      <c r="D494" s="99">
        <v>16.850000000000001</v>
      </c>
    </row>
    <row r="495" spans="3:4">
      <c r="C495" s="98">
        <v>44378</v>
      </c>
      <c r="D495" s="99">
        <v>16.905000000000001</v>
      </c>
    </row>
    <row r="496" spans="3:4">
      <c r="C496" s="98">
        <v>44379</v>
      </c>
      <c r="D496" s="99">
        <v>16.984999999999999</v>
      </c>
    </row>
    <row r="497" spans="3:4">
      <c r="C497" s="98">
        <v>44380</v>
      </c>
      <c r="D497" s="99">
        <v>17.22</v>
      </c>
    </row>
    <row r="498" spans="3:4">
      <c r="C498" s="98">
        <v>44381</v>
      </c>
      <c r="D498" s="99">
        <v>17.242999999999999</v>
      </c>
    </row>
    <row r="499" spans="3:4">
      <c r="C499" s="98">
        <v>44382</v>
      </c>
      <c r="D499" s="99">
        <v>17.399999999999999</v>
      </c>
    </row>
    <row r="500" spans="3:4">
      <c r="C500" s="98">
        <v>44383</v>
      </c>
      <c r="D500" s="99">
        <v>17.414999999999999</v>
      </c>
    </row>
    <row r="501" spans="3:4">
      <c r="C501" s="98">
        <v>44384</v>
      </c>
      <c r="D501" s="99">
        <v>17.510000000000002</v>
      </c>
    </row>
    <row r="502" spans="3:4">
      <c r="C502" s="98">
        <v>44385</v>
      </c>
      <c r="D502" s="99">
        <v>17.238</v>
      </c>
    </row>
    <row r="503" spans="3:4">
      <c r="C503" s="98">
        <v>44386</v>
      </c>
      <c r="D503" s="99">
        <v>16.773</v>
      </c>
    </row>
    <row r="504" spans="3:4">
      <c r="C504" s="98">
        <v>44387</v>
      </c>
      <c r="D504" s="99">
        <v>16.824999999999999</v>
      </c>
    </row>
    <row r="505" spans="3:4">
      <c r="C505" s="98">
        <v>44388</v>
      </c>
      <c r="D505" s="99">
        <v>16.838000000000001</v>
      </c>
    </row>
    <row r="506" spans="3:4">
      <c r="C506" s="98">
        <v>44389</v>
      </c>
      <c r="D506" s="99">
        <v>16.899999999999999</v>
      </c>
    </row>
    <row r="507" spans="3:4">
      <c r="C507" s="98">
        <v>44390</v>
      </c>
      <c r="D507" s="99">
        <v>17.283000000000001</v>
      </c>
    </row>
    <row r="508" spans="3:4">
      <c r="C508" s="98">
        <v>44391</v>
      </c>
      <c r="D508" s="99">
        <v>17.14</v>
      </c>
    </row>
    <row r="509" spans="3:4">
      <c r="C509" s="98">
        <v>44392</v>
      </c>
      <c r="D509" s="99">
        <v>16.812999999999999</v>
      </c>
    </row>
    <row r="510" spans="3:4">
      <c r="C510" s="98">
        <v>44393</v>
      </c>
      <c r="D510" s="99">
        <v>15.943</v>
      </c>
    </row>
    <row r="511" spans="3:4">
      <c r="C511" s="98">
        <v>44394</v>
      </c>
      <c r="D511" s="99">
        <v>15.355</v>
      </c>
    </row>
    <row r="512" spans="3:4">
      <c r="C512" s="98">
        <v>44395</v>
      </c>
      <c r="D512" s="99">
        <v>15.29</v>
      </c>
    </row>
    <row r="513" spans="3:4">
      <c r="C513" s="98">
        <v>44396</v>
      </c>
      <c r="D513" s="99">
        <v>15.353</v>
      </c>
    </row>
    <row r="514" spans="3:4">
      <c r="C514" s="98">
        <v>44397</v>
      </c>
      <c r="D514" s="99">
        <v>16.102</v>
      </c>
    </row>
    <row r="515" spans="3:4">
      <c r="C515" s="98">
        <v>44398</v>
      </c>
      <c r="D515" s="99">
        <v>16.05</v>
      </c>
    </row>
    <row r="516" spans="3:4">
      <c r="C516" s="98">
        <v>44399</v>
      </c>
      <c r="D516" s="99">
        <v>16.527999999999999</v>
      </c>
    </row>
    <row r="517" spans="3:4">
      <c r="C517" s="98">
        <v>44400</v>
      </c>
      <c r="D517" s="99">
        <v>16.794</v>
      </c>
    </row>
    <row r="518" spans="3:4">
      <c r="C518" s="98">
        <v>44401</v>
      </c>
      <c r="D518" s="99">
        <v>16.544</v>
      </c>
    </row>
    <row r="519" spans="3:4">
      <c r="C519" s="98">
        <v>44402</v>
      </c>
      <c r="D519" s="99">
        <v>16.481999999999999</v>
      </c>
    </row>
    <row r="520" spans="3:4">
      <c r="C520" s="98">
        <v>44403</v>
      </c>
      <c r="D520" s="99">
        <v>16.603999999999999</v>
      </c>
    </row>
    <row r="521" spans="3:4">
      <c r="C521" s="98">
        <v>44404</v>
      </c>
      <c r="D521" s="99">
        <v>16.213999999999999</v>
      </c>
    </row>
    <row r="522" spans="3:4">
      <c r="C522" s="98">
        <v>44405</v>
      </c>
      <c r="D522" s="99">
        <v>16.2</v>
      </c>
    </row>
    <row r="523" spans="3:4">
      <c r="C523" s="98">
        <v>44406</v>
      </c>
      <c r="D523" s="99">
        <v>16.393999999999998</v>
      </c>
    </row>
    <row r="524" spans="3:4">
      <c r="C524" s="98">
        <v>44407</v>
      </c>
      <c r="D524" s="99">
        <v>16.29</v>
      </c>
    </row>
    <row r="525" spans="3:4">
      <c r="C525" s="98">
        <v>44408</v>
      </c>
      <c r="D525" s="99">
        <v>16.408000000000001</v>
      </c>
    </row>
    <row r="526" spans="3:4">
      <c r="C526" s="98">
        <v>44409</v>
      </c>
      <c r="D526" s="99">
        <v>16.327999999999999</v>
      </c>
    </row>
    <row r="527" spans="3:4">
      <c r="C527" s="98">
        <v>44410</v>
      </c>
      <c r="D527" s="99">
        <v>16.332000000000001</v>
      </c>
    </row>
    <row r="528" spans="3:4">
      <c r="C528" s="98">
        <v>44411</v>
      </c>
      <c r="D528" s="99">
        <v>16.579999999999998</v>
      </c>
    </row>
    <row r="529" spans="3:4">
      <c r="C529" s="98">
        <v>44412</v>
      </c>
      <c r="D529" s="99">
        <v>16.568000000000001</v>
      </c>
    </row>
    <row r="530" spans="3:4">
      <c r="C530" s="98">
        <v>44413</v>
      </c>
      <c r="D530" s="99">
        <v>17.123999999999999</v>
      </c>
    </row>
    <row r="531" spans="3:4">
      <c r="C531" s="98">
        <v>44414</v>
      </c>
      <c r="D531" s="99">
        <v>17.405999999999999</v>
      </c>
    </row>
    <row r="532" spans="3:4">
      <c r="C532" s="98">
        <v>44415</v>
      </c>
      <c r="D532" s="99">
        <v>17.265999999999998</v>
      </c>
    </row>
    <row r="533" spans="3:4">
      <c r="C533" s="98">
        <v>44416</v>
      </c>
      <c r="D533" s="99">
        <v>17.256</v>
      </c>
    </row>
    <row r="534" spans="3:4">
      <c r="C534" s="98">
        <v>44417</v>
      </c>
      <c r="D534" s="99">
        <v>17.335999999999999</v>
      </c>
    </row>
    <row r="535" spans="3:4">
      <c r="C535" s="98">
        <v>44418</v>
      </c>
      <c r="D535" s="99">
        <v>17.23</v>
      </c>
    </row>
    <row r="536" spans="3:4">
      <c r="C536" s="98">
        <v>44419</v>
      </c>
      <c r="D536" s="99">
        <v>17.001999999999999</v>
      </c>
    </row>
    <row r="537" spans="3:4">
      <c r="C537" s="98">
        <v>44420</v>
      </c>
      <c r="D537" s="99">
        <v>16.696000000000002</v>
      </c>
    </row>
    <row r="538" spans="3:4">
      <c r="C538" s="98">
        <v>44421</v>
      </c>
      <c r="D538" s="99">
        <v>16.91</v>
      </c>
    </row>
    <row r="539" spans="3:4">
      <c r="C539" s="98">
        <v>44422</v>
      </c>
      <c r="D539" s="99">
        <v>17.077999999999999</v>
      </c>
    </row>
    <row r="540" spans="3:4">
      <c r="C540" s="98">
        <v>44423</v>
      </c>
      <c r="D540" s="99">
        <v>17.082000000000001</v>
      </c>
    </row>
    <row r="541" spans="3:4">
      <c r="C541" s="98">
        <v>44424</v>
      </c>
      <c r="D541" s="99">
        <v>17.05</v>
      </c>
    </row>
    <row r="542" spans="3:4">
      <c r="C542" s="98">
        <v>44425</v>
      </c>
      <c r="D542" s="99">
        <v>16.835999999999999</v>
      </c>
    </row>
    <row r="543" spans="3:4">
      <c r="C543" s="98">
        <v>44426</v>
      </c>
      <c r="D543" s="99">
        <v>16.536000000000001</v>
      </c>
    </row>
    <row r="544" spans="3:4">
      <c r="C544" s="98">
        <v>44427</v>
      </c>
      <c r="D544" s="99">
        <v>16.611999999999998</v>
      </c>
    </row>
    <row r="545" spans="3:4">
      <c r="C545" s="98">
        <v>44428</v>
      </c>
      <c r="D545" s="99">
        <v>16.981999999999999</v>
      </c>
    </row>
    <row r="546" spans="3:4">
      <c r="C546" s="98">
        <v>44429</v>
      </c>
      <c r="D546" s="99">
        <v>17.77</v>
      </c>
    </row>
    <row r="547" spans="3:4">
      <c r="C547" s="98">
        <v>44430</v>
      </c>
      <c r="D547" s="99">
        <v>17.797999999999998</v>
      </c>
    </row>
    <row r="548" spans="3:4">
      <c r="C548" s="98">
        <v>44431</v>
      </c>
      <c r="D548" s="99">
        <v>17.82</v>
      </c>
    </row>
    <row r="549" spans="3:4">
      <c r="C549" s="98">
        <v>44432</v>
      </c>
      <c r="D549" s="99">
        <v>18.643999999999998</v>
      </c>
    </row>
    <row r="550" spans="3:4">
      <c r="C550" s="98">
        <v>44433</v>
      </c>
      <c r="D550" s="99">
        <v>18.45</v>
      </c>
    </row>
    <row r="551" spans="3:4">
      <c r="C551" s="98">
        <v>44434</v>
      </c>
      <c r="D551" s="99">
        <v>18.852</v>
      </c>
    </row>
    <row r="552" spans="3:4">
      <c r="C552" s="98">
        <v>44435</v>
      </c>
      <c r="D552" s="99">
        <v>18.7</v>
      </c>
    </row>
    <row r="553" spans="3:4">
      <c r="C553" s="98">
        <v>44436</v>
      </c>
      <c r="D553" s="99">
        <v>19.09</v>
      </c>
    </row>
    <row r="554" spans="3:4">
      <c r="C554" s="98">
        <v>44437</v>
      </c>
      <c r="D554" s="99">
        <v>19.079999999999998</v>
      </c>
    </row>
    <row r="555" spans="3:4">
      <c r="C555" s="98">
        <v>44438</v>
      </c>
      <c r="D555" s="99">
        <v>19.265999999999998</v>
      </c>
    </row>
    <row r="556" spans="3:4">
      <c r="C556" s="98">
        <v>44439</v>
      </c>
      <c r="D556" s="99">
        <v>19.172000000000001</v>
      </c>
    </row>
    <row r="557" spans="3:4">
      <c r="C557" s="98">
        <v>44440</v>
      </c>
      <c r="D557" s="99">
        <v>18.986000000000001</v>
      </c>
    </row>
    <row r="558" spans="3:4">
      <c r="C558" s="98">
        <v>44441</v>
      </c>
      <c r="D558" s="99">
        <v>18.902000000000001</v>
      </c>
    </row>
    <row r="559" spans="3:4">
      <c r="C559" s="98">
        <v>44442</v>
      </c>
      <c r="D559" s="99">
        <v>18.802</v>
      </c>
    </row>
    <row r="560" spans="3:4">
      <c r="C560" s="98">
        <v>44443</v>
      </c>
      <c r="D560" s="99">
        <v>19.198</v>
      </c>
    </row>
    <row r="561" spans="3:4">
      <c r="C561" s="98">
        <v>44444</v>
      </c>
      <c r="D561" s="99">
        <v>19.225999999999999</v>
      </c>
    </row>
    <row r="562" spans="3:4">
      <c r="C562" s="98">
        <v>44445</v>
      </c>
      <c r="D562" s="99">
        <v>19.378</v>
      </c>
    </row>
    <row r="563" spans="3:4">
      <c r="C563" s="98">
        <v>44446</v>
      </c>
      <c r="D563" s="99">
        <v>19.385999999999999</v>
      </c>
    </row>
    <row r="564" spans="3:4">
      <c r="C564" s="98">
        <v>44447</v>
      </c>
      <c r="D564" s="99">
        <v>19.015999999999998</v>
      </c>
    </row>
    <row r="565" spans="3:4">
      <c r="C565" s="98">
        <v>44448</v>
      </c>
      <c r="D565" s="99">
        <v>18.72</v>
      </c>
    </row>
    <row r="566" spans="3:4">
      <c r="C566" s="98">
        <v>44449</v>
      </c>
      <c r="D566" s="99">
        <v>18.71</v>
      </c>
    </row>
    <row r="567" spans="3:4">
      <c r="C567" s="98">
        <v>44450</v>
      </c>
      <c r="D567" s="99">
        <v>19</v>
      </c>
    </row>
    <row r="568" spans="3:4">
      <c r="C568" s="98">
        <v>44451</v>
      </c>
      <c r="D568" s="99">
        <v>19</v>
      </c>
    </row>
    <row r="569" spans="3:4">
      <c r="C569" s="98">
        <v>44452</v>
      </c>
      <c r="D569" s="99">
        <v>19.202000000000002</v>
      </c>
    </row>
    <row r="570" spans="3:4">
      <c r="C570" s="98">
        <v>44453</v>
      </c>
      <c r="D570" s="99">
        <v>18.718</v>
      </c>
    </row>
    <row r="571" spans="3:4">
      <c r="C571" s="98">
        <v>44454</v>
      </c>
      <c r="D571" s="99">
        <v>18.846</v>
      </c>
    </row>
    <row r="572" spans="3:4">
      <c r="C572" s="98">
        <v>44455</v>
      </c>
      <c r="D572" s="99">
        <v>18.858000000000001</v>
      </c>
    </row>
    <row r="573" spans="3:4">
      <c r="C573" s="98">
        <v>44456</v>
      </c>
      <c r="D573" s="99">
        <v>18.826000000000001</v>
      </c>
    </row>
    <row r="574" spans="3:4">
      <c r="C574" s="98">
        <v>44457</v>
      </c>
      <c r="D574" s="99">
        <v>18.617999999999999</v>
      </c>
    </row>
    <row r="575" spans="3:4">
      <c r="C575" s="98">
        <v>44458</v>
      </c>
      <c r="D575" s="99">
        <v>18.611999999999998</v>
      </c>
    </row>
    <row r="576" spans="3:4">
      <c r="C576" s="98">
        <v>44459</v>
      </c>
      <c r="D576" s="99">
        <v>18.54</v>
      </c>
    </row>
    <row r="577" spans="3:4">
      <c r="C577" s="98">
        <v>44460</v>
      </c>
      <c r="D577" s="99">
        <v>18.052</v>
      </c>
    </row>
    <row r="578" spans="3:4">
      <c r="C578" s="98">
        <v>44461</v>
      </c>
      <c r="D578" s="99">
        <v>17.998000000000001</v>
      </c>
    </row>
    <row r="579" spans="3:4">
      <c r="C579" s="98">
        <v>44462</v>
      </c>
      <c r="D579" s="99">
        <v>18.818000000000001</v>
      </c>
    </row>
    <row r="580" spans="3:4">
      <c r="C580" s="98">
        <v>44463</v>
      </c>
      <c r="D580" s="99">
        <v>19.059999999999999</v>
      </c>
    </row>
    <row r="581" spans="3:4">
      <c r="C581" s="98">
        <v>44464</v>
      </c>
      <c r="D581" s="99">
        <v>18.794</v>
      </c>
    </row>
    <row r="582" spans="3:4">
      <c r="C582" s="98">
        <v>44465</v>
      </c>
      <c r="D582" s="99">
        <v>18.776</v>
      </c>
    </row>
    <row r="583" spans="3:4">
      <c r="C583" s="98">
        <v>44466</v>
      </c>
      <c r="D583" s="99">
        <v>18.852</v>
      </c>
    </row>
    <row r="584" spans="3:4">
      <c r="C584" s="98">
        <v>44467</v>
      </c>
      <c r="D584" s="99">
        <v>18.367999999999999</v>
      </c>
    </row>
    <row r="585" spans="3:4">
      <c r="C585" s="98">
        <v>44468</v>
      </c>
      <c r="D585" s="99">
        <v>17.794</v>
      </c>
    </row>
    <row r="586" spans="3:4">
      <c r="C586" s="98">
        <v>44469</v>
      </c>
      <c r="D586" s="99">
        <v>17.899999999999999</v>
      </c>
    </row>
    <row r="587" spans="3:4">
      <c r="C587" s="98">
        <v>44470</v>
      </c>
      <c r="D587" s="99">
        <v>17.806000000000001</v>
      </c>
    </row>
    <row r="588" spans="3:4">
      <c r="C588" s="98">
        <v>44471</v>
      </c>
      <c r="D588" s="99">
        <v>17.861999999999998</v>
      </c>
    </row>
    <row r="589" spans="3:4">
      <c r="C589" s="98">
        <v>44472</v>
      </c>
      <c r="D589" s="99">
        <v>17.861999999999998</v>
      </c>
    </row>
    <row r="590" spans="3:4">
      <c r="C590" s="98">
        <v>44473</v>
      </c>
      <c r="D590" s="99">
        <v>17.876000000000001</v>
      </c>
    </row>
    <row r="591" spans="3:4">
      <c r="C591" s="98">
        <v>44474</v>
      </c>
      <c r="D591" s="99">
        <v>17.03</v>
      </c>
    </row>
    <row r="592" spans="3:4">
      <c r="C592" s="98">
        <v>44475</v>
      </c>
      <c r="D592" s="99">
        <v>17.489999999999998</v>
      </c>
    </row>
    <row r="593" spans="3:4">
      <c r="C593" s="98">
        <v>44476</v>
      </c>
      <c r="D593" s="99">
        <v>18.065999999999999</v>
      </c>
    </row>
    <row r="594" spans="3:4">
      <c r="C594" s="98">
        <v>44477</v>
      </c>
      <c r="D594" s="99">
        <v>18.2</v>
      </c>
    </row>
    <row r="595" spans="3:4">
      <c r="C595" s="98">
        <v>44478</v>
      </c>
      <c r="D595" s="99">
        <v>17.923999999999999</v>
      </c>
    </row>
    <row r="596" spans="3:4">
      <c r="C596" s="98">
        <v>44479</v>
      </c>
      <c r="D596" s="99">
        <v>17.922000000000001</v>
      </c>
    </row>
    <row r="597" spans="3:4">
      <c r="C597" s="98">
        <v>44480</v>
      </c>
      <c r="D597" s="99">
        <v>17.989999999999998</v>
      </c>
    </row>
    <row r="598" spans="3:4">
      <c r="C598" s="98">
        <v>44481</v>
      </c>
      <c r="D598" s="99">
        <v>17.751999999999999</v>
      </c>
    </row>
    <row r="599" spans="3:4">
      <c r="C599" s="98">
        <v>44482</v>
      </c>
      <c r="D599" s="99">
        <v>17.827999999999999</v>
      </c>
    </row>
    <row r="600" spans="3:4">
      <c r="C600" s="98">
        <v>44483</v>
      </c>
      <c r="D600" s="99">
        <v>18.173999999999999</v>
      </c>
    </row>
    <row r="601" spans="3:4">
      <c r="C601" s="98">
        <v>44484</v>
      </c>
      <c r="D601" s="99">
        <v>18.829999999999998</v>
      </c>
    </row>
    <row r="602" spans="3:4">
      <c r="C602" s="98">
        <v>44485</v>
      </c>
      <c r="D602" s="99">
        <v>18.803999999999998</v>
      </c>
    </row>
    <row r="603" spans="3:4">
      <c r="C603" s="98">
        <v>44486</v>
      </c>
      <c r="D603" s="99">
        <v>18.803999999999998</v>
      </c>
    </row>
    <row r="604" spans="3:4">
      <c r="C604" s="98">
        <v>44487</v>
      </c>
      <c r="D604" s="99">
        <v>18.788</v>
      </c>
    </row>
    <row r="605" spans="3:4">
      <c r="C605" s="98">
        <v>44488</v>
      </c>
      <c r="D605" s="99">
        <v>19.027999999999999</v>
      </c>
    </row>
    <row r="606" spans="3:4">
      <c r="C606" s="98">
        <v>44489</v>
      </c>
      <c r="D606" s="99">
        <v>19.134</v>
      </c>
    </row>
    <row r="607" spans="3:4">
      <c r="C607" s="98">
        <v>44490</v>
      </c>
      <c r="D607" s="99">
        <v>18.916</v>
      </c>
    </row>
    <row r="608" spans="3:4">
      <c r="C608" s="98">
        <v>44491</v>
      </c>
      <c r="D608" s="99">
        <v>19.437999999999999</v>
      </c>
    </row>
    <row r="609" spans="3:4">
      <c r="C609" s="98">
        <v>44494</v>
      </c>
      <c r="D609" s="99">
        <v>19.474</v>
      </c>
    </row>
    <row r="610" spans="3:4">
      <c r="C610" s="98">
        <v>44495</v>
      </c>
      <c r="D610" s="99">
        <v>19.986000000000001</v>
      </c>
    </row>
    <row r="611" spans="3:4">
      <c r="C611" s="98">
        <v>44496</v>
      </c>
      <c r="D611" s="99">
        <v>21.175000000000001</v>
      </c>
    </row>
    <row r="612" spans="3:4">
      <c r="C612" s="98">
        <v>44497</v>
      </c>
      <c r="D612" s="99">
        <v>21.05</v>
      </c>
    </row>
    <row r="613" spans="3:4">
      <c r="C613" s="98">
        <v>44498</v>
      </c>
      <c r="D613" s="99">
        <v>21.515000000000001</v>
      </c>
    </row>
    <row r="614" spans="3:4">
      <c r="C614" s="98">
        <v>44501</v>
      </c>
      <c r="D614" s="99">
        <v>22.135000000000002</v>
      </c>
    </row>
    <row r="615" spans="3:4">
      <c r="C615" s="98">
        <v>44502</v>
      </c>
      <c r="D615" s="99">
        <v>22.19</v>
      </c>
    </row>
    <row r="616" spans="3:4">
      <c r="C616" s="98">
        <v>44503</v>
      </c>
      <c r="D616" s="99">
        <v>22.79</v>
      </c>
    </row>
    <row r="617" spans="3:4">
      <c r="C617" s="98">
        <v>44504</v>
      </c>
      <c r="D617" s="99">
        <v>23.06</v>
      </c>
    </row>
    <row r="618" spans="3:4">
      <c r="C618" s="98">
        <v>44505</v>
      </c>
      <c r="D618" s="99">
        <v>25.605</v>
      </c>
    </row>
    <row r="619" spans="3:4">
      <c r="C619" s="98">
        <v>44506</v>
      </c>
      <c r="D619" s="99">
        <v>25.835000000000001</v>
      </c>
    </row>
    <row r="620" spans="3:4">
      <c r="C620" s="98">
        <v>44507</v>
      </c>
      <c r="D620" s="99">
        <v>26.225000000000001</v>
      </c>
    </row>
    <row r="621" spans="3:4">
      <c r="C621" s="98">
        <v>44508</v>
      </c>
      <c r="D621" s="99">
        <v>25.9</v>
      </c>
    </row>
    <row r="622" spans="3:4">
      <c r="C622" s="98">
        <v>44509</v>
      </c>
      <c r="D622" s="99">
        <v>26.704999999999998</v>
      </c>
    </row>
    <row r="623" spans="3:4">
      <c r="C623" s="98">
        <v>44510</v>
      </c>
      <c r="D623" s="99">
        <v>25.97</v>
      </c>
    </row>
    <row r="624" spans="3:4">
      <c r="C624" s="98">
        <v>44511</v>
      </c>
      <c r="D624" s="99">
        <v>25.95</v>
      </c>
    </row>
    <row r="625" spans="3:4">
      <c r="C625" s="98">
        <v>44512</v>
      </c>
      <c r="D625" s="99">
        <v>26.88</v>
      </c>
    </row>
    <row r="626" spans="3:4">
      <c r="C626" s="98">
        <v>44513</v>
      </c>
      <c r="D626" s="99">
        <v>26.375</v>
      </c>
    </row>
    <row r="627" spans="3:4">
      <c r="C627" s="98">
        <v>44514</v>
      </c>
      <c r="D627" s="99">
        <v>26.274999999999999</v>
      </c>
    </row>
    <row r="628" spans="3:4">
      <c r="C628" s="98">
        <v>44515</v>
      </c>
      <c r="D628" s="99">
        <v>26.25</v>
      </c>
    </row>
    <row r="629" spans="3:4">
      <c r="C629" s="98">
        <v>44516</v>
      </c>
      <c r="D629" s="99">
        <v>26.164999999999999</v>
      </c>
    </row>
    <row r="630" spans="3:4">
      <c r="C630" s="98">
        <v>44517</v>
      </c>
      <c r="D630" s="99">
        <v>26.805</v>
      </c>
    </row>
    <row r="631" spans="3:4">
      <c r="C631" s="98">
        <v>44518</v>
      </c>
      <c r="D631" s="99">
        <v>27.155000000000001</v>
      </c>
    </row>
    <row r="632" spans="3:4">
      <c r="C632" s="98">
        <v>44519</v>
      </c>
      <c r="D632" s="99">
        <v>28.08</v>
      </c>
    </row>
    <row r="633" spans="3:4">
      <c r="C633" s="98">
        <v>44520</v>
      </c>
      <c r="D633" s="99">
        <v>29.2</v>
      </c>
    </row>
    <row r="634" spans="3:4">
      <c r="C634" s="98">
        <v>44521</v>
      </c>
      <c r="D634" s="99">
        <v>29.484999999999999</v>
      </c>
    </row>
    <row r="635" spans="3:4">
      <c r="C635" s="98">
        <v>44522</v>
      </c>
      <c r="D635" s="99">
        <v>29.364999999999998</v>
      </c>
    </row>
    <row r="636" spans="3:4">
      <c r="C636" s="98">
        <v>44523</v>
      </c>
      <c r="D636" s="99">
        <v>28.44</v>
      </c>
    </row>
    <row r="637" spans="3:4">
      <c r="C637" s="98">
        <v>44524</v>
      </c>
      <c r="D637" s="99">
        <v>28.184999999999999</v>
      </c>
    </row>
    <row r="638" spans="3:4">
      <c r="C638" s="98">
        <v>44525</v>
      </c>
      <c r="D638" s="99">
        <v>29.114999999999998</v>
      </c>
    </row>
    <row r="639" spans="3:4">
      <c r="C639" s="98">
        <v>44526</v>
      </c>
      <c r="D639" s="99">
        <v>29.545000000000002</v>
      </c>
    </row>
    <row r="640" spans="3:4">
      <c r="C640" s="98">
        <v>44527</v>
      </c>
      <c r="D640" s="99">
        <v>27.85</v>
      </c>
    </row>
    <row r="641" spans="3:4">
      <c r="C641" s="98">
        <v>44528</v>
      </c>
      <c r="D641" s="99">
        <v>27.645</v>
      </c>
    </row>
    <row r="642" spans="3:4">
      <c r="C642" s="98">
        <v>44529</v>
      </c>
      <c r="D642" s="99">
        <v>27.62</v>
      </c>
    </row>
    <row r="643" spans="3:4">
      <c r="C643" s="98">
        <v>44530</v>
      </c>
      <c r="D643" s="99">
        <v>29.59</v>
      </c>
    </row>
    <row r="644" spans="3:4">
      <c r="C644" s="98">
        <v>44531</v>
      </c>
      <c r="D644" s="99">
        <v>28.85</v>
      </c>
    </row>
    <row r="645" spans="3:4">
      <c r="C645" s="98">
        <v>44532</v>
      </c>
      <c r="D645" s="99">
        <v>27.78</v>
      </c>
    </row>
    <row r="646" spans="3:4">
      <c r="C646" s="98">
        <v>44533</v>
      </c>
      <c r="D646" s="99">
        <v>28.47</v>
      </c>
    </row>
    <row r="647" spans="3:4">
      <c r="C647" s="98">
        <v>44534</v>
      </c>
      <c r="D647" s="99">
        <v>26.984999999999999</v>
      </c>
    </row>
    <row r="648" spans="3:4">
      <c r="C648" s="98">
        <v>44535</v>
      </c>
      <c r="D648" s="99">
        <v>26.98</v>
      </c>
    </row>
    <row r="649" spans="3:4">
      <c r="C649" s="98">
        <v>44536</v>
      </c>
      <c r="D649" s="99">
        <v>26.975000000000001</v>
      </c>
    </row>
    <row r="650" spans="3:4">
      <c r="C650" s="98">
        <v>44537</v>
      </c>
      <c r="D650" s="99">
        <v>26.465</v>
      </c>
    </row>
    <row r="651" spans="3:4">
      <c r="C651" s="98">
        <v>44538</v>
      </c>
      <c r="D651" s="99">
        <v>28.774999999999999</v>
      </c>
    </row>
    <row r="652" spans="3:4">
      <c r="C652" s="98">
        <v>44539</v>
      </c>
      <c r="D652" s="99">
        <v>27.99</v>
      </c>
    </row>
    <row r="653" spans="3:4">
      <c r="C653" s="98">
        <v>44540</v>
      </c>
      <c r="D653" s="99">
        <v>26.984999999999999</v>
      </c>
    </row>
    <row r="654" spans="3:4">
      <c r="C654" s="98">
        <v>44541</v>
      </c>
      <c r="D654" s="99">
        <v>26.71</v>
      </c>
    </row>
    <row r="655" spans="3:4">
      <c r="C655" s="98">
        <v>44542</v>
      </c>
      <c r="D655" s="99">
        <v>26.71</v>
      </c>
    </row>
    <row r="656" spans="3:4">
      <c r="C656" s="98">
        <v>44543</v>
      </c>
      <c r="D656" s="99">
        <v>26.6</v>
      </c>
    </row>
    <row r="657" spans="3:4">
      <c r="C657" s="98">
        <v>44544</v>
      </c>
      <c r="D657" s="99">
        <v>25.05</v>
      </c>
    </row>
    <row r="658" spans="3:4">
      <c r="C658" s="98">
        <v>44545</v>
      </c>
      <c r="D658" s="99">
        <v>25.164999999999999</v>
      </c>
    </row>
    <row r="659" spans="3:4">
      <c r="C659" s="98">
        <v>44546</v>
      </c>
      <c r="D659" s="99">
        <v>27.055</v>
      </c>
    </row>
    <row r="660" spans="3:4">
      <c r="C660" s="98">
        <v>44547</v>
      </c>
      <c r="D660" s="99">
        <v>24.815000000000001</v>
      </c>
    </row>
    <row r="661" spans="3:4">
      <c r="C661" s="98">
        <v>44548</v>
      </c>
      <c r="D661" s="99">
        <v>24.954999999999998</v>
      </c>
    </row>
    <row r="662" spans="3:4">
      <c r="C662" s="98">
        <v>44549</v>
      </c>
      <c r="D662" s="99">
        <v>24.86</v>
      </c>
    </row>
    <row r="663" spans="3:4">
      <c r="C663" s="98">
        <v>44550</v>
      </c>
      <c r="D663" s="99">
        <v>24.51</v>
      </c>
    </row>
    <row r="664" spans="3:4">
      <c r="C664" s="98">
        <v>44551</v>
      </c>
      <c r="D664" s="99">
        <v>24.95</v>
      </c>
    </row>
    <row r="665" spans="3:4">
      <c r="C665" s="98">
        <v>44552</v>
      </c>
      <c r="D665" s="99">
        <v>25.75</v>
      </c>
    </row>
    <row r="666" spans="3:4">
      <c r="C666" s="98">
        <v>44553</v>
      </c>
      <c r="D666" s="99">
        <v>25.925000000000001</v>
      </c>
    </row>
    <row r="667" spans="3:4">
      <c r="C667" s="98">
        <v>44557</v>
      </c>
      <c r="D667" s="99">
        <v>26.5</v>
      </c>
    </row>
    <row r="668" spans="3:4">
      <c r="C668" s="98">
        <v>44558</v>
      </c>
      <c r="D668" s="99">
        <v>27.3</v>
      </c>
    </row>
    <row r="669" spans="3:4">
      <c r="C669" s="98">
        <v>44559</v>
      </c>
      <c r="D669" s="99">
        <v>26.94</v>
      </c>
    </row>
    <row r="670" spans="3:4">
      <c r="C670" s="98">
        <v>44560</v>
      </c>
      <c r="D670" s="99">
        <v>26.31</v>
      </c>
    </row>
    <row r="671" spans="3:4">
      <c r="C671" s="98">
        <v>44564</v>
      </c>
      <c r="D671" s="99">
        <v>25.885000000000002</v>
      </c>
    </row>
    <row r="672" spans="3:4">
      <c r="C672" s="98">
        <v>44565</v>
      </c>
      <c r="D672" s="99">
        <v>26.61</v>
      </c>
    </row>
    <row r="673" spans="3:4">
      <c r="C673" s="98">
        <v>44566</v>
      </c>
      <c r="D673" s="99">
        <v>25.645</v>
      </c>
    </row>
    <row r="674" spans="3:4">
      <c r="C674" s="98">
        <v>44567</v>
      </c>
      <c r="D674" s="99">
        <v>24.5</v>
      </c>
    </row>
    <row r="675" spans="3:4">
      <c r="C675" s="98">
        <v>44568</v>
      </c>
      <c r="D675" s="99">
        <v>25.14</v>
      </c>
    </row>
    <row r="676" spans="3:4">
      <c r="C676" s="98">
        <v>44569</v>
      </c>
      <c r="D676" s="99">
        <v>24</v>
      </c>
    </row>
    <row r="677" spans="3:4">
      <c r="C677" s="98">
        <v>44570</v>
      </c>
      <c r="D677" s="99">
        <v>24</v>
      </c>
    </row>
    <row r="678" spans="3:4">
      <c r="C678" s="98">
        <v>44571</v>
      </c>
      <c r="D678" s="99">
        <v>23.905000000000001</v>
      </c>
    </row>
    <row r="679" spans="3:4">
      <c r="C679" s="98">
        <v>44572</v>
      </c>
      <c r="D679" s="99">
        <v>24.204999999999998</v>
      </c>
    </row>
    <row r="680" spans="3:4">
      <c r="C680" s="98">
        <v>44573</v>
      </c>
      <c r="D680" s="99">
        <v>24.41</v>
      </c>
    </row>
    <row r="681" spans="3:4">
      <c r="C681" s="98">
        <v>44574</v>
      </c>
      <c r="D681" s="99">
        <v>24.405000000000001</v>
      </c>
    </row>
    <row r="682" spans="3:4">
      <c r="C682" s="98">
        <v>44575</v>
      </c>
      <c r="D682" s="99">
        <v>23.105</v>
      </c>
    </row>
    <row r="683" spans="3:4">
      <c r="C683" s="98">
        <v>44576</v>
      </c>
      <c r="D683" s="99">
        <v>23.6</v>
      </c>
    </row>
    <row r="684" spans="3:4">
      <c r="C684" s="98">
        <v>44577</v>
      </c>
      <c r="D684" s="99">
        <v>23.51</v>
      </c>
    </row>
    <row r="685" spans="3:4">
      <c r="C685" s="98">
        <v>44578</v>
      </c>
      <c r="D685" s="99">
        <v>23.504999999999999</v>
      </c>
    </row>
    <row r="686" spans="3:4">
      <c r="C686" s="98">
        <v>44579</v>
      </c>
      <c r="D686" s="99">
        <v>23.454999999999998</v>
      </c>
    </row>
    <row r="687" spans="3:4">
      <c r="C687" s="98">
        <v>44580</v>
      </c>
      <c r="D687" s="99">
        <v>22.7</v>
      </c>
    </row>
    <row r="688" spans="3:4">
      <c r="C688" s="98">
        <v>44581</v>
      </c>
      <c r="D688" s="99">
        <v>22.164999999999999</v>
      </c>
    </row>
    <row r="689" spans="3:4">
      <c r="C689" s="98">
        <v>44582</v>
      </c>
      <c r="D689" s="99">
        <v>20.785</v>
      </c>
    </row>
    <row r="690" spans="3:4">
      <c r="C690" s="98">
        <v>44583</v>
      </c>
      <c r="D690" s="99">
        <v>20.41</v>
      </c>
    </row>
    <row r="691" spans="3:4">
      <c r="C691" s="98">
        <v>44584</v>
      </c>
      <c r="D691" s="99">
        <v>20.344999999999999</v>
      </c>
    </row>
    <row r="692" spans="3:4">
      <c r="C692" s="98">
        <v>44585</v>
      </c>
      <c r="D692" s="99">
        <v>20.3</v>
      </c>
    </row>
    <row r="693" spans="3:4">
      <c r="C693" s="98">
        <v>44586</v>
      </c>
      <c r="D693" s="99">
        <v>20.399999999999999</v>
      </c>
    </row>
    <row r="694" spans="3:4">
      <c r="C694" s="98">
        <v>44587</v>
      </c>
      <c r="D694" s="99">
        <v>19.84</v>
      </c>
    </row>
    <row r="695" spans="3:4">
      <c r="C695" s="98">
        <v>44588</v>
      </c>
      <c r="D695" s="99">
        <v>20.399999999999999</v>
      </c>
    </row>
    <row r="696" spans="3:4">
      <c r="C696" s="98">
        <v>44589</v>
      </c>
      <c r="D696" s="99">
        <v>20.145</v>
      </c>
    </row>
    <row r="697" spans="3:4">
      <c r="C697" s="98">
        <v>44590</v>
      </c>
      <c r="D697" s="99">
        <v>20.82</v>
      </c>
    </row>
    <row r="698" spans="3:4">
      <c r="C698" s="98">
        <v>44591</v>
      </c>
      <c r="D698" s="99">
        <v>20.82</v>
      </c>
    </row>
    <row r="699" spans="3:4">
      <c r="C699" s="98">
        <v>44592</v>
      </c>
      <c r="D699" s="99">
        <v>20.875</v>
      </c>
    </row>
    <row r="700" spans="3:4">
      <c r="C700" s="98">
        <v>44593</v>
      </c>
      <c r="D700" s="99">
        <v>22.2</v>
      </c>
    </row>
    <row r="701" spans="3:4">
      <c r="C701" s="98">
        <v>44594</v>
      </c>
      <c r="D701" s="99">
        <v>23.25</v>
      </c>
    </row>
    <row r="702" spans="3:4">
      <c r="C702" s="98">
        <v>44595</v>
      </c>
      <c r="D702" s="99">
        <v>21.635000000000002</v>
      </c>
    </row>
    <row r="703" spans="3:4">
      <c r="C703" s="98">
        <v>44596</v>
      </c>
      <c r="D703" s="99">
        <v>21.7</v>
      </c>
    </row>
    <row r="704" spans="3:4">
      <c r="C704" s="98">
        <v>44597</v>
      </c>
      <c r="D704" s="99">
        <v>21.26</v>
      </c>
    </row>
    <row r="705" spans="3:4">
      <c r="C705" s="98">
        <v>44598</v>
      </c>
      <c r="D705" s="99">
        <v>21.18</v>
      </c>
    </row>
    <row r="706" spans="3:4">
      <c r="C706" s="98">
        <v>44599</v>
      </c>
      <c r="D706" s="99">
        <v>21.26</v>
      </c>
    </row>
    <row r="707" spans="3:4">
      <c r="C707" s="98">
        <v>44600</v>
      </c>
      <c r="D707" s="99">
        <v>21.704999999999998</v>
      </c>
    </row>
    <row r="708" spans="3:4">
      <c r="C708" s="98">
        <v>44601</v>
      </c>
      <c r="D708" s="99">
        <v>22.324999999999999</v>
      </c>
    </row>
    <row r="709" spans="3:4">
      <c r="C709" s="98">
        <v>44602</v>
      </c>
      <c r="D709" s="99">
        <v>23.425000000000001</v>
      </c>
    </row>
    <row r="710" spans="3:4">
      <c r="C710" s="98">
        <v>44603</v>
      </c>
      <c r="D710" s="99">
        <v>22.5</v>
      </c>
    </row>
    <row r="711" spans="3:4">
      <c r="C711" s="98">
        <v>44604</v>
      </c>
      <c r="D711" s="99">
        <v>21.074999999999999</v>
      </c>
    </row>
    <row r="712" spans="3:4">
      <c r="C712" s="98">
        <v>44605</v>
      </c>
      <c r="D712" s="99">
        <v>21.1</v>
      </c>
    </row>
    <row r="713" spans="3:4">
      <c r="C713" s="98">
        <v>44606</v>
      </c>
      <c r="D713" s="99">
        <v>20.7</v>
      </c>
    </row>
    <row r="714" spans="3:4">
      <c r="C714" s="98">
        <v>44607</v>
      </c>
      <c r="D714" s="99">
        <v>21.47</v>
      </c>
    </row>
    <row r="715" spans="3:4">
      <c r="C715" s="98">
        <v>44608</v>
      </c>
      <c r="D715" s="99">
        <v>23.2</v>
      </c>
    </row>
    <row r="716" spans="3:4">
      <c r="C716" s="98">
        <v>44609</v>
      </c>
      <c r="D716" s="99">
        <v>22.774999999999999</v>
      </c>
    </row>
    <row r="717" spans="3:4">
      <c r="C717" s="98">
        <v>44610</v>
      </c>
      <c r="D717" s="99">
        <v>21.375</v>
      </c>
    </row>
    <row r="718" spans="3:4">
      <c r="C718" s="98">
        <v>44611</v>
      </c>
      <c r="D718" s="99">
        <v>20.36</v>
      </c>
    </row>
    <row r="719" spans="3:4">
      <c r="C719" s="98">
        <v>44612</v>
      </c>
      <c r="D719" s="99">
        <v>20.844999999999999</v>
      </c>
    </row>
    <row r="720" spans="3:4">
      <c r="C720" s="98">
        <v>44613</v>
      </c>
      <c r="D720" s="99">
        <v>20.7</v>
      </c>
    </row>
    <row r="721" spans="3:4">
      <c r="C721" s="98">
        <v>44614</v>
      </c>
      <c r="D721" s="99">
        <v>19</v>
      </c>
    </row>
    <row r="722" spans="3:4">
      <c r="C722" s="98">
        <v>44615</v>
      </c>
      <c r="D722" s="99">
        <v>20.96</v>
      </c>
    </row>
    <row r="723" spans="3:4">
      <c r="C723" s="98">
        <v>44616</v>
      </c>
      <c r="D723" s="99">
        <v>19.547999999999998</v>
      </c>
    </row>
    <row r="724" spans="3:4">
      <c r="C724" s="98">
        <v>44617</v>
      </c>
      <c r="D724" s="99">
        <v>21.01</v>
      </c>
    </row>
    <row r="725" spans="3:4">
      <c r="C725" s="98">
        <v>44618</v>
      </c>
      <c r="D725" s="99">
        <v>21.5</v>
      </c>
    </row>
    <row r="726" spans="3:4">
      <c r="C726" s="98">
        <v>44619</v>
      </c>
      <c r="D726" s="99">
        <v>21.2</v>
      </c>
    </row>
    <row r="727" spans="3:4">
      <c r="C727" s="98">
        <v>44620</v>
      </c>
      <c r="D727" s="99">
        <v>20.85</v>
      </c>
    </row>
    <row r="728" spans="3:4">
      <c r="C728" s="98">
        <v>44621</v>
      </c>
      <c r="D728" s="99">
        <v>21.8</v>
      </c>
    </row>
    <row r="729" spans="3:4">
      <c r="C729" s="98">
        <v>44622</v>
      </c>
      <c r="D729" s="99">
        <v>21.2</v>
      </c>
    </row>
    <row r="730" spans="3:4">
      <c r="C730" s="98">
        <v>44623</v>
      </c>
      <c r="D730" s="99">
        <v>21.555</v>
      </c>
    </row>
    <row r="731" spans="3:4">
      <c r="C731" s="98">
        <v>44624</v>
      </c>
      <c r="D731" s="99">
        <v>21.33</v>
      </c>
    </row>
    <row r="732" spans="3:4">
      <c r="C732" s="98">
        <v>44625</v>
      </c>
      <c r="D732" s="99">
        <v>20.83</v>
      </c>
    </row>
    <row r="733" spans="3:4">
      <c r="C733" s="98">
        <v>44626</v>
      </c>
      <c r="D733" s="99">
        <v>20.85</v>
      </c>
    </row>
    <row r="734" spans="3:4">
      <c r="C734" s="98">
        <v>44627</v>
      </c>
      <c r="D734" s="99">
        <v>20.704999999999998</v>
      </c>
    </row>
    <row r="735" spans="3:4">
      <c r="C735" s="98">
        <v>44628</v>
      </c>
      <c r="D735" s="99">
        <v>19.329999999999998</v>
      </c>
    </row>
    <row r="736" spans="3:4">
      <c r="C736" s="98">
        <v>44629</v>
      </c>
      <c r="D736" s="99">
        <v>19.536000000000001</v>
      </c>
    </row>
    <row r="737" spans="3:4">
      <c r="C737" s="98">
        <v>44630</v>
      </c>
      <c r="D737" s="99">
        <v>20.715</v>
      </c>
    </row>
    <row r="738" spans="3:4">
      <c r="C738" s="98">
        <v>44631</v>
      </c>
      <c r="D738" s="99">
        <v>20.535</v>
      </c>
    </row>
    <row r="739" spans="3:4">
      <c r="C739" s="98">
        <v>44632</v>
      </c>
      <c r="D739" s="99">
        <v>20.265000000000001</v>
      </c>
    </row>
    <row r="740" spans="3:4">
      <c r="C740" s="98">
        <v>44633</v>
      </c>
      <c r="D740" s="99">
        <v>20.285</v>
      </c>
    </row>
    <row r="741" spans="3:4">
      <c r="C741" s="98">
        <v>44634</v>
      </c>
      <c r="D741" s="99">
        <v>20.204999999999998</v>
      </c>
    </row>
    <row r="742" spans="3:4">
      <c r="C742" s="98">
        <v>44635</v>
      </c>
      <c r="D742" s="99">
        <v>19.489999999999998</v>
      </c>
    </row>
    <row r="743" spans="3:4">
      <c r="C743" s="98">
        <v>44636</v>
      </c>
      <c r="D743" s="99">
        <v>20.99</v>
      </c>
    </row>
    <row r="744" spans="3:4">
      <c r="C744" s="98">
        <v>44637</v>
      </c>
      <c r="D744" s="99">
        <v>22.27</v>
      </c>
    </row>
    <row r="745" spans="3:4">
      <c r="C745" s="98">
        <v>44638</v>
      </c>
      <c r="D745" s="99">
        <v>22.145</v>
      </c>
    </row>
    <row r="746" spans="3:4">
      <c r="C746" s="98">
        <v>44639</v>
      </c>
      <c r="D746" s="99">
        <v>23.9</v>
      </c>
    </row>
    <row r="747" spans="3:4">
      <c r="C747" s="98">
        <v>44640</v>
      </c>
      <c r="D747" s="99">
        <v>24.045000000000002</v>
      </c>
    </row>
    <row r="748" spans="3:4">
      <c r="C748" s="98">
        <v>44641</v>
      </c>
      <c r="D748" s="99">
        <v>23.9</v>
      </c>
    </row>
    <row r="749" spans="3:4">
      <c r="C749" s="98">
        <v>44642</v>
      </c>
      <c r="D749" s="99">
        <v>24.225000000000001</v>
      </c>
    </row>
    <row r="750" spans="3:4">
      <c r="C750" s="98">
        <v>44643</v>
      </c>
      <c r="D750" s="99">
        <v>23.905000000000001</v>
      </c>
    </row>
    <row r="751" spans="3:4">
      <c r="C751" s="98">
        <v>44644</v>
      </c>
      <c r="D751" s="99">
        <v>23.274999999999999</v>
      </c>
    </row>
    <row r="752" spans="3:4">
      <c r="C752" s="98">
        <v>44645</v>
      </c>
      <c r="D752" s="99">
        <v>25.545000000000002</v>
      </c>
    </row>
    <row r="753" spans="3:4">
      <c r="C753" s="98">
        <v>44646</v>
      </c>
      <c r="D753" s="99">
        <v>25.15</v>
      </c>
    </row>
    <row r="754" spans="3:4">
      <c r="C754" s="98">
        <v>44647</v>
      </c>
      <c r="D754" s="99">
        <v>25.234999999999999</v>
      </c>
    </row>
    <row r="755" spans="3:4">
      <c r="C755" s="98">
        <v>44648</v>
      </c>
      <c r="D755" s="99">
        <v>25.135000000000002</v>
      </c>
    </row>
    <row r="756" spans="3:4">
      <c r="C756" s="98">
        <v>44649</v>
      </c>
      <c r="D756" s="99">
        <v>25.645</v>
      </c>
    </row>
    <row r="757" spans="3:4">
      <c r="C757" s="98">
        <v>44650</v>
      </c>
      <c r="D757" s="99">
        <v>25.605</v>
      </c>
    </row>
    <row r="758" spans="3:4">
      <c r="C758" s="98">
        <v>44651</v>
      </c>
      <c r="D758" s="99">
        <v>24.954999999999998</v>
      </c>
    </row>
    <row r="759" spans="3:4">
      <c r="C759" s="98">
        <v>44652</v>
      </c>
      <c r="D759" s="99">
        <v>24.515000000000001</v>
      </c>
    </row>
    <row r="760" spans="3:4">
      <c r="C760" s="98">
        <v>44653</v>
      </c>
      <c r="D760" s="99">
        <v>24.085000000000001</v>
      </c>
    </row>
    <row r="761" spans="3:4">
      <c r="C761" s="98">
        <v>44654</v>
      </c>
      <c r="D761" s="99">
        <v>24.195</v>
      </c>
    </row>
    <row r="762" spans="3:4">
      <c r="C762" s="98">
        <v>44655</v>
      </c>
      <c r="D762" s="99">
        <v>24.215</v>
      </c>
    </row>
    <row r="763" spans="3:4">
      <c r="C763" s="98">
        <v>44656</v>
      </c>
      <c r="D763" s="99">
        <v>24.84</v>
      </c>
    </row>
    <row r="764" spans="3:4">
      <c r="C764" s="98">
        <v>44657</v>
      </c>
      <c r="D764" s="99">
        <v>23.77</v>
      </c>
    </row>
    <row r="765" spans="3:4">
      <c r="C765" s="98">
        <v>44658</v>
      </c>
      <c r="D765" s="99">
        <v>22.155000000000001</v>
      </c>
    </row>
    <row r="766" spans="3:4">
      <c r="C766" s="98">
        <v>44659</v>
      </c>
      <c r="D766" s="99">
        <v>22.4</v>
      </c>
    </row>
    <row r="767" spans="3:4">
      <c r="C767" s="98">
        <v>44660</v>
      </c>
      <c r="D767" s="99">
        <v>21.234999999999999</v>
      </c>
    </row>
    <row r="768" spans="3:4">
      <c r="C768" s="98">
        <v>44661</v>
      </c>
      <c r="D768" s="99">
        <v>21.234999999999999</v>
      </c>
    </row>
    <row r="769" spans="3:4">
      <c r="C769" s="98">
        <v>44662</v>
      </c>
      <c r="D769" s="99">
        <v>20.945</v>
      </c>
    </row>
    <row r="770" spans="3:4">
      <c r="C770" s="98">
        <v>44663</v>
      </c>
      <c r="D770" s="99">
        <v>20.07</v>
      </c>
    </row>
    <row r="771" spans="3:4">
      <c r="C771" s="98">
        <v>44664</v>
      </c>
      <c r="D771" s="99">
        <v>20.085000000000001</v>
      </c>
    </row>
    <row r="772" spans="3:4">
      <c r="C772" s="98">
        <v>44665</v>
      </c>
      <c r="D772" s="99">
        <v>20.445</v>
      </c>
    </row>
    <row r="773" spans="3:4">
      <c r="C773" s="98">
        <v>44670</v>
      </c>
      <c r="D773" s="99">
        <v>20.6</v>
      </c>
    </row>
    <row r="774" spans="3:4">
      <c r="C774" s="98">
        <v>44671</v>
      </c>
      <c r="D774" s="99">
        <v>20.105</v>
      </c>
    </row>
    <row r="775" spans="3:4">
      <c r="C775" s="98">
        <v>44672</v>
      </c>
      <c r="D775" s="99">
        <v>20.11</v>
      </c>
    </row>
    <row r="776" spans="3:4">
      <c r="C776" s="98">
        <v>44673</v>
      </c>
      <c r="D776" s="99">
        <v>18.559999999999999</v>
      </c>
    </row>
    <row r="777" spans="3:4">
      <c r="C777" s="98">
        <v>44674</v>
      </c>
      <c r="D777" s="99">
        <v>17.89</v>
      </c>
    </row>
    <row r="778" spans="3:4">
      <c r="C778" s="98">
        <v>44675</v>
      </c>
      <c r="D778" s="99">
        <v>18.149999999999999</v>
      </c>
    </row>
    <row r="779" spans="3:4">
      <c r="C779" s="98">
        <v>44676</v>
      </c>
      <c r="D779" s="99">
        <v>17.962</v>
      </c>
    </row>
    <row r="780" spans="3:4">
      <c r="C780" s="98">
        <v>44677</v>
      </c>
      <c r="D780" s="99">
        <v>18.654</v>
      </c>
    </row>
    <row r="781" spans="3:4">
      <c r="C781" s="98">
        <v>44678</v>
      </c>
      <c r="D781" s="99">
        <v>17.558</v>
      </c>
    </row>
    <row r="782" spans="3:4">
      <c r="C782" s="98">
        <v>44679</v>
      </c>
      <c r="D782" s="99">
        <v>18</v>
      </c>
    </row>
    <row r="783" spans="3:4">
      <c r="C783" s="98">
        <v>44680</v>
      </c>
      <c r="D783" s="99">
        <v>18.3</v>
      </c>
    </row>
    <row r="784" spans="3:4">
      <c r="C784" s="98">
        <v>44681</v>
      </c>
      <c r="D784" s="99">
        <v>17.834</v>
      </c>
    </row>
    <row r="785" spans="3:4">
      <c r="C785" s="98">
        <v>44683</v>
      </c>
      <c r="D785" s="99">
        <v>17.8</v>
      </c>
    </row>
    <row r="786" spans="3:4">
      <c r="C786" s="98">
        <v>44684</v>
      </c>
      <c r="D786" s="99">
        <v>18.579999999999998</v>
      </c>
    </row>
    <row r="787" spans="3:4">
      <c r="C787" s="98">
        <v>44685</v>
      </c>
      <c r="D787" s="99">
        <v>19.100000000000001</v>
      </c>
    </row>
    <row r="788" spans="3:4">
      <c r="C788" s="98">
        <v>44686</v>
      </c>
      <c r="D788" s="99">
        <v>19.11</v>
      </c>
    </row>
    <row r="789" spans="3:4">
      <c r="C789" s="98">
        <v>44687</v>
      </c>
      <c r="D789" s="99">
        <v>17.914000000000001</v>
      </c>
    </row>
    <row r="790" spans="3:4">
      <c r="C790" s="98">
        <v>44688</v>
      </c>
      <c r="D790" s="99">
        <v>17.611999999999998</v>
      </c>
    </row>
    <row r="791" spans="3:4">
      <c r="C791" s="98">
        <v>44689</v>
      </c>
      <c r="D791" s="99">
        <v>17.681999999999999</v>
      </c>
    </row>
    <row r="792" spans="3:4">
      <c r="C792" s="98">
        <v>44690</v>
      </c>
      <c r="D792" s="99">
        <v>17.681999999999999</v>
      </c>
    </row>
    <row r="793" spans="3:4">
      <c r="C793" s="98">
        <v>44691</v>
      </c>
      <c r="D793" s="99">
        <v>15.978</v>
      </c>
    </row>
    <row r="794" spans="3:4">
      <c r="C794" s="98">
        <v>44692</v>
      </c>
      <c r="D794" s="99">
        <v>16.802</v>
      </c>
    </row>
    <row r="795" spans="3:4">
      <c r="C795" s="98">
        <v>44693</v>
      </c>
      <c r="D795" s="99">
        <v>15.7</v>
      </c>
    </row>
    <row r="796" spans="3:4">
      <c r="C796" s="98">
        <v>44694</v>
      </c>
      <c r="D796" s="99">
        <v>15.824</v>
      </c>
    </row>
    <row r="797" spans="3:4">
      <c r="C797" s="98">
        <v>44695</v>
      </c>
      <c r="D797" s="99">
        <v>17.244</v>
      </c>
    </row>
    <row r="798" spans="3:4">
      <c r="C798" s="98">
        <v>44696</v>
      </c>
      <c r="D798" s="99">
        <v>17.244</v>
      </c>
    </row>
    <row r="799" spans="3:4">
      <c r="C799" s="98">
        <v>44697</v>
      </c>
      <c r="D799" s="99">
        <v>17.2</v>
      </c>
    </row>
    <row r="800" spans="3:4">
      <c r="C800" s="98">
        <v>44698</v>
      </c>
      <c r="D800" s="99">
        <v>16.59</v>
      </c>
    </row>
    <row r="801" spans="3:4">
      <c r="C801" s="98">
        <v>44699</v>
      </c>
      <c r="D801" s="99">
        <v>17.231999999999999</v>
      </c>
    </row>
    <row r="802" spans="3:4">
      <c r="C802" s="98">
        <v>44700</v>
      </c>
      <c r="D802" s="99">
        <v>15.7</v>
      </c>
    </row>
    <row r="803" spans="3:4">
      <c r="C803" s="98">
        <v>44701</v>
      </c>
      <c r="D803" s="99">
        <v>16.5</v>
      </c>
    </row>
    <row r="804" spans="3:4">
      <c r="C804" s="98">
        <v>44702</v>
      </c>
      <c r="D804" s="99">
        <v>15.782</v>
      </c>
    </row>
    <row r="805" spans="3:4">
      <c r="C805" s="98">
        <v>44703</v>
      </c>
      <c r="D805" s="99">
        <v>15.776</v>
      </c>
    </row>
    <row r="806" spans="3:4">
      <c r="C806" s="98">
        <v>44704</v>
      </c>
      <c r="D806" s="99">
        <v>15.853999999999999</v>
      </c>
    </row>
    <row r="807" spans="3:4">
      <c r="C807" s="98">
        <v>44705</v>
      </c>
      <c r="D807" s="99">
        <v>15.856</v>
      </c>
    </row>
    <row r="808" spans="3:4">
      <c r="C808" s="98">
        <v>44706</v>
      </c>
      <c r="D808" s="99">
        <v>15.044</v>
      </c>
    </row>
    <row r="809" spans="3:4">
      <c r="C809" s="98">
        <v>44707</v>
      </c>
      <c r="D809" s="99">
        <v>14.78</v>
      </c>
    </row>
    <row r="810" spans="3:4">
      <c r="C810" s="98">
        <v>44708</v>
      </c>
      <c r="D810" s="99">
        <v>16.579999999999998</v>
      </c>
    </row>
    <row r="811" spans="3:4">
      <c r="C811" s="98">
        <v>44709</v>
      </c>
      <c r="D811" s="99">
        <v>17.628</v>
      </c>
    </row>
    <row r="812" spans="3:4">
      <c r="C812" s="98">
        <v>44710</v>
      </c>
      <c r="D812" s="99">
        <v>17.687999999999999</v>
      </c>
    </row>
    <row r="813" spans="3:4">
      <c r="C813" s="98">
        <v>44711</v>
      </c>
      <c r="D813" s="99">
        <v>18.100000000000001</v>
      </c>
    </row>
    <row r="814" spans="3:4">
      <c r="C814" s="98">
        <v>44712</v>
      </c>
      <c r="D814" s="99">
        <v>17.79</v>
      </c>
    </row>
    <row r="815" spans="3:4">
      <c r="C815" s="98">
        <v>44713</v>
      </c>
      <c r="D815" s="99">
        <v>17.329999999999998</v>
      </c>
    </row>
    <row r="816" spans="3:4">
      <c r="C816" s="98">
        <v>44714</v>
      </c>
      <c r="D816" s="99">
        <v>17.126000000000001</v>
      </c>
    </row>
    <row r="817" spans="3:4">
      <c r="C817" s="98">
        <v>44715</v>
      </c>
      <c r="D817" s="99">
        <v>18.190000000000001</v>
      </c>
    </row>
    <row r="818" spans="3:4">
      <c r="C818" s="98">
        <v>44716</v>
      </c>
      <c r="D818" s="99">
        <v>17.436</v>
      </c>
    </row>
    <row r="819" spans="3:4">
      <c r="C819" s="98">
        <v>44717</v>
      </c>
      <c r="D819" s="99">
        <v>17.504000000000001</v>
      </c>
    </row>
    <row r="820" spans="3:4">
      <c r="C820" s="98">
        <v>44718</v>
      </c>
      <c r="D820" s="99">
        <v>17.538</v>
      </c>
    </row>
    <row r="821" spans="3:4">
      <c r="C821" s="98">
        <v>44719</v>
      </c>
      <c r="D821" s="99">
        <v>17.542000000000002</v>
      </c>
    </row>
    <row r="822" spans="3:4">
      <c r="C822" s="98">
        <v>44720</v>
      </c>
      <c r="D822" s="99">
        <v>17.617999999999999</v>
      </c>
    </row>
    <row r="823" spans="3:4">
      <c r="C823" s="98">
        <v>44721</v>
      </c>
      <c r="D823" s="99">
        <v>17.393999999999998</v>
      </c>
    </row>
    <row r="824" spans="3:4">
      <c r="C824" s="98">
        <v>44722</v>
      </c>
      <c r="D824" s="99">
        <v>17.012</v>
      </c>
    </row>
    <row r="825" spans="3:4">
      <c r="C825" s="98">
        <v>44723</v>
      </c>
      <c r="D825" s="99">
        <v>16.13</v>
      </c>
    </row>
    <row r="826" spans="3:4">
      <c r="C826" s="98">
        <v>44724</v>
      </c>
      <c r="D826" s="99">
        <v>16.146000000000001</v>
      </c>
    </row>
    <row r="827" spans="3:4">
      <c r="C827" s="98">
        <v>44725</v>
      </c>
      <c r="D827" s="99">
        <v>16.062000000000001</v>
      </c>
    </row>
    <row r="828" spans="3:4">
      <c r="C828" s="98">
        <v>44726</v>
      </c>
      <c r="D828" s="99">
        <v>15.228</v>
      </c>
    </row>
    <row r="829" spans="3:4">
      <c r="C829" s="98">
        <v>44727</v>
      </c>
      <c r="D829" s="99">
        <v>15.368</v>
      </c>
    </row>
    <row r="830" spans="3:4">
      <c r="C830" s="98">
        <v>44728</v>
      </c>
      <c r="D830" s="99">
        <v>15.772</v>
      </c>
    </row>
    <row r="831" spans="3:4">
      <c r="C831" s="98">
        <v>44729</v>
      </c>
      <c r="D831" s="99">
        <v>14.798</v>
      </c>
    </row>
    <row r="832" spans="3:4">
      <c r="C832" s="98">
        <v>44730</v>
      </c>
      <c r="D832" s="99">
        <v>15.16</v>
      </c>
    </row>
    <row r="833" spans="3:4">
      <c r="C833" s="98">
        <v>44731</v>
      </c>
      <c r="D833" s="99">
        <v>15.061999999999999</v>
      </c>
    </row>
    <row r="834" spans="3:4">
      <c r="C834" s="98">
        <v>44732</v>
      </c>
      <c r="D834" s="99">
        <v>15.096</v>
      </c>
    </row>
    <row r="835" spans="3:4">
      <c r="C835" s="98">
        <v>44733</v>
      </c>
      <c r="D835" s="99">
        <v>15.093999999999999</v>
      </c>
    </row>
    <row r="836" spans="3:4">
      <c r="C836" s="98">
        <v>44734</v>
      </c>
      <c r="D836" s="99">
        <v>15.672000000000001</v>
      </c>
    </row>
    <row r="837" spans="3:4">
      <c r="C837" s="98">
        <v>44735</v>
      </c>
      <c r="D837" s="99">
        <v>15.426</v>
      </c>
    </row>
    <row r="838" spans="3:4">
      <c r="C838" s="98">
        <v>44736</v>
      </c>
      <c r="D838" s="99">
        <v>15.31</v>
      </c>
    </row>
    <row r="839" spans="3:4">
      <c r="C839" s="98">
        <v>44737</v>
      </c>
      <c r="D839" s="99">
        <v>16.175999999999998</v>
      </c>
    </row>
    <row r="840" spans="3:4">
      <c r="C840" s="98">
        <v>44738</v>
      </c>
      <c r="D840" s="99">
        <v>16.239999999999998</v>
      </c>
    </row>
    <row r="841" spans="3:4">
      <c r="C841" s="98">
        <v>44739</v>
      </c>
      <c r="D841" s="99">
        <v>16.192</v>
      </c>
    </row>
    <row r="842" spans="3:4">
      <c r="C842" s="98">
        <v>44740</v>
      </c>
      <c r="D842" s="99">
        <v>15.942</v>
      </c>
    </row>
    <row r="843" spans="3:4">
      <c r="C843" s="98">
        <v>44741</v>
      </c>
      <c r="D843" s="99">
        <v>15.157999999999999</v>
      </c>
    </row>
    <row r="844" spans="3:4">
      <c r="C844" s="98">
        <v>44742</v>
      </c>
      <c r="D844" s="99">
        <v>14.87</v>
      </c>
    </row>
    <row r="845" spans="3:4">
      <c r="C845" s="98">
        <v>44743</v>
      </c>
      <c r="D845" s="99">
        <v>14.42</v>
      </c>
    </row>
    <row r="846" spans="3:4">
      <c r="C846" s="98">
        <v>44744</v>
      </c>
      <c r="D846" s="99">
        <v>13.874000000000001</v>
      </c>
    </row>
    <row r="847" spans="3:4">
      <c r="C847" s="98">
        <v>44745</v>
      </c>
      <c r="D847" s="99">
        <v>13.874000000000001</v>
      </c>
    </row>
    <row r="848" spans="3:4">
      <c r="C848" s="98">
        <v>44746</v>
      </c>
      <c r="D848" s="99">
        <v>13.832000000000001</v>
      </c>
    </row>
    <row r="849" spans="3:4">
      <c r="C849" s="98">
        <v>44747</v>
      </c>
      <c r="D849" s="99">
        <v>13.7</v>
      </c>
    </row>
    <row r="850" spans="3:4">
      <c r="C850" s="98">
        <v>44748</v>
      </c>
      <c r="D850" s="99">
        <v>14.566000000000001</v>
      </c>
    </row>
    <row r="851" spans="3:4">
      <c r="C851" s="98">
        <v>44749</v>
      </c>
      <c r="D851" s="99">
        <v>14.832000000000001</v>
      </c>
    </row>
    <row r="852" spans="3:4">
      <c r="C852" s="98">
        <v>44750</v>
      </c>
      <c r="D852" s="99">
        <v>15.522</v>
      </c>
    </row>
    <row r="853" spans="3:4">
      <c r="C853" s="98">
        <v>44751</v>
      </c>
      <c r="D853" s="99">
        <v>15.512</v>
      </c>
    </row>
    <row r="854" spans="3:4">
      <c r="C854" s="98">
        <v>44752</v>
      </c>
      <c r="D854" s="99">
        <v>15.587999999999999</v>
      </c>
    </row>
    <row r="855" spans="3:4">
      <c r="C855" s="98">
        <v>44753</v>
      </c>
      <c r="D855" s="99">
        <v>15.401999999999999</v>
      </c>
    </row>
    <row r="856" spans="3:4">
      <c r="C856" s="98">
        <v>44754</v>
      </c>
      <c r="D856" s="99">
        <v>15.048</v>
      </c>
    </row>
    <row r="857" spans="3:4">
      <c r="C857" s="98">
        <v>44755</v>
      </c>
      <c r="D857" s="99">
        <v>15.04</v>
      </c>
    </row>
    <row r="858" spans="3:4">
      <c r="C858" s="98">
        <v>44756</v>
      </c>
      <c r="D858" s="99">
        <v>15.013999999999999</v>
      </c>
    </row>
    <row r="859" spans="3:4">
      <c r="C859" s="98">
        <v>44757</v>
      </c>
      <c r="D859" s="99">
        <v>15.321999999999999</v>
      </c>
    </row>
    <row r="860" spans="3:4">
      <c r="C860" s="98">
        <v>44758</v>
      </c>
      <c r="D860" s="99">
        <v>15.73</v>
      </c>
    </row>
    <row r="861" spans="3:4">
      <c r="C861" s="98">
        <v>44759</v>
      </c>
      <c r="D861" s="99">
        <v>15.73</v>
      </c>
    </row>
    <row r="862" spans="3:4">
      <c r="C862" s="98">
        <v>44760</v>
      </c>
      <c r="D862" s="99">
        <v>15.71</v>
      </c>
    </row>
    <row r="863" spans="3:4">
      <c r="C863" s="98">
        <v>44761</v>
      </c>
      <c r="D863" s="99">
        <v>15.752000000000001</v>
      </c>
    </row>
    <row r="864" spans="3:4">
      <c r="C864" s="98">
        <v>44762</v>
      </c>
      <c r="D864" s="99">
        <v>16.760000000000002</v>
      </c>
    </row>
    <row r="865" spans="3:4">
      <c r="C865" s="98">
        <v>44763</v>
      </c>
      <c r="D865" s="99">
        <v>17.292000000000002</v>
      </c>
    </row>
    <row r="866" spans="3:4">
      <c r="C866" s="98">
        <v>44764</v>
      </c>
      <c r="D866" s="99">
        <v>17.346</v>
      </c>
    </row>
    <row r="867" spans="3:4">
      <c r="C867" s="98">
        <v>44765</v>
      </c>
      <c r="D867" s="99">
        <v>16.89</v>
      </c>
    </row>
    <row r="868" spans="3:4">
      <c r="C868" s="98">
        <v>44766</v>
      </c>
      <c r="D868" s="99">
        <v>16.956</v>
      </c>
    </row>
    <row r="869" spans="3:4">
      <c r="C869" s="98">
        <v>44767</v>
      </c>
      <c r="D869" s="99">
        <v>16.904</v>
      </c>
    </row>
    <row r="870" spans="3:4">
      <c r="C870" s="98">
        <v>44768</v>
      </c>
      <c r="D870" s="99">
        <v>16.600000000000001</v>
      </c>
    </row>
    <row r="871" spans="3:4">
      <c r="C871" s="98">
        <v>44769</v>
      </c>
      <c r="D871" s="99">
        <v>16.498000000000001</v>
      </c>
    </row>
    <row r="872" spans="3:4">
      <c r="C872" s="98">
        <v>44770</v>
      </c>
      <c r="D872" s="99">
        <v>17.367999999999999</v>
      </c>
    </row>
    <row r="873" spans="3:4">
      <c r="C873" s="98">
        <v>44771</v>
      </c>
      <c r="D873" s="99">
        <v>17.584</v>
      </c>
    </row>
    <row r="874" spans="3:4">
      <c r="C874" s="98">
        <v>44772</v>
      </c>
      <c r="D874" s="99">
        <v>17.809999999999999</v>
      </c>
    </row>
    <row r="875" spans="3:4">
      <c r="C875" s="98">
        <v>44773</v>
      </c>
      <c r="D875" s="99">
        <v>17.809999999999999</v>
      </c>
    </row>
    <row r="876" spans="3:4">
      <c r="C876" s="98">
        <v>44774</v>
      </c>
      <c r="D876" s="99">
        <v>17.809999999999999</v>
      </c>
    </row>
    <row r="877" spans="3:4">
      <c r="C877" s="98">
        <v>44775</v>
      </c>
      <c r="D877" s="99">
        <v>18.033999999999999</v>
      </c>
    </row>
    <row r="878" spans="3:4">
      <c r="C878" s="98">
        <v>44776</v>
      </c>
      <c r="D878" s="99">
        <v>17.846</v>
      </c>
    </row>
    <row r="879" spans="3:4">
      <c r="C879" s="98">
        <v>44777</v>
      </c>
      <c r="D879" s="99">
        <v>18.466000000000001</v>
      </c>
    </row>
    <row r="880" spans="3:4">
      <c r="C880" s="98">
        <v>44778</v>
      </c>
      <c r="D880" s="99">
        <v>18.696000000000002</v>
      </c>
    </row>
    <row r="881" spans="3:4">
      <c r="C881" s="98">
        <v>44779</v>
      </c>
      <c r="D881" s="99">
        <v>18.623999999999999</v>
      </c>
    </row>
    <row r="882" spans="3:4">
      <c r="C882" s="98">
        <v>44780</v>
      </c>
      <c r="D882" s="99">
        <v>18.552</v>
      </c>
    </row>
    <row r="883" spans="3:4">
      <c r="C883" s="98">
        <v>44781</v>
      </c>
      <c r="D883" s="99">
        <v>18.556000000000001</v>
      </c>
    </row>
    <row r="884" spans="3:4">
      <c r="C884" s="98">
        <v>44782</v>
      </c>
      <c r="D884" s="99">
        <v>17.398</v>
      </c>
    </row>
    <row r="885" spans="3:4">
      <c r="C885" s="98">
        <v>44783</v>
      </c>
      <c r="D885" s="99">
        <v>16.692</v>
      </c>
    </row>
    <row r="886" spans="3:4">
      <c r="C886" s="98">
        <v>44784</v>
      </c>
      <c r="D886" s="99">
        <v>17.513999999999999</v>
      </c>
    </row>
    <row r="887" spans="3:4">
      <c r="C887" s="98">
        <v>44785</v>
      </c>
      <c r="D887" s="99">
        <v>17.405999999999999</v>
      </c>
    </row>
    <row r="888" spans="3:4">
      <c r="C888" s="98">
        <v>44786</v>
      </c>
      <c r="D888" s="99">
        <v>18.190000000000001</v>
      </c>
    </row>
    <row r="889" spans="3:4">
      <c r="C889" s="98">
        <v>44787</v>
      </c>
      <c r="D889" s="99">
        <v>18.148</v>
      </c>
    </row>
    <row r="890" spans="3:4">
      <c r="C890" s="98">
        <v>44788</v>
      </c>
      <c r="D890" s="99">
        <v>18.135999999999999</v>
      </c>
    </row>
    <row r="891" spans="3:4">
      <c r="C891" s="98">
        <v>44789</v>
      </c>
      <c r="D891" s="99">
        <v>18.698</v>
      </c>
    </row>
    <row r="892" spans="3:4">
      <c r="C892" s="98">
        <v>44790</v>
      </c>
      <c r="D892" s="99">
        <v>18.536000000000001</v>
      </c>
    </row>
    <row r="893" spans="3:4">
      <c r="C893" s="98">
        <v>44791</v>
      </c>
      <c r="D893" s="99">
        <v>18.010000000000002</v>
      </c>
    </row>
    <row r="894" spans="3:4">
      <c r="C894" s="98">
        <v>44792</v>
      </c>
      <c r="D894" s="99">
        <v>18.577999999999999</v>
      </c>
    </row>
    <row r="895" spans="3:4">
      <c r="C895" s="98">
        <v>44793</v>
      </c>
      <c r="D895" s="99">
        <v>17.716000000000001</v>
      </c>
    </row>
    <row r="896" spans="3:4">
      <c r="C896" s="98">
        <v>44794</v>
      </c>
      <c r="D896" s="99">
        <v>17.603999999999999</v>
      </c>
    </row>
    <row r="897" spans="3:4">
      <c r="C897" s="98">
        <v>44795</v>
      </c>
      <c r="D897" s="99">
        <v>17.603999999999999</v>
      </c>
    </row>
    <row r="898" spans="3:4">
      <c r="C898" s="98">
        <v>44796</v>
      </c>
      <c r="D898" s="99">
        <v>17.13</v>
      </c>
    </row>
    <row r="899" spans="3:4">
      <c r="C899" s="98">
        <v>44797</v>
      </c>
      <c r="D899" s="99">
        <v>17.184000000000001</v>
      </c>
    </row>
    <row r="900" spans="3:4">
      <c r="C900" s="98">
        <v>44798</v>
      </c>
      <c r="D900" s="99">
        <v>16.408000000000001</v>
      </c>
    </row>
    <row r="901" spans="3:4">
      <c r="C901" s="98">
        <v>44799</v>
      </c>
      <c r="D901" s="99">
        <v>17.963999999999999</v>
      </c>
    </row>
    <row r="902" spans="3:4">
      <c r="C902" s="98">
        <v>44800</v>
      </c>
      <c r="D902" s="99">
        <v>16.324000000000002</v>
      </c>
    </row>
    <row r="903" spans="3:4">
      <c r="C903" s="98">
        <v>44801</v>
      </c>
      <c r="D903" s="99">
        <v>16.260000000000002</v>
      </c>
    </row>
    <row r="904" spans="3:4">
      <c r="C904" s="98">
        <v>44802</v>
      </c>
      <c r="D904" s="99">
        <v>16.25</v>
      </c>
    </row>
    <row r="905" spans="3:4">
      <c r="C905" s="98">
        <v>44803</v>
      </c>
      <c r="D905" s="99">
        <v>15.795999999999999</v>
      </c>
    </row>
    <row r="906" spans="3:4">
      <c r="C906" s="98">
        <v>44804</v>
      </c>
      <c r="D906" s="99">
        <v>15.404</v>
      </c>
    </row>
    <row r="907" spans="3:4">
      <c r="C907" s="98">
        <v>44805</v>
      </c>
      <c r="D907" s="99">
        <v>14.032</v>
      </c>
    </row>
    <row r="908" spans="3:4">
      <c r="C908" s="98">
        <v>44806</v>
      </c>
      <c r="D908" s="99">
        <v>13.946</v>
      </c>
    </row>
    <row r="909" spans="3:4">
      <c r="C909" s="98">
        <v>44807</v>
      </c>
      <c r="D909" s="99">
        <v>13.726000000000001</v>
      </c>
    </row>
    <row r="910" spans="3:4">
      <c r="C910" s="98">
        <v>44808</v>
      </c>
      <c r="D910" s="99">
        <v>13.773999999999999</v>
      </c>
    </row>
    <row r="911" spans="3:4">
      <c r="C911" s="98">
        <v>44809</v>
      </c>
      <c r="D911" s="99">
        <v>13.79</v>
      </c>
    </row>
    <row r="912" spans="3:4">
      <c r="C912" s="98">
        <v>44810</v>
      </c>
      <c r="D912" s="99">
        <v>13.86</v>
      </c>
    </row>
    <row r="913" spans="3:4">
      <c r="C913" s="98">
        <v>44811</v>
      </c>
      <c r="D913" s="99">
        <v>13.606</v>
      </c>
    </row>
    <row r="914" spans="3:4">
      <c r="C914" s="98">
        <v>44812</v>
      </c>
      <c r="D914" s="99">
        <v>13.688000000000001</v>
      </c>
    </row>
    <row r="915" spans="3:4">
      <c r="C915" s="98">
        <v>44813</v>
      </c>
      <c r="D915" s="99">
        <v>13.942</v>
      </c>
    </row>
    <row r="916" spans="3:4">
      <c r="C916" s="98">
        <v>44814</v>
      </c>
      <c r="D916" s="99">
        <v>14.135999999999999</v>
      </c>
    </row>
    <row r="917" spans="3:4">
      <c r="C917" s="98">
        <v>44815</v>
      </c>
      <c r="D917" s="99">
        <v>14.183999999999999</v>
      </c>
    </row>
    <row r="918" spans="3:4">
      <c r="C918" s="98">
        <v>44816</v>
      </c>
      <c r="D918" s="99">
        <v>14.25</v>
      </c>
    </row>
    <row r="919" spans="3:4">
      <c r="C919" s="98">
        <v>44817</v>
      </c>
      <c r="D919" s="99">
        <v>14.326000000000001</v>
      </c>
    </row>
    <row r="920" spans="3:4">
      <c r="C920" s="98">
        <v>44818</v>
      </c>
      <c r="D920" s="99">
        <v>13.116</v>
      </c>
    </row>
    <row r="921" spans="3:4">
      <c r="C921" s="98">
        <v>44819</v>
      </c>
      <c r="D921" s="99">
        <v>13.188000000000001</v>
      </c>
    </row>
    <row r="922" spans="3:4">
      <c r="C922" s="98">
        <v>44820</v>
      </c>
      <c r="D922" s="99">
        <v>12.628</v>
      </c>
    </row>
    <row r="923" spans="3:4">
      <c r="C923" s="98">
        <v>44821</v>
      </c>
      <c r="D923" s="99">
        <v>13.266</v>
      </c>
    </row>
    <row r="924" spans="3:4">
      <c r="C924" s="98">
        <v>44822</v>
      </c>
      <c r="D924" s="99">
        <v>13.266</v>
      </c>
    </row>
    <row r="925" spans="3:4">
      <c r="C925" s="98">
        <v>44823</v>
      </c>
      <c r="D925" s="99">
        <v>13.173999999999999</v>
      </c>
    </row>
    <row r="926" spans="3:4">
      <c r="C926" s="98">
        <v>44824</v>
      </c>
      <c r="D926" s="99">
        <v>13.348000000000001</v>
      </c>
    </row>
    <row r="927" spans="3:4">
      <c r="C927" s="98">
        <v>44825</v>
      </c>
      <c r="D927" s="99">
        <v>13.202</v>
      </c>
    </row>
    <row r="928" spans="3:4">
      <c r="C928" s="98">
        <v>44826</v>
      </c>
      <c r="D928" s="99">
        <v>13.382</v>
      </c>
    </row>
    <row r="929" spans="3:4">
      <c r="C929" s="98">
        <v>44827</v>
      </c>
      <c r="D929" s="99">
        <v>12.742000000000001</v>
      </c>
    </row>
    <row r="930" spans="3:4">
      <c r="C930" s="98">
        <v>44828</v>
      </c>
      <c r="D930" s="99">
        <v>12.933999999999999</v>
      </c>
    </row>
    <row r="931" spans="3:4">
      <c r="C931" s="98">
        <v>44829</v>
      </c>
      <c r="D931" s="99">
        <v>12.882</v>
      </c>
    </row>
    <row r="932" spans="3:4">
      <c r="C932" s="98">
        <v>44830</v>
      </c>
      <c r="D932" s="99">
        <v>12.942</v>
      </c>
    </row>
    <row r="933" spans="3:4">
      <c r="C933" s="98">
        <v>44831</v>
      </c>
      <c r="D933" s="99">
        <v>12.688000000000001</v>
      </c>
    </row>
    <row r="934" spans="3:4">
      <c r="C934" s="98">
        <v>44832</v>
      </c>
      <c r="D934" s="99">
        <v>13.084</v>
      </c>
    </row>
    <row r="935" spans="3:4">
      <c r="C935" s="98">
        <v>44833</v>
      </c>
      <c r="D935" s="99">
        <v>13.055999999999999</v>
      </c>
    </row>
    <row r="936" spans="3:4">
      <c r="C936" s="98">
        <v>44834</v>
      </c>
      <c r="D936" s="99">
        <v>12.43</v>
      </c>
    </row>
    <row r="937" spans="3:4">
      <c r="C937" s="98">
        <v>44835</v>
      </c>
      <c r="D937" s="99">
        <v>12.423999999999999</v>
      </c>
    </row>
    <row r="938" spans="3:4">
      <c r="C938" s="98">
        <v>44836</v>
      </c>
      <c r="D938" s="99">
        <v>12.432</v>
      </c>
    </row>
    <row r="939" spans="3:4">
      <c r="C939" s="98">
        <v>44837</v>
      </c>
      <c r="D939" s="99">
        <v>12.356</v>
      </c>
    </row>
    <row r="940" spans="3:4">
      <c r="C940" s="98">
        <v>44838</v>
      </c>
      <c r="D940" s="99">
        <v>12.754</v>
      </c>
    </row>
    <row r="941" spans="3:4">
      <c r="C941" s="98">
        <v>44839</v>
      </c>
      <c r="D941" s="99">
        <v>13.172000000000001</v>
      </c>
    </row>
    <row r="942" spans="3:4">
      <c r="C942" s="98">
        <v>44840</v>
      </c>
      <c r="D942" s="99">
        <v>13.478</v>
      </c>
    </row>
    <row r="943" spans="3:4">
      <c r="C943" s="98">
        <v>44841</v>
      </c>
      <c r="D943" s="99">
        <v>12.894</v>
      </c>
    </row>
    <row r="944" spans="3:4">
      <c r="C944" s="98">
        <v>44842</v>
      </c>
      <c r="D944" s="99">
        <v>12.342000000000001</v>
      </c>
    </row>
    <row r="945" spans="3:4">
      <c r="C945" s="98">
        <v>44843</v>
      </c>
      <c r="D945" s="99">
        <v>12.39</v>
      </c>
    </row>
    <row r="946" spans="3:4">
      <c r="C946" s="98">
        <v>44844</v>
      </c>
      <c r="D946" s="99">
        <v>12.343999999999999</v>
      </c>
    </row>
    <row r="947" spans="3:4">
      <c r="C947" s="98">
        <v>44845</v>
      </c>
      <c r="D947" s="99">
        <v>11.962</v>
      </c>
    </row>
    <row r="948" spans="3:4">
      <c r="C948" s="98">
        <v>44846</v>
      </c>
      <c r="D948" s="99">
        <v>11.936</v>
      </c>
    </row>
    <row r="949" spans="3:4">
      <c r="C949" s="98">
        <v>44847</v>
      </c>
      <c r="D949" s="99">
        <v>11.842000000000001</v>
      </c>
    </row>
    <row r="950" spans="3:4">
      <c r="C950" s="98">
        <v>44848</v>
      </c>
      <c r="D950" s="99">
        <v>12.298</v>
      </c>
    </row>
    <row r="951" spans="3:4">
      <c r="C951" s="98">
        <v>44849</v>
      </c>
      <c r="D951" s="99">
        <v>11.496</v>
      </c>
    </row>
    <row r="952" spans="3:4">
      <c r="C952" s="98">
        <v>44850</v>
      </c>
      <c r="D952" s="99">
        <v>11.54</v>
      </c>
    </row>
    <row r="953" spans="3:4">
      <c r="C953" s="98">
        <v>44851</v>
      </c>
      <c r="D953" s="99">
        <v>11.494</v>
      </c>
    </row>
    <row r="954" spans="3:4">
      <c r="C954" s="98">
        <v>44852</v>
      </c>
      <c r="D954" s="99">
        <v>12.19</v>
      </c>
    </row>
    <row r="955" spans="3:4">
      <c r="C955" s="98">
        <v>44853</v>
      </c>
      <c r="D955" s="99">
        <v>12.4</v>
      </c>
    </row>
    <row r="956" spans="3:4">
      <c r="C956" s="98">
        <v>44854</v>
      </c>
      <c r="D956" s="99">
        <v>12.09</v>
      </c>
    </row>
    <row r="957" spans="3:4">
      <c r="C957" s="98">
        <v>44855</v>
      </c>
      <c r="D957" s="99">
        <v>12.096</v>
      </c>
    </row>
    <row r="958" spans="3:4">
      <c r="C958" s="98">
        <v>44857</v>
      </c>
      <c r="D958" s="99">
        <v>12.702</v>
      </c>
    </row>
    <row r="959" spans="3:4">
      <c r="C959" s="98">
        <v>44858</v>
      </c>
      <c r="D959" s="99">
        <v>12.651999999999999</v>
      </c>
    </row>
    <row r="960" spans="3:4">
      <c r="C960" s="98">
        <v>44859</v>
      </c>
      <c r="D960" s="99">
        <v>12.672000000000001</v>
      </c>
    </row>
    <row r="961" spans="3:4">
      <c r="C961" s="98">
        <v>44860</v>
      </c>
      <c r="D961" s="99">
        <v>12.9</v>
      </c>
    </row>
    <row r="962" spans="3:4">
      <c r="C962" s="98">
        <v>44861</v>
      </c>
      <c r="D962" s="99">
        <v>13.25</v>
      </c>
    </row>
    <row r="963" spans="3:4">
      <c r="C963" s="98">
        <v>44862</v>
      </c>
      <c r="D963" s="99">
        <v>13.042</v>
      </c>
    </row>
    <row r="964" spans="3:4">
      <c r="C964" s="98">
        <v>44863</v>
      </c>
      <c r="D964" s="99">
        <v>13.917999999999999</v>
      </c>
    </row>
    <row r="965" spans="3:4">
      <c r="C965" s="98">
        <v>44865</v>
      </c>
      <c r="D965" s="99">
        <v>13.958</v>
      </c>
    </row>
    <row r="966" spans="3:4">
      <c r="C966" s="98">
        <v>44866</v>
      </c>
      <c r="D966" s="99">
        <v>13.635999999999999</v>
      </c>
    </row>
    <row r="967" spans="3:4">
      <c r="C967" s="98">
        <v>44867</v>
      </c>
      <c r="D967" s="99">
        <v>13.856</v>
      </c>
    </row>
    <row r="968" spans="3:4">
      <c r="C968" s="98">
        <v>44868</v>
      </c>
      <c r="D968" s="99">
        <v>13.442</v>
      </c>
    </row>
    <row r="969" spans="3:4">
      <c r="C969" s="98">
        <v>44869</v>
      </c>
      <c r="D969" s="99">
        <v>13.738</v>
      </c>
    </row>
    <row r="970" spans="3:4">
      <c r="C970" s="98">
        <v>44870</v>
      </c>
      <c r="D970" s="99">
        <v>14.26</v>
      </c>
    </row>
    <row r="971" spans="3:4">
      <c r="C971" s="98">
        <v>44871</v>
      </c>
      <c r="D971" s="99">
        <v>14.202</v>
      </c>
    </row>
    <row r="972" spans="3:4">
      <c r="C972" s="98">
        <v>44872</v>
      </c>
      <c r="D972" s="99">
        <v>14.156000000000001</v>
      </c>
    </row>
    <row r="973" spans="3:4">
      <c r="C973" s="98">
        <v>44873</v>
      </c>
      <c r="D973" s="99">
        <v>14.2</v>
      </c>
    </row>
    <row r="974" spans="3:4">
      <c r="C974" s="98">
        <v>44874</v>
      </c>
      <c r="D974" s="99">
        <v>14.45</v>
      </c>
    </row>
    <row r="975" spans="3:4">
      <c r="C975" s="98">
        <v>44875</v>
      </c>
      <c r="D975" s="99">
        <v>13.718</v>
      </c>
    </row>
    <row r="976" spans="3:4">
      <c r="C976" s="98">
        <v>44876</v>
      </c>
      <c r="D976" s="99">
        <v>15.538</v>
      </c>
    </row>
    <row r="977" spans="3:4">
      <c r="C977" s="98">
        <v>44877</v>
      </c>
      <c r="D977" s="99">
        <v>15.776</v>
      </c>
    </row>
    <row r="978" spans="3:4">
      <c r="C978" s="98">
        <v>44878</v>
      </c>
      <c r="D978" s="99">
        <v>15.715999999999999</v>
      </c>
    </row>
    <row r="979" spans="3:4">
      <c r="C979" s="98">
        <v>44879</v>
      </c>
      <c r="D979" s="99">
        <v>15.738</v>
      </c>
    </row>
    <row r="980" spans="3:4">
      <c r="C980" s="98">
        <v>44880</v>
      </c>
      <c r="D980" s="99">
        <v>15.77</v>
      </c>
    </row>
    <row r="981" spans="3:4">
      <c r="C981" s="98">
        <v>44881</v>
      </c>
      <c r="D981" s="99">
        <v>16.024000000000001</v>
      </c>
    </row>
    <row r="982" spans="3:4">
      <c r="C982" s="98">
        <v>44882</v>
      </c>
      <c r="D982" s="99">
        <v>15.568</v>
      </c>
    </row>
    <row r="983" spans="3:4">
      <c r="C983" s="98">
        <v>44883</v>
      </c>
      <c r="D983" s="99">
        <v>15.157999999999999</v>
      </c>
    </row>
    <row r="984" spans="3:4">
      <c r="C984" s="98">
        <v>44884</v>
      </c>
      <c r="D984" s="99">
        <v>14.936</v>
      </c>
    </row>
    <row r="985" spans="3:4">
      <c r="C985" s="98">
        <v>44885</v>
      </c>
      <c r="D985" s="99">
        <v>14.846</v>
      </c>
    </row>
    <row r="986" spans="3:4">
      <c r="C986" s="98">
        <v>44886</v>
      </c>
      <c r="D986" s="99">
        <v>14.846</v>
      </c>
    </row>
    <row r="987" spans="3:4">
      <c r="C987" s="98">
        <v>44887</v>
      </c>
      <c r="D987" s="99">
        <v>14.917999999999999</v>
      </c>
    </row>
    <row r="988" spans="3:4">
      <c r="C988" s="98">
        <v>44888</v>
      </c>
      <c r="D988" s="99">
        <v>15.532</v>
      </c>
    </row>
    <row r="989" spans="3:4">
      <c r="C989" s="98">
        <v>44889</v>
      </c>
      <c r="D989" s="99">
        <v>15.875999999999999</v>
      </c>
    </row>
    <row r="990" spans="3:4">
      <c r="C990" s="98">
        <v>44890</v>
      </c>
      <c r="D990" s="99">
        <v>15.917999999999999</v>
      </c>
    </row>
    <row r="991" spans="3:4">
      <c r="C991" s="98">
        <v>44891</v>
      </c>
      <c r="D991" s="99">
        <v>15.603999999999999</v>
      </c>
    </row>
    <row r="992" spans="3:4">
      <c r="C992" s="98">
        <v>44892</v>
      </c>
      <c r="D992" s="99">
        <v>15.603999999999999</v>
      </c>
    </row>
    <row r="993" spans="3:4">
      <c r="C993" s="98">
        <v>44893</v>
      </c>
      <c r="D993" s="99">
        <v>15.688000000000001</v>
      </c>
    </row>
    <row r="994" spans="3:4">
      <c r="C994" s="98">
        <v>44894</v>
      </c>
      <c r="D994" s="99">
        <v>15.2</v>
      </c>
    </row>
    <row r="995" spans="3:4">
      <c r="C995" s="98">
        <v>44895</v>
      </c>
      <c r="D995" s="99">
        <v>15.071999999999999</v>
      </c>
    </row>
    <row r="996" spans="3:4">
      <c r="C996" s="98">
        <v>44896</v>
      </c>
      <c r="D996" s="99">
        <v>16.315999999999999</v>
      </c>
    </row>
    <row r="997" spans="3:4">
      <c r="C997" s="98">
        <v>44897</v>
      </c>
      <c r="D997" s="99">
        <v>15.996</v>
      </c>
    </row>
    <row r="998" spans="3:4">
      <c r="C998" s="98">
        <v>44898</v>
      </c>
      <c r="D998" s="99">
        <v>15.996</v>
      </c>
    </row>
    <row r="999" spans="3:4">
      <c r="C999" s="98">
        <v>44899</v>
      </c>
      <c r="D999" s="99">
        <v>16.045999999999999</v>
      </c>
    </row>
    <row r="1000" spans="3:4">
      <c r="C1000" s="98">
        <v>44900</v>
      </c>
      <c r="D1000" s="99">
        <v>15.891999999999999</v>
      </c>
    </row>
    <row r="1001" spans="3:4">
      <c r="C1001" s="98">
        <v>44901</v>
      </c>
      <c r="D1001" s="99">
        <v>15.83</v>
      </c>
    </row>
    <row r="1002" spans="3:4">
      <c r="C1002" s="98">
        <v>44902</v>
      </c>
      <c r="D1002" s="99">
        <v>15.247999999999999</v>
      </c>
    </row>
    <row r="1003" spans="3:4">
      <c r="C1003" s="98">
        <v>44903</v>
      </c>
      <c r="D1003" s="99">
        <v>15.254</v>
      </c>
    </row>
    <row r="1004" spans="3:4">
      <c r="C1004" s="98">
        <v>44904</v>
      </c>
      <c r="D1004" s="99">
        <v>16.274000000000001</v>
      </c>
    </row>
    <row r="1005" spans="3:4">
      <c r="C1005" s="98">
        <v>44905</v>
      </c>
      <c r="D1005" s="99">
        <v>16.065999999999999</v>
      </c>
    </row>
    <row r="1006" spans="3:4">
      <c r="C1006" s="98">
        <v>44906</v>
      </c>
      <c r="D1006" s="99">
        <v>16.065999999999999</v>
      </c>
    </row>
    <row r="1007" spans="3:4">
      <c r="C1007" s="98">
        <v>44907</v>
      </c>
      <c r="D1007" s="99">
        <v>16.122</v>
      </c>
    </row>
    <row r="1008" spans="3:4">
      <c r="C1008" s="98">
        <v>44908</v>
      </c>
      <c r="D1008" s="99">
        <v>16.608000000000001</v>
      </c>
    </row>
    <row r="1009" spans="3:4">
      <c r="C1009" s="98">
        <v>44909</v>
      </c>
      <c r="D1009" s="99">
        <v>16.994</v>
      </c>
    </row>
    <row r="1010" spans="3:4">
      <c r="C1010" s="98">
        <v>44910</v>
      </c>
      <c r="D1010" s="99">
        <v>16.5</v>
      </c>
    </row>
    <row r="1011" spans="3:4">
      <c r="C1011" s="98">
        <v>44911</v>
      </c>
      <c r="D1011" s="99">
        <v>15.884</v>
      </c>
    </row>
    <row r="1012" spans="3:4">
      <c r="C1012" s="98">
        <v>44912</v>
      </c>
      <c r="D1012" s="99">
        <v>15.624000000000001</v>
      </c>
    </row>
    <row r="1013" spans="3:4">
      <c r="C1013" s="98">
        <v>44913</v>
      </c>
      <c r="D1013" s="99">
        <v>15.564</v>
      </c>
    </row>
    <row r="1014" spans="3:4">
      <c r="C1014" s="98">
        <v>44914</v>
      </c>
      <c r="D1014" s="99">
        <v>15.532</v>
      </c>
    </row>
    <row r="1015" spans="3:4">
      <c r="C1015" s="98">
        <v>44915</v>
      </c>
      <c r="D1015" s="99">
        <v>15.32</v>
      </c>
    </row>
    <row r="1016" spans="3:4">
      <c r="C1016" s="98">
        <v>44916</v>
      </c>
      <c r="D1016" s="99">
        <v>15.212</v>
      </c>
    </row>
    <row r="1017" spans="3:4">
      <c r="C1017" s="98">
        <v>44917</v>
      </c>
      <c r="D1017" s="99">
        <v>15.49</v>
      </c>
    </row>
    <row r="1018" spans="3:4">
      <c r="C1018" s="98">
        <v>44918</v>
      </c>
      <c r="D1018" s="99">
        <v>14.276</v>
      </c>
    </row>
    <row r="1019" spans="3:4">
      <c r="C1019" s="98">
        <v>44922</v>
      </c>
      <c r="D1019" s="99">
        <v>14.302</v>
      </c>
    </row>
    <row r="1020" spans="3:4">
      <c r="C1020" s="98">
        <v>44923</v>
      </c>
      <c r="D1020" s="99">
        <v>13.124000000000001</v>
      </c>
    </row>
    <row r="1021" spans="3:4">
      <c r="C1021" s="98">
        <v>44924</v>
      </c>
      <c r="D1021" s="99">
        <v>13.246</v>
      </c>
    </row>
    <row r="1022" spans="3:4">
      <c r="C1022" s="98">
        <v>44925</v>
      </c>
      <c r="D1022" s="99">
        <v>13.688000000000001</v>
      </c>
    </row>
    <row r="1023" spans="3:4">
      <c r="C1023" s="98">
        <v>44928</v>
      </c>
      <c r="D1023" s="99">
        <v>13.666</v>
      </c>
    </row>
    <row r="1024" spans="3:4">
      <c r="C1024" s="98">
        <v>44929</v>
      </c>
      <c r="D1024" s="99">
        <v>13.92</v>
      </c>
    </row>
    <row r="1025" spans="3:4">
      <c r="C1025" s="98">
        <v>44930</v>
      </c>
      <c r="D1025" s="99">
        <v>13.56</v>
      </c>
    </row>
    <row r="1026" spans="3:4">
      <c r="C1026" s="98">
        <v>44931</v>
      </c>
      <c r="D1026" s="99">
        <v>13.836</v>
      </c>
    </row>
    <row r="1027" spans="3:4">
      <c r="C1027" s="98">
        <v>44932</v>
      </c>
      <c r="D1027" s="99">
        <v>13.603999999999999</v>
      </c>
    </row>
    <row r="1028" spans="3:4">
      <c r="C1028" s="98">
        <v>44933</v>
      </c>
      <c r="D1028" s="99">
        <v>13.932</v>
      </c>
    </row>
    <row r="1029" spans="3:4">
      <c r="C1029" s="98">
        <v>44934</v>
      </c>
      <c r="D1029" s="99">
        <v>14.004</v>
      </c>
    </row>
    <row r="1030" spans="3:4">
      <c r="C1030" s="98">
        <v>44935</v>
      </c>
      <c r="D1030" s="99">
        <v>14.022</v>
      </c>
    </row>
    <row r="1031" spans="3:4">
      <c r="C1031" s="98">
        <v>44936</v>
      </c>
      <c r="D1031" s="99">
        <v>14.401999999999999</v>
      </c>
    </row>
    <row r="1032" spans="3:4">
      <c r="C1032" s="98">
        <v>44937</v>
      </c>
      <c r="D1032" s="99">
        <v>14.778</v>
      </c>
    </row>
    <row r="1033" spans="3:4">
      <c r="C1033" s="98">
        <v>44938</v>
      </c>
      <c r="D1033" s="99">
        <v>14.826000000000001</v>
      </c>
    </row>
    <row r="1034" spans="3:4">
      <c r="C1034" s="98">
        <v>44939</v>
      </c>
      <c r="D1034" s="99">
        <v>15.08</v>
      </c>
    </row>
    <row r="1035" spans="3:4">
      <c r="C1035" s="98">
        <v>44940</v>
      </c>
      <c r="D1035" s="99">
        <v>15.728</v>
      </c>
    </row>
    <row r="1036" spans="3:4">
      <c r="C1036" s="98">
        <v>44941</v>
      </c>
      <c r="D1036" s="99">
        <v>15.728</v>
      </c>
    </row>
    <row r="1037" spans="3:4">
      <c r="C1037" s="98">
        <v>44942</v>
      </c>
      <c r="D1037" s="99">
        <v>15.532</v>
      </c>
    </row>
    <row r="1038" spans="3:4">
      <c r="C1038" s="98">
        <v>44943</v>
      </c>
      <c r="D1038" s="99">
        <v>15.552</v>
      </c>
    </row>
    <row r="1039" spans="3:4">
      <c r="C1039" s="98">
        <v>44944</v>
      </c>
      <c r="D1039" s="99">
        <v>16.402000000000001</v>
      </c>
    </row>
    <row r="1040" spans="3:4">
      <c r="C1040" s="98">
        <v>44945</v>
      </c>
      <c r="D1040" s="99">
        <v>15.968</v>
      </c>
    </row>
    <row r="1041" spans="3:4">
      <c r="C1041" s="98">
        <v>44946</v>
      </c>
      <c r="D1041" s="99">
        <v>15.53</v>
      </c>
    </row>
    <row r="1042" spans="3:4">
      <c r="C1042" s="98">
        <v>44947</v>
      </c>
      <c r="D1042" s="99">
        <v>16.591999999999999</v>
      </c>
    </row>
    <row r="1043" spans="3:4">
      <c r="C1043" s="98">
        <v>44948</v>
      </c>
      <c r="D1043" s="99">
        <v>16.46</v>
      </c>
    </row>
    <row r="1044" spans="3:4">
      <c r="C1044" s="98">
        <v>44949</v>
      </c>
      <c r="D1044" s="99">
        <v>16.5</v>
      </c>
    </row>
    <row r="1045" spans="3:4">
      <c r="C1045" s="98">
        <v>44950</v>
      </c>
      <c r="D1045" s="99">
        <v>17.611999999999998</v>
      </c>
    </row>
    <row r="1046" spans="3:4">
      <c r="C1046" s="98">
        <v>44951</v>
      </c>
      <c r="D1046" s="99">
        <v>17.312000000000001</v>
      </c>
    </row>
    <row r="1047" spans="3:4">
      <c r="C1047" s="98">
        <v>44952</v>
      </c>
      <c r="D1047" s="99">
        <v>17.943999999999999</v>
      </c>
    </row>
    <row r="1048" spans="3:4">
      <c r="C1048" s="98">
        <v>44953</v>
      </c>
      <c r="D1048" s="99">
        <v>17.824000000000002</v>
      </c>
    </row>
    <row r="1049" spans="3:4">
      <c r="C1049" s="98">
        <v>44954</v>
      </c>
      <c r="D1049" s="99">
        <v>18.577999999999999</v>
      </c>
    </row>
    <row r="1050" spans="3:4">
      <c r="C1050" s="98">
        <v>44955</v>
      </c>
      <c r="D1050" s="99">
        <v>18.577999999999999</v>
      </c>
    </row>
    <row r="1051" spans="3:4">
      <c r="C1051" s="98">
        <v>44956</v>
      </c>
      <c r="D1051" s="99">
        <v>18.66</v>
      </c>
    </row>
    <row r="1052" spans="3:4">
      <c r="C1052" s="98">
        <v>44957</v>
      </c>
      <c r="D1052" s="99">
        <v>17.696000000000002</v>
      </c>
    </row>
    <row r="1053" spans="3:4">
      <c r="C1053" s="98">
        <v>44958</v>
      </c>
      <c r="D1053" s="99">
        <v>17.774000000000001</v>
      </c>
    </row>
    <row r="1054" spans="3:4">
      <c r="C1054" s="98">
        <v>44959</v>
      </c>
      <c r="D1054" s="99">
        <v>19.036000000000001</v>
      </c>
    </row>
    <row r="1055" spans="3:4">
      <c r="C1055" s="98">
        <v>44960</v>
      </c>
      <c r="D1055" s="99">
        <v>19.032</v>
      </c>
    </row>
    <row r="1056" spans="3:4">
      <c r="C1056" s="98">
        <v>44962</v>
      </c>
      <c r="D1056" s="99">
        <v>19.436</v>
      </c>
    </row>
    <row r="1057" spans="3:4">
      <c r="C1057" s="98">
        <v>44963</v>
      </c>
      <c r="D1057" s="99">
        <v>19.36</v>
      </c>
    </row>
    <row r="1058" spans="3:4">
      <c r="C1058" s="98">
        <v>44964</v>
      </c>
      <c r="D1058" s="99">
        <v>19.77</v>
      </c>
    </row>
    <row r="1059" spans="3:4">
      <c r="C1059" s="98">
        <v>44965</v>
      </c>
      <c r="D1059" s="99">
        <v>20.76</v>
      </c>
    </row>
    <row r="1060" spans="3:4">
      <c r="C1060" s="98">
        <v>44966</v>
      </c>
      <c r="D1060" s="99">
        <v>20.754999999999999</v>
      </c>
    </row>
    <row r="1061" spans="3:4">
      <c r="C1061" s="98">
        <v>44967</v>
      </c>
      <c r="D1061" s="99">
        <v>20.605</v>
      </c>
    </row>
    <row r="1062" spans="3:4">
      <c r="C1062" s="98">
        <v>44968</v>
      </c>
      <c r="D1062" s="99">
        <v>19.942</v>
      </c>
    </row>
    <row r="1063" spans="3:4">
      <c r="C1063" s="98">
        <v>44969</v>
      </c>
      <c r="D1063" s="99">
        <v>19.942</v>
      </c>
    </row>
    <row r="1064" spans="3:4">
      <c r="C1064" s="98">
        <v>44970</v>
      </c>
      <c r="D1064" s="99">
        <v>19.808</v>
      </c>
    </row>
    <row r="1065" spans="3:4">
      <c r="C1065" s="98">
        <v>44971</v>
      </c>
      <c r="D1065" s="99">
        <v>20.274999999999999</v>
      </c>
    </row>
    <row r="1066" spans="3:4">
      <c r="C1066" s="98">
        <v>44972</v>
      </c>
      <c r="D1066" s="99">
        <v>21.08</v>
      </c>
    </row>
    <row r="1067" spans="3:4">
      <c r="C1067" s="98">
        <v>44973</v>
      </c>
      <c r="D1067" s="99">
        <v>21.32</v>
      </c>
    </row>
    <row r="1068" spans="3:4">
      <c r="C1068" s="98">
        <v>44974</v>
      </c>
      <c r="D1068" s="99">
        <v>20.204999999999998</v>
      </c>
    </row>
    <row r="1069" spans="3:4">
      <c r="C1069" s="98">
        <v>44975</v>
      </c>
      <c r="D1069" s="99">
        <v>20.024999999999999</v>
      </c>
    </row>
    <row r="1070" spans="3:4">
      <c r="C1070" s="98">
        <v>44976</v>
      </c>
      <c r="D1070" s="99">
        <v>20.035</v>
      </c>
    </row>
    <row r="1071" spans="3:4">
      <c r="C1071" s="98">
        <v>44977</v>
      </c>
      <c r="D1071" s="99">
        <v>20.105</v>
      </c>
    </row>
    <row r="1072" spans="3:4">
      <c r="C1072" s="98">
        <v>44978</v>
      </c>
      <c r="D1072" s="99">
        <v>20.024999999999999</v>
      </c>
    </row>
    <row r="1073" spans="3:4">
      <c r="C1073" s="98">
        <v>44979</v>
      </c>
      <c r="D1073" s="99">
        <v>19.334</v>
      </c>
    </row>
    <row r="1074" spans="3:4">
      <c r="C1074" s="98">
        <v>44980</v>
      </c>
      <c r="D1074" s="99">
        <v>21.21</v>
      </c>
    </row>
    <row r="1075" spans="3:4">
      <c r="C1075" s="98">
        <v>44981</v>
      </c>
      <c r="D1075" s="99">
        <v>22.285</v>
      </c>
    </row>
    <row r="1076" spans="3:4">
      <c r="C1076" s="98">
        <v>44982</v>
      </c>
      <c r="D1076" s="99">
        <v>22.065000000000001</v>
      </c>
    </row>
    <row r="1077" spans="3:4">
      <c r="C1077" s="98">
        <v>44983</v>
      </c>
      <c r="D1077" s="99">
        <v>21.98</v>
      </c>
    </row>
    <row r="1078" spans="3:4">
      <c r="C1078" s="98">
        <v>44984</v>
      </c>
      <c r="D1078" s="99">
        <v>22.004999999999999</v>
      </c>
    </row>
    <row r="1079" spans="3:4">
      <c r="C1079" s="98">
        <v>44985</v>
      </c>
      <c r="D1079" s="99">
        <v>22.29</v>
      </c>
    </row>
    <row r="1080" spans="3:4">
      <c r="C1080" s="98">
        <v>44986</v>
      </c>
      <c r="D1080" s="99">
        <v>21.605</v>
      </c>
    </row>
    <row r="1081" spans="3:4">
      <c r="C1081" s="98">
        <v>44987</v>
      </c>
      <c r="D1081" s="99">
        <v>21.204999999999998</v>
      </c>
    </row>
    <row r="1082" spans="3:4">
      <c r="C1082" s="98">
        <v>44988</v>
      </c>
      <c r="D1082" s="99">
        <v>21.824999999999999</v>
      </c>
    </row>
    <row r="1083" spans="3:4">
      <c r="C1083" s="98">
        <v>44989</v>
      </c>
      <c r="D1083" s="99">
        <v>22.454999999999998</v>
      </c>
    </row>
    <row r="1084" spans="3:4">
      <c r="C1084" s="98">
        <v>44990</v>
      </c>
      <c r="D1084" s="99">
        <v>22.515000000000001</v>
      </c>
    </row>
    <row r="1085" spans="3:4">
      <c r="C1085" s="98">
        <v>44991</v>
      </c>
      <c r="D1085" s="99">
        <v>22.405000000000001</v>
      </c>
    </row>
    <row r="1086" spans="3:4">
      <c r="C1086" s="98">
        <v>44992</v>
      </c>
      <c r="D1086" s="99">
        <v>22.02</v>
      </c>
    </row>
    <row r="1087" spans="3:4">
      <c r="C1087" s="98">
        <v>44993</v>
      </c>
      <c r="D1087" s="99">
        <v>22.004999999999999</v>
      </c>
    </row>
    <row r="1088" spans="3:4">
      <c r="C1088" s="98">
        <v>44994</v>
      </c>
      <c r="D1088" s="99">
        <v>22.9</v>
      </c>
    </row>
    <row r="1089" spans="3:4">
      <c r="C1089" s="98">
        <v>44995</v>
      </c>
      <c r="D1089" s="99">
        <v>21.96</v>
      </c>
    </row>
    <row r="1090" spans="3:4">
      <c r="C1090" s="98">
        <v>44996</v>
      </c>
      <c r="D1090" s="99">
        <v>21.605</v>
      </c>
    </row>
    <row r="1091" spans="3:4">
      <c r="C1091" s="98">
        <v>44997</v>
      </c>
      <c r="D1091" s="99">
        <v>21.605</v>
      </c>
    </row>
    <row r="1092" spans="3:4">
      <c r="C1092" s="98">
        <v>44998</v>
      </c>
      <c r="D1092" s="99">
        <v>21.78</v>
      </c>
    </row>
    <row r="1093" spans="3:4">
      <c r="C1093" s="98">
        <v>44999</v>
      </c>
      <c r="D1093" s="99">
        <v>21.475000000000001</v>
      </c>
    </row>
    <row r="1094" spans="3:4">
      <c r="C1094" s="98">
        <v>45000</v>
      </c>
      <c r="D1094" s="99">
        <v>22.46</v>
      </c>
    </row>
    <row r="1095" spans="3:4">
      <c r="C1095" s="98">
        <v>45001</v>
      </c>
      <c r="D1095" s="99">
        <v>22.94</v>
      </c>
    </row>
    <row r="1096" spans="3:4">
      <c r="C1096" s="98">
        <v>45002</v>
      </c>
      <c r="D1096" s="99">
        <v>24.18</v>
      </c>
    </row>
    <row r="1097" spans="3:4">
      <c r="C1097" s="98">
        <v>45003</v>
      </c>
      <c r="D1097" s="99">
        <v>23.82</v>
      </c>
    </row>
    <row r="1098" spans="3:4">
      <c r="C1098" s="98">
        <v>45004</v>
      </c>
      <c r="D1098" s="99">
        <v>23.745000000000001</v>
      </c>
    </row>
    <row r="1099" spans="3:4">
      <c r="C1099" s="98">
        <v>45005</v>
      </c>
      <c r="D1099" s="99">
        <v>23.954999999999998</v>
      </c>
    </row>
    <row r="1100" spans="3:4">
      <c r="C1100" s="98">
        <v>45006</v>
      </c>
      <c r="D1100" s="99">
        <v>24.094999999999999</v>
      </c>
    </row>
    <row r="1101" spans="3:4">
      <c r="C1101" s="98">
        <v>45007</v>
      </c>
      <c r="D1101" s="99">
        <v>24.364999999999998</v>
      </c>
    </row>
    <row r="1102" spans="3:4">
      <c r="C1102" s="98">
        <v>45008</v>
      </c>
      <c r="D1102" s="99">
        <v>24.524999999999999</v>
      </c>
    </row>
    <row r="1103" spans="3:4">
      <c r="C1103" s="98">
        <v>45009</v>
      </c>
      <c r="D1103" s="99">
        <v>25.07</v>
      </c>
    </row>
    <row r="1104" spans="3:4">
      <c r="C1104" s="98">
        <v>45010</v>
      </c>
      <c r="D1104" s="99">
        <v>24.785</v>
      </c>
    </row>
    <row r="1105" spans="3:4">
      <c r="C1105" s="98">
        <v>45011</v>
      </c>
      <c r="D1105" s="99">
        <v>24.785</v>
      </c>
    </row>
    <row r="1106" spans="3:4">
      <c r="C1106" s="98">
        <v>45012</v>
      </c>
      <c r="D1106" s="99">
        <v>24.92</v>
      </c>
    </row>
    <row r="1107" spans="3:4">
      <c r="C1107" s="98">
        <v>45013</v>
      </c>
      <c r="D1107" s="99">
        <v>24.53</v>
      </c>
    </row>
    <row r="1108" spans="3:4">
      <c r="C1108" s="98">
        <v>45014</v>
      </c>
      <c r="D1108" s="99">
        <v>24.51</v>
      </c>
    </row>
    <row r="1109" spans="3:4">
      <c r="C1109" s="98">
        <v>45015</v>
      </c>
      <c r="D1109" s="99">
        <v>24.77</v>
      </c>
    </row>
    <row r="1110" spans="3:4">
      <c r="C1110" s="98">
        <v>45016</v>
      </c>
      <c r="D1110" s="99">
        <v>25.1</v>
      </c>
    </row>
    <row r="1111" spans="3:4">
      <c r="C1111" s="98">
        <v>45017</v>
      </c>
      <c r="D1111" s="99">
        <v>25.55</v>
      </c>
    </row>
    <row r="1112" spans="3:4">
      <c r="C1112" s="98">
        <v>45018</v>
      </c>
      <c r="D1112" s="99">
        <v>25.625</v>
      </c>
    </row>
    <row r="1113" spans="3:4">
      <c r="C1113" s="98">
        <v>45019</v>
      </c>
      <c r="D1113" s="99">
        <v>25.71</v>
      </c>
    </row>
    <row r="1114" spans="3:4">
      <c r="C1114" s="98">
        <v>45020</v>
      </c>
      <c r="D1114" s="99">
        <v>25.545000000000002</v>
      </c>
    </row>
    <row r="1115" spans="3:4">
      <c r="C1115" s="98">
        <v>45021</v>
      </c>
      <c r="D1115" s="99">
        <v>24.965</v>
      </c>
    </row>
    <row r="1116" spans="3:4">
      <c r="C1116" s="98">
        <v>45022</v>
      </c>
      <c r="D1116" s="99">
        <v>24.35</v>
      </c>
    </row>
    <row r="1117" spans="3:4">
      <c r="C1117" s="98">
        <v>45027</v>
      </c>
      <c r="D1117" s="99">
        <v>25.47</v>
      </c>
    </row>
    <row r="1118" spans="3:4">
      <c r="C1118" s="98">
        <v>45028</v>
      </c>
      <c r="D1118" s="99">
        <v>24.815000000000001</v>
      </c>
    </row>
    <row r="1119" spans="3:4">
      <c r="C1119" s="98">
        <v>45029</v>
      </c>
      <c r="D1119" s="99">
        <v>23.995000000000001</v>
      </c>
    </row>
    <row r="1120" spans="3:4">
      <c r="C1120" s="98">
        <v>45030</v>
      </c>
      <c r="D1120" s="99">
        <v>23.824999999999999</v>
      </c>
    </row>
    <row r="1121" spans="3:4">
      <c r="C1121" s="98">
        <v>45031</v>
      </c>
      <c r="D1121" s="99">
        <v>24.385000000000002</v>
      </c>
    </row>
    <row r="1122" spans="3:4">
      <c r="C1122" s="98">
        <v>45032</v>
      </c>
      <c r="D1122" s="99">
        <v>24.135000000000002</v>
      </c>
    </row>
    <row r="1123" spans="3:4">
      <c r="C1123" s="98">
        <v>45033</v>
      </c>
      <c r="D1123" s="99">
        <v>24.355</v>
      </c>
    </row>
    <row r="1124" spans="3:4">
      <c r="C1124" s="98">
        <v>45034</v>
      </c>
      <c r="D1124" s="99">
        <v>24.655000000000001</v>
      </c>
    </row>
    <row r="1125" spans="3:4">
      <c r="C1125" s="98">
        <v>45035</v>
      </c>
      <c r="D1125" s="99">
        <v>25.135000000000002</v>
      </c>
    </row>
    <row r="1126" spans="3:4">
      <c r="C1126" s="98">
        <v>45036</v>
      </c>
      <c r="D1126" s="99">
        <v>25.145</v>
      </c>
    </row>
    <row r="1127" spans="3:4">
      <c r="C1127" s="98">
        <v>45037</v>
      </c>
      <c r="D1127" s="99">
        <v>24.774999999999999</v>
      </c>
    </row>
    <row r="1128" spans="3:4">
      <c r="C1128" s="98">
        <v>45038</v>
      </c>
      <c r="D1128" s="99">
        <v>24.425000000000001</v>
      </c>
    </row>
    <row r="1129" spans="3:4">
      <c r="C1129" s="98">
        <v>45039</v>
      </c>
      <c r="D1129" s="99">
        <v>24.41</v>
      </c>
    </row>
    <row r="1130" spans="3:4">
      <c r="C1130" s="98">
        <v>45040</v>
      </c>
      <c r="D1130" s="99">
        <v>24.785</v>
      </c>
    </row>
    <row r="1131" spans="3:4">
      <c r="C1131" s="98">
        <v>45041</v>
      </c>
      <c r="D1131" s="99">
        <v>24.274999999999999</v>
      </c>
    </row>
    <row r="1132" spans="3:4">
      <c r="C1132" s="98">
        <v>45042</v>
      </c>
      <c r="D1132" s="99">
        <v>24.4</v>
      </c>
    </row>
    <row r="1133" spans="3:4">
      <c r="C1133" s="98">
        <v>45043</v>
      </c>
      <c r="D1133" s="99">
        <v>24.734999999999999</v>
      </c>
    </row>
    <row r="1134" spans="3:4">
      <c r="C1134" s="98">
        <v>45044</v>
      </c>
      <c r="D1134" s="99">
        <v>24.55</v>
      </c>
    </row>
    <row r="1135" spans="3:4">
      <c r="C1135" s="98">
        <v>45045</v>
      </c>
      <c r="D1135" s="99">
        <v>25.03</v>
      </c>
    </row>
    <row r="1136" spans="3:4">
      <c r="C1136" s="98">
        <v>45046</v>
      </c>
      <c r="D1136" s="99">
        <v>25.03</v>
      </c>
    </row>
    <row r="1137" spans="3:4">
      <c r="C1137" s="98">
        <v>45048</v>
      </c>
      <c r="D1137" s="99">
        <v>26.13</v>
      </c>
    </row>
    <row r="1138" spans="3:4">
      <c r="C1138" s="98">
        <v>45049</v>
      </c>
      <c r="D1138" s="99">
        <v>25.305</v>
      </c>
    </row>
    <row r="1139" spans="3:4">
      <c r="C1139" s="98">
        <v>45050</v>
      </c>
      <c r="D1139" s="99">
        <v>25.074999999999999</v>
      </c>
    </row>
    <row r="1140" spans="3:4">
      <c r="C1140" s="98">
        <v>45051</v>
      </c>
      <c r="D1140" s="99">
        <v>25.17</v>
      </c>
    </row>
    <row r="1141" spans="3:4">
      <c r="C1141" s="98">
        <v>45052</v>
      </c>
      <c r="D1141" s="99">
        <v>25.504999999999999</v>
      </c>
    </row>
    <row r="1142" spans="3:4">
      <c r="C1142" s="98">
        <v>45053</v>
      </c>
      <c r="D1142" s="99">
        <v>25.99</v>
      </c>
    </row>
    <row r="1143" spans="3:4">
      <c r="C1143" s="98">
        <v>45054</v>
      </c>
      <c r="D1143" s="99">
        <v>25.75</v>
      </c>
    </row>
    <row r="1144" spans="3:4">
      <c r="C1144" s="98">
        <v>45055</v>
      </c>
      <c r="D1144" s="99">
        <v>26.5</v>
      </c>
    </row>
    <row r="1145" spans="3:4">
      <c r="C1145" s="98">
        <v>45056</v>
      </c>
      <c r="D1145" s="99">
        <v>25.984999999999999</v>
      </c>
    </row>
    <row r="1146" spans="3:4">
      <c r="C1146" s="98">
        <v>45057</v>
      </c>
      <c r="D1146" s="99">
        <v>26.35</v>
      </c>
    </row>
    <row r="1147" spans="3:4">
      <c r="C1147" s="98">
        <v>45058</v>
      </c>
      <c r="D1147" s="99">
        <v>26.28</v>
      </c>
    </row>
    <row r="1148" spans="3:4">
      <c r="C1148" s="98">
        <v>45059</v>
      </c>
      <c r="D1148" s="99">
        <v>25.895</v>
      </c>
    </row>
    <row r="1149" spans="3:4">
      <c r="C1149" s="98">
        <v>45060</v>
      </c>
      <c r="D1149" s="99">
        <v>25.8</v>
      </c>
    </row>
    <row r="1150" spans="3:4">
      <c r="C1150" s="98">
        <v>45061</v>
      </c>
      <c r="D1150" s="99">
        <v>26.01</v>
      </c>
    </row>
    <row r="1151" spans="3:4">
      <c r="C1151" s="98">
        <v>45062</v>
      </c>
      <c r="D1151" s="99">
        <v>26.504999999999999</v>
      </c>
    </row>
    <row r="1152" spans="3:4">
      <c r="C1152" s="98">
        <v>45063</v>
      </c>
      <c r="D1152" s="99">
        <v>27.04</v>
      </c>
    </row>
    <row r="1153" spans="3:4">
      <c r="C1153" s="98">
        <v>45064</v>
      </c>
      <c r="D1153" s="99">
        <v>27.9</v>
      </c>
    </row>
    <row r="1154" spans="3:4">
      <c r="C1154" s="98">
        <v>45065</v>
      </c>
      <c r="D1154" s="99">
        <v>29.6</v>
      </c>
    </row>
    <row r="1155" spans="3:4">
      <c r="C1155" s="98">
        <v>45066</v>
      </c>
      <c r="D1155" s="99">
        <v>28.88</v>
      </c>
    </row>
    <row r="1156" spans="3:4">
      <c r="C1156" s="98">
        <v>45067</v>
      </c>
      <c r="D1156" s="99">
        <v>28.88</v>
      </c>
    </row>
    <row r="1157" spans="3:4">
      <c r="C1157" s="98">
        <v>45068</v>
      </c>
      <c r="D1157" s="99">
        <v>28.7</v>
      </c>
    </row>
    <row r="1158" spans="3:4">
      <c r="C1158" s="98">
        <v>45069</v>
      </c>
      <c r="D1158" s="99">
        <v>28.905000000000001</v>
      </c>
    </row>
    <row r="1159" spans="3:4">
      <c r="C1159" s="98">
        <v>45070</v>
      </c>
      <c r="D1159" s="99">
        <v>28.434999999999999</v>
      </c>
    </row>
    <row r="1160" spans="3:4">
      <c r="C1160" s="98">
        <v>45071</v>
      </c>
      <c r="D1160" s="99">
        <v>35.6</v>
      </c>
    </row>
    <row r="1161" spans="3:4">
      <c r="C1161" s="98">
        <v>45072</v>
      </c>
      <c r="D1161" s="99">
        <v>35</v>
      </c>
    </row>
    <row r="1162" spans="3:4">
      <c r="C1162" s="98">
        <v>45073</v>
      </c>
      <c r="D1162" s="99">
        <v>36.445</v>
      </c>
    </row>
    <row r="1163" spans="3:4">
      <c r="C1163" s="98">
        <v>45074</v>
      </c>
      <c r="D1163" s="99">
        <v>36.380000000000003</v>
      </c>
    </row>
    <row r="1164" spans="3:4">
      <c r="C1164" s="98">
        <v>45075</v>
      </c>
      <c r="D1164" s="99">
        <v>36.1</v>
      </c>
    </row>
    <row r="1165" spans="3:4">
      <c r="C1165" s="98">
        <v>45076</v>
      </c>
      <c r="D1165" s="99">
        <v>36.72</v>
      </c>
    </row>
    <row r="1166" spans="3:4">
      <c r="C1166" s="98">
        <v>45077</v>
      </c>
      <c r="D1166" s="99">
        <v>37.14</v>
      </c>
    </row>
    <row r="1167" spans="3:4">
      <c r="C1167" s="98">
        <v>45078</v>
      </c>
      <c r="D1167" s="99">
        <v>35.204999999999998</v>
      </c>
    </row>
    <row r="1168" spans="3:4">
      <c r="C1168" s="98">
        <v>45079</v>
      </c>
      <c r="D1168" s="99">
        <v>37.020000000000003</v>
      </c>
    </row>
    <row r="1169" spans="3:4">
      <c r="C1169" s="98">
        <v>45080</v>
      </c>
      <c r="D1169" s="99">
        <v>36.515000000000001</v>
      </c>
    </row>
    <row r="1170" spans="3:4">
      <c r="C1170" s="98">
        <v>45081</v>
      </c>
      <c r="D1170" s="99">
        <v>36.515000000000001</v>
      </c>
    </row>
    <row r="1171" spans="3:4">
      <c r="C1171" s="98">
        <v>45082</v>
      </c>
      <c r="D1171" s="99">
        <v>36.56</v>
      </c>
    </row>
    <row r="1172" spans="3:4">
      <c r="C1172" s="98">
        <v>45083</v>
      </c>
      <c r="D1172" s="99">
        <v>36.25</v>
      </c>
    </row>
    <row r="1173" spans="3:4">
      <c r="C1173" s="98">
        <v>45084</v>
      </c>
      <c r="D1173" s="99">
        <v>36.005000000000003</v>
      </c>
    </row>
    <row r="1174" spans="3:4">
      <c r="C1174" s="98">
        <v>45085</v>
      </c>
      <c r="D1174" s="99">
        <v>35.020000000000003</v>
      </c>
    </row>
    <row r="1175" spans="3:4">
      <c r="C1175" s="98">
        <v>45086</v>
      </c>
      <c r="D1175" s="99">
        <v>35.744999999999997</v>
      </c>
    </row>
    <row r="1176" spans="3:4">
      <c r="C1176" s="98">
        <v>45087</v>
      </c>
      <c r="D1176" s="99">
        <v>36.145000000000003</v>
      </c>
    </row>
    <row r="1177" spans="3:4">
      <c r="C1177" s="98">
        <v>45088</v>
      </c>
      <c r="D1177" s="99">
        <v>36.005000000000003</v>
      </c>
    </row>
    <row r="1178" spans="3:4">
      <c r="C1178" s="98">
        <v>45089</v>
      </c>
      <c r="D1178" s="99">
        <v>36.15</v>
      </c>
    </row>
    <row r="1179" spans="3:4">
      <c r="C1179" s="98">
        <v>45090</v>
      </c>
      <c r="D1179" s="99">
        <v>36.734999999999999</v>
      </c>
    </row>
    <row r="1180" spans="3:4">
      <c r="C1180" s="98">
        <v>45091</v>
      </c>
      <c r="D1180" s="99">
        <v>37.96</v>
      </c>
    </row>
    <row r="1181" spans="3:4">
      <c r="C1181" s="98">
        <v>45092</v>
      </c>
      <c r="D1181" s="99">
        <v>39.895000000000003</v>
      </c>
    </row>
    <row r="1182" spans="3:4">
      <c r="C1182" s="98">
        <v>45093</v>
      </c>
      <c r="D1182" s="99">
        <v>38.895000000000003</v>
      </c>
    </row>
    <row r="1183" spans="3:4">
      <c r="C1183" s="98">
        <v>45094</v>
      </c>
      <c r="D1183" s="99">
        <v>38.935000000000002</v>
      </c>
    </row>
    <row r="1184" spans="3:4">
      <c r="C1184" s="98">
        <v>45095</v>
      </c>
      <c r="D1184" s="99">
        <v>38.94</v>
      </c>
    </row>
    <row r="1185" spans="3:4">
      <c r="C1185" s="98">
        <v>45096</v>
      </c>
      <c r="D1185" s="99">
        <v>39.090000000000003</v>
      </c>
    </row>
    <row r="1186" spans="3:4">
      <c r="C1186" s="98">
        <v>45097</v>
      </c>
      <c r="D1186" s="99">
        <v>38.685000000000002</v>
      </c>
    </row>
    <row r="1187" spans="3:4">
      <c r="C1187" s="98">
        <v>45098</v>
      </c>
      <c r="D1187" s="99">
        <v>40.04</v>
      </c>
    </row>
    <row r="1188" spans="3:4">
      <c r="C1188" s="98">
        <v>45099</v>
      </c>
      <c r="D1188" s="99">
        <v>38.67</v>
      </c>
    </row>
    <row r="1189" spans="3:4">
      <c r="C1189" s="98">
        <v>45100</v>
      </c>
      <c r="D1189" s="99">
        <v>39.33</v>
      </c>
    </row>
    <row r="1190" spans="3:4">
      <c r="C1190" s="98">
        <v>45101</v>
      </c>
      <c r="D1190" s="99">
        <v>38.39</v>
      </c>
    </row>
    <row r="1191" spans="3:4">
      <c r="C1191" s="98">
        <v>45102</v>
      </c>
      <c r="D1191" s="99">
        <v>38.534999999999997</v>
      </c>
    </row>
    <row r="1192" spans="3:4">
      <c r="C1192" s="98">
        <v>45103</v>
      </c>
      <c r="D1192" s="99">
        <v>38.534999999999997</v>
      </c>
    </row>
    <row r="1193" spans="3:4">
      <c r="C1193" s="98">
        <v>45104</v>
      </c>
      <c r="D1193" s="99">
        <v>37.1</v>
      </c>
    </row>
    <row r="1194" spans="3:4">
      <c r="C1194" s="98">
        <v>45105</v>
      </c>
      <c r="D1194" s="99">
        <v>37.005000000000003</v>
      </c>
    </row>
    <row r="1195" spans="3:4">
      <c r="C1195" s="98">
        <v>45106</v>
      </c>
      <c r="D1195" s="99">
        <v>37.89</v>
      </c>
    </row>
    <row r="1196" spans="3:4">
      <c r="C1196" s="98">
        <v>45107</v>
      </c>
      <c r="D1196" s="99">
        <v>37.78</v>
      </c>
    </row>
    <row r="1197" spans="3:4">
      <c r="C1197" s="98">
        <v>45108</v>
      </c>
      <c r="D1197" s="99">
        <v>38.805</v>
      </c>
    </row>
    <row r="1198" spans="3:4">
      <c r="C1198" s="98">
        <v>45109</v>
      </c>
      <c r="D1198" s="99">
        <v>38.805</v>
      </c>
    </row>
    <row r="1199" spans="3:4">
      <c r="C1199" s="98">
        <v>45110</v>
      </c>
      <c r="D1199" s="99">
        <v>39.1</v>
      </c>
    </row>
    <row r="1200" spans="3:4">
      <c r="C1200" s="98">
        <v>45111</v>
      </c>
      <c r="D1200" s="99">
        <v>38.83</v>
      </c>
    </row>
    <row r="1201" spans="3:4">
      <c r="C1201" s="98">
        <v>45112</v>
      </c>
      <c r="D1201" s="99">
        <v>38.85</v>
      </c>
    </row>
    <row r="1202" spans="3:4">
      <c r="C1202" s="98">
        <v>45113</v>
      </c>
      <c r="D1202" s="99">
        <v>38.905000000000001</v>
      </c>
    </row>
    <row r="1203" spans="3:4">
      <c r="C1203" s="98">
        <v>45114</v>
      </c>
      <c r="D1203" s="99">
        <v>38.534999999999997</v>
      </c>
    </row>
    <row r="1204" spans="3:4">
      <c r="C1204" s="98">
        <v>45115</v>
      </c>
      <c r="D1204" s="99">
        <v>38.664999999999999</v>
      </c>
    </row>
    <row r="1205" spans="3:4">
      <c r="C1205" s="98">
        <v>45116</v>
      </c>
      <c r="D1205" s="99">
        <v>38.89</v>
      </c>
    </row>
    <row r="1206" spans="3:4">
      <c r="C1206" s="98">
        <v>45117</v>
      </c>
      <c r="D1206" s="99">
        <v>38.65</v>
      </c>
    </row>
    <row r="1207" spans="3:4">
      <c r="C1207" s="98">
        <v>45118</v>
      </c>
      <c r="D1207" s="99">
        <v>38.200000000000003</v>
      </c>
    </row>
    <row r="1208" spans="3:4">
      <c r="C1208" s="98">
        <v>45119</v>
      </c>
      <c r="D1208" s="99">
        <v>38.380000000000003</v>
      </c>
    </row>
    <row r="1209" spans="3:4">
      <c r="C1209" s="98">
        <v>45120</v>
      </c>
      <c r="D1209" s="99">
        <v>39.549999999999997</v>
      </c>
    </row>
    <row r="1210" spans="3:4">
      <c r="C1210" s="98">
        <v>45121</v>
      </c>
      <c r="D1210" s="99">
        <v>41.24</v>
      </c>
    </row>
    <row r="1211" spans="3:4">
      <c r="C1211" s="98">
        <v>45122</v>
      </c>
      <c r="D1211" s="99">
        <v>40.67</v>
      </c>
    </row>
    <row r="1212" spans="3:4">
      <c r="C1212" s="98">
        <v>45123</v>
      </c>
      <c r="D1212" s="99">
        <v>40.770000000000003</v>
      </c>
    </row>
    <row r="1213" spans="3:4">
      <c r="C1213" s="98">
        <v>45124</v>
      </c>
      <c r="D1213" s="99">
        <v>40.515000000000001</v>
      </c>
    </row>
    <row r="1214" spans="3:4">
      <c r="C1214" s="98">
        <v>45125</v>
      </c>
      <c r="D1214" s="99">
        <v>41.24</v>
      </c>
    </row>
    <row r="1215" spans="3:4">
      <c r="C1215" s="98">
        <v>45126</v>
      </c>
      <c r="D1215" s="99">
        <v>42.055</v>
      </c>
    </row>
    <row r="1216" spans="3:4">
      <c r="C1216" s="98">
        <v>45127</v>
      </c>
      <c r="D1216" s="99">
        <v>41.2</v>
      </c>
    </row>
    <row r="1217" spans="3:4">
      <c r="C1217" s="98">
        <v>45128</v>
      </c>
      <c r="D1217" s="99">
        <v>40.564999999999998</v>
      </c>
    </row>
    <row r="1218" spans="3:4">
      <c r="C1218" s="98">
        <v>45129</v>
      </c>
      <c r="D1218" s="99">
        <v>40.024999999999999</v>
      </c>
    </row>
    <row r="1219" spans="3:4">
      <c r="C1219" s="98">
        <v>45130</v>
      </c>
      <c r="D1219" s="99">
        <v>40.024999999999999</v>
      </c>
    </row>
    <row r="1220" spans="3:4">
      <c r="C1220" s="98">
        <v>45131</v>
      </c>
      <c r="D1220" s="99">
        <v>39.905000000000001</v>
      </c>
    </row>
    <row r="1221" spans="3:4">
      <c r="C1221" s="98">
        <v>45132</v>
      </c>
      <c r="D1221" s="99">
        <v>40.305</v>
      </c>
    </row>
    <row r="1222" spans="3:4">
      <c r="C1222" s="98">
        <v>45133</v>
      </c>
      <c r="D1222" s="99">
        <v>41.494999999999997</v>
      </c>
    </row>
    <row r="1223" spans="3:4">
      <c r="C1223" s="98">
        <v>45134</v>
      </c>
      <c r="D1223" s="99">
        <v>41.3</v>
      </c>
    </row>
    <row r="1224" spans="3:4">
      <c r="C1224" s="98">
        <v>45135</v>
      </c>
      <c r="D1224" s="99">
        <v>42.38</v>
      </c>
    </row>
    <row r="1225" spans="3:4">
      <c r="C1225" s="98">
        <v>45136</v>
      </c>
      <c r="D1225" s="99">
        <v>42.375</v>
      </c>
    </row>
    <row r="1226" spans="3:4">
      <c r="C1226" s="98">
        <v>45137</v>
      </c>
      <c r="D1226" s="99">
        <v>42.42</v>
      </c>
    </row>
    <row r="1227" spans="3:4">
      <c r="C1227" s="98">
        <v>45138</v>
      </c>
      <c r="D1227" s="99">
        <v>42.475000000000001</v>
      </c>
    </row>
    <row r="1228" spans="3:4">
      <c r="C1228" s="98">
        <v>45139</v>
      </c>
      <c r="D1228" s="99">
        <v>42.4</v>
      </c>
    </row>
    <row r="1229" spans="3:4">
      <c r="C1229" s="98">
        <v>45140</v>
      </c>
      <c r="D1229" s="99">
        <v>41.8</v>
      </c>
    </row>
    <row r="1230" spans="3:4">
      <c r="C1230" s="98">
        <v>45141</v>
      </c>
      <c r="D1230" s="99">
        <v>40.645000000000003</v>
      </c>
    </row>
    <row r="1231" spans="3:4">
      <c r="C1231" s="98">
        <v>45142</v>
      </c>
      <c r="D1231" s="99">
        <v>41.06</v>
      </c>
    </row>
    <row r="1232" spans="3:4">
      <c r="C1232" s="98">
        <v>45143</v>
      </c>
      <c r="D1232" s="99">
        <v>40.354999999999997</v>
      </c>
    </row>
    <row r="1233" spans="3:4">
      <c r="C1233" s="98">
        <v>45144</v>
      </c>
      <c r="D1233" s="99">
        <v>40.515000000000001</v>
      </c>
    </row>
    <row r="1234" spans="3:4">
      <c r="C1234" s="98">
        <v>45145</v>
      </c>
      <c r="D1234" s="99">
        <v>40.515000000000001</v>
      </c>
    </row>
    <row r="1235" spans="3:4">
      <c r="C1235" s="98">
        <v>45146</v>
      </c>
      <c r="D1235" s="99">
        <v>40.994999999999997</v>
      </c>
    </row>
    <row r="1236" spans="3:4">
      <c r="C1236" s="98">
        <v>45147</v>
      </c>
      <c r="D1236" s="99">
        <v>40.78</v>
      </c>
    </row>
    <row r="1237" spans="3:4">
      <c r="C1237" s="98">
        <v>45148</v>
      </c>
      <c r="D1237" s="99">
        <v>38.729999999999997</v>
      </c>
    </row>
    <row r="1238" spans="3:4">
      <c r="C1238" s="98">
        <v>45149</v>
      </c>
      <c r="D1238" s="99">
        <v>38.56</v>
      </c>
    </row>
    <row r="1239" spans="3:4">
      <c r="C1239" s="98">
        <v>45150</v>
      </c>
      <c r="D1239" s="99">
        <v>37.104999999999997</v>
      </c>
    </row>
    <row r="1240" spans="3:4">
      <c r="C1240" s="98">
        <v>45151</v>
      </c>
      <c r="D1240" s="99">
        <v>37.26</v>
      </c>
    </row>
    <row r="1241" spans="3:4">
      <c r="C1241" s="98">
        <v>45152</v>
      </c>
      <c r="D1241" s="99">
        <v>37.26</v>
      </c>
    </row>
    <row r="1242" spans="3:4">
      <c r="C1242" s="98">
        <v>45153</v>
      </c>
      <c r="D1242" s="99">
        <v>40.924999999999997</v>
      </c>
    </row>
    <row r="1243" spans="3:4">
      <c r="C1243" s="98">
        <v>45154</v>
      </c>
      <c r="D1243" s="99">
        <v>40.005000000000003</v>
      </c>
    </row>
    <row r="1244" spans="3:4">
      <c r="C1244" s="98">
        <v>45155</v>
      </c>
      <c r="D1244" s="99">
        <v>39.9</v>
      </c>
    </row>
    <row r="1245" spans="3:4">
      <c r="C1245" s="98">
        <v>45156</v>
      </c>
      <c r="D1245" s="99">
        <v>39.61</v>
      </c>
    </row>
    <row r="1246" spans="3:4">
      <c r="C1246" s="98">
        <v>45157</v>
      </c>
      <c r="D1246" s="99">
        <v>39.880000000000003</v>
      </c>
    </row>
    <row r="1247" spans="3:4">
      <c r="C1247" s="98">
        <v>45158</v>
      </c>
      <c r="D1247" s="99">
        <v>40.020000000000003</v>
      </c>
    </row>
    <row r="1248" spans="3:4">
      <c r="C1248" s="98">
        <v>45159</v>
      </c>
      <c r="D1248" s="99">
        <v>40.020000000000003</v>
      </c>
    </row>
    <row r="1249" spans="3:4">
      <c r="C1249" s="98">
        <v>45160</v>
      </c>
      <c r="D1249" s="99">
        <v>43.005000000000003</v>
      </c>
    </row>
    <row r="1250" spans="3:4">
      <c r="C1250" s="98">
        <v>45161</v>
      </c>
      <c r="D1250" s="99">
        <v>42.07</v>
      </c>
    </row>
    <row r="1251" spans="3:4">
      <c r="C1251" s="98">
        <v>45162</v>
      </c>
      <c r="D1251" s="99">
        <v>46.5</v>
      </c>
    </row>
    <row r="1252" spans="3:4">
      <c r="C1252" s="98">
        <v>45163</v>
      </c>
      <c r="D1252" s="99">
        <v>43.564999999999998</v>
      </c>
    </row>
    <row r="1253" spans="3:4">
      <c r="C1253" s="98">
        <v>45164</v>
      </c>
      <c r="D1253" s="99">
        <v>42.585000000000001</v>
      </c>
    </row>
    <row r="1254" spans="3:4">
      <c r="C1254" s="98">
        <v>45165</v>
      </c>
      <c r="D1254" s="99">
        <v>42.414999999999999</v>
      </c>
    </row>
    <row r="1255" spans="3:4">
      <c r="C1255" s="98">
        <v>45166</v>
      </c>
      <c r="D1255" s="99">
        <v>42.9</v>
      </c>
    </row>
    <row r="1256" spans="3:4">
      <c r="C1256" s="98">
        <v>45167</v>
      </c>
      <c r="D1256" s="99">
        <v>42.984999999999999</v>
      </c>
    </row>
    <row r="1257" spans="3:4">
      <c r="C1257" s="98">
        <v>45168</v>
      </c>
      <c r="D1257" s="99">
        <v>44.965000000000003</v>
      </c>
    </row>
    <row r="1258" spans="3:4">
      <c r="C1258" s="98">
        <v>45169</v>
      </c>
      <c r="D1258" s="99">
        <v>45.145000000000003</v>
      </c>
    </row>
    <row r="1259" spans="3:4">
      <c r="C1259" s="98">
        <v>45170</v>
      </c>
      <c r="D1259" s="99">
        <v>45.405000000000001</v>
      </c>
    </row>
    <row r="1260" spans="3:4">
      <c r="C1260" s="98">
        <v>45171</v>
      </c>
      <c r="D1260" s="99">
        <v>44.97</v>
      </c>
    </row>
    <row r="1261" spans="3:4">
      <c r="C1261" s="98">
        <v>45172</v>
      </c>
      <c r="D1261" s="99">
        <v>44.795000000000002</v>
      </c>
    </row>
    <row r="1262" spans="3:4">
      <c r="C1262" s="98">
        <v>45173</v>
      </c>
      <c r="D1262" s="99">
        <v>45.104999999999997</v>
      </c>
    </row>
    <row r="1263" spans="3:4">
      <c r="C1263" s="98">
        <v>45174</v>
      </c>
      <c r="D1263" s="99">
        <v>44.975000000000001</v>
      </c>
    </row>
    <row r="1264" spans="3:4">
      <c r="C1264" s="98">
        <v>45175</v>
      </c>
      <c r="D1264" s="99">
        <v>44.905000000000001</v>
      </c>
    </row>
    <row r="1265" spans="3:4">
      <c r="C1265" s="98">
        <v>45176</v>
      </c>
      <c r="D1265" s="99">
        <v>43.76</v>
      </c>
    </row>
    <row r="1266" spans="3:4">
      <c r="C1266" s="98">
        <v>45177</v>
      </c>
      <c r="D1266" s="99">
        <v>42.9</v>
      </c>
    </row>
    <row r="1267" spans="3:4">
      <c r="C1267" s="98">
        <v>45178</v>
      </c>
      <c r="D1267" s="99">
        <v>42.65</v>
      </c>
    </row>
    <row r="1268" spans="3:4">
      <c r="C1268" s="98">
        <v>45179</v>
      </c>
      <c r="D1268" s="99">
        <v>41.9</v>
      </c>
    </row>
    <row r="1269" spans="3:4">
      <c r="C1269" s="98">
        <v>45180</v>
      </c>
      <c r="D1269" s="99">
        <v>42.1</v>
      </c>
    </row>
    <row r="1270" spans="3:4">
      <c r="C1270" s="98">
        <v>45181</v>
      </c>
      <c r="D1270" s="99">
        <v>41.6</v>
      </c>
    </row>
    <row r="1271" spans="3:4">
      <c r="C1271" s="98">
        <v>45182</v>
      </c>
      <c r="D1271" s="99">
        <v>41.555</v>
      </c>
    </row>
    <row r="1272" spans="3:4">
      <c r="C1272" s="98">
        <v>45183</v>
      </c>
      <c r="D1272" s="99">
        <v>42.76</v>
      </c>
    </row>
    <row r="1273" spans="3:4">
      <c r="C1273" s="98">
        <v>45184</v>
      </c>
      <c r="D1273" s="99">
        <v>42.71</v>
      </c>
    </row>
    <row r="1274" spans="3:4">
      <c r="C1274" s="98">
        <v>45185</v>
      </c>
      <c r="D1274" s="99">
        <v>41.05</v>
      </c>
    </row>
    <row r="1275" spans="3:4">
      <c r="C1275" s="98">
        <v>45186</v>
      </c>
      <c r="D1275" s="99">
        <v>41.05</v>
      </c>
    </row>
    <row r="1276" spans="3:4">
      <c r="C1276" s="98">
        <v>45187</v>
      </c>
      <c r="D1276" s="99">
        <v>40.875</v>
      </c>
    </row>
    <row r="1277" spans="3:4">
      <c r="C1277" s="98">
        <v>45188</v>
      </c>
      <c r="D1277" s="99">
        <v>40.799999999999997</v>
      </c>
    </row>
    <row r="1278" spans="3:4">
      <c r="C1278" s="98">
        <v>45189</v>
      </c>
      <c r="D1278" s="99">
        <v>40.625</v>
      </c>
    </row>
    <row r="1279" spans="3:4">
      <c r="C1279" s="98">
        <v>45190</v>
      </c>
      <c r="D1279" s="99">
        <v>39.005000000000003</v>
      </c>
    </row>
    <row r="1280" spans="3:4">
      <c r="C1280" s="98">
        <v>45191</v>
      </c>
      <c r="D1280" s="99">
        <v>38.244999999999997</v>
      </c>
    </row>
    <row r="1281" spans="3:4">
      <c r="C1281" s="98">
        <v>45192</v>
      </c>
      <c r="D1281" s="99">
        <v>39.155000000000001</v>
      </c>
    </row>
    <row r="1282" spans="3:4">
      <c r="C1282" s="98">
        <v>45193</v>
      </c>
      <c r="D1282" s="99">
        <v>38.765000000000001</v>
      </c>
    </row>
    <row r="1283" spans="3:4">
      <c r="C1283" s="98">
        <v>45194</v>
      </c>
      <c r="D1283" s="99">
        <v>38.9</v>
      </c>
    </row>
    <row r="1284" spans="3:4">
      <c r="C1284" s="98">
        <v>45195</v>
      </c>
      <c r="D1284" s="99">
        <v>39.825000000000003</v>
      </c>
    </row>
    <row r="1285" spans="3:4">
      <c r="C1285" s="98">
        <v>45196</v>
      </c>
      <c r="D1285" s="99">
        <v>39.725000000000001</v>
      </c>
    </row>
    <row r="1286" spans="3:4">
      <c r="C1286" s="98">
        <v>45197</v>
      </c>
      <c r="D1286" s="99">
        <v>40.61</v>
      </c>
    </row>
    <row r="1287" spans="3:4">
      <c r="C1287" s="98">
        <v>45198</v>
      </c>
      <c r="D1287" s="99">
        <v>40.814999999999998</v>
      </c>
    </row>
    <row r="1288" spans="3:4">
      <c r="C1288" s="98">
        <v>45199</v>
      </c>
      <c r="D1288" s="99">
        <v>41.034999999999997</v>
      </c>
    </row>
    <row r="1289" spans="3:4">
      <c r="C1289" s="98">
        <v>45200</v>
      </c>
      <c r="D1289" s="99">
        <v>41.195</v>
      </c>
    </row>
    <row r="1290" spans="3:4">
      <c r="C1290" s="98">
        <v>45201</v>
      </c>
      <c r="D1290" s="99">
        <v>41.375</v>
      </c>
    </row>
    <row r="1291" spans="3:4">
      <c r="C1291" s="98">
        <v>45202</v>
      </c>
      <c r="D1291" s="99">
        <v>42.704999999999998</v>
      </c>
    </row>
    <row r="1292" spans="3:4">
      <c r="C1292" s="98">
        <v>45203</v>
      </c>
      <c r="D1292" s="99">
        <v>41.305</v>
      </c>
    </row>
    <row r="1293" spans="3:4">
      <c r="C1293" s="98">
        <v>45204</v>
      </c>
      <c r="D1293" s="99">
        <v>41.68</v>
      </c>
    </row>
    <row r="1294" spans="3:4">
      <c r="C1294" s="98">
        <v>45205</v>
      </c>
      <c r="D1294" s="99">
        <v>42.18</v>
      </c>
    </row>
    <row r="1295" spans="3:4">
      <c r="C1295" s="98">
        <v>45206</v>
      </c>
      <c r="D1295" s="99">
        <v>43.05</v>
      </c>
    </row>
    <row r="1296" spans="3:4">
      <c r="C1296" s="98">
        <v>45207</v>
      </c>
      <c r="D1296" s="99">
        <v>42.854999999999997</v>
      </c>
    </row>
    <row r="1297" spans="3:4">
      <c r="C1297" s="98">
        <v>45208</v>
      </c>
      <c r="D1297" s="99">
        <v>42.634999999999998</v>
      </c>
    </row>
    <row r="1298" spans="3:4">
      <c r="C1298" s="98">
        <v>45209</v>
      </c>
      <c r="D1298" s="99">
        <v>42.765000000000001</v>
      </c>
    </row>
    <row r="1299" spans="3:4">
      <c r="C1299" s="98">
        <v>45210</v>
      </c>
      <c r="D1299" s="99">
        <v>43.13</v>
      </c>
    </row>
    <row r="1300" spans="3:4">
      <c r="C1300" s="98">
        <v>45211</v>
      </c>
      <c r="D1300" s="99">
        <v>44.215000000000003</v>
      </c>
    </row>
    <row r="1301" spans="3:4">
      <c r="C1301" s="98">
        <v>45212</v>
      </c>
      <c r="D1301" s="99">
        <v>44.405000000000001</v>
      </c>
    </row>
    <row r="1302" spans="3:4">
      <c r="C1302" s="98">
        <v>45213</v>
      </c>
      <c r="D1302" s="99">
        <v>42.91</v>
      </c>
    </row>
    <row r="1303" spans="3:4">
      <c r="C1303" s="98">
        <v>45214</v>
      </c>
      <c r="D1303" s="99">
        <v>43.075000000000003</v>
      </c>
    </row>
    <row r="1304" spans="3:4">
      <c r="C1304" s="98">
        <v>45215</v>
      </c>
      <c r="D1304" s="99">
        <v>42.805</v>
      </c>
    </row>
    <row r="1305" spans="3:4">
      <c r="C1305" s="98">
        <v>45216</v>
      </c>
      <c r="D1305" s="99">
        <v>43.56</v>
      </c>
    </row>
    <row r="1306" spans="3:4">
      <c r="C1306" s="98">
        <v>45217</v>
      </c>
      <c r="D1306" s="99">
        <v>40.9</v>
      </c>
    </row>
    <row r="1307" spans="3:4">
      <c r="C1307" s="98">
        <v>45218</v>
      </c>
      <c r="D1307" s="99">
        <v>39.895000000000003</v>
      </c>
    </row>
    <row r="1308" spans="3:4">
      <c r="C1308" s="98">
        <v>45219</v>
      </c>
      <c r="D1308" s="99">
        <v>39.335000000000001</v>
      </c>
    </row>
    <row r="1309" spans="3:4">
      <c r="C1309" s="98">
        <v>45220</v>
      </c>
      <c r="D1309" s="99">
        <v>38.945</v>
      </c>
    </row>
    <row r="1310" spans="3:4">
      <c r="C1310" s="98">
        <v>45221</v>
      </c>
      <c r="D1310" s="99">
        <v>38.774999999999999</v>
      </c>
    </row>
    <row r="1311" spans="3:4">
      <c r="C1311" s="98">
        <v>45222</v>
      </c>
      <c r="D1311" s="99">
        <v>38.979999999999997</v>
      </c>
    </row>
    <row r="1312" spans="3:4">
      <c r="C1312" s="98">
        <v>45223</v>
      </c>
      <c r="D1312" s="99">
        <v>40.68</v>
      </c>
    </row>
    <row r="1313" spans="3:4">
      <c r="C1313" s="98">
        <v>45224</v>
      </c>
      <c r="D1313" s="99">
        <v>40.840000000000003</v>
      </c>
    </row>
    <row r="1314" spans="3:4">
      <c r="C1314" s="98">
        <v>45225</v>
      </c>
      <c r="D1314" s="99">
        <v>38.26</v>
      </c>
    </row>
    <row r="1315" spans="3:4">
      <c r="C1315" s="98">
        <v>45226</v>
      </c>
      <c r="D1315" s="99">
        <v>38.5</v>
      </c>
    </row>
    <row r="1316" spans="3:4">
      <c r="C1316" s="98">
        <v>45227</v>
      </c>
      <c r="D1316" s="99">
        <v>38.424999999999997</v>
      </c>
    </row>
    <row r="1317" spans="3:4">
      <c r="C1317" s="98">
        <v>45228</v>
      </c>
      <c r="D1317" s="99">
        <v>38.265000000000001</v>
      </c>
    </row>
    <row r="1318" spans="3:4">
      <c r="C1318" s="98">
        <v>45229</v>
      </c>
      <c r="D1318" s="99">
        <v>38.265000000000001</v>
      </c>
    </row>
    <row r="1319" spans="3:4">
      <c r="C1319" s="98">
        <v>45230</v>
      </c>
      <c r="D1319" s="99">
        <v>38.505000000000003</v>
      </c>
    </row>
    <row r="1320" spans="3:4">
      <c r="C1320" s="98">
        <v>45231</v>
      </c>
      <c r="D1320" s="99">
        <v>38.200000000000003</v>
      </c>
    </row>
    <row r="1321" spans="3:4">
      <c r="C1321" s="98">
        <v>45232</v>
      </c>
      <c r="D1321" s="99">
        <v>40.5</v>
      </c>
    </row>
    <row r="1322" spans="3:4">
      <c r="C1322" s="98">
        <v>45233</v>
      </c>
      <c r="D1322" s="99">
        <v>40.604999999999997</v>
      </c>
    </row>
    <row r="1323" spans="3:4">
      <c r="C1323" s="98">
        <v>45234</v>
      </c>
      <c r="D1323" s="99">
        <v>41.865000000000002</v>
      </c>
    </row>
    <row r="1324" spans="3:4">
      <c r="C1324" s="98">
        <v>45235</v>
      </c>
      <c r="D1324" s="99">
        <v>41.914999999999999</v>
      </c>
    </row>
    <row r="1325" spans="3:4">
      <c r="C1325" s="98">
        <v>45236</v>
      </c>
      <c r="D1325" s="99">
        <v>41.89</v>
      </c>
    </row>
    <row r="1326" spans="3:4">
      <c r="C1326" s="98">
        <v>45237</v>
      </c>
      <c r="D1326" s="99">
        <v>42.53</v>
      </c>
    </row>
    <row r="1327" spans="3:4">
      <c r="C1327" s="98">
        <v>45238</v>
      </c>
      <c r="D1327" s="99">
        <v>42.814999999999998</v>
      </c>
    </row>
    <row r="1328" spans="3:4">
      <c r="C1328" s="98">
        <v>45239</v>
      </c>
      <c r="D1328" s="99">
        <v>43.265000000000001</v>
      </c>
    </row>
    <row r="1329" spans="3:4">
      <c r="C1329" s="98">
        <v>45240</v>
      </c>
      <c r="D1329" s="99">
        <v>43.725000000000001</v>
      </c>
    </row>
    <row r="1330" spans="3:4">
      <c r="C1330" s="98">
        <v>45241</v>
      </c>
      <c r="D1330" s="99">
        <v>45.085000000000001</v>
      </c>
    </row>
    <row r="1331" spans="3:4">
      <c r="C1331" s="98">
        <v>45242</v>
      </c>
      <c r="D1331" s="99">
        <v>45.26</v>
      </c>
    </row>
    <row r="1332" spans="3:4">
      <c r="C1332" s="98">
        <v>45243</v>
      </c>
      <c r="D1332" s="99">
        <v>45.085000000000001</v>
      </c>
    </row>
    <row r="1333" spans="3:4">
      <c r="C1333" s="98">
        <v>45244</v>
      </c>
      <c r="D1333" s="99">
        <v>45.55</v>
      </c>
    </row>
    <row r="1334" spans="3:4">
      <c r="C1334" s="98">
        <v>45245</v>
      </c>
      <c r="D1334" s="99">
        <v>45.85</v>
      </c>
    </row>
    <row r="1335" spans="3:4">
      <c r="C1335" s="98">
        <v>45246</v>
      </c>
      <c r="D1335" s="99">
        <v>44.854999999999997</v>
      </c>
    </row>
    <row r="1336" spans="3:4">
      <c r="C1336" s="98">
        <v>45247</v>
      </c>
      <c r="D1336" s="99">
        <v>45.5</v>
      </c>
    </row>
    <row r="1337" spans="3:4">
      <c r="C1337" s="98">
        <v>45248</v>
      </c>
      <c r="D1337" s="99">
        <v>45.13</v>
      </c>
    </row>
    <row r="1338" spans="3:4">
      <c r="C1338" s="98">
        <v>45249</v>
      </c>
      <c r="D1338" s="99">
        <v>45.354999999999997</v>
      </c>
    </row>
    <row r="1339" spans="3:4">
      <c r="C1339" s="98">
        <v>45250</v>
      </c>
      <c r="D1339" s="99">
        <v>45.13</v>
      </c>
    </row>
    <row r="1340" spans="3:4">
      <c r="C1340" s="98">
        <v>45251</v>
      </c>
      <c r="D1340" s="99">
        <v>46.03</v>
      </c>
    </row>
    <row r="1341" spans="3:4">
      <c r="C1341" s="98">
        <v>45252</v>
      </c>
      <c r="D1341" s="99">
        <v>45.12</v>
      </c>
    </row>
    <row r="1342" spans="3:4">
      <c r="C1342" s="98">
        <v>45253</v>
      </c>
      <c r="D1342" s="99">
        <v>44.6</v>
      </c>
    </row>
    <row r="1343" spans="3:4">
      <c r="C1343" s="98">
        <v>45254</v>
      </c>
      <c r="D1343" s="99">
        <v>44.54</v>
      </c>
    </row>
    <row r="1344" spans="3:4">
      <c r="C1344" s="98">
        <v>45255</v>
      </c>
      <c r="D1344" s="99">
        <v>43.744999999999997</v>
      </c>
    </row>
    <row r="1345" spans="3:4">
      <c r="C1345" s="98">
        <v>45256</v>
      </c>
      <c r="D1345" s="99">
        <v>43.57</v>
      </c>
    </row>
    <row r="1346" spans="3:4">
      <c r="C1346" s="98">
        <v>45257</v>
      </c>
      <c r="D1346" s="99">
        <v>43.704999999999998</v>
      </c>
    </row>
    <row r="1347" spans="3:4">
      <c r="C1347" s="98">
        <v>45258</v>
      </c>
      <c r="D1347" s="99">
        <v>43.88</v>
      </c>
    </row>
    <row r="1348" spans="3:4">
      <c r="C1348" s="98">
        <v>45259</v>
      </c>
      <c r="D1348" s="99">
        <v>43.505000000000003</v>
      </c>
    </row>
    <row r="1349" spans="3:4">
      <c r="C1349" s="98">
        <v>45260</v>
      </c>
      <c r="D1349" s="99">
        <v>43.88</v>
      </c>
    </row>
    <row r="1350" spans="3:4">
      <c r="C1350" s="98">
        <v>45261</v>
      </c>
      <c r="D1350" s="99">
        <v>42.85</v>
      </c>
    </row>
    <row r="1351" spans="3:4">
      <c r="C1351" s="98">
        <v>45262</v>
      </c>
      <c r="D1351" s="99">
        <v>42.9</v>
      </c>
    </row>
    <row r="1352" spans="3:4">
      <c r="C1352" s="98">
        <v>45263</v>
      </c>
      <c r="D1352" s="99">
        <v>42.895000000000003</v>
      </c>
    </row>
    <row r="1353" spans="3:4">
      <c r="C1353" s="98">
        <v>45264</v>
      </c>
      <c r="D1353" s="99">
        <v>42.97</v>
      </c>
    </row>
    <row r="1354" spans="3:4">
      <c r="C1354" s="98">
        <v>45265</v>
      </c>
      <c r="D1354" s="99">
        <v>41.604999999999997</v>
      </c>
    </row>
    <row r="1355" spans="3:4">
      <c r="C1355" s="98">
        <v>45266</v>
      </c>
      <c r="D1355" s="99">
        <v>43.4</v>
      </c>
    </row>
    <row r="1356" spans="3:4">
      <c r="C1356" s="98">
        <v>45267</v>
      </c>
      <c r="D1356" s="99">
        <v>42.015000000000001</v>
      </c>
    </row>
    <row r="1357" spans="3:4">
      <c r="C1357" s="98">
        <v>45268</v>
      </c>
      <c r="D1357" s="99">
        <v>43.08</v>
      </c>
    </row>
    <row r="1358" spans="3:4">
      <c r="C1358" s="98">
        <v>45269</v>
      </c>
      <c r="D1358" s="99">
        <v>44.005000000000003</v>
      </c>
    </row>
    <row r="1359" spans="3:4">
      <c r="C1359" s="98">
        <v>45270</v>
      </c>
      <c r="D1359" s="99">
        <v>44.005000000000003</v>
      </c>
    </row>
    <row r="1360" spans="3:4">
      <c r="C1360" s="98">
        <v>45271</v>
      </c>
      <c r="D1360" s="99">
        <v>44.005000000000003</v>
      </c>
    </row>
    <row r="1361" spans="3:4">
      <c r="C1361" s="98">
        <v>45272</v>
      </c>
      <c r="D1361" s="99">
        <v>43.22</v>
      </c>
    </row>
    <row r="1362" spans="3:4">
      <c r="C1362" s="98">
        <v>45273</v>
      </c>
      <c r="D1362" s="99">
        <v>44.05</v>
      </c>
    </row>
    <row r="1363" spans="3:4">
      <c r="C1363" s="98">
        <v>45274</v>
      </c>
      <c r="D1363" s="99">
        <v>44.625</v>
      </c>
    </row>
    <row r="1364" spans="3:4">
      <c r="C1364" s="98">
        <v>45275</v>
      </c>
      <c r="D1364" s="99">
        <v>43.805</v>
      </c>
    </row>
    <row r="1365" spans="3:4">
      <c r="C1365" s="98">
        <v>45276</v>
      </c>
      <c r="D1365" s="99">
        <v>44.975000000000001</v>
      </c>
    </row>
    <row r="1366" spans="3:4">
      <c r="C1366" s="98">
        <v>45277</v>
      </c>
      <c r="D1366" s="99">
        <v>44.975000000000001</v>
      </c>
    </row>
    <row r="1367" spans="3:4">
      <c r="C1367" s="98">
        <v>45278</v>
      </c>
      <c r="D1367" s="99">
        <v>44.805</v>
      </c>
    </row>
    <row r="1368" spans="3:4">
      <c r="C1368" s="98">
        <v>45279</v>
      </c>
      <c r="D1368" s="99">
        <v>45.604999999999997</v>
      </c>
    </row>
    <row r="1369" spans="3:4">
      <c r="C1369" s="98">
        <v>45280</v>
      </c>
      <c r="D1369" s="99">
        <v>45.12</v>
      </c>
    </row>
    <row r="1370" spans="3:4">
      <c r="C1370" s="98">
        <v>45281</v>
      </c>
      <c r="D1370" s="99">
        <v>44.055</v>
      </c>
    </row>
    <row r="1371" spans="3:4">
      <c r="C1371" s="98">
        <v>45282</v>
      </c>
      <c r="D1371" s="99">
        <v>44.215000000000003</v>
      </c>
    </row>
    <row r="1372" spans="3:4">
      <c r="C1372" s="98">
        <v>45287</v>
      </c>
      <c r="D1372" s="99">
        <v>44.625</v>
      </c>
    </row>
    <row r="1373" spans="3:4">
      <c r="C1373" s="98">
        <v>45288</v>
      </c>
      <c r="D1373" s="99">
        <v>44.505000000000003</v>
      </c>
    </row>
    <row r="1374" spans="3:4">
      <c r="C1374" s="98">
        <v>45289</v>
      </c>
      <c r="D1374" s="99">
        <v>44.76</v>
      </c>
    </row>
    <row r="1375" spans="3:4">
      <c r="C1375" s="98">
        <v>45293</v>
      </c>
      <c r="D1375" s="99">
        <v>44.795000000000002</v>
      </c>
    </row>
    <row r="1376" spans="3:4">
      <c r="C1376" s="98">
        <v>45294</v>
      </c>
      <c r="D1376" s="99">
        <v>43.744999999999997</v>
      </c>
    </row>
    <row r="1377" spans="3:4">
      <c r="C1377" s="98">
        <v>45295</v>
      </c>
      <c r="D1377" s="99">
        <v>43.555</v>
      </c>
    </row>
    <row r="1378" spans="3:4">
      <c r="C1378" s="98">
        <v>45296</v>
      </c>
      <c r="D1378" s="99">
        <v>43.82</v>
      </c>
    </row>
    <row r="1379" spans="3:4">
      <c r="C1379" s="98">
        <v>45297</v>
      </c>
      <c r="D1379" s="99">
        <v>44.965000000000003</v>
      </c>
    </row>
    <row r="1380" spans="3:4">
      <c r="C1380" s="98">
        <v>45298</v>
      </c>
      <c r="D1380" s="99">
        <v>44.965000000000003</v>
      </c>
    </row>
    <row r="1381" spans="3:4">
      <c r="C1381" s="98">
        <v>45299</v>
      </c>
      <c r="D1381" s="99">
        <v>44.965000000000003</v>
      </c>
    </row>
    <row r="1382" spans="3:4">
      <c r="C1382" s="98">
        <v>45300</v>
      </c>
      <c r="D1382" s="99">
        <v>48.204999999999998</v>
      </c>
    </row>
    <row r="1383" spans="3:4">
      <c r="C1383" s="98">
        <v>45301</v>
      </c>
      <c r="D1383" s="99">
        <v>48.515000000000001</v>
      </c>
    </row>
    <row r="1384" spans="3:4">
      <c r="C1384" s="98">
        <v>45302</v>
      </c>
      <c r="D1384" s="99">
        <v>49.555</v>
      </c>
    </row>
    <row r="1385" spans="3:4">
      <c r="C1385" s="98">
        <v>45303</v>
      </c>
      <c r="D1385" s="99">
        <v>49.575000000000003</v>
      </c>
    </row>
    <row r="1386" spans="3:4">
      <c r="C1386" s="98">
        <v>45304</v>
      </c>
      <c r="D1386" s="99">
        <v>50.06</v>
      </c>
    </row>
    <row r="1387" spans="3:4">
      <c r="C1387" s="98">
        <v>45305</v>
      </c>
      <c r="D1387" s="99">
        <v>50.06</v>
      </c>
    </row>
    <row r="1388" spans="3:4">
      <c r="C1388" s="98">
        <v>45306</v>
      </c>
      <c r="D1388" s="99">
        <v>49.87</v>
      </c>
    </row>
    <row r="1389" spans="3:4">
      <c r="C1389" s="98">
        <v>45307</v>
      </c>
      <c r="D1389" s="99">
        <v>50.02</v>
      </c>
    </row>
    <row r="1390" spans="3:4">
      <c r="C1390" s="98">
        <v>45308</v>
      </c>
      <c r="D1390" s="99">
        <v>51.97</v>
      </c>
    </row>
    <row r="1391" spans="3:4">
      <c r="C1391" s="98">
        <v>45309</v>
      </c>
      <c r="D1391" s="99">
        <v>51.19</v>
      </c>
    </row>
    <row r="1392" spans="3:4">
      <c r="C1392" s="98">
        <v>45310</v>
      </c>
      <c r="D1392" s="99">
        <v>52.78</v>
      </c>
    </row>
    <row r="1393" spans="3:4">
      <c r="C1393" s="98">
        <v>45311</v>
      </c>
      <c r="D1393" s="99">
        <v>54.71</v>
      </c>
    </row>
    <row r="1394" spans="3:4">
      <c r="C1394" s="98">
        <v>45312</v>
      </c>
      <c r="D1394" s="99">
        <v>54.71</v>
      </c>
    </row>
    <row r="1395" spans="3:4">
      <c r="C1395" s="98">
        <v>45313</v>
      </c>
      <c r="D1395" s="99">
        <v>54.9</v>
      </c>
    </row>
    <row r="1396" spans="3:4">
      <c r="C1396" s="98">
        <v>45314</v>
      </c>
      <c r="D1396" s="99">
        <v>54.63</v>
      </c>
    </row>
    <row r="1397" spans="3:4">
      <c r="C1397" s="98">
        <v>45315</v>
      </c>
      <c r="D1397" s="99">
        <v>55</v>
      </c>
    </row>
    <row r="1398" spans="3:4">
      <c r="C1398" s="98">
        <v>45316</v>
      </c>
      <c r="D1398" s="99">
        <v>56.5</v>
      </c>
    </row>
    <row r="1399" spans="3:4">
      <c r="C1399" s="98">
        <v>45317</v>
      </c>
      <c r="D1399" s="99">
        <v>55.85</v>
      </c>
    </row>
    <row r="1400" spans="3:4">
      <c r="C1400" s="98">
        <v>45318</v>
      </c>
      <c r="D1400" s="99">
        <v>56.07</v>
      </c>
    </row>
    <row r="1401" spans="3:4">
      <c r="C1401" s="98">
        <v>45319</v>
      </c>
      <c r="D1401" s="99">
        <v>56.29</v>
      </c>
    </row>
    <row r="1402" spans="3:4">
      <c r="C1402" s="98">
        <v>45320</v>
      </c>
      <c r="D1402" s="99">
        <v>56.07</v>
      </c>
    </row>
    <row r="1403" spans="3:4">
      <c r="C1403" s="98">
        <v>45321</v>
      </c>
      <c r="D1403" s="99">
        <v>58.31</v>
      </c>
    </row>
    <row r="1404" spans="3:4">
      <c r="C1404" s="98">
        <v>45322</v>
      </c>
      <c r="D1404" s="99">
        <v>56.86</v>
      </c>
    </row>
    <row r="1405" spans="3:4">
      <c r="C1405" s="98">
        <v>45323</v>
      </c>
      <c r="D1405" s="99">
        <v>57.18</v>
      </c>
    </row>
    <row r="1406" spans="3:4">
      <c r="C1406" s="98">
        <v>45324</v>
      </c>
      <c r="D1406" s="99">
        <v>58.5</v>
      </c>
    </row>
    <row r="1407" spans="3:4">
      <c r="C1407" s="98">
        <v>45325</v>
      </c>
      <c r="D1407" s="99">
        <v>61.09</v>
      </c>
    </row>
    <row r="1408" spans="3:4">
      <c r="C1408" s="98">
        <v>45326</v>
      </c>
      <c r="D1408" s="99">
        <v>61.33</v>
      </c>
    </row>
    <row r="1409" spans="3:4">
      <c r="C1409" s="98">
        <v>45327</v>
      </c>
      <c r="D1409" s="99">
        <v>61.3</v>
      </c>
    </row>
    <row r="1410" spans="3:4">
      <c r="C1410" s="98">
        <v>45328</v>
      </c>
      <c r="D1410" s="99">
        <v>65.16</v>
      </c>
    </row>
    <row r="1411" spans="3:4">
      <c r="C1411" s="98">
        <v>45329</v>
      </c>
      <c r="D1411" s="99">
        <v>62.5</v>
      </c>
    </row>
    <row r="1412" spans="3:4">
      <c r="C1412" s="98">
        <v>45330</v>
      </c>
      <c r="D1412" s="99">
        <v>65.31</v>
      </c>
    </row>
    <row r="1413" spans="3:4">
      <c r="C1413" s="98">
        <v>45331</v>
      </c>
      <c r="D1413" s="99">
        <v>64.56</v>
      </c>
    </row>
    <row r="1414" spans="3:4">
      <c r="C1414" s="98">
        <v>45332</v>
      </c>
      <c r="D1414" s="99">
        <v>67.16</v>
      </c>
    </row>
    <row r="1415" spans="3:4">
      <c r="C1415" s="98">
        <v>45333</v>
      </c>
      <c r="D1415" s="99">
        <v>67.16</v>
      </c>
    </row>
    <row r="1416" spans="3:4">
      <c r="C1416" s="98">
        <v>45334</v>
      </c>
      <c r="D1416" s="99">
        <v>66.709999999999994</v>
      </c>
    </row>
    <row r="1417" spans="3:4">
      <c r="C1417" s="98">
        <v>45335</v>
      </c>
      <c r="D1417" s="99">
        <v>66.84</v>
      </c>
    </row>
    <row r="1418" spans="3:4">
      <c r="C1418" s="98">
        <v>45336</v>
      </c>
      <c r="D1418" s="99">
        <v>67.56</v>
      </c>
    </row>
    <row r="1419" spans="3:4">
      <c r="C1419" s="98">
        <v>45337</v>
      </c>
      <c r="D1419" s="99">
        <v>68.81</v>
      </c>
    </row>
    <row r="1420" spans="3:4">
      <c r="C1420" s="98">
        <v>45338</v>
      </c>
      <c r="D1420" s="99">
        <v>68</v>
      </c>
    </row>
    <row r="1421" spans="3:4">
      <c r="C1421" s="98">
        <v>45339</v>
      </c>
      <c r="D1421" s="99">
        <v>67.459999999999994</v>
      </c>
    </row>
    <row r="1422" spans="3:4">
      <c r="C1422" s="98">
        <v>45340</v>
      </c>
      <c r="D1422" s="99">
        <v>67.2</v>
      </c>
    </row>
    <row r="1423" spans="3:4">
      <c r="C1423" s="98">
        <v>45341</v>
      </c>
      <c r="D1423" s="99">
        <v>67.5</v>
      </c>
    </row>
    <row r="1424" spans="3:4">
      <c r="C1424" s="98">
        <v>45342</v>
      </c>
      <c r="D1424" s="99">
        <v>67.73</v>
      </c>
    </row>
    <row r="1425" spans="3:4">
      <c r="C1425" s="98">
        <v>45343</v>
      </c>
      <c r="D1425" s="99">
        <v>63.1</v>
      </c>
    </row>
    <row r="1426" spans="3:4">
      <c r="C1426" s="98">
        <v>45344</v>
      </c>
      <c r="D1426" s="99">
        <v>68</v>
      </c>
    </row>
    <row r="1427" spans="3:4">
      <c r="C1427" s="98">
        <v>45345</v>
      </c>
      <c r="D1427" s="99">
        <v>73.599999999999994</v>
      </c>
    </row>
    <row r="1428" spans="3:4">
      <c r="C1428" s="98">
        <v>45346</v>
      </c>
      <c r="D1428" s="99">
        <v>73.150000000000006</v>
      </c>
    </row>
    <row r="1429" spans="3:4">
      <c r="C1429" s="98">
        <v>45347</v>
      </c>
      <c r="D1429" s="99">
        <v>72.790000000000006</v>
      </c>
    </row>
    <row r="1430" spans="3:4">
      <c r="C1430" s="98">
        <v>45348</v>
      </c>
      <c r="D1430" s="99">
        <v>73</v>
      </c>
    </row>
    <row r="1431" spans="3:4">
      <c r="C1431" s="98">
        <v>45349</v>
      </c>
      <c r="D1431" s="99">
        <v>72.61</v>
      </c>
    </row>
    <row r="1432" spans="3:4">
      <c r="C1432" s="98">
        <v>45350</v>
      </c>
      <c r="D1432" s="99">
        <v>72.31</v>
      </c>
    </row>
    <row r="1433" spans="3:4">
      <c r="C1433" s="98">
        <v>45351</v>
      </c>
      <c r="D1433" s="99">
        <v>71.150000000000006</v>
      </c>
    </row>
    <row r="1434" spans="3:4">
      <c r="C1434" s="98">
        <v>45352</v>
      </c>
      <c r="D1434" s="99">
        <v>73.78</v>
      </c>
    </row>
    <row r="1435" spans="3:4">
      <c r="C1435" s="98">
        <v>45353</v>
      </c>
      <c r="D1435" s="99">
        <v>76.31</v>
      </c>
    </row>
    <row r="1436" spans="3:4">
      <c r="C1436" s="98">
        <v>45354</v>
      </c>
      <c r="D1436" s="99">
        <v>76.31</v>
      </c>
    </row>
    <row r="1437" spans="3:4">
      <c r="C1437" s="98">
        <v>45355</v>
      </c>
      <c r="D1437" s="99">
        <v>76.209999999999994</v>
      </c>
    </row>
    <row r="1438" spans="3:4">
      <c r="C1438" s="98">
        <v>45356</v>
      </c>
      <c r="D1438" s="99">
        <v>78.430000000000007</v>
      </c>
    </row>
    <row r="1439" spans="3:4">
      <c r="C1439" s="98">
        <v>45357</v>
      </c>
      <c r="D1439" s="99">
        <v>79</v>
      </c>
    </row>
    <row r="1440" spans="3:4">
      <c r="C1440" s="98">
        <v>45358</v>
      </c>
      <c r="D1440" s="99">
        <v>81.400000000000006</v>
      </c>
    </row>
    <row r="1441" spans="3:4">
      <c r="C1441" s="98">
        <v>45359</v>
      </c>
      <c r="D1441" s="99">
        <v>86.49</v>
      </c>
    </row>
    <row r="1442" spans="3:4">
      <c r="C1442" s="98">
        <v>45360</v>
      </c>
      <c r="D1442" s="99">
        <v>80</v>
      </c>
    </row>
    <row r="1443" spans="3:4">
      <c r="C1443" s="98">
        <v>45361</v>
      </c>
      <c r="D1443" s="99">
        <v>78.900000000000006</v>
      </c>
    </row>
    <row r="1444" spans="3:4">
      <c r="C1444" s="98">
        <v>45362</v>
      </c>
      <c r="D1444" s="99">
        <v>79</v>
      </c>
    </row>
    <row r="1445" spans="3:4">
      <c r="C1445" s="98">
        <v>45363</v>
      </c>
      <c r="D1445" s="99">
        <v>79.8</v>
      </c>
    </row>
    <row r="1446" spans="3:4">
      <c r="C1446" s="98">
        <v>45364</v>
      </c>
      <c r="D1446" s="99">
        <v>84.6</v>
      </c>
    </row>
    <row r="1447" spans="3:4">
      <c r="C1447" s="98">
        <v>45365</v>
      </c>
      <c r="D1447" s="99">
        <v>82.61</v>
      </c>
    </row>
    <row r="1448" spans="3:4">
      <c r="C1448" s="98">
        <v>45366</v>
      </c>
      <c r="D1448" s="99">
        <v>79.91</v>
      </c>
    </row>
    <row r="1449" spans="3:4">
      <c r="C1449" s="98">
        <v>45367</v>
      </c>
      <c r="D1449" s="99">
        <v>81.09</v>
      </c>
    </row>
    <row r="1450" spans="3:4">
      <c r="C1450" s="98">
        <v>45368</v>
      </c>
      <c r="D1450" s="99">
        <v>81.09</v>
      </c>
    </row>
    <row r="1451" spans="3:4">
      <c r="C1451" s="98">
        <v>45369</v>
      </c>
      <c r="D1451" s="99">
        <v>81.099999999999994</v>
      </c>
    </row>
    <row r="1452" spans="3:4">
      <c r="C1452" s="98">
        <v>45370</v>
      </c>
      <c r="D1452" s="99">
        <v>80.13</v>
      </c>
    </row>
    <row r="1453" spans="3:4">
      <c r="C1453" s="98">
        <v>45371</v>
      </c>
      <c r="D1453" s="99">
        <v>82</v>
      </c>
    </row>
    <row r="1454" spans="3:4">
      <c r="C1454" s="98">
        <v>45372</v>
      </c>
      <c r="D1454" s="99">
        <v>83.25</v>
      </c>
    </row>
    <row r="1455" spans="3:4">
      <c r="C1455" s="98">
        <v>45373</v>
      </c>
      <c r="D1455" s="99">
        <v>84.25</v>
      </c>
    </row>
    <row r="1456" spans="3:4">
      <c r="C1456" s="98">
        <v>45374</v>
      </c>
      <c r="D1456" s="99">
        <v>86.73</v>
      </c>
    </row>
    <row r="1457" spans="3:4">
      <c r="C1457" s="98">
        <v>45376</v>
      </c>
      <c r="D1457" s="99">
        <v>86.62</v>
      </c>
    </row>
    <row r="1458" spans="3:4">
      <c r="C1458" s="98">
        <v>45377</v>
      </c>
      <c r="D1458" s="99">
        <v>88.09</v>
      </c>
    </row>
    <row r="1459" spans="3:4">
      <c r="C1459" s="98">
        <v>45378</v>
      </c>
      <c r="D1459" s="99">
        <v>85.72</v>
      </c>
    </row>
    <row r="1460" spans="3:4">
      <c r="C1460" s="98">
        <v>45379</v>
      </c>
      <c r="D1460" s="99">
        <v>83.25</v>
      </c>
    </row>
    <row r="1461" spans="3:4">
      <c r="C1461" s="98">
        <v>45384</v>
      </c>
      <c r="D1461" s="99">
        <v>83.8</v>
      </c>
    </row>
    <row r="1462" spans="3:4">
      <c r="C1462" s="98">
        <v>45385</v>
      </c>
      <c r="D1462" s="99">
        <v>82.4</v>
      </c>
    </row>
    <row r="1463" spans="3:4">
      <c r="C1463" s="98">
        <v>45386</v>
      </c>
      <c r="D1463" s="99">
        <v>82.37</v>
      </c>
    </row>
    <row r="1464" spans="3:4">
      <c r="C1464" s="98">
        <v>45387</v>
      </c>
      <c r="D1464" s="99">
        <v>79.62</v>
      </c>
    </row>
    <row r="1465" spans="3:4">
      <c r="C1465" s="98">
        <v>45388</v>
      </c>
      <c r="D1465" s="99">
        <v>81.38</v>
      </c>
    </row>
    <row r="1466" spans="3:4">
      <c r="C1466" s="98">
        <v>45389</v>
      </c>
      <c r="D1466" s="99">
        <v>81.06</v>
      </c>
    </row>
    <row r="1467" spans="3:4">
      <c r="C1467" s="98">
        <v>45390</v>
      </c>
      <c r="D1467" s="99">
        <v>81.010000000000005</v>
      </c>
    </row>
    <row r="1468" spans="3:4">
      <c r="C1468" s="98">
        <v>45391</v>
      </c>
      <c r="D1468" s="99">
        <v>80.05</v>
      </c>
    </row>
    <row r="1469" spans="3:4">
      <c r="C1469" s="98">
        <v>45392</v>
      </c>
      <c r="D1469" s="99">
        <v>77.900000000000006</v>
      </c>
    </row>
    <row r="1470" spans="3:4">
      <c r="C1470" s="98">
        <v>45393</v>
      </c>
      <c r="D1470" s="99">
        <v>80.75</v>
      </c>
    </row>
    <row r="1471" spans="3:4">
      <c r="C1471" s="98">
        <v>45394</v>
      </c>
      <c r="D1471" s="99">
        <v>84.56</v>
      </c>
    </row>
    <row r="1472" spans="3:4">
      <c r="C1472" s="98">
        <v>45395</v>
      </c>
      <c r="D1472" s="99">
        <v>81.86</v>
      </c>
    </row>
    <row r="1473" spans="3:4">
      <c r="C1473" s="98">
        <v>45396</v>
      </c>
      <c r="D1473" s="99">
        <v>81.61</v>
      </c>
    </row>
    <row r="1474" spans="3:4">
      <c r="C1474" s="98">
        <v>45397</v>
      </c>
      <c r="D1474" s="99">
        <v>81.8</v>
      </c>
    </row>
    <row r="1475" spans="3:4">
      <c r="C1475" s="98">
        <v>45398</v>
      </c>
      <c r="D1475" s="99">
        <v>80.61</v>
      </c>
    </row>
    <row r="1476" spans="3:4">
      <c r="C1476" s="98">
        <v>45399</v>
      </c>
      <c r="D1476" s="99">
        <v>82.71</v>
      </c>
    </row>
    <row r="1477" spans="3:4">
      <c r="C1477" s="98">
        <v>45400</v>
      </c>
      <c r="D1477" s="99">
        <v>79.61</v>
      </c>
    </row>
    <row r="1478" spans="3:4">
      <c r="C1478" s="98">
        <v>45401</v>
      </c>
      <c r="D1478" s="99">
        <v>77.900000000000006</v>
      </c>
    </row>
    <row r="1479" spans="3:4">
      <c r="C1479" s="98">
        <v>45402</v>
      </c>
      <c r="D1479" s="99">
        <v>71.73</v>
      </c>
    </row>
    <row r="1480" spans="3:4">
      <c r="C1480" s="98">
        <v>45403</v>
      </c>
      <c r="D1480" s="99">
        <v>71.73</v>
      </c>
    </row>
    <row r="1481" spans="3:4">
      <c r="C1481" s="98">
        <v>45404</v>
      </c>
      <c r="D1481" s="99">
        <v>71.5</v>
      </c>
    </row>
    <row r="1482" spans="3:4">
      <c r="C1482" s="98">
        <v>45405</v>
      </c>
      <c r="D1482" s="99">
        <v>74.3</v>
      </c>
    </row>
    <row r="1483" spans="3:4">
      <c r="C1483" s="98">
        <v>45406</v>
      </c>
      <c r="D1483" s="99">
        <v>77.7</v>
      </c>
    </row>
    <row r="1484" spans="3:4">
      <c r="C1484" s="98">
        <v>45407</v>
      </c>
      <c r="D1484" s="99">
        <v>72.06</v>
      </c>
    </row>
    <row r="1485" spans="3:4">
      <c r="C1485" s="98">
        <v>45408</v>
      </c>
      <c r="D1485" s="99">
        <v>77.98</v>
      </c>
    </row>
    <row r="1486" spans="3:4">
      <c r="C1486" s="98">
        <v>45409</v>
      </c>
      <c r="D1486" s="99">
        <v>82.18</v>
      </c>
    </row>
    <row r="1487" spans="3:4">
      <c r="C1487" s="98">
        <v>45410</v>
      </c>
      <c r="D1487" s="99">
        <v>82.5</v>
      </c>
    </row>
    <row r="1488" spans="3:4">
      <c r="C1488" s="98">
        <v>45411</v>
      </c>
      <c r="D1488" s="99">
        <v>82.23</v>
      </c>
    </row>
    <row r="1489" spans="3:4">
      <c r="C1489" s="98">
        <v>45412</v>
      </c>
      <c r="D1489" s="99">
        <v>82</v>
      </c>
    </row>
    <row r="1490" spans="3:4">
      <c r="C1490" s="98">
        <v>45414</v>
      </c>
      <c r="D1490" s="99">
        <v>78.25</v>
      </c>
    </row>
    <row r="1491" spans="3:4">
      <c r="C1491" s="98">
        <v>45415</v>
      </c>
      <c r="D1491" s="99">
        <v>80.5</v>
      </c>
    </row>
    <row r="1492" spans="3:4">
      <c r="C1492" s="98">
        <v>45416</v>
      </c>
      <c r="D1492" s="99">
        <v>82.13</v>
      </c>
    </row>
    <row r="1493" spans="3:4">
      <c r="C1493" s="98">
        <v>45417</v>
      </c>
      <c r="D1493" s="99">
        <v>82.45</v>
      </c>
    </row>
    <row r="1494" spans="3:4">
      <c r="C1494" s="98">
        <v>45418</v>
      </c>
      <c r="D1494" s="99">
        <v>82.3</v>
      </c>
    </row>
    <row r="1495" spans="3:4">
      <c r="C1495" s="98">
        <v>45419</v>
      </c>
      <c r="D1495" s="99">
        <v>84.81</v>
      </c>
    </row>
    <row r="1496" spans="3:4">
      <c r="C1496" s="98">
        <v>45420</v>
      </c>
      <c r="D1496" s="99">
        <v>83.95</v>
      </c>
    </row>
    <row r="1497" spans="3:4">
      <c r="C1497" s="98">
        <v>45421</v>
      </c>
      <c r="D1497" s="99">
        <v>83.38</v>
      </c>
    </row>
    <row r="1498" spans="3:4">
      <c r="C1498" s="98">
        <v>45422</v>
      </c>
      <c r="D1498" s="99">
        <v>82.61</v>
      </c>
    </row>
    <row r="1499" spans="3:4">
      <c r="C1499" s="98">
        <v>45423</v>
      </c>
      <c r="D1499" s="99">
        <v>83.01</v>
      </c>
    </row>
    <row r="1500" spans="3:4">
      <c r="C1500" s="98">
        <v>45424</v>
      </c>
      <c r="D1500" s="99">
        <v>83</v>
      </c>
    </row>
    <row r="1501" spans="3:4">
      <c r="C1501" s="98">
        <v>45425</v>
      </c>
      <c r="D1501" s="99">
        <v>83.65</v>
      </c>
    </row>
    <row r="1502" spans="3:4">
      <c r="C1502" s="98">
        <v>45426</v>
      </c>
      <c r="D1502" s="99">
        <v>83.61</v>
      </c>
    </row>
    <row r="1503" spans="3:4">
      <c r="C1503" s="98">
        <v>45427</v>
      </c>
      <c r="D1503" s="99">
        <v>84.13</v>
      </c>
    </row>
    <row r="1504" spans="3:4">
      <c r="C1504" s="98">
        <v>45428</v>
      </c>
      <c r="D1504" s="99">
        <v>87.62</v>
      </c>
    </row>
    <row r="1505" spans="3:4">
      <c r="C1505" s="98">
        <v>45429</v>
      </c>
      <c r="D1505" s="99">
        <v>86.53</v>
      </c>
    </row>
    <row r="1506" spans="3:4">
      <c r="C1506" s="98">
        <v>45430</v>
      </c>
      <c r="D1506" s="99">
        <v>85.3</v>
      </c>
    </row>
    <row r="1507" spans="3:4">
      <c r="C1507" s="98">
        <v>45431</v>
      </c>
      <c r="D1507" s="99">
        <v>85.3</v>
      </c>
    </row>
    <row r="1508" spans="3:4">
      <c r="C1508" s="98">
        <v>45432</v>
      </c>
      <c r="D1508" s="99">
        <v>85.31</v>
      </c>
    </row>
    <row r="1509" spans="3:4">
      <c r="C1509" s="98">
        <v>45433</v>
      </c>
      <c r="D1509" s="99">
        <v>87.3</v>
      </c>
    </row>
    <row r="1510" spans="3:4">
      <c r="C1510" s="98">
        <v>45434</v>
      </c>
      <c r="D1510" s="99">
        <v>87.68</v>
      </c>
    </row>
    <row r="1511" spans="3:4">
      <c r="C1511" s="98">
        <v>45435</v>
      </c>
      <c r="D1511" s="99">
        <v>93.5</v>
      </c>
    </row>
    <row r="1512" spans="3:4">
      <c r="C1512" s="98">
        <v>45436</v>
      </c>
      <c r="D1512" s="99">
        <v>96</v>
      </c>
    </row>
    <row r="1513" spans="3:4">
      <c r="C1513" s="98">
        <v>45437</v>
      </c>
      <c r="D1513" s="99">
        <v>98.39</v>
      </c>
    </row>
    <row r="1514" spans="3:4">
      <c r="C1514" s="98">
        <v>45438</v>
      </c>
      <c r="D1514" s="99">
        <v>98.7</v>
      </c>
    </row>
    <row r="1515" spans="3:4">
      <c r="C1515" s="98">
        <v>45439</v>
      </c>
      <c r="D1515" s="99">
        <v>98.8</v>
      </c>
    </row>
    <row r="1516" spans="3:4">
      <c r="C1516" s="98">
        <v>45440</v>
      </c>
      <c r="D1516" s="99">
        <v>100.06</v>
      </c>
    </row>
    <row r="1517" spans="3:4">
      <c r="C1517" s="98">
        <v>45441</v>
      </c>
      <c r="D1517" s="99">
        <v>106.5</v>
      </c>
    </row>
    <row r="1518" spans="3:4">
      <c r="C1518" s="98">
        <v>45442</v>
      </c>
      <c r="D1518" s="99">
        <v>105</v>
      </c>
    </row>
    <row r="1519" spans="3:4">
      <c r="C1519" s="98">
        <v>45443</v>
      </c>
      <c r="D1519" s="99">
        <v>100.9</v>
      </c>
    </row>
    <row r="1520" spans="3:4">
      <c r="C1520" s="98">
        <v>45444</v>
      </c>
      <c r="D1520" s="99">
        <v>101.22</v>
      </c>
    </row>
    <row r="1521" spans="3:4">
      <c r="C1521" s="98">
        <v>45445</v>
      </c>
      <c r="D1521" s="99">
        <v>101.7</v>
      </c>
    </row>
    <row r="1522" spans="3:4">
      <c r="C1522" s="98">
        <v>45446</v>
      </c>
      <c r="D1522" s="99">
        <v>102</v>
      </c>
    </row>
    <row r="1523" spans="3:4">
      <c r="C1523" s="98">
        <v>45447</v>
      </c>
      <c r="D1523" s="99">
        <v>106.2</v>
      </c>
    </row>
    <row r="1524" spans="3:4">
      <c r="C1524" s="98">
        <v>45448</v>
      </c>
      <c r="D1524" s="99">
        <v>107.3</v>
      </c>
    </row>
    <row r="1525" spans="3:4">
      <c r="C1525" s="98">
        <v>45449</v>
      </c>
      <c r="D1525" s="99">
        <v>113.8</v>
      </c>
    </row>
    <row r="1526" spans="3:4">
      <c r="C1526" s="98">
        <v>45450</v>
      </c>
      <c r="D1526" s="99">
        <v>110.8</v>
      </c>
    </row>
    <row r="1527" spans="3:4">
      <c r="C1527" s="98">
        <v>45453</v>
      </c>
      <c r="D1527" s="99">
        <v>112.4</v>
      </c>
    </row>
    <row r="1528" spans="3:4">
      <c r="C1528" s="98">
        <v>45454</v>
      </c>
      <c r="D1528" s="99">
        <v>114</v>
      </c>
    </row>
    <row r="1529" spans="3:4">
      <c r="C1529" s="98">
        <v>45455</v>
      </c>
      <c r="D1529" s="99">
        <v>112.52</v>
      </c>
    </row>
    <row r="1530" spans="3:4">
      <c r="C1530" s="98">
        <v>45456</v>
      </c>
      <c r="D1530" s="99">
        <v>117</v>
      </c>
    </row>
    <row r="1531" spans="3:4">
      <c r="C1531" s="98">
        <v>45457</v>
      </c>
      <c r="D1531" s="99">
        <v>121.5</v>
      </c>
    </row>
    <row r="1532" spans="3:4">
      <c r="C1532" s="98">
        <v>45458</v>
      </c>
      <c r="D1532" s="99">
        <v>123.76</v>
      </c>
    </row>
    <row r="1533" spans="3:4">
      <c r="C1533" s="98">
        <v>45459</v>
      </c>
      <c r="D1533" s="99">
        <v>123.76</v>
      </c>
    </row>
    <row r="1534" spans="3:4">
      <c r="C1534" s="98">
        <v>45460</v>
      </c>
      <c r="D1534" s="99">
        <v>123</v>
      </c>
    </row>
    <row r="1535" spans="3:4">
      <c r="C1535" s="98">
        <v>45461</v>
      </c>
      <c r="D1535" s="99">
        <v>122.5</v>
      </c>
    </row>
    <row r="1536" spans="3:4">
      <c r="C1536" s="98">
        <v>45462</v>
      </c>
      <c r="D1536" s="99">
        <v>128</v>
      </c>
    </row>
    <row r="1537" spans="3:4">
      <c r="C1537" s="98">
        <v>45463</v>
      </c>
      <c r="D1537" s="99">
        <v>130.38</v>
      </c>
    </row>
    <row r="1538" spans="3:4">
      <c r="C1538" s="98">
        <v>45464</v>
      </c>
      <c r="D1538" s="99">
        <v>124</v>
      </c>
    </row>
    <row r="1539" spans="3:4">
      <c r="C1539" s="98">
        <v>45465</v>
      </c>
      <c r="D1539" s="99">
        <v>119</v>
      </c>
    </row>
    <row r="1540" spans="3:4">
      <c r="C1540" s="98">
        <v>45466</v>
      </c>
      <c r="D1540" s="99">
        <v>118.56</v>
      </c>
    </row>
    <row r="1541" spans="3:4">
      <c r="C1541" s="98">
        <v>45467</v>
      </c>
      <c r="D1541" s="99">
        <v>118</v>
      </c>
    </row>
    <row r="1542" spans="3:4">
      <c r="C1542" s="98">
        <v>45468</v>
      </c>
      <c r="D1542" s="99">
        <v>109</v>
      </c>
    </row>
    <row r="1543" spans="3:4">
      <c r="C1543" s="98">
        <v>45469</v>
      </c>
      <c r="D1543" s="99">
        <v>118</v>
      </c>
    </row>
    <row r="1544" spans="3:4">
      <c r="C1544" s="98">
        <v>45470</v>
      </c>
      <c r="D1544" s="99">
        <v>116</v>
      </c>
    </row>
    <row r="1545" spans="3:4">
      <c r="C1545" s="98">
        <v>45471</v>
      </c>
      <c r="D1545" s="99">
        <v>116.2</v>
      </c>
    </row>
    <row r="1546" spans="3:4">
      <c r="C1546" s="98">
        <v>45472</v>
      </c>
      <c r="D1546" s="99">
        <v>115.68</v>
      </c>
    </row>
    <row r="1547" spans="3:4">
      <c r="C1547" s="98">
        <v>45473</v>
      </c>
      <c r="D1547" s="99">
        <v>115.9</v>
      </c>
    </row>
    <row r="1548" spans="3:4">
      <c r="C1548" s="98">
        <v>45474</v>
      </c>
      <c r="D1548" s="99">
        <v>115.3</v>
      </c>
    </row>
    <row r="1549" spans="3:4">
      <c r="C1549" s="98">
        <v>45475</v>
      </c>
      <c r="D1549" s="99">
        <v>115.32</v>
      </c>
    </row>
    <row r="1550" spans="3:4">
      <c r="C1550" s="98">
        <v>45476</v>
      </c>
      <c r="D1550" s="99">
        <v>113.5</v>
      </c>
    </row>
    <row r="1551" spans="3:4">
      <c r="C1551" s="98">
        <v>45477</v>
      </c>
      <c r="D1551" s="99">
        <v>118.2</v>
      </c>
    </row>
    <row r="1552" spans="3:4">
      <c r="C1552" s="98">
        <v>45478</v>
      </c>
      <c r="D1552" s="99">
        <v>119</v>
      </c>
    </row>
    <row r="1553" spans="3:4">
      <c r="C1553" s="98">
        <v>45479</v>
      </c>
      <c r="D1553" s="99">
        <v>115.36</v>
      </c>
    </row>
    <row r="1554" spans="3:4">
      <c r="C1554" s="98">
        <v>45480</v>
      </c>
      <c r="D1554" s="99">
        <v>115.34</v>
      </c>
    </row>
    <row r="1555" spans="3:4">
      <c r="C1555" s="98">
        <v>45481</v>
      </c>
      <c r="D1555" s="99">
        <v>115.9</v>
      </c>
    </row>
    <row r="1556" spans="3:4">
      <c r="C1556" s="98">
        <v>45482</v>
      </c>
      <c r="D1556" s="99">
        <v>118.92</v>
      </c>
    </row>
    <row r="1557" spans="3:4">
      <c r="C1557" s="98">
        <v>45483</v>
      </c>
      <c r="D1557" s="99">
        <v>122.6</v>
      </c>
    </row>
    <row r="1558" spans="3:4">
      <c r="C1558" s="98">
        <v>45484</v>
      </c>
      <c r="D1558" s="99">
        <v>125.5</v>
      </c>
    </row>
    <row r="1559" spans="3:4">
      <c r="C1559" s="98">
        <v>45485</v>
      </c>
      <c r="D1559" s="99">
        <v>115</v>
      </c>
    </row>
    <row r="1560" spans="3:4">
      <c r="C1560" s="98">
        <v>45486</v>
      </c>
      <c r="D1560" s="99">
        <v>119.18</v>
      </c>
    </row>
    <row r="1561" spans="3:4">
      <c r="C1561" s="98">
        <v>45487</v>
      </c>
      <c r="D1561" s="99">
        <v>119.18</v>
      </c>
    </row>
    <row r="1562" spans="3:4">
      <c r="C1562" s="98">
        <v>45488</v>
      </c>
      <c r="D1562" s="99">
        <v>119.42</v>
      </c>
    </row>
    <row r="1563" spans="3:4">
      <c r="C1563" s="98">
        <v>45489</v>
      </c>
      <c r="D1563" s="99">
        <v>117.86</v>
      </c>
    </row>
    <row r="1564" spans="3:4">
      <c r="C1564" s="98">
        <v>45490</v>
      </c>
      <c r="D1564" s="99">
        <v>115.28</v>
      </c>
    </row>
    <row r="1565" spans="3:4">
      <c r="C1565" s="98">
        <v>45491</v>
      </c>
      <c r="D1565" s="99">
        <v>108.86</v>
      </c>
    </row>
    <row r="1566" spans="3:4">
      <c r="C1566" s="98">
        <v>45492</v>
      </c>
      <c r="D1566" s="99">
        <v>112.02</v>
      </c>
    </row>
    <row r="1567" spans="3:4">
      <c r="C1567" s="98">
        <v>45493</v>
      </c>
      <c r="D1567" s="99">
        <v>108.62</v>
      </c>
    </row>
    <row r="1568" spans="3:4">
      <c r="C1568" s="98">
        <v>45494</v>
      </c>
      <c r="D1568" s="99">
        <v>108.4</v>
      </c>
    </row>
    <row r="1569" spans="3:4">
      <c r="C1569" s="98">
        <v>45495</v>
      </c>
      <c r="D1569" s="99">
        <v>108.5</v>
      </c>
    </row>
    <row r="1570" spans="3:4">
      <c r="C1570" s="98">
        <v>45496</v>
      </c>
      <c r="D1570" s="99">
        <v>113.46</v>
      </c>
    </row>
    <row r="1571" spans="3:4">
      <c r="C1571" s="98">
        <v>45497</v>
      </c>
      <c r="D1571" s="99">
        <v>110.82</v>
      </c>
    </row>
    <row r="1572" spans="3:4">
      <c r="C1572" s="98">
        <v>45498</v>
      </c>
      <c r="D1572" s="99">
        <v>106</v>
      </c>
    </row>
    <row r="1573" spans="3:4">
      <c r="C1573" s="98">
        <v>45499</v>
      </c>
      <c r="D1573" s="99">
        <v>103.1</v>
      </c>
    </row>
    <row r="1574" spans="3:4">
      <c r="C1574" s="98">
        <v>45500</v>
      </c>
      <c r="D1574" s="99">
        <v>103.88</v>
      </c>
    </row>
    <row r="1575" spans="3:4">
      <c r="C1575" s="98">
        <v>45501</v>
      </c>
      <c r="D1575" s="99">
        <v>104</v>
      </c>
    </row>
    <row r="1576" spans="3:4">
      <c r="C1576" s="98">
        <v>45502</v>
      </c>
      <c r="D1576" s="99">
        <v>103.7</v>
      </c>
    </row>
    <row r="1577" spans="3:4">
      <c r="C1577" s="98">
        <v>45503</v>
      </c>
      <c r="D1577" s="99">
        <v>102.22</v>
      </c>
    </row>
    <row r="1578" spans="3:4">
      <c r="C1578" s="98">
        <v>45504</v>
      </c>
      <c r="D1578" s="99">
        <v>98</v>
      </c>
    </row>
    <row r="1579" spans="3:4">
      <c r="C1579" s="98">
        <v>45505</v>
      </c>
      <c r="D1579" s="99">
        <v>111.8</v>
      </c>
    </row>
    <row r="1580" spans="3:4">
      <c r="C1580" s="98">
        <v>45506</v>
      </c>
      <c r="D1580" s="99">
        <v>99.25</v>
      </c>
    </row>
    <row r="1581" spans="3:4">
      <c r="C1581" s="98">
        <v>45507</v>
      </c>
      <c r="D1581" s="99">
        <v>98.04</v>
      </c>
    </row>
    <row r="1582" spans="3:4">
      <c r="C1582" s="98">
        <v>45508</v>
      </c>
      <c r="D1582" s="99">
        <v>97.74</v>
      </c>
    </row>
    <row r="1583" spans="3:4">
      <c r="C1583" s="98">
        <v>45509</v>
      </c>
      <c r="D1583" s="99">
        <v>88.25</v>
      </c>
    </row>
    <row r="1584" spans="3:4">
      <c r="C1584" s="98">
        <v>45510</v>
      </c>
      <c r="D1584" s="99">
        <v>93.97</v>
      </c>
    </row>
    <row r="1585" spans="3:4">
      <c r="C1585" s="98">
        <v>45511</v>
      </c>
      <c r="D1585" s="99">
        <v>93.44</v>
      </c>
    </row>
    <row r="1586" spans="3:4">
      <c r="C1586" s="98">
        <v>45512</v>
      </c>
      <c r="D1586" s="99">
        <v>89</v>
      </c>
    </row>
    <row r="1587" spans="3:4">
      <c r="C1587" s="98">
        <v>45513</v>
      </c>
      <c r="D1587" s="99">
        <v>96.5</v>
      </c>
    </row>
    <row r="1588" spans="3:4">
      <c r="C1588" s="98">
        <v>45514</v>
      </c>
      <c r="D1588" s="99">
        <v>96.08</v>
      </c>
    </row>
    <row r="1589" spans="3:4">
      <c r="C1589" s="98">
        <v>45515</v>
      </c>
      <c r="D1589" s="99">
        <v>96.08</v>
      </c>
    </row>
    <row r="1590" spans="3:4">
      <c r="C1590" s="98">
        <v>45516</v>
      </c>
      <c r="D1590" s="99">
        <v>95.7</v>
      </c>
    </row>
    <row r="1591" spans="3:4">
      <c r="C1591" s="98">
        <v>45517</v>
      </c>
      <c r="D1591" s="99">
        <v>99.5</v>
      </c>
    </row>
    <row r="1592" spans="3:4">
      <c r="C1592" s="98">
        <v>45518</v>
      </c>
      <c r="D1592" s="99">
        <v>106</v>
      </c>
    </row>
    <row r="1593" spans="3:4">
      <c r="C1593" s="98">
        <v>45519</v>
      </c>
      <c r="D1593" s="99">
        <v>106.3</v>
      </c>
    </row>
    <row r="1594" spans="3:4">
      <c r="C1594" s="98">
        <v>45520</v>
      </c>
      <c r="D1594" s="99">
        <v>111</v>
      </c>
    </row>
    <row r="1595" spans="3:4">
      <c r="C1595" s="98">
        <v>45521</v>
      </c>
      <c r="D1595" s="99">
        <v>112.66</v>
      </c>
    </row>
    <row r="1596" spans="3:4">
      <c r="C1596" s="98">
        <v>45522</v>
      </c>
      <c r="D1596" s="99">
        <v>112.84</v>
      </c>
    </row>
    <row r="1597" spans="3:4">
      <c r="C1597" s="98">
        <v>45523</v>
      </c>
      <c r="D1597" s="99">
        <v>113</v>
      </c>
    </row>
    <row r="1598" spans="3:4">
      <c r="C1598" s="98">
        <v>45524</v>
      </c>
      <c r="D1598" s="99">
        <v>116.8</v>
      </c>
    </row>
    <row r="1599" spans="3:4">
      <c r="C1599" s="98">
        <v>45525</v>
      </c>
      <c r="D1599" s="99">
        <v>113.92</v>
      </c>
    </row>
    <row r="1600" spans="3:4">
      <c r="C1600" s="98">
        <v>45526</v>
      </c>
      <c r="D1600" s="99">
        <v>113.74</v>
      </c>
    </row>
    <row r="1601" spans="3:4">
      <c r="C1601" s="98">
        <v>45527</v>
      </c>
      <c r="D1601" s="99">
        <v>112.62</v>
      </c>
    </row>
    <row r="1602" spans="3:4">
      <c r="C1602" s="98">
        <v>45528</v>
      </c>
      <c r="D1602" s="99">
        <v>115.2</v>
      </c>
    </row>
    <row r="1603" spans="3:4">
      <c r="C1603" s="98">
        <v>45529</v>
      </c>
      <c r="D1603" s="99">
        <v>115.2</v>
      </c>
    </row>
    <row r="1604" spans="3:4">
      <c r="C1604" s="98">
        <v>45530</v>
      </c>
      <c r="D1604" s="99">
        <v>116.82</v>
      </c>
    </row>
    <row r="1605" spans="3:4">
      <c r="C1605" s="98">
        <v>45531</v>
      </c>
      <c r="D1605" s="99">
        <v>113.32</v>
      </c>
    </row>
    <row r="1606" spans="3:4">
      <c r="C1606" s="98">
        <v>45532</v>
      </c>
      <c r="D1606" s="99">
        <v>115</v>
      </c>
    </row>
    <row r="1607" spans="3:4">
      <c r="C1607" s="98">
        <v>45533</v>
      </c>
      <c r="D1607" s="99">
        <v>107</v>
      </c>
    </row>
    <row r="1608" spans="3:4">
      <c r="C1608" s="98">
        <v>45534</v>
      </c>
      <c r="D1608" s="99">
        <v>107.3</v>
      </c>
    </row>
    <row r="1609" spans="3:4">
      <c r="C1609" s="98">
        <v>45535</v>
      </c>
      <c r="D1609" s="99">
        <v>107.72</v>
      </c>
    </row>
    <row r="1610" spans="3:4">
      <c r="C1610" s="98">
        <v>45536</v>
      </c>
      <c r="D1610" s="99">
        <v>107.72</v>
      </c>
    </row>
    <row r="1611" spans="3:4">
      <c r="C1611" s="98">
        <v>45537</v>
      </c>
      <c r="D1611" s="99">
        <v>107.9</v>
      </c>
    </row>
    <row r="1612" spans="3:4">
      <c r="C1612" s="98">
        <v>45538</v>
      </c>
      <c r="D1612" s="99">
        <v>107.3</v>
      </c>
    </row>
    <row r="1613" spans="3:4">
      <c r="C1613" s="98">
        <v>45539</v>
      </c>
      <c r="D1613" s="99">
        <v>94.28</v>
      </c>
    </row>
    <row r="1614" spans="3:4">
      <c r="C1614" s="98">
        <v>45540</v>
      </c>
      <c r="D1614" s="99">
        <v>96.55</v>
      </c>
    </row>
    <row r="1615" spans="3:4">
      <c r="C1615" s="98">
        <v>45541</v>
      </c>
      <c r="D1615" s="99">
        <v>95.13</v>
      </c>
    </row>
    <row r="1616" spans="3:4">
      <c r="C1616" s="98">
        <v>45542</v>
      </c>
      <c r="D1616" s="99">
        <v>92.57</v>
      </c>
    </row>
    <row r="1617" spans="3:4">
      <c r="C1617" s="98">
        <v>45543</v>
      </c>
      <c r="D1617" s="99">
        <v>92.72</v>
      </c>
    </row>
    <row r="1618" spans="3:4">
      <c r="C1618" s="98">
        <v>45544</v>
      </c>
      <c r="D1618" s="99">
        <v>94.04</v>
      </c>
    </row>
    <row r="1619" spans="3:4">
      <c r="C1619" s="98">
        <v>45545</v>
      </c>
      <c r="D1619" s="99">
        <v>96.52</v>
      </c>
    </row>
    <row r="1620" spans="3:4">
      <c r="C1620" s="98">
        <v>45546</v>
      </c>
      <c r="D1620" s="99">
        <v>96.05</v>
      </c>
    </row>
    <row r="1621" spans="3:4">
      <c r="C1621" s="98">
        <v>45547</v>
      </c>
      <c r="D1621" s="99">
        <v>107.62</v>
      </c>
    </row>
    <row r="1622" spans="3:4">
      <c r="C1622" s="98">
        <v>45548</v>
      </c>
      <c r="D1622" s="99">
        <v>107.58</v>
      </c>
    </row>
    <row r="1623" spans="3:4">
      <c r="C1623" s="98">
        <v>45549</v>
      </c>
      <c r="D1623" s="99">
        <v>107.04</v>
      </c>
    </row>
    <row r="1624" spans="3:4">
      <c r="C1624" s="98">
        <v>45550</v>
      </c>
      <c r="D1624" s="99">
        <v>106.8</v>
      </c>
    </row>
    <row r="1625" spans="3:4">
      <c r="C1625" s="98">
        <v>45551</v>
      </c>
      <c r="D1625" s="99">
        <v>107.12</v>
      </c>
    </row>
    <row r="1626" spans="3:4">
      <c r="C1626" s="98">
        <v>45552</v>
      </c>
      <c r="D1626" s="99">
        <v>104.4</v>
      </c>
    </row>
    <row r="1627" spans="3:4">
      <c r="C1627" s="98">
        <v>45553</v>
      </c>
      <c r="D1627" s="99">
        <v>103.62</v>
      </c>
    </row>
    <row r="1628" spans="3:4">
      <c r="C1628" s="98">
        <v>45554</v>
      </c>
      <c r="D1628" s="99">
        <v>103.82</v>
      </c>
    </row>
    <row r="1629" spans="3:4">
      <c r="C1629" s="98">
        <v>45555</v>
      </c>
      <c r="D1629" s="99">
        <v>105.66</v>
      </c>
    </row>
    <row r="1630" spans="3:4">
      <c r="C1630" s="98">
        <v>45556</v>
      </c>
      <c r="D1630" s="99">
        <v>104</v>
      </c>
    </row>
    <row r="1631" spans="3:4">
      <c r="C1631" s="98">
        <v>45557</v>
      </c>
      <c r="D1631" s="99">
        <v>103.8</v>
      </c>
    </row>
    <row r="1632" spans="3:4">
      <c r="C1632" s="98">
        <v>45558</v>
      </c>
      <c r="D1632" s="99">
        <v>104.84</v>
      </c>
    </row>
    <row r="1633" spans="3:4">
      <c r="C1633" s="98">
        <v>45559</v>
      </c>
      <c r="D1633" s="99">
        <v>104.6</v>
      </c>
    </row>
    <row r="1634" spans="3:4">
      <c r="C1634" s="98">
        <v>45560</v>
      </c>
      <c r="D1634" s="99">
        <v>108.68</v>
      </c>
    </row>
    <row r="1635" spans="3:4">
      <c r="C1635" s="98">
        <v>45561</v>
      </c>
      <c r="D1635" s="99">
        <v>112.8</v>
      </c>
    </row>
    <row r="1636" spans="3:4">
      <c r="C1636" s="98">
        <v>45562</v>
      </c>
      <c r="D1636" s="99">
        <v>110.24</v>
      </c>
    </row>
    <row r="1637" spans="3:4">
      <c r="C1637" s="98">
        <v>45563</v>
      </c>
      <c r="D1637" s="99">
        <v>107.74</v>
      </c>
    </row>
    <row r="1638" spans="3:4">
      <c r="C1638" s="98">
        <v>45564</v>
      </c>
      <c r="D1638" s="99">
        <v>108.04</v>
      </c>
    </row>
    <row r="1639" spans="3:4">
      <c r="C1639" s="98">
        <v>45565</v>
      </c>
      <c r="D1639" s="99">
        <v>106.84</v>
      </c>
    </row>
    <row r="1640" spans="3:4">
      <c r="C1640" s="98">
        <v>45566</v>
      </c>
      <c r="D1640" s="99">
        <v>108.74</v>
      </c>
    </row>
    <row r="1641" spans="3:4">
      <c r="C1641" s="98">
        <v>45567</v>
      </c>
      <c r="D1641" s="99">
        <v>104.58</v>
      </c>
    </row>
    <row r="1642" spans="3:4">
      <c r="C1642" s="98">
        <v>45568</v>
      </c>
      <c r="D1642" s="99">
        <v>108.66</v>
      </c>
    </row>
    <row r="1643" spans="3:4">
      <c r="C1643" s="98">
        <v>45569</v>
      </c>
      <c r="D1643" s="99">
        <v>111.76</v>
      </c>
    </row>
    <row r="1644" spans="3:4">
      <c r="C1644" s="98">
        <v>45570</v>
      </c>
      <c r="D1644" s="99">
        <v>113.44</v>
      </c>
    </row>
    <row r="1645" spans="3:4">
      <c r="C1645" s="98">
        <v>45571</v>
      </c>
      <c r="D1645" s="99">
        <v>113</v>
      </c>
    </row>
    <row r="1646" spans="3:4">
      <c r="C1646" s="98">
        <v>45572</v>
      </c>
      <c r="D1646" s="99">
        <v>112.98</v>
      </c>
    </row>
    <row r="1647" spans="3:4">
      <c r="C1647" s="98">
        <v>45573</v>
      </c>
      <c r="D1647" s="99">
        <v>116.26</v>
      </c>
    </row>
    <row r="1648" spans="3:4">
      <c r="C1648" s="98">
        <v>45574</v>
      </c>
      <c r="D1648" s="99">
        <v>120.84</v>
      </c>
    </row>
    <row r="1649" spans="3:4">
      <c r="C1649" s="98">
        <v>45575</v>
      </c>
      <c r="D1649" s="99">
        <v>120.64</v>
      </c>
    </row>
    <row r="1650" spans="3:4">
      <c r="C1650" s="98">
        <v>45576</v>
      </c>
      <c r="D1650" s="99">
        <v>123.22</v>
      </c>
    </row>
    <row r="1651" spans="3:4">
      <c r="C1651" s="98">
        <v>45577</v>
      </c>
      <c r="D1651" s="99">
        <v>122.94</v>
      </c>
    </row>
    <row r="1652" spans="3:4">
      <c r="C1652" s="98">
        <v>45578</v>
      </c>
      <c r="D1652" s="99">
        <v>122.94</v>
      </c>
    </row>
    <row r="1653" spans="3:4">
      <c r="C1653" s="98">
        <v>45579</v>
      </c>
      <c r="D1653" s="99">
        <v>122.88</v>
      </c>
    </row>
    <row r="1654" spans="3:4">
      <c r="C1654" s="98">
        <v>45580</v>
      </c>
      <c r="D1654" s="99">
        <v>126.62</v>
      </c>
    </row>
    <row r="1655" spans="3:4">
      <c r="C1655" s="98">
        <v>45581</v>
      </c>
      <c r="D1655" s="99">
        <v>122</v>
      </c>
    </row>
    <row r="1656" spans="3:4">
      <c r="C1656" s="98">
        <v>45582</v>
      </c>
      <c r="D1656" s="99">
        <v>124.9</v>
      </c>
    </row>
    <row r="1657" spans="3:4">
      <c r="C1657" s="98">
        <v>45583</v>
      </c>
      <c r="D1657" s="99">
        <v>126.74</v>
      </c>
    </row>
    <row r="1658" spans="3:4">
      <c r="C1658" s="98">
        <v>45584</v>
      </c>
      <c r="D1658" s="99">
        <v>126.86</v>
      </c>
    </row>
    <row r="1659" spans="3:4">
      <c r="C1659" s="98">
        <v>45585</v>
      </c>
      <c r="D1659" s="99">
        <v>126.68</v>
      </c>
    </row>
    <row r="1660" spans="3:4">
      <c r="C1660" s="98">
        <v>45586</v>
      </c>
      <c r="D1660" s="99">
        <v>127.04</v>
      </c>
    </row>
    <row r="1661" spans="3:4">
      <c r="C1661" s="98">
        <v>45587</v>
      </c>
      <c r="D1661" s="99">
        <v>132.9</v>
      </c>
    </row>
    <row r="1662" spans="3:4">
      <c r="C1662" s="98">
        <v>45588</v>
      </c>
      <c r="D1662" s="99">
        <v>132.28</v>
      </c>
    </row>
    <row r="1663" spans="3:4">
      <c r="C1663" s="98">
        <v>45589</v>
      </c>
      <c r="D1663" s="99">
        <v>130.54</v>
      </c>
    </row>
    <row r="1664" spans="3:4">
      <c r="C1664" s="98">
        <v>45590</v>
      </c>
      <c r="D1664" s="99">
        <v>129.38</v>
      </c>
    </row>
    <row r="1665" spans="3:4">
      <c r="C1665" s="98">
        <v>45591</v>
      </c>
      <c r="D1665" s="99">
        <v>130.84</v>
      </c>
    </row>
    <row r="1666" spans="3:4">
      <c r="C1666" s="98">
        <v>45592</v>
      </c>
      <c r="D1666" s="99">
        <v>131.1</v>
      </c>
    </row>
    <row r="1667" spans="3:4">
      <c r="C1667" s="98">
        <v>45593</v>
      </c>
      <c r="D1667" s="99">
        <v>131.9</v>
      </c>
    </row>
    <row r="1668" spans="3:4">
      <c r="C1668" s="98">
        <v>45594</v>
      </c>
      <c r="D1668" s="99">
        <v>129.9</v>
      </c>
    </row>
    <row r="1669" spans="3:4">
      <c r="C1669" s="98">
        <v>45595</v>
      </c>
      <c r="D1669" s="99">
        <v>130.06</v>
      </c>
    </row>
    <row r="1670" spans="3:4">
      <c r="C1670" s="98">
        <v>45596</v>
      </c>
      <c r="D1670" s="99">
        <v>126.72</v>
      </c>
    </row>
    <row r="1671" spans="3:4">
      <c r="C1671" s="98">
        <v>45597</v>
      </c>
      <c r="D1671" s="99">
        <v>124.5</v>
      </c>
    </row>
    <row r="1672" spans="3:4">
      <c r="C1672" s="98">
        <v>45598</v>
      </c>
      <c r="D1672" s="99">
        <v>127.94</v>
      </c>
    </row>
    <row r="1673" spans="3:4">
      <c r="C1673" s="98">
        <v>45599</v>
      </c>
      <c r="D1673" s="99">
        <v>128.18</v>
      </c>
    </row>
    <row r="1674" spans="3:4">
      <c r="C1674" s="98">
        <v>45600</v>
      </c>
      <c r="D1674" s="99">
        <v>128</v>
      </c>
    </row>
    <row r="1675" spans="3:4">
      <c r="C1675" s="98">
        <v>45601</v>
      </c>
      <c r="D1675" s="99">
        <v>125</v>
      </c>
    </row>
    <row r="1676" spans="3:4">
      <c r="C1676" s="98">
        <v>45602</v>
      </c>
      <c r="D1676" s="99">
        <v>131.86000000000001</v>
      </c>
    </row>
    <row r="1677" spans="3:4">
      <c r="C1677" s="98">
        <v>45603</v>
      </c>
      <c r="D1677" s="99">
        <v>136.08000000000001</v>
      </c>
    </row>
    <row r="1678" spans="3:4">
      <c r="C1678" s="98">
        <v>45604</v>
      </c>
      <c r="D1678" s="99">
        <v>139.04</v>
      </c>
    </row>
    <row r="1679" spans="3:4">
      <c r="C1679" s="98">
        <v>45605</v>
      </c>
      <c r="D1679" s="99">
        <v>137.56</v>
      </c>
    </row>
    <row r="1680" spans="3:4">
      <c r="C1680" s="98">
        <v>45606</v>
      </c>
      <c r="D1680" s="99">
        <v>137.66</v>
      </c>
    </row>
    <row r="1681" spans="3:4">
      <c r="C1681" s="98">
        <v>45607</v>
      </c>
      <c r="D1681" s="99">
        <v>138.68</v>
      </c>
    </row>
    <row r="1682" spans="3:4">
      <c r="C1682" s="98">
        <v>45608</v>
      </c>
      <c r="D1682" s="99">
        <v>136.1</v>
      </c>
    </row>
    <row r="1683" spans="3:4">
      <c r="C1683" s="98">
        <v>45609</v>
      </c>
      <c r="D1683" s="99">
        <v>139.62</v>
      </c>
    </row>
    <row r="1684" spans="3:4">
      <c r="C1684" s="98">
        <v>45610</v>
      </c>
      <c r="D1684" s="99">
        <v>138.74</v>
      </c>
    </row>
    <row r="1685" spans="3:4">
      <c r="C1685" s="98">
        <v>45611</v>
      </c>
      <c r="D1685" s="99">
        <v>138.58000000000001</v>
      </c>
    </row>
    <row r="1686" spans="3:4">
      <c r="C1686" s="98">
        <v>45612</v>
      </c>
      <c r="D1686" s="99">
        <v>135.41999999999999</v>
      </c>
    </row>
    <row r="1687" spans="3:4">
      <c r="C1687" s="98">
        <v>45613</v>
      </c>
      <c r="D1687" s="99">
        <v>134.76</v>
      </c>
    </row>
    <row r="1688" spans="3:4">
      <c r="C1688" s="98">
        <v>45614</v>
      </c>
      <c r="D1688" s="99">
        <v>135.78</v>
      </c>
    </row>
    <row r="1689" spans="3:4">
      <c r="C1689" s="98">
        <v>45615</v>
      </c>
      <c r="D1689" s="99">
        <v>133.68</v>
      </c>
    </row>
    <row r="1690" spans="3:4">
      <c r="C1690" s="98">
        <v>45616</v>
      </c>
      <c r="D1690" s="99">
        <v>139.58000000000001</v>
      </c>
    </row>
    <row r="1691" spans="3:4">
      <c r="C1691" s="98">
        <v>45617</v>
      </c>
      <c r="D1691" s="99">
        <v>135.54</v>
      </c>
    </row>
    <row r="1692" spans="3:4">
      <c r="C1692" s="98">
        <v>45618</v>
      </c>
      <c r="D1692" s="99">
        <v>139.63999999999999</v>
      </c>
    </row>
    <row r="1693" spans="3:4">
      <c r="C1693" s="98">
        <v>45619</v>
      </c>
      <c r="D1693" s="99">
        <v>136.06</v>
      </c>
    </row>
    <row r="1694" spans="3:4">
      <c r="C1694" s="98">
        <v>45620</v>
      </c>
      <c r="D1694" s="99">
        <v>136.24</v>
      </c>
    </row>
    <row r="1695" spans="3:4">
      <c r="C1695" s="98">
        <v>45621</v>
      </c>
      <c r="D1695" s="99">
        <v>136</v>
      </c>
    </row>
    <row r="1696" spans="3:4">
      <c r="C1696" s="98">
        <v>45622</v>
      </c>
      <c r="D1696" s="99">
        <v>130.16</v>
      </c>
    </row>
    <row r="1697" spans="3:4">
      <c r="C1697" s="98">
        <v>45623</v>
      </c>
      <c r="D1697" s="99">
        <v>130.36000000000001</v>
      </c>
    </row>
    <row r="1698" spans="3:4">
      <c r="C1698" s="98">
        <v>45624</v>
      </c>
      <c r="D1698" s="99">
        <v>129</v>
      </c>
    </row>
    <row r="1699" spans="3:4">
      <c r="C1699" s="98">
        <v>45625</v>
      </c>
      <c r="D1699" s="99">
        <v>129.94</v>
      </c>
    </row>
    <row r="1700" spans="3:4">
      <c r="C1700" s="98">
        <v>45626</v>
      </c>
      <c r="D1700" s="99">
        <v>130.46</v>
      </c>
    </row>
    <row r="1701" spans="3:4">
      <c r="C1701" s="98">
        <v>45627</v>
      </c>
      <c r="D1701" s="99">
        <v>130.46</v>
      </c>
    </row>
    <row r="1702" spans="3:4">
      <c r="C1702" s="98">
        <v>45628</v>
      </c>
      <c r="D1702" s="99">
        <v>131.36000000000001</v>
      </c>
    </row>
    <row r="1703" spans="3:4">
      <c r="C1703" s="98">
        <v>45629</v>
      </c>
      <c r="D1703" s="99">
        <v>131.96</v>
      </c>
    </row>
    <row r="1704" spans="3:4">
      <c r="C1704" s="98">
        <v>45630</v>
      </c>
      <c r="D1704" s="99">
        <v>134.38</v>
      </c>
    </row>
    <row r="1705" spans="3:4">
      <c r="C1705" s="98">
        <v>45631</v>
      </c>
      <c r="D1705" s="99">
        <v>137.30000000000001</v>
      </c>
    </row>
    <row r="1706" spans="3:4">
      <c r="C1706" s="98">
        <v>45632</v>
      </c>
      <c r="D1706" s="99">
        <v>136.78</v>
      </c>
    </row>
    <row r="1707" spans="3:4">
      <c r="C1707" s="98">
        <v>45633</v>
      </c>
      <c r="D1707" s="99">
        <v>134.13999999999999</v>
      </c>
    </row>
    <row r="1708" spans="3:4">
      <c r="C1708" s="98">
        <v>45634</v>
      </c>
      <c r="D1708" s="99">
        <v>134.44</v>
      </c>
    </row>
    <row r="1709" spans="3:4">
      <c r="C1709" s="98">
        <v>45635</v>
      </c>
      <c r="D1709" s="99">
        <v>135</v>
      </c>
    </row>
    <row r="1710" spans="3:4">
      <c r="C1710" s="98">
        <v>45636</v>
      </c>
      <c r="D1710" s="99">
        <v>130.69999999999999</v>
      </c>
    </row>
    <row r="1711" spans="3:4">
      <c r="C1711" s="98">
        <v>45637</v>
      </c>
      <c r="D1711" s="99">
        <v>128.88</v>
      </c>
    </row>
    <row r="1712" spans="3:4">
      <c r="C1712" s="98">
        <v>45638</v>
      </c>
      <c r="D1712" s="99">
        <v>132.5</v>
      </c>
    </row>
    <row r="1713" spans="3:4">
      <c r="C1713" s="98">
        <v>45639</v>
      </c>
      <c r="D1713" s="99">
        <v>132.62</v>
      </c>
    </row>
    <row r="1714" spans="3:4">
      <c r="C1714" s="98">
        <v>45640</v>
      </c>
      <c r="D1714" s="99">
        <v>127.52</v>
      </c>
    </row>
    <row r="1715" spans="3:4">
      <c r="C1715" s="98">
        <v>45641</v>
      </c>
      <c r="D1715" s="99">
        <v>127.52</v>
      </c>
    </row>
    <row r="1716" spans="3:4">
      <c r="C1716" s="98">
        <v>45642</v>
      </c>
      <c r="D1716" s="99">
        <v>127.36</v>
      </c>
    </row>
    <row r="1717" spans="3:4">
      <c r="C1717" s="98">
        <v>45643</v>
      </c>
      <c r="D1717" s="99">
        <v>124.84</v>
      </c>
    </row>
    <row r="1718" spans="3:4">
      <c r="C1718" s="98">
        <v>45644</v>
      </c>
      <c r="D1718" s="99">
        <v>125.2</v>
      </c>
    </row>
    <row r="1719" spans="3:4">
      <c r="C1719" s="98">
        <v>45645</v>
      </c>
      <c r="D1719" s="99">
        <v>126.52</v>
      </c>
    </row>
    <row r="1720" spans="3:4">
      <c r="C1720" s="98">
        <v>45646</v>
      </c>
      <c r="D1720" s="99">
        <v>125.52</v>
      </c>
    </row>
    <row r="1721" spans="3:4">
      <c r="C1721" s="98">
        <v>45647</v>
      </c>
      <c r="D1721" s="99">
        <v>129.06</v>
      </c>
    </row>
    <row r="1722" spans="3:4">
      <c r="C1722" s="98">
        <v>45648</v>
      </c>
      <c r="D1722" s="99">
        <v>129.06</v>
      </c>
    </row>
    <row r="1723" spans="3:4">
      <c r="C1723" s="98">
        <v>45649</v>
      </c>
      <c r="D1723" s="99">
        <v>129.6</v>
      </c>
    </row>
    <row r="1724" spans="3:4">
      <c r="C1724" s="98">
        <v>45653</v>
      </c>
      <c r="D1724" s="99">
        <v>134</v>
      </c>
    </row>
    <row r="1725" spans="3:4">
      <c r="C1725" s="98">
        <v>45654</v>
      </c>
      <c r="D1725" s="99">
        <v>131.44</v>
      </c>
    </row>
    <row r="1726" spans="3:4">
      <c r="C1726" s="98">
        <v>45655</v>
      </c>
      <c r="D1726" s="99">
        <v>131.1</v>
      </c>
    </row>
    <row r="1727" spans="3:4">
      <c r="C1727" s="98">
        <v>45656</v>
      </c>
      <c r="D1727" s="99">
        <v>131.06</v>
      </c>
    </row>
    <row r="1728" spans="3:4">
      <c r="C1728" s="98">
        <v>45659</v>
      </c>
      <c r="D1728" s="99">
        <v>130.94</v>
      </c>
    </row>
    <row r="1729" spans="3:4">
      <c r="C1729" s="98">
        <v>45660</v>
      </c>
      <c r="D1729" s="99">
        <v>135.28</v>
      </c>
    </row>
    <row r="1730" spans="3:4">
      <c r="C1730" s="98">
        <v>45661</v>
      </c>
      <c r="D1730" s="99">
        <v>140.56</v>
      </c>
    </row>
    <row r="1731" spans="3:4">
      <c r="C1731" s="98">
        <v>45662</v>
      </c>
      <c r="D1731" s="99">
        <v>140.56</v>
      </c>
    </row>
    <row r="1732" spans="3:4">
      <c r="C1732" s="98">
        <v>45663</v>
      </c>
      <c r="D1732" s="99">
        <v>141.62</v>
      </c>
    </row>
    <row r="1733" spans="3:4">
      <c r="C1733" s="98">
        <v>45664</v>
      </c>
      <c r="D1733" s="99">
        <v>143.22</v>
      </c>
    </row>
    <row r="1734" spans="3:4">
      <c r="C1734" s="98">
        <v>45665</v>
      </c>
      <c r="D1734" s="99">
        <v>137.36000000000001</v>
      </c>
    </row>
    <row r="1735" spans="3:4">
      <c r="C1735" s="98">
        <v>45666</v>
      </c>
      <c r="D1735" s="99">
        <v>134.6</v>
      </c>
    </row>
    <row r="1736" spans="3:4">
      <c r="C1736" s="98">
        <v>45667</v>
      </c>
      <c r="D1736" s="99">
        <v>135.06</v>
      </c>
    </row>
    <row r="1737" spans="3:4">
      <c r="C1737" s="98">
        <v>45668</v>
      </c>
      <c r="D1737" s="99">
        <v>132.19999999999999</v>
      </c>
    </row>
    <row r="1738" spans="3:4">
      <c r="C1738" s="98">
        <v>45669</v>
      </c>
      <c r="D1738" s="99">
        <v>132.26</v>
      </c>
    </row>
    <row r="1739" spans="3:4">
      <c r="C1739" s="98">
        <v>45670</v>
      </c>
      <c r="D1739" s="99">
        <v>133.24</v>
      </c>
    </row>
    <row r="1740" spans="3:4">
      <c r="C1740" s="98">
        <v>45671</v>
      </c>
      <c r="D1740" s="99">
        <v>131.69999999999999</v>
      </c>
    </row>
    <row r="1741" spans="3:4">
      <c r="C1741" s="98">
        <v>45672</v>
      </c>
      <c r="D1741" s="99">
        <v>127.56</v>
      </c>
    </row>
    <row r="1742" spans="3:4">
      <c r="C1742" s="98">
        <v>45673</v>
      </c>
      <c r="D1742" s="99">
        <v>134.80000000000001</v>
      </c>
    </row>
    <row r="1743" spans="3:4">
      <c r="C1743" s="98">
        <v>45674</v>
      </c>
      <c r="D1743" s="99">
        <v>130.5</v>
      </c>
    </row>
    <row r="1744" spans="3:4">
      <c r="C1744" s="98">
        <v>45675</v>
      </c>
      <c r="D1744" s="99">
        <v>133.56</v>
      </c>
    </row>
    <row r="1745" spans="3:4">
      <c r="C1745" s="98">
        <v>45676</v>
      </c>
      <c r="D1745" s="99">
        <v>133.66</v>
      </c>
    </row>
    <row r="1746" spans="3:4">
      <c r="C1746" s="98">
        <v>45677</v>
      </c>
      <c r="D1746" s="99">
        <v>133.66</v>
      </c>
    </row>
    <row r="1747" spans="3:4">
      <c r="C1747" s="98">
        <v>45678</v>
      </c>
      <c r="D1747" s="99">
        <v>133.62</v>
      </c>
    </row>
    <row r="1748" spans="3:4">
      <c r="C1748" s="98">
        <v>45679</v>
      </c>
      <c r="D1748" s="99">
        <v>137.84</v>
      </c>
    </row>
    <row r="1749" spans="3:4">
      <c r="C1749" s="98">
        <v>45680</v>
      </c>
      <c r="D1749" s="99">
        <v>139.36000000000001</v>
      </c>
    </row>
    <row r="1750" spans="3:4">
      <c r="C1750" s="98">
        <v>45681</v>
      </c>
      <c r="D1750" s="99">
        <v>140.36000000000001</v>
      </c>
    </row>
    <row r="1751" spans="3:4">
      <c r="C1751" s="98">
        <v>45682</v>
      </c>
      <c r="D1751" s="99">
        <v>135.18</v>
      </c>
    </row>
    <row r="1752" spans="3:4">
      <c r="C1752" s="98">
        <v>45683</v>
      </c>
      <c r="D1752" s="99">
        <v>135.28</v>
      </c>
    </row>
  </sheetData>
  <phoneticPr fontId="2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DCF-Terminal</vt:lpstr>
      <vt:lpstr>IS</vt:lpstr>
      <vt:lpstr>CFS </vt:lpstr>
      <vt:lpstr>BS</vt:lpstr>
      <vt:lpstr>Tabelle1</vt:lpstr>
      <vt:lpstr>'DCF-Terminal'!Druckbereich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2025-01-26T18:34:06Z</dcterms:modified>
</cp:coreProperties>
</file>