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A69775F1-92B6-3445-8BC5-2DD0FEF06ED2}" xr6:coauthVersionLast="47" xr6:coauthVersionMax="47" xr10:uidLastSave="{00000000-0000-0000-0000-000000000000}"/>
  <bookViews>
    <workbookView xWindow="28800" yWindow="500" windowWidth="32000" windowHeight="17500" xr2:uid="{79DD6957-72BC-0841-AC81-A35964DC194C}"/>
  </bookViews>
  <sheets>
    <sheet name="Tabelle1" sheetId="1" r:id="rId1"/>
    <sheet name="Nike" sheetId="2" r:id="rId2"/>
    <sheet name="LULU" sheetId="3" r:id="rId3"/>
    <sheet name="UA" sheetId="4" r:id="rId4"/>
    <sheet name="Puma" sheetId="5" r:id="rId5"/>
  </sheets>
  <externalReferences>
    <externalReference r:id="rId6"/>
    <externalReference r:id="rId7"/>
    <externalReference r:id="rId8"/>
    <externalReference r:id="rId9"/>
  </externalReferences>
  <definedNames>
    <definedName name="_xlnm.Print_Area" localSheetId="0">Tabelle1!$A$1:$P$48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O10" i="1"/>
  <c r="O7" i="1"/>
  <c r="M11" i="1"/>
  <c r="M10" i="1"/>
  <c r="D42" i="1"/>
  <c r="O5" i="1"/>
  <c r="J16" i="1"/>
  <c r="E16" i="1"/>
  <c r="J7" i="1"/>
  <c r="E7" i="1"/>
  <c r="E15" i="1"/>
  <c r="J15" i="1"/>
  <c r="J6" i="1"/>
  <c r="E6" i="1"/>
  <c r="D46" i="1"/>
  <c r="D45" i="1"/>
  <c r="D44" i="1"/>
  <c r="D43" i="1"/>
  <c r="H10" i="1"/>
  <c r="H17" i="1"/>
  <c r="C18" i="1"/>
  <c r="C19" i="1" s="1"/>
  <c r="H18" i="1"/>
  <c r="H9" i="1"/>
  <c r="J5" i="1" s="1"/>
  <c r="H11" i="1" s="1"/>
  <c r="C9" i="1"/>
  <c r="C10" i="1" s="1"/>
  <c r="S98" i="5"/>
  <c r="Z97" i="5"/>
  <c r="Y97" i="5"/>
  <c r="X97" i="5"/>
  <c r="W97" i="5"/>
  <c r="V97" i="5"/>
  <c r="U97" i="5"/>
  <c r="T97" i="5"/>
  <c r="T98" i="5" s="1"/>
  <c r="S97" i="5"/>
  <c r="R97" i="5"/>
  <c r="Q97" i="5"/>
  <c r="P97" i="5"/>
  <c r="O97" i="5"/>
  <c r="N97" i="5"/>
  <c r="M97" i="5"/>
  <c r="L97" i="5"/>
  <c r="L98" i="5" s="1"/>
  <c r="K97" i="5"/>
  <c r="J97" i="5"/>
  <c r="I97" i="5"/>
  <c r="H97" i="5"/>
  <c r="G97" i="5"/>
  <c r="F97" i="5"/>
  <c r="E97" i="5"/>
  <c r="D97" i="5"/>
  <c r="D98" i="5" s="1"/>
  <c r="C97" i="5"/>
  <c r="B97" i="5"/>
  <c r="Z96" i="5"/>
  <c r="Y96" i="5"/>
  <c r="Y98" i="5" s="1"/>
  <c r="X96" i="5"/>
  <c r="W96" i="5"/>
  <c r="W98" i="5" s="1"/>
  <c r="V96" i="5"/>
  <c r="V98" i="5" s="1"/>
  <c r="U96" i="5"/>
  <c r="T96" i="5"/>
  <c r="S96" i="5"/>
  <c r="R96" i="5"/>
  <c r="Q96" i="5"/>
  <c r="Q98" i="5" s="1"/>
  <c r="P96" i="5"/>
  <c r="O96" i="5"/>
  <c r="O98" i="5" s="1"/>
  <c r="N96" i="5"/>
  <c r="N98" i="5" s="1"/>
  <c r="M96" i="5"/>
  <c r="L96" i="5"/>
  <c r="K96" i="5"/>
  <c r="K98" i="5" s="1"/>
  <c r="J96" i="5"/>
  <c r="I96" i="5"/>
  <c r="I98" i="5" s="1"/>
  <c r="H96" i="5"/>
  <c r="G96" i="5"/>
  <c r="G98" i="5" s="1"/>
  <c r="F96" i="5"/>
  <c r="F98" i="5" s="1"/>
  <c r="E96" i="5"/>
  <c r="D96" i="5"/>
  <c r="C96" i="5"/>
  <c r="C98" i="5" s="1"/>
  <c r="B96" i="5"/>
  <c r="B98" i="5" s="1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M60" i="5" s="1"/>
  <c r="BL56" i="5"/>
  <c r="BK56" i="5"/>
  <c r="BJ56" i="5"/>
  <c r="BI56" i="5"/>
  <c r="BH56" i="5"/>
  <c r="BG56" i="5"/>
  <c r="BF56" i="5"/>
  <c r="BE56" i="5"/>
  <c r="BE60" i="5" s="1"/>
  <c r="BD56" i="5"/>
  <c r="BC56" i="5"/>
  <c r="BB56" i="5"/>
  <c r="BA56" i="5"/>
  <c r="AZ56" i="5"/>
  <c r="AY56" i="5"/>
  <c r="AX56" i="5"/>
  <c r="AW56" i="5"/>
  <c r="AW60" i="5" s="1"/>
  <c r="AV56" i="5"/>
  <c r="AU56" i="5"/>
  <c r="AT56" i="5"/>
  <c r="AS56" i="5"/>
  <c r="AR56" i="5"/>
  <c r="AQ56" i="5"/>
  <c r="AP56" i="5"/>
  <c r="AO56" i="5"/>
  <c r="AO60" i="5" s="1"/>
  <c r="AN56" i="5"/>
  <c r="AM56" i="5"/>
  <c r="AL56" i="5"/>
  <c r="AK56" i="5"/>
  <c r="AJ56" i="5"/>
  <c r="AI56" i="5"/>
  <c r="AH56" i="5"/>
  <c r="AG56" i="5"/>
  <c r="AG60" i="5" s="1"/>
  <c r="AF56" i="5"/>
  <c r="AE56" i="5"/>
  <c r="AD56" i="5"/>
  <c r="AC56" i="5"/>
  <c r="AB56" i="5"/>
  <c r="AA56" i="5"/>
  <c r="Z56" i="5"/>
  <c r="Y56" i="5"/>
  <c r="Y60" i="5" s="1"/>
  <c r="X56" i="5"/>
  <c r="W56" i="5"/>
  <c r="V56" i="5"/>
  <c r="U56" i="5"/>
  <c r="T56" i="5"/>
  <c r="S56" i="5"/>
  <c r="R56" i="5"/>
  <c r="Q56" i="5"/>
  <c r="Q60" i="5" s="1"/>
  <c r="P56" i="5"/>
  <c r="O56" i="5"/>
  <c r="N56" i="5"/>
  <c r="M56" i="5"/>
  <c r="L56" i="5"/>
  <c r="K56" i="5"/>
  <c r="J56" i="5"/>
  <c r="I56" i="5"/>
  <c r="I60" i="5" s="1"/>
  <c r="H56" i="5"/>
  <c r="G56" i="5"/>
  <c r="F56" i="5"/>
  <c r="E56" i="5"/>
  <c r="D56" i="5"/>
  <c r="C56" i="5"/>
  <c r="B56" i="5"/>
  <c r="CA55" i="5"/>
  <c r="BZ55" i="5"/>
  <c r="BY55" i="5"/>
  <c r="BX55" i="5"/>
  <c r="BX60" i="5" s="1"/>
  <c r="BW55" i="5"/>
  <c r="BV55" i="5"/>
  <c r="BU55" i="5"/>
  <c r="BT55" i="5"/>
  <c r="BS55" i="5"/>
  <c r="BR55" i="5"/>
  <c r="BQ55" i="5"/>
  <c r="BP55" i="5"/>
  <c r="BP60" i="5" s="1"/>
  <c r="BO55" i="5"/>
  <c r="BO60" i="5" s="1"/>
  <c r="BN55" i="5"/>
  <c r="BM55" i="5"/>
  <c r="BL55" i="5"/>
  <c r="BK55" i="5"/>
  <c r="BJ55" i="5"/>
  <c r="BI55" i="5"/>
  <c r="BH55" i="5"/>
  <c r="BH60" i="5" s="1"/>
  <c r="BG55" i="5"/>
  <c r="BG60" i="5" s="1"/>
  <c r="BF55" i="5"/>
  <c r="BE55" i="5"/>
  <c r="BD55" i="5"/>
  <c r="BC55" i="5"/>
  <c r="BB55" i="5"/>
  <c r="BA55" i="5"/>
  <c r="AZ55" i="5"/>
  <c r="AZ60" i="5" s="1"/>
  <c r="AY55" i="5"/>
  <c r="AY60" i="5" s="1"/>
  <c r="AX55" i="5"/>
  <c r="AW55" i="5"/>
  <c r="AV55" i="5"/>
  <c r="AU55" i="5"/>
  <c r="AT55" i="5"/>
  <c r="AS55" i="5"/>
  <c r="AS60" i="5" s="1"/>
  <c r="AR55" i="5"/>
  <c r="AR60" i="5" s="1"/>
  <c r="AQ55" i="5"/>
  <c r="AQ60" i="5" s="1"/>
  <c r="AP55" i="5"/>
  <c r="AO55" i="5"/>
  <c r="AN55" i="5"/>
  <c r="AM55" i="5"/>
  <c r="AL55" i="5"/>
  <c r="AK55" i="5"/>
  <c r="AK60" i="5" s="1"/>
  <c r="AJ55" i="5"/>
  <c r="AJ60" i="5" s="1"/>
  <c r="AI55" i="5"/>
  <c r="AI60" i="5" s="1"/>
  <c r="AH55" i="5"/>
  <c r="AG55" i="5"/>
  <c r="AF55" i="5"/>
  <c r="AE55" i="5"/>
  <c r="AD55" i="5"/>
  <c r="AC55" i="5"/>
  <c r="AC60" i="5" s="1"/>
  <c r="AB55" i="5"/>
  <c r="AB60" i="5" s="1"/>
  <c r="AA55" i="5"/>
  <c r="AA60" i="5" s="1"/>
  <c r="Z55" i="5"/>
  <c r="Y55" i="5"/>
  <c r="X55" i="5"/>
  <c r="W55" i="5"/>
  <c r="V55" i="5"/>
  <c r="U55" i="5"/>
  <c r="U60" i="5" s="1"/>
  <c r="T55" i="5"/>
  <c r="T60" i="5" s="1"/>
  <c r="S55" i="5"/>
  <c r="S60" i="5" s="1"/>
  <c r="R55" i="5"/>
  <c r="Q55" i="5"/>
  <c r="P55" i="5"/>
  <c r="O55" i="5"/>
  <c r="N55" i="5"/>
  <c r="M55" i="5"/>
  <c r="M60" i="5" s="1"/>
  <c r="L55" i="5"/>
  <c r="L60" i="5" s="1"/>
  <c r="K55" i="5"/>
  <c r="K60" i="5" s="1"/>
  <c r="J55" i="5"/>
  <c r="I55" i="5"/>
  <c r="H55" i="5"/>
  <c r="G55" i="5"/>
  <c r="F55" i="5"/>
  <c r="E55" i="5"/>
  <c r="E60" i="5" s="1"/>
  <c r="D55" i="5"/>
  <c r="D60" i="5" s="1"/>
  <c r="C55" i="5"/>
  <c r="C60" i="5" s="1"/>
  <c r="B55" i="5"/>
  <c r="Z98" i="4"/>
  <c r="Y98" i="4"/>
  <c r="X98" i="4"/>
  <c r="W98" i="4"/>
  <c r="V98" i="4"/>
  <c r="U98" i="4"/>
  <c r="T98" i="4"/>
  <c r="S98" i="4"/>
  <c r="R98" i="4"/>
  <c r="Q98" i="4"/>
  <c r="Q99" i="4" s="1"/>
  <c r="P98" i="4"/>
  <c r="O98" i="4"/>
  <c r="N98" i="4"/>
  <c r="M98" i="4"/>
  <c r="L98" i="4"/>
  <c r="K98" i="4"/>
  <c r="J98" i="4"/>
  <c r="I98" i="4"/>
  <c r="I99" i="4" s="1"/>
  <c r="H98" i="4"/>
  <c r="G98" i="4"/>
  <c r="F98" i="4"/>
  <c r="E98" i="4"/>
  <c r="D98" i="4"/>
  <c r="C98" i="4"/>
  <c r="C99" i="4" s="1"/>
  <c r="B98" i="4"/>
  <c r="Z97" i="4"/>
  <c r="Y97" i="4"/>
  <c r="X97" i="4"/>
  <c r="X99" i="4" s="1"/>
  <c r="W97" i="4"/>
  <c r="V97" i="4"/>
  <c r="V99" i="4" s="1"/>
  <c r="U97" i="4"/>
  <c r="U99" i="4" s="1"/>
  <c r="T97" i="4"/>
  <c r="S97" i="4"/>
  <c r="S99" i="4" s="1"/>
  <c r="R97" i="4"/>
  <c r="Q97" i="4"/>
  <c r="P97" i="4"/>
  <c r="P99" i="4" s="1"/>
  <c r="O97" i="4"/>
  <c r="N97" i="4"/>
  <c r="N99" i="4" s="1"/>
  <c r="M97" i="4"/>
  <c r="M99" i="4" s="1"/>
  <c r="L97" i="4"/>
  <c r="K97" i="4"/>
  <c r="K99" i="4" s="1"/>
  <c r="J97" i="4"/>
  <c r="I97" i="4"/>
  <c r="H97" i="4"/>
  <c r="H99" i="4" s="1"/>
  <c r="G97" i="4"/>
  <c r="F97" i="4"/>
  <c r="F99" i="4" s="1"/>
  <c r="E97" i="4"/>
  <c r="E99" i="4" s="1"/>
  <c r="D97" i="4"/>
  <c r="C97" i="4"/>
  <c r="B97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CG56" i="4"/>
  <c r="CF56" i="4"/>
  <c r="CE56" i="4"/>
  <c r="CD56" i="4"/>
  <c r="CC56" i="4"/>
  <c r="CB56" i="4"/>
  <c r="CA56" i="4"/>
  <c r="BZ56" i="4"/>
  <c r="BZ60" i="4" s="1"/>
  <c r="BY56" i="4"/>
  <c r="BX56" i="4"/>
  <c r="BW56" i="4"/>
  <c r="BV56" i="4"/>
  <c r="BU56" i="4"/>
  <c r="BT56" i="4"/>
  <c r="BS56" i="4"/>
  <c r="BR56" i="4"/>
  <c r="BR60" i="4" s="1"/>
  <c r="BQ56" i="4"/>
  <c r="BP56" i="4"/>
  <c r="BO56" i="4"/>
  <c r="BN56" i="4"/>
  <c r="BM56" i="4"/>
  <c r="BL56" i="4"/>
  <c r="BK56" i="4"/>
  <c r="BJ56" i="4"/>
  <c r="BJ60" i="4" s="1"/>
  <c r="BI56" i="4"/>
  <c r="BH56" i="4"/>
  <c r="BG56" i="4"/>
  <c r="BF56" i="4"/>
  <c r="BE56" i="4"/>
  <c r="BD56" i="4"/>
  <c r="BC56" i="4"/>
  <c r="BB56" i="4"/>
  <c r="BB60" i="4" s="1"/>
  <c r="BA56" i="4"/>
  <c r="AZ56" i="4"/>
  <c r="AY56" i="4"/>
  <c r="AX56" i="4"/>
  <c r="AW56" i="4"/>
  <c r="AV56" i="4"/>
  <c r="AU56" i="4"/>
  <c r="AT56" i="4"/>
  <c r="AT60" i="4" s="1"/>
  <c r="AS56" i="4"/>
  <c r="AR56" i="4"/>
  <c r="AQ56" i="4"/>
  <c r="AP56" i="4"/>
  <c r="AO56" i="4"/>
  <c r="AN56" i="4"/>
  <c r="AM56" i="4"/>
  <c r="AL56" i="4"/>
  <c r="AL60" i="4" s="1"/>
  <c r="AK56" i="4"/>
  <c r="AJ56" i="4"/>
  <c r="AI56" i="4"/>
  <c r="AH56" i="4"/>
  <c r="AG56" i="4"/>
  <c r="AF56" i="4"/>
  <c r="AE56" i="4"/>
  <c r="AD56" i="4"/>
  <c r="AD60" i="4" s="1"/>
  <c r="AC56" i="4"/>
  <c r="AB56" i="4"/>
  <c r="AA56" i="4"/>
  <c r="Z56" i="4"/>
  <c r="Y56" i="4"/>
  <c r="X56" i="4"/>
  <c r="W56" i="4"/>
  <c r="V56" i="4"/>
  <c r="V60" i="4" s="1"/>
  <c r="U56" i="4"/>
  <c r="T56" i="4"/>
  <c r="S56" i="4"/>
  <c r="R56" i="4"/>
  <c r="Q56" i="4"/>
  <c r="P56" i="4"/>
  <c r="O56" i="4"/>
  <c r="N56" i="4"/>
  <c r="N60" i="4" s="1"/>
  <c r="M56" i="4"/>
  <c r="L56" i="4"/>
  <c r="K56" i="4"/>
  <c r="J56" i="4"/>
  <c r="I56" i="4"/>
  <c r="H56" i="4"/>
  <c r="G56" i="4"/>
  <c r="F56" i="4"/>
  <c r="F60" i="4" s="1"/>
  <c r="E56" i="4"/>
  <c r="D56" i="4"/>
  <c r="C56" i="4"/>
  <c r="B56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99" i="3"/>
  <c r="X98" i="3"/>
  <c r="W98" i="3"/>
  <c r="V98" i="3"/>
  <c r="U98" i="3"/>
  <c r="U99" i="3" s="1"/>
  <c r="T98" i="3"/>
  <c r="S98" i="3"/>
  <c r="R98" i="3"/>
  <c r="Q98" i="3"/>
  <c r="P98" i="3"/>
  <c r="O98" i="3"/>
  <c r="N98" i="3"/>
  <c r="M98" i="3"/>
  <c r="M99" i="3" s="1"/>
  <c r="L98" i="3"/>
  <c r="K98" i="3"/>
  <c r="J98" i="3"/>
  <c r="I98" i="3"/>
  <c r="H98" i="3"/>
  <c r="G98" i="3"/>
  <c r="F98" i="3"/>
  <c r="E98" i="3"/>
  <c r="E99" i="3" s="1"/>
  <c r="D98" i="3"/>
  <c r="C98" i="3"/>
  <c r="B98" i="3"/>
  <c r="X97" i="3"/>
  <c r="X99" i="3" s="1"/>
  <c r="W97" i="3"/>
  <c r="V97" i="3"/>
  <c r="V99" i="3" s="1"/>
  <c r="U97" i="3"/>
  <c r="T97" i="3"/>
  <c r="T99" i="3" s="1"/>
  <c r="S97" i="3"/>
  <c r="R97" i="3"/>
  <c r="R99" i="3" s="1"/>
  <c r="Q97" i="3"/>
  <c r="P97" i="3"/>
  <c r="P99" i="3" s="1"/>
  <c r="O97" i="3"/>
  <c r="N97" i="3"/>
  <c r="M97" i="3"/>
  <c r="L97" i="3"/>
  <c r="L99" i="3" s="1"/>
  <c r="K97" i="3"/>
  <c r="J97" i="3"/>
  <c r="J99" i="3" s="1"/>
  <c r="I97" i="3"/>
  <c r="H97" i="3"/>
  <c r="H99" i="3" s="1"/>
  <c r="G97" i="3"/>
  <c r="F97" i="3"/>
  <c r="F99" i="3" s="1"/>
  <c r="E97" i="3"/>
  <c r="D97" i="3"/>
  <c r="D99" i="3" s="1"/>
  <c r="C97" i="3"/>
  <c r="B97" i="3"/>
  <c r="B99" i="3" s="1"/>
  <c r="CD59" i="3"/>
  <c r="CC59" i="3"/>
  <c r="CB59" i="3"/>
  <c r="CA59" i="3"/>
  <c r="BZ59" i="3"/>
  <c r="BY59" i="3"/>
  <c r="BX59" i="3"/>
  <c r="BX60" i="3" s="1"/>
  <c r="BW59" i="3"/>
  <c r="BV59" i="3"/>
  <c r="BU59" i="3"/>
  <c r="BT59" i="3"/>
  <c r="BS59" i="3"/>
  <c r="BR59" i="3"/>
  <c r="BQ59" i="3"/>
  <c r="BP59" i="3"/>
  <c r="BP60" i="3" s="1"/>
  <c r="BO59" i="3"/>
  <c r="BN59" i="3"/>
  <c r="BM59" i="3"/>
  <c r="BL59" i="3"/>
  <c r="BK59" i="3"/>
  <c r="BJ59" i="3"/>
  <c r="BI59" i="3"/>
  <c r="BH59" i="3"/>
  <c r="BH60" i="3" s="1"/>
  <c r="BG59" i="3"/>
  <c r="BF59" i="3"/>
  <c r="BE59" i="3"/>
  <c r="BD59" i="3"/>
  <c r="BC59" i="3"/>
  <c r="BB59" i="3"/>
  <c r="BA59" i="3"/>
  <c r="AZ59" i="3"/>
  <c r="AZ60" i="3" s="1"/>
  <c r="AY59" i="3"/>
  <c r="AX59" i="3"/>
  <c r="AW59" i="3"/>
  <c r="AV59" i="3"/>
  <c r="AU59" i="3"/>
  <c r="AT59" i="3"/>
  <c r="AS59" i="3"/>
  <c r="AR59" i="3"/>
  <c r="AR60" i="3" s="1"/>
  <c r="AQ59" i="3"/>
  <c r="AP59" i="3"/>
  <c r="AO59" i="3"/>
  <c r="AN59" i="3"/>
  <c r="AM59" i="3"/>
  <c r="AL59" i="3"/>
  <c r="AK59" i="3"/>
  <c r="AJ59" i="3"/>
  <c r="AJ60" i="3" s="1"/>
  <c r="AI59" i="3"/>
  <c r="AH59" i="3"/>
  <c r="AG59" i="3"/>
  <c r="AF59" i="3"/>
  <c r="AE59" i="3"/>
  <c r="AD59" i="3"/>
  <c r="AC59" i="3"/>
  <c r="AB59" i="3"/>
  <c r="AB60" i="3" s="1"/>
  <c r="AA59" i="3"/>
  <c r="Z59" i="3"/>
  <c r="Y59" i="3"/>
  <c r="X59" i="3"/>
  <c r="W59" i="3"/>
  <c r="V59" i="3"/>
  <c r="U59" i="3"/>
  <c r="T59" i="3"/>
  <c r="T60" i="3" s="1"/>
  <c r="S59" i="3"/>
  <c r="R59" i="3"/>
  <c r="Q59" i="3"/>
  <c r="P59" i="3"/>
  <c r="O59" i="3"/>
  <c r="N59" i="3"/>
  <c r="M59" i="3"/>
  <c r="L59" i="3"/>
  <c r="L60" i="3" s="1"/>
  <c r="K59" i="3"/>
  <c r="J59" i="3"/>
  <c r="I59" i="3"/>
  <c r="H59" i="3"/>
  <c r="G59" i="3"/>
  <c r="F59" i="3"/>
  <c r="E59" i="3"/>
  <c r="D59" i="3"/>
  <c r="D60" i="3" s="1"/>
  <c r="C59" i="3"/>
  <c r="B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CD55" i="3"/>
  <c r="CC55" i="3"/>
  <c r="CB55" i="3"/>
  <c r="CA55" i="3"/>
  <c r="BZ55" i="3"/>
  <c r="BY55" i="3"/>
  <c r="BX55" i="3"/>
  <c r="BW55" i="3"/>
  <c r="BW60" i="3" s="1"/>
  <c r="BV55" i="3"/>
  <c r="BU55" i="3"/>
  <c r="BT55" i="3"/>
  <c r="BS55" i="3"/>
  <c r="BR55" i="3"/>
  <c r="BQ55" i="3"/>
  <c r="BP55" i="3"/>
  <c r="BO55" i="3"/>
  <c r="BO60" i="3" s="1"/>
  <c r="BN55" i="3"/>
  <c r="BM55" i="3"/>
  <c r="BL55" i="3"/>
  <c r="BL60" i="3" s="1"/>
  <c r="BK55" i="3"/>
  <c r="BJ55" i="3"/>
  <c r="BI55" i="3"/>
  <c r="BH55" i="3"/>
  <c r="BG55" i="3"/>
  <c r="BG60" i="3" s="1"/>
  <c r="BF55" i="3"/>
  <c r="BE55" i="3"/>
  <c r="BD55" i="3"/>
  <c r="BD60" i="3" s="1"/>
  <c r="BC55" i="3"/>
  <c r="BB55" i="3"/>
  <c r="BA55" i="3"/>
  <c r="AZ55" i="3"/>
  <c r="AY55" i="3"/>
  <c r="AY60" i="3" s="1"/>
  <c r="AX55" i="3"/>
  <c r="AW55" i="3"/>
  <c r="AV55" i="3"/>
  <c r="AV60" i="3" s="1"/>
  <c r="AU55" i="3"/>
  <c r="AT55" i="3"/>
  <c r="AS55" i="3"/>
  <c r="AR55" i="3"/>
  <c r="AQ55" i="3"/>
  <c r="AQ60" i="3" s="1"/>
  <c r="AP55" i="3"/>
  <c r="AO55" i="3"/>
  <c r="AN55" i="3"/>
  <c r="AN60" i="3" s="1"/>
  <c r="AM55" i="3"/>
  <c r="AL55" i="3"/>
  <c r="AK55" i="3"/>
  <c r="AJ55" i="3"/>
  <c r="AI55" i="3"/>
  <c r="AI60" i="3" s="1"/>
  <c r="AH55" i="3"/>
  <c r="AG55" i="3"/>
  <c r="AF55" i="3"/>
  <c r="AF60" i="3" s="1"/>
  <c r="AE55" i="3"/>
  <c r="AD55" i="3"/>
  <c r="AC55" i="3"/>
  <c r="AB55" i="3"/>
  <c r="AA55" i="3"/>
  <c r="AA60" i="3" s="1"/>
  <c r="Z55" i="3"/>
  <c r="Y55" i="3"/>
  <c r="X55" i="3"/>
  <c r="X60" i="3" s="1"/>
  <c r="W55" i="3"/>
  <c r="V55" i="3"/>
  <c r="U55" i="3"/>
  <c r="T55" i="3"/>
  <c r="S55" i="3"/>
  <c r="S60" i="3" s="1"/>
  <c r="R55" i="3"/>
  <c r="Q55" i="3"/>
  <c r="P55" i="3"/>
  <c r="P60" i="3" s="1"/>
  <c r="O55" i="3"/>
  <c r="N55" i="3"/>
  <c r="M55" i="3"/>
  <c r="L55" i="3"/>
  <c r="K55" i="3"/>
  <c r="K60" i="3" s="1"/>
  <c r="J55" i="3"/>
  <c r="I55" i="3"/>
  <c r="H55" i="3"/>
  <c r="H60" i="3" s="1"/>
  <c r="G55" i="3"/>
  <c r="F55" i="3"/>
  <c r="E55" i="3"/>
  <c r="D55" i="3"/>
  <c r="C55" i="3"/>
  <c r="C60" i="3" s="1"/>
  <c r="B55" i="3"/>
  <c r="S99" i="2"/>
  <c r="K99" i="2"/>
  <c r="Z98" i="2"/>
  <c r="Y98" i="2"/>
  <c r="X98" i="2"/>
  <c r="W98" i="2"/>
  <c r="V98" i="2"/>
  <c r="U98" i="2"/>
  <c r="T98" i="2"/>
  <c r="T99" i="2" s="1"/>
  <c r="S98" i="2"/>
  <c r="R98" i="2"/>
  <c r="Q98" i="2"/>
  <c r="P98" i="2"/>
  <c r="O98" i="2"/>
  <c r="N98" i="2"/>
  <c r="M98" i="2"/>
  <c r="L98" i="2"/>
  <c r="L99" i="2" s="1"/>
  <c r="K98" i="2"/>
  <c r="J98" i="2"/>
  <c r="I98" i="2"/>
  <c r="H98" i="2"/>
  <c r="G98" i="2"/>
  <c r="F98" i="2"/>
  <c r="E98" i="2"/>
  <c r="D98" i="2"/>
  <c r="D99" i="2" s="1"/>
  <c r="C98" i="2"/>
  <c r="C99" i="2" s="1"/>
  <c r="B98" i="2"/>
  <c r="Z97" i="2"/>
  <c r="Z99" i="2" s="1"/>
  <c r="Y97" i="2"/>
  <c r="X97" i="2"/>
  <c r="X99" i="2" s="1"/>
  <c r="W97" i="2"/>
  <c r="V97" i="2"/>
  <c r="V99" i="2" s="1"/>
  <c r="U97" i="2"/>
  <c r="U99" i="2" s="1"/>
  <c r="T97" i="2"/>
  <c r="S97" i="2"/>
  <c r="R97" i="2"/>
  <c r="R99" i="2" s="1"/>
  <c r="Q97" i="2"/>
  <c r="P97" i="2"/>
  <c r="P99" i="2" s="1"/>
  <c r="O97" i="2"/>
  <c r="N97" i="2"/>
  <c r="N99" i="2" s="1"/>
  <c r="M97" i="2"/>
  <c r="M99" i="2" s="1"/>
  <c r="L97" i="2"/>
  <c r="K97" i="2"/>
  <c r="J97" i="2"/>
  <c r="J99" i="2" s="1"/>
  <c r="I97" i="2"/>
  <c r="H97" i="2"/>
  <c r="H99" i="2" s="1"/>
  <c r="G97" i="2"/>
  <c r="F97" i="2"/>
  <c r="F99" i="2" s="1"/>
  <c r="E97" i="2"/>
  <c r="E99" i="2" s="1"/>
  <c r="D97" i="2"/>
  <c r="C97" i="2"/>
  <c r="B97" i="2"/>
  <c r="B99" i="2" s="1"/>
  <c r="BM60" i="2"/>
  <c r="AW60" i="2"/>
  <c r="CR59" i="2"/>
  <c r="CQ59" i="2"/>
  <c r="CQ60" i="2" s="1"/>
  <c r="CP59" i="2"/>
  <c r="CO59" i="2"/>
  <c r="CN59" i="2"/>
  <c r="CM59" i="2"/>
  <c r="CL59" i="2"/>
  <c r="CK59" i="2"/>
  <c r="CK60" i="2" s="1"/>
  <c r="CJ59" i="2"/>
  <c r="CI59" i="2"/>
  <c r="CI60" i="2" s="1"/>
  <c r="CH59" i="2"/>
  <c r="CG59" i="2"/>
  <c r="CF59" i="2"/>
  <c r="CE59" i="2"/>
  <c r="CD59" i="2"/>
  <c r="CC59" i="2"/>
  <c r="CC60" i="2" s="1"/>
  <c r="CB59" i="2"/>
  <c r="CA59" i="2"/>
  <c r="CA60" i="2" s="1"/>
  <c r="BZ59" i="2"/>
  <c r="BY59" i="2"/>
  <c r="BX59" i="2"/>
  <c r="BW59" i="2"/>
  <c r="BV59" i="2"/>
  <c r="BU59" i="2"/>
  <c r="BU60" i="2" s="1"/>
  <c r="BT59" i="2"/>
  <c r="BS59" i="2"/>
  <c r="BS60" i="2" s="1"/>
  <c r="BR59" i="2"/>
  <c r="BQ59" i="2"/>
  <c r="BP59" i="2"/>
  <c r="BO59" i="2"/>
  <c r="BN59" i="2"/>
  <c r="BM59" i="2"/>
  <c r="BL59" i="2"/>
  <c r="BK59" i="2"/>
  <c r="BK60" i="2" s="1"/>
  <c r="BJ59" i="2"/>
  <c r="BI59" i="2"/>
  <c r="BH59" i="2"/>
  <c r="BG59" i="2"/>
  <c r="BF59" i="2"/>
  <c r="BE59" i="2"/>
  <c r="BD59" i="2"/>
  <c r="BC59" i="2"/>
  <c r="BC60" i="2" s="1"/>
  <c r="BB59" i="2"/>
  <c r="BA59" i="2"/>
  <c r="AZ59" i="2"/>
  <c r="AY59" i="2"/>
  <c r="AX59" i="2"/>
  <c r="AW59" i="2"/>
  <c r="AV59" i="2"/>
  <c r="AU59" i="2"/>
  <c r="AU60" i="2" s="1"/>
  <c r="AT59" i="2"/>
  <c r="AS59" i="2"/>
  <c r="AR59" i="2"/>
  <c r="AQ59" i="2"/>
  <c r="AP59" i="2"/>
  <c r="AO59" i="2"/>
  <c r="AO60" i="2" s="1"/>
  <c r="AN59" i="2"/>
  <c r="AM59" i="2"/>
  <c r="AM60" i="2" s="1"/>
  <c r="AL59" i="2"/>
  <c r="AK59" i="2"/>
  <c r="AJ59" i="2"/>
  <c r="AI59" i="2"/>
  <c r="AH59" i="2"/>
  <c r="AG59" i="2"/>
  <c r="AG60" i="2" s="1"/>
  <c r="AF59" i="2"/>
  <c r="AE59" i="2"/>
  <c r="AE60" i="2" s="1"/>
  <c r="AD59" i="2"/>
  <c r="AC59" i="2"/>
  <c r="AB59" i="2"/>
  <c r="AA59" i="2"/>
  <c r="Z59" i="2"/>
  <c r="Y59" i="2"/>
  <c r="X59" i="2"/>
  <c r="W59" i="2"/>
  <c r="W60" i="2" s="1"/>
  <c r="V59" i="2"/>
  <c r="U59" i="2"/>
  <c r="T59" i="2"/>
  <c r="S59" i="2"/>
  <c r="R59" i="2"/>
  <c r="Q59" i="2"/>
  <c r="Q60" i="2" s="1"/>
  <c r="P59" i="2"/>
  <c r="O59" i="2"/>
  <c r="O60" i="2" s="1"/>
  <c r="N59" i="2"/>
  <c r="M59" i="2"/>
  <c r="L59" i="2"/>
  <c r="K59" i="2"/>
  <c r="J59" i="2"/>
  <c r="I59" i="2"/>
  <c r="I60" i="2" s="1"/>
  <c r="H59" i="2"/>
  <c r="G59" i="2"/>
  <c r="G60" i="2" s="1"/>
  <c r="F59" i="2"/>
  <c r="E59" i="2"/>
  <c r="D59" i="2"/>
  <c r="C59" i="2"/>
  <c r="B59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E60" i="2" s="1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Y60" i="2" s="1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E14" i="1"/>
  <c r="C20" i="1" s="1"/>
  <c r="E5" i="1"/>
  <c r="C11" i="1" s="1"/>
  <c r="J14" i="1" l="1"/>
  <c r="J17" i="1" s="1"/>
  <c r="J18" i="1" s="1"/>
  <c r="O8" i="1"/>
  <c r="H19" i="1"/>
  <c r="G60" i="3"/>
  <c r="O60" i="3"/>
  <c r="W60" i="3"/>
  <c r="AE60" i="3"/>
  <c r="AM60" i="3"/>
  <c r="AU60" i="3"/>
  <c r="BC60" i="3"/>
  <c r="BK60" i="3"/>
  <c r="BS60" i="3"/>
  <c r="CA60" i="3"/>
  <c r="B60" i="4"/>
  <c r="J60" i="4"/>
  <c r="R60" i="4"/>
  <c r="Z60" i="4"/>
  <c r="AH60" i="4"/>
  <c r="AP60" i="4"/>
  <c r="AX60" i="4"/>
  <c r="BF60" i="4"/>
  <c r="BN60" i="4"/>
  <c r="BV60" i="4"/>
  <c r="CD60" i="4"/>
  <c r="BU60" i="5"/>
  <c r="G60" i="5"/>
  <c r="O60" i="5"/>
  <c r="W60" i="5"/>
  <c r="AE60" i="5"/>
  <c r="AM60" i="5"/>
  <c r="AU60" i="5"/>
  <c r="BC60" i="5"/>
  <c r="BK60" i="5"/>
  <c r="BS60" i="5"/>
  <c r="CA60" i="5"/>
  <c r="F60" i="2"/>
  <c r="N60" i="2"/>
  <c r="V60" i="2"/>
  <c r="AD60" i="2"/>
  <c r="AL60" i="2"/>
  <c r="AT60" i="2"/>
  <c r="BB60" i="2"/>
  <c r="BJ60" i="2"/>
  <c r="BR60" i="2"/>
  <c r="BZ60" i="2"/>
  <c r="CH60" i="2"/>
  <c r="CP60" i="2"/>
  <c r="B60" i="2"/>
  <c r="J60" i="2"/>
  <c r="R60" i="2"/>
  <c r="Z60" i="2"/>
  <c r="AH60" i="2"/>
  <c r="AP60" i="2"/>
  <c r="AX60" i="2"/>
  <c r="BF60" i="2"/>
  <c r="BN60" i="2"/>
  <c r="BV60" i="2"/>
  <c r="CD60" i="2"/>
  <c r="CL60" i="2"/>
  <c r="I99" i="2"/>
  <c r="Q99" i="2"/>
  <c r="Y99" i="2"/>
  <c r="G99" i="3"/>
  <c r="O99" i="3"/>
  <c r="W99" i="3"/>
  <c r="G60" i="4"/>
  <c r="O60" i="4"/>
  <c r="W60" i="4"/>
  <c r="AE60" i="4"/>
  <c r="AM60" i="4"/>
  <c r="AU60" i="4"/>
  <c r="BC60" i="4"/>
  <c r="BK60" i="4"/>
  <c r="BS60" i="4"/>
  <c r="CA60" i="4"/>
  <c r="C60" i="4"/>
  <c r="K60" i="4"/>
  <c r="S60" i="4"/>
  <c r="AA60" i="4"/>
  <c r="AI60" i="4"/>
  <c r="AQ60" i="4"/>
  <c r="AY60" i="4"/>
  <c r="BG60" i="4"/>
  <c r="BO60" i="4"/>
  <c r="BW60" i="4"/>
  <c r="CE60" i="4"/>
  <c r="G99" i="4"/>
  <c r="O99" i="4"/>
  <c r="W99" i="4"/>
  <c r="J98" i="5"/>
  <c r="R98" i="5"/>
  <c r="Z98" i="5"/>
  <c r="E60" i="3"/>
  <c r="M60" i="3"/>
  <c r="U60" i="3"/>
  <c r="AC60" i="3"/>
  <c r="AK60" i="3"/>
  <c r="AS60" i="3"/>
  <c r="BA60" i="3"/>
  <c r="BI60" i="3"/>
  <c r="BQ60" i="3"/>
  <c r="BY60" i="3"/>
  <c r="I60" i="3"/>
  <c r="Q60" i="3"/>
  <c r="Y60" i="3"/>
  <c r="AG60" i="3"/>
  <c r="AO60" i="3"/>
  <c r="AW60" i="3"/>
  <c r="BE60" i="3"/>
  <c r="BM60" i="3"/>
  <c r="BU60" i="3"/>
  <c r="CC60" i="3"/>
  <c r="H60" i="4"/>
  <c r="P60" i="4"/>
  <c r="X60" i="4"/>
  <c r="AF60" i="4"/>
  <c r="AN60" i="4"/>
  <c r="AV60" i="4"/>
  <c r="BD60" i="4"/>
  <c r="BL60" i="4"/>
  <c r="BT60" i="4"/>
  <c r="CB60" i="4"/>
  <c r="D60" i="4"/>
  <c r="L60" i="4"/>
  <c r="T60" i="4"/>
  <c r="AB60" i="4"/>
  <c r="AJ60" i="4"/>
  <c r="AR60" i="4"/>
  <c r="AZ60" i="4"/>
  <c r="BH60" i="4"/>
  <c r="BP60" i="4"/>
  <c r="BX60" i="4"/>
  <c r="CF60" i="4"/>
  <c r="H20" i="1"/>
  <c r="J19" i="1"/>
  <c r="C60" i="2"/>
  <c r="K60" i="2"/>
  <c r="S60" i="2"/>
  <c r="AA60" i="2"/>
  <c r="AI60" i="2"/>
  <c r="AQ60" i="2"/>
  <c r="AY60" i="2"/>
  <c r="BG60" i="2"/>
  <c r="BO60" i="2"/>
  <c r="BW60" i="2"/>
  <c r="CE60" i="2"/>
  <c r="CM60" i="2"/>
  <c r="CN60" i="2"/>
  <c r="B60" i="3"/>
  <c r="J60" i="3"/>
  <c r="R60" i="3"/>
  <c r="Z60" i="3"/>
  <c r="AH60" i="3"/>
  <c r="AP60" i="3"/>
  <c r="AX60" i="3"/>
  <c r="BF60" i="3"/>
  <c r="BN60" i="3"/>
  <c r="BV60" i="3"/>
  <c r="CD60" i="3"/>
  <c r="I99" i="3"/>
  <c r="Q99" i="3"/>
  <c r="I60" i="4"/>
  <c r="Q60" i="4"/>
  <c r="Y60" i="4"/>
  <c r="AG60" i="4"/>
  <c r="AO60" i="4"/>
  <c r="AW60" i="4"/>
  <c r="BE60" i="4"/>
  <c r="BM60" i="4"/>
  <c r="BU60" i="4"/>
  <c r="CC60" i="4"/>
  <c r="E60" i="4"/>
  <c r="M60" i="4"/>
  <c r="U60" i="4"/>
  <c r="AC60" i="4"/>
  <c r="AK60" i="4"/>
  <c r="AS60" i="4"/>
  <c r="BA60" i="4"/>
  <c r="BI60" i="4"/>
  <c r="BQ60" i="4"/>
  <c r="BY60" i="4"/>
  <c r="CG60" i="4"/>
  <c r="Y99" i="4"/>
  <c r="B60" i="5"/>
  <c r="J60" i="5"/>
  <c r="R60" i="5"/>
  <c r="Z60" i="5"/>
  <c r="AH60" i="5"/>
  <c r="AP60" i="5"/>
  <c r="AX60" i="5"/>
  <c r="BF60" i="5"/>
  <c r="BN60" i="5"/>
  <c r="BV60" i="5"/>
  <c r="E60" i="2"/>
  <c r="M60" i="2"/>
  <c r="U60" i="2"/>
  <c r="AC60" i="2"/>
  <c r="AK60" i="2"/>
  <c r="AS60" i="2"/>
  <c r="BA60" i="2"/>
  <c r="BI60" i="2"/>
  <c r="BQ60" i="2"/>
  <c r="BY60" i="2"/>
  <c r="CG60" i="2"/>
  <c r="CO60" i="2"/>
  <c r="C99" i="3"/>
  <c r="K99" i="3"/>
  <c r="S99" i="3"/>
  <c r="B99" i="4"/>
  <c r="J99" i="4"/>
  <c r="R99" i="4"/>
  <c r="Z99" i="4"/>
  <c r="BW60" i="5"/>
  <c r="E98" i="5"/>
  <c r="M98" i="5"/>
  <c r="U98" i="5"/>
  <c r="BT60" i="3"/>
  <c r="CB60" i="3"/>
  <c r="BA60" i="5"/>
  <c r="BI60" i="5"/>
  <c r="BQ60" i="5"/>
  <c r="BY60" i="5"/>
  <c r="D60" i="2"/>
  <c r="L60" i="2"/>
  <c r="T60" i="2"/>
  <c r="AB60" i="2"/>
  <c r="AJ60" i="2"/>
  <c r="AR60" i="2"/>
  <c r="AZ60" i="2"/>
  <c r="BH60" i="2"/>
  <c r="BP60" i="2"/>
  <c r="BX60" i="2"/>
  <c r="CF60" i="2"/>
  <c r="H60" i="2"/>
  <c r="P60" i="2"/>
  <c r="X60" i="2"/>
  <c r="AF60" i="2"/>
  <c r="AN60" i="2"/>
  <c r="AV60" i="2"/>
  <c r="BD60" i="2"/>
  <c r="BL60" i="2"/>
  <c r="BT60" i="2"/>
  <c r="CB60" i="2"/>
  <c r="CJ60" i="2"/>
  <c r="CR60" i="2"/>
  <c r="G99" i="2"/>
  <c r="O99" i="2"/>
  <c r="W99" i="2"/>
  <c r="F60" i="3"/>
  <c r="N60" i="3"/>
  <c r="V60" i="3"/>
  <c r="AD60" i="3"/>
  <c r="AL60" i="3"/>
  <c r="AT60" i="3"/>
  <c r="BB60" i="3"/>
  <c r="BJ60" i="3"/>
  <c r="BR60" i="3"/>
  <c r="BZ60" i="3"/>
  <c r="D99" i="4"/>
  <c r="L99" i="4"/>
  <c r="T99" i="4"/>
  <c r="H60" i="5"/>
  <c r="P60" i="5"/>
  <c r="X60" i="5"/>
  <c r="AF60" i="5"/>
  <c r="AN60" i="5"/>
  <c r="AV60" i="5"/>
  <c r="BD60" i="5"/>
  <c r="BL60" i="5"/>
  <c r="BT60" i="5"/>
  <c r="F60" i="5"/>
  <c r="N60" i="5"/>
  <c r="V60" i="5"/>
  <c r="AD60" i="5"/>
  <c r="AL60" i="5"/>
  <c r="AT60" i="5"/>
  <c r="BB60" i="5"/>
  <c r="BJ60" i="5"/>
  <c r="BR60" i="5"/>
  <c r="BZ60" i="5"/>
  <c r="H98" i="5"/>
  <c r="P98" i="5"/>
  <c r="X98" i="5"/>
  <c r="J20" i="1"/>
  <c r="J8" i="1"/>
  <c r="E8" i="1"/>
  <c r="E17" i="1"/>
  <c r="O9" i="1" l="1"/>
  <c r="E20" i="1"/>
  <c r="E19" i="1"/>
  <c r="J11" i="1"/>
  <c r="J10" i="1"/>
  <c r="E10" i="1"/>
  <c r="E11" i="1"/>
  <c r="E9" i="1"/>
  <c r="J9" i="1"/>
  <c r="E18" i="1"/>
</calcChain>
</file>

<file path=xl/sharedStrings.xml><?xml version="1.0" encoding="utf-8"?>
<sst xmlns="http://schemas.openxmlformats.org/spreadsheetml/2006/main" count="840" uniqueCount="370">
  <si>
    <t xml:space="preserve">Overview </t>
  </si>
  <si>
    <t xml:space="preserve">Market Value </t>
  </si>
  <si>
    <t xml:space="preserve">Cap. </t>
  </si>
  <si>
    <t xml:space="preserve">Date </t>
  </si>
  <si>
    <t>(-) Cash &amp; Equi</t>
  </si>
  <si>
    <t xml:space="preserve">Year end </t>
  </si>
  <si>
    <t>**(+) Debt</t>
  </si>
  <si>
    <t>Current SP</t>
  </si>
  <si>
    <t xml:space="preserve">EV </t>
  </si>
  <si>
    <t>Outstanding (M)</t>
  </si>
  <si>
    <t>EV per Share</t>
  </si>
  <si>
    <t>KGV 2025</t>
  </si>
  <si>
    <t>EV/Revenue 2025</t>
  </si>
  <si>
    <t>EV/EBIT 2025</t>
  </si>
  <si>
    <t>Cap/Revenue 2025</t>
  </si>
  <si>
    <t xml:space="preserve">Name </t>
  </si>
  <si>
    <t>Under Arm.</t>
  </si>
  <si>
    <t xml:space="preserve">Nike </t>
  </si>
  <si>
    <t>Lulu</t>
  </si>
  <si>
    <t>Puma</t>
  </si>
  <si>
    <t>Balance Sheet</t>
  </si>
  <si>
    <t>2001-08</t>
  </si>
  <si>
    <t>2001-11</t>
  </si>
  <si>
    <t>2002-02</t>
  </si>
  <si>
    <t>2002-05</t>
  </si>
  <si>
    <t>2002-08</t>
  </si>
  <si>
    <t>2002-11</t>
  </si>
  <si>
    <t>2003-02</t>
  </si>
  <si>
    <t>2003-05</t>
  </si>
  <si>
    <t>2003-08</t>
  </si>
  <si>
    <t>2003-11</t>
  </si>
  <si>
    <t>2004-02</t>
  </si>
  <si>
    <t>2004-05</t>
  </si>
  <si>
    <t>2004-08</t>
  </si>
  <si>
    <t>2004-11</t>
  </si>
  <si>
    <t>2005-02</t>
  </si>
  <si>
    <t>2005-05</t>
  </si>
  <si>
    <t>2005-08</t>
  </si>
  <si>
    <t>2005-11</t>
  </si>
  <si>
    <t>2006-02</t>
  </si>
  <si>
    <t>2006-05</t>
  </si>
  <si>
    <t>2006-08</t>
  </si>
  <si>
    <t>2006-11</t>
  </si>
  <si>
    <t>2007-02</t>
  </si>
  <si>
    <t>2007-05</t>
  </si>
  <si>
    <t>2007-08</t>
  </si>
  <si>
    <t>2007-11</t>
  </si>
  <si>
    <t>2008-02</t>
  </si>
  <si>
    <t>2008-05</t>
  </si>
  <si>
    <t>2008-08</t>
  </si>
  <si>
    <t>2008-11</t>
  </si>
  <si>
    <t>2009-02</t>
  </si>
  <si>
    <t>2009-05</t>
  </si>
  <si>
    <t>2009-08</t>
  </si>
  <si>
    <t>2009-11</t>
  </si>
  <si>
    <t>2010-02</t>
  </si>
  <si>
    <t>2010-05</t>
  </si>
  <si>
    <t>2010-08</t>
  </si>
  <si>
    <t>2010-11</t>
  </si>
  <si>
    <t>2011-02</t>
  </si>
  <si>
    <t>2011-05</t>
  </si>
  <si>
    <t>2011-08</t>
  </si>
  <si>
    <t>2011-11</t>
  </si>
  <si>
    <t>2012-02</t>
  </si>
  <si>
    <t>2012-05</t>
  </si>
  <si>
    <t>2012-08</t>
  </si>
  <si>
    <t>2012-11</t>
  </si>
  <si>
    <t>2013-02</t>
  </si>
  <si>
    <t>2013-05</t>
  </si>
  <si>
    <t>2013-08</t>
  </si>
  <si>
    <t>2013-11</t>
  </si>
  <si>
    <t>2014-02</t>
  </si>
  <si>
    <t>2014-05</t>
  </si>
  <si>
    <t>2014-08</t>
  </si>
  <si>
    <t>2014-11</t>
  </si>
  <si>
    <t>2015-02</t>
  </si>
  <si>
    <t>2015-05</t>
  </si>
  <si>
    <t>2015-08</t>
  </si>
  <si>
    <t>2015-11</t>
  </si>
  <si>
    <t>2016-02</t>
  </si>
  <si>
    <t>2016-05</t>
  </si>
  <si>
    <t>2016-08</t>
  </si>
  <si>
    <t>2016-11</t>
  </si>
  <si>
    <t>2017-02</t>
  </si>
  <si>
    <t>2017-05</t>
  </si>
  <si>
    <t>2017-08</t>
  </si>
  <si>
    <t>2017-11</t>
  </si>
  <si>
    <t>2018-02</t>
  </si>
  <si>
    <t>2018-05</t>
  </si>
  <si>
    <t>2018-08</t>
  </si>
  <si>
    <t>2018-11</t>
  </si>
  <si>
    <t>2019-02</t>
  </si>
  <si>
    <t>2019-05</t>
  </si>
  <si>
    <t>2019-08</t>
  </si>
  <si>
    <t>2019-11</t>
  </si>
  <si>
    <t>2020-02</t>
  </si>
  <si>
    <t>2020-05</t>
  </si>
  <si>
    <t>2020-08</t>
  </si>
  <si>
    <t>2020-11</t>
  </si>
  <si>
    <t>2021-02</t>
  </si>
  <si>
    <t>2021-05</t>
  </si>
  <si>
    <t>2021-08</t>
  </si>
  <si>
    <t>2021-11</t>
  </si>
  <si>
    <t>2022-02</t>
  </si>
  <si>
    <t>2022-05</t>
  </si>
  <si>
    <t>2022-08</t>
  </si>
  <si>
    <t>2022-11</t>
  </si>
  <si>
    <t>2023-02</t>
  </si>
  <si>
    <t>2023-05</t>
  </si>
  <si>
    <t>2023-08</t>
  </si>
  <si>
    <t>2023-11</t>
  </si>
  <si>
    <t>2024-02</t>
  </si>
  <si>
    <t>2024-05</t>
  </si>
  <si>
    <t>2024-08</t>
  </si>
  <si>
    <t>2024-11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</si>
  <si>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</si>
  <si>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</si>
  <si>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</si>
  <si>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</si>
  <si>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</si>
  <si>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</si>
  <si>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</si>
  <si>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</si>
  <si>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</si>
  <si>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</si>
  <si>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</si>
  <si>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</si>
  <si>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</si>
  <si>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</si>
  <si>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</si>
  <si>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</si>
  <si>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</si>
  <si>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</si>
  <si>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</si>
  <si>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</si>
  <si>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</si>
  <si>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</si>
  <si>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</si>
  <si>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</si>
  <si>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</si>
  <si>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</si>
  <si>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</si>
  <si>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</si>
  <si>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</si>
  <si>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</si>
  <si>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</si>
  <si>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</si>
  <si>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</si>
  <si>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</si>
  <si>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</si>
  <si>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</si>
  <si>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</si>
  <si>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Minority Interest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</si>
  <si>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</si>
  <si>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</si>
  <si>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</si>
  <si>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</si>
  <si>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</si>
  <si>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</si>
  <si>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</si>
  <si>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</si>
  <si>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</si>
  <si>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</si>
  <si>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</si>
  <si>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Income Statement</t>
  </si>
  <si>
    <t>2001-05</t>
  </si>
  <si>
    <t>TTM</t>
  </si>
  <si>
    <t>Revenue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</si>
  <si>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</si>
  <si>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</si>
  <si>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</si>
  <si>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</si>
  <si>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</si>
  <si>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</si>
  <si>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</si>
  <si>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</si>
  <si>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</si>
  <si>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</si>
  <si>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</si>
  <si>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</si>
  <si>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</si>
  <si>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</si>
  <si>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</si>
  <si>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</si>
  <si>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</si>
  <si>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</si>
  <si>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</si>
  <si>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</si>
  <si>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</si>
  <si>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</si>
  <si>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</si>
  <si>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2004-01</t>
  </si>
  <si>
    <t>2005-04</t>
  </si>
  <si>
    <t>2005-07</t>
  </si>
  <si>
    <t>2005-10</t>
  </si>
  <si>
    <t>2006-01</t>
  </si>
  <si>
    <t>2006-04</t>
  </si>
  <si>
    <t>2006-07</t>
  </si>
  <si>
    <t>2006-10</t>
  </si>
  <si>
    <t>2007-01</t>
  </si>
  <si>
    <t>2007-04</t>
  </si>
  <si>
    <t>2007-07</t>
  </si>
  <si>
    <t>2007-10</t>
  </si>
  <si>
    <t>2008-01</t>
  </si>
  <si>
    <t>2008-04</t>
  </si>
  <si>
    <t>2008-07</t>
  </si>
  <si>
    <t>2008-10</t>
  </si>
  <si>
    <t>2009-01</t>
  </si>
  <si>
    <t>2009-04</t>
  </si>
  <si>
    <t>2009-07</t>
  </si>
  <si>
    <t>2009-10</t>
  </si>
  <si>
    <t>2010-01</t>
  </si>
  <si>
    <t>2010-04</t>
  </si>
  <si>
    <t>2010-07</t>
  </si>
  <si>
    <t>2010-10</t>
  </si>
  <si>
    <t>2011-01</t>
  </si>
  <si>
    <t>2011-04</t>
  </si>
  <si>
    <t>2011-07</t>
  </si>
  <si>
    <t>2011-10</t>
  </si>
  <si>
    <t>2012-01</t>
  </si>
  <si>
    <t>2012-04</t>
  </si>
  <si>
    <t>2012-07</t>
  </si>
  <si>
    <t>2012-10</t>
  </si>
  <si>
    <t>2013-01</t>
  </si>
  <si>
    <t>2013-04</t>
  </si>
  <si>
    <t>2013-07</t>
  </si>
  <si>
    <t>2013-10</t>
  </si>
  <si>
    <t>2014-01</t>
  </si>
  <si>
    <t>2014-04</t>
  </si>
  <si>
    <t>2014-07</t>
  </si>
  <si>
    <t>2014-10</t>
  </si>
  <si>
    <t>2015-01</t>
  </si>
  <si>
    <t>2015-04</t>
  </si>
  <si>
    <t>2015-07</t>
  </si>
  <si>
    <t>2015-10</t>
  </si>
  <si>
    <t>2016-01</t>
  </si>
  <si>
    <t>2016-04</t>
  </si>
  <si>
    <t>2016-07</t>
  </si>
  <si>
    <t>2016-10</t>
  </si>
  <si>
    <t>2017-01</t>
  </si>
  <si>
    <t>2017-04</t>
  </si>
  <si>
    <t>2017-07</t>
  </si>
  <si>
    <t>2017-10</t>
  </si>
  <si>
    <t>2018-01</t>
  </si>
  <si>
    <t>2018-04</t>
  </si>
  <si>
    <t>2018-07</t>
  </si>
  <si>
    <t>2018-10</t>
  </si>
  <si>
    <t>2019-01</t>
  </si>
  <si>
    <t>2019-04</t>
  </si>
  <si>
    <t>2019-07</t>
  </si>
  <si>
    <t>2019-10</t>
  </si>
  <si>
    <t>2020-01</t>
  </si>
  <si>
    <t>2020-04</t>
  </si>
  <si>
    <t>2020-07</t>
  </si>
  <si>
    <t>2020-10</t>
  </si>
  <si>
    <t>2021-01</t>
  </si>
  <si>
    <t>2021-04</t>
  </si>
  <si>
    <t>2021-07</t>
  </si>
  <si>
    <t>2021-10</t>
  </si>
  <si>
    <t>2022-01</t>
  </si>
  <si>
    <t>2022-04</t>
  </si>
  <si>
    <t>2022-07</t>
  </si>
  <si>
    <t>2022-10</t>
  </si>
  <si>
    <t>2023-01</t>
  </si>
  <si>
    <t>2023-04</t>
  </si>
  <si>
    <t>2023-07</t>
  </si>
  <si>
    <t>2023-10</t>
  </si>
  <si>
    <t>2024-01</t>
  </si>
  <si>
    <t>2024-04</t>
  </si>
  <si>
    <t>2024-07</t>
  </si>
  <si>
    <t>2024-10</t>
  </si>
  <si>
    <t>2005-01</t>
  </si>
  <si>
    <t>2002-12</t>
  </si>
  <si>
    <t>2003-12</t>
  </si>
  <si>
    <t>2004-09</t>
  </si>
  <si>
    <t>2004-12</t>
  </si>
  <si>
    <t>2005-09</t>
  </si>
  <si>
    <t>2005-12</t>
  </si>
  <si>
    <t>2006-03</t>
  </si>
  <si>
    <t>2006-06</t>
  </si>
  <si>
    <t>2006-09</t>
  </si>
  <si>
    <t>2006-12</t>
  </si>
  <si>
    <t>2007-03</t>
  </si>
  <si>
    <t>2007-06</t>
  </si>
  <si>
    <t>2007-09</t>
  </si>
  <si>
    <t>2007-12</t>
  </si>
  <si>
    <t>2008-03</t>
  </si>
  <si>
    <t>2008-06</t>
  </si>
  <si>
    <t>2008-09</t>
  </si>
  <si>
    <t>2008-12</t>
  </si>
  <si>
    <t>2009-03</t>
  </si>
  <si>
    <t>2009-06</t>
  </si>
  <si>
    <t>2009-09</t>
  </si>
  <si>
    <t>2009-12</t>
  </si>
  <si>
    <t>2010-03</t>
  </si>
  <si>
    <t>2010-06</t>
  </si>
  <si>
    <t>2010-09</t>
  </si>
  <si>
    <t>2010-12</t>
  </si>
  <si>
    <t>2011-03</t>
  </si>
  <si>
    <t>2011-06</t>
  </si>
  <si>
    <t>2011-09</t>
  </si>
  <si>
    <t>2011-12</t>
  </si>
  <si>
    <t>2012-03</t>
  </si>
  <si>
    <t>2012-06</t>
  </si>
  <si>
    <t>2012-09</t>
  </si>
  <si>
    <t>2012-12</t>
  </si>
  <si>
    <t>2013-03</t>
  </si>
  <si>
    <t>2013-06</t>
  </si>
  <si>
    <t>2013-09</t>
  </si>
  <si>
    <t>2013-12</t>
  </si>
  <si>
    <t>2014-03</t>
  </si>
  <si>
    <t>2014-06</t>
  </si>
  <si>
    <t>2014-09</t>
  </si>
  <si>
    <t>2014-12</t>
  </si>
  <si>
    <t>2015-03</t>
  </si>
  <si>
    <t>2015-06</t>
  </si>
  <si>
    <t>2015-09</t>
  </si>
  <si>
    <t>2015-12</t>
  </si>
  <si>
    <t>2016-03</t>
  </si>
  <si>
    <t>2016-06</t>
  </si>
  <si>
    <t>2016-09</t>
  </si>
  <si>
    <t>2016-12</t>
  </si>
  <si>
    <t>2017-03</t>
  </si>
  <si>
    <t>2017-06</t>
  </si>
  <si>
    <t>2017-09</t>
  </si>
  <si>
    <t>2017-12</t>
  </si>
  <si>
    <t>2018-03</t>
  </si>
  <si>
    <t>2018-06</t>
  </si>
  <si>
    <t>2018-09</t>
  </si>
  <si>
    <t>2018-12</t>
  </si>
  <si>
    <t>2019-03</t>
  </si>
  <si>
    <t>2019-06</t>
  </si>
  <si>
    <t>2019-09</t>
  </si>
  <si>
    <t>2019-12</t>
  </si>
  <si>
    <t>2020-03</t>
  </si>
  <si>
    <t>2020-06</t>
  </si>
  <si>
    <t>2020-09</t>
  </si>
  <si>
    <t>2020-12</t>
  </si>
  <si>
    <t>2021-03</t>
  </si>
  <si>
    <t>2021-06</t>
  </si>
  <si>
    <t>2021-09</t>
  </si>
  <si>
    <t>2021-12</t>
  </si>
  <si>
    <t>2022-03</t>
  </si>
  <si>
    <t>2022-06</t>
  </si>
  <si>
    <t>2022-09</t>
  </si>
  <si>
    <t>2022-12</t>
  </si>
  <si>
    <t>2023-03</t>
  </si>
  <si>
    <t>2023-06</t>
  </si>
  <si>
    <t>2023-09</t>
  </si>
  <si>
    <t>2023-12</t>
  </si>
  <si>
    <t>2024-03</t>
  </si>
  <si>
    <t>2024-06</t>
  </si>
  <si>
    <t>2024-09</t>
  </si>
  <si>
    <t>2024-12</t>
  </si>
  <si>
    <t>2001-12</t>
  </si>
  <si>
    <t>2000-12</t>
  </si>
  <si>
    <t>In USD</t>
  </si>
  <si>
    <t xml:space="preserve">Revenue </t>
  </si>
  <si>
    <t xml:space="preserve">NIKE </t>
  </si>
  <si>
    <t>Gurufocus</t>
  </si>
  <si>
    <t xml:space="preserve">Lulu </t>
  </si>
  <si>
    <t xml:space="preserve">Puma </t>
  </si>
  <si>
    <t>EBIT</t>
  </si>
  <si>
    <t xml:space="preserve">Net Income </t>
  </si>
  <si>
    <t>Under Armour</t>
  </si>
  <si>
    <t xml:space="preserve">https://www.gurufocus.com/stock/NKE/forecast </t>
  </si>
  <si>
    <t xml:space="preserve">Marge </t>
  </si>
  <si>
    <t xml:space="preserve">Adidas </t>
  </si>
  <si>
    <t>Adidas</t>
  </si>
  <si>
    <t>*teils hart eingetippt, sorry keine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</si>
</sst>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venir Book"/>
      <family val="2"/>
    </font>
    <font>
      <sz val="12"/>
      <color theme="0"/>
      <name val="Avenir Book"/>
      <family val="2"/>
    </font>
    <font>
      <sz val="12"/>
      <color theme="0"/>
      <name val="Avenir Heavy"/>
      <family val="2"/>
    </font>
    <font>
      <b/>
      <sz val="12"/>
      <color rgb="FFFFFFFF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sz val="8"/>
      <color rgb="FF008000"/>
      <name val="Verdana"/>
      <family val="2"/>
    </font>
    <font>
      <b/>
      <sz val="18"/>
      <color theme="0"/>
      <name val="Aptos Narrow"/>
      <scheme val="minor"/>
    </font>
    <font>
      <u/>
      <sz val="12"/>
      <color theme="10"/>
      <name val="Aptos Narrow"/>
      <family val="2"/>
      <scheme val="minor"/>
    </font>
    <font>
      <u/>
      <sz val="12"/>
      <color theme="10"/>
      <name val="Avenir Book"/>
      <family val="2"/>
    </font>
    <font>
      <sz val="12"/>
      <color theme="1"/>
      <name val="Avenir Book"/>
      <family val="2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 style="double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38">
    <xf numFmtId="0" fontId="0" fillId="0" borderId="0" xfId="0"/>
    <xf numFmtId="0" fontId="0" fillId="3" borderId="0" xfId="0" applyFill="1"/>
    <xf numFmtId="0" fontId="3" fillId="2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14" fontId="4" fillId="3" borderId="0" xfId="0" applyNumberFormat="1" applyFont="1" applyFill="1" applyAlignment="1">
      <alignment horizontal="right"/>
    </xf>
    <xf numFmtId="0" fontId="4" fillId="4" borderId="0" xfId="0" applyFont="1" applyFill="1"/>
    <xf numFmtId="2" fontId="4" fillId="4" borderId="1" xfId="0" applyNumberFormat="1" applyFont="1" applyFill="1" applyBorder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3" borderId="0" xfId="1" applyNumberFormat="1" applyFont="1" applyFill="1" applyBorder="1" applyAlignment="1">
      <alignment horizontal="right"/>
    </xf>
    <xf numFmtId="2" fontId="5" fillId="3" borderId="0" xfId="0" applyNumberFormat="1" applyFont="1" applyFill="1" applyAlignment="1">
      <alignment horizontal="right"/>
    </xf>
    <xf numFmtId="0" fontId="6" fillId="5" borderId="0" xfId="0" applyFont="1" applyFill="1"/>
    <xf numFmtId="38" fontId="7" fillId="6" borderId="0" xfId="0" applyNumberFormat="1" applyFont="1" applyFill="1"/>
    <xf numFmtId="38" fontId="8" fillId="6" borderId="0" xfId="0" applyNumberFormat="1" applyFont="1" applyFill="1"/>
    <xf numFmtId="38" fontId="9" fillId="0" borderId="0" xfId="0" applyNumberFormat="1" applyFont="1"/>
    <xf numFmtId="164" fontId="10" fillId="0" borderId="2" xfId="0" applyNumberFormat="1" applyFont="1" applyBorder="1" applyAlignment="1">
      <alignment horizontal="right"/>
    </xf>
    <xf numFmtId="38" fontId="10" fillId="0" borderId="0" xfId="0" applyNumberFormat="1" applyFont="1"/>
    <xf numFmtId="164" fontId="10" fillId="0" borderId="0" xfId="0" applyNumberFormat="1" applyFont="1"/>
    <xf numFmtId="38" fontId="9" fillId="0" borderId="3" xfId="0" applyNumberFormat="1" applyFont="1" applyBorder="1"/>
    <xf numFmtId="38" fontId="10" fillId="0" borderId="4" xfId="0" applyNumberFormat="1" applyFont="1" applyBorder="1"/>
    <xf numFmtId="38" fontId="11" fillId="0" borderId="0" xfId="0" applyNumberFormat="1" applyFont="1"/>
    <xf numFmtId="38" fontId="11" fillId="0" borderId="3" xfId="0" applyNumberFormat="1" applyFont="1" applyBorder="1"/>
    <xf numFmtId="0" fontId="9" fillId="0" borderId="0" xfId="0" applyFont="1" applyAlignment="1">
      <alignment vertical="center" wrapText="1"/>
    </xf>
    <xf numFmtId="38" fontId="10" fillId="0" borderId="5" xfId="0" applyNumberFormat="1" applyFont="1" applyBorder="1"/>
    <xf numFmtId="0" fontId="9" fillId="0" borderId="0" xfId="0" applyFont="1"/>
    <xf numFmtId="38" fontId="0" fillId="0" borderId="0" xfId="0" applyNumberFormat="1"/>
    <xf numFmtId="0" fontId="2" fillId="3" borderId="0" xfId="0" applyFont="1" applyFill="1"/>
    <xf numFmtId="0" fontId="12" fillId="3" borderId="0" xfId="0" applyFont="1" applyFill="1"/>
    <xf numFmtId="0" fontId="14" fillId="3" borderId="0" xfId="2" applyFont="1" applyFill="1"/>
    <xf numFmtId="3" fontId="4" fillId="3" borderId="0" xfId="0" applyNumberFormat="1" applyFont="1" applyFill="1"/>
    <xf numFmtId="0" fontId="15" fillId="3" borderId="0" xfId="0" applyFont="1" applyFill="1"/>
    <xf numFmtId="3" fontId="15" fillId="3" borderId="0" xfId="0" applyNumberFormat="1" applyFont="1" applyFill="1"/>
    <xf numFmtId="0" fontId="16" fillId="3" borderId="0" xfId="0" applyFont="1" applyFill="1"/>
    <xf numFmtId="10" fontId="15" fillId="3" borderId="0" xfId="0" applyNumberFormat="1" applyFont="1" applyFill="1" applyAlignment="1">
      <alignment horizontal="right"/>
    </xf>
    <xf numFmtId="10" fontId="15" fillId="3" borderId="0" xfId="0" applyNumberFormat="1" applyFont="1" applyFill="1"/>
    <xf numFmtId="3" fontId="3" fillId="2" borderId="0" xfId="0" applyNumberFormat="1" applyFont="1" applyFill="1"/>
    <xf numFmtId="0" fontId="3" fillId="2" borderId="0" xfId="0" applyFont="1" applyFill="1" applyAlignment="1">
      <alignment horizontal="right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Nike%20Inc%20(NKE_US)-2.xlsx" TargetMode="External"/><Relationship Id="rId1" Type="http://schemas.openxmlformats.org/officeDocument/2006/relationships/externalLinkPath" Target="Nike%20Inc%20(NKE_US)-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Lululemon%20Athletica%20Inc.%20(LULU_US).xlsx" TargetMode="External"/><Relationship Id="rId1" Type="http://schemas.openxmlformats.org/officeDocument/2006/relationships/externalLinkPath" Target="Lululemon%20Athletica%20Inc.%20(LULU_US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Under%20Armour%20Inc%20A%20(UAA_US).xlsx" TargetMode="External"/><Relationship Id="rId1" Type="http://schemas.openxmlformats.org/officeDocument/2006/relationships/externalLinkPath" Target="Under%20Armour%20Inc%20A%20(UAA_US)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PUMA%20SE%20(PUMSY_US)-2.xlsx" TargetMode="External"/><Relationship Id="rId1" Type="http://schemas.openxmlformats.org/officeDocument/2006/relationships/externalLinkPath" Target="PUMA%20SE%20(PUMSY_US)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urufocus.com/stock/NKE/foreca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1371-A0A0-4149-B23C-130DEC3CE76E}">
  <dimension ref="B1:O54"/>
  <sheetViews>
    <sheetView showGridLines="0" tabSelected="1" view="pageBreakPreview" zoomScale="127" zoomScaleNormal="76" zoomScaleSheetLayoutView="127" workbookViewId="0">
      <selection activeCell="B23" sqref="B23"/>
    </sheetView>
  </sheetViews>
  <sheetFormatPr baseColWidth="10" defaultRowHeight="16" x14ac:dyDescent="0.2"/>
  <cols>
    <col min="1" max="1" width="6.33203125" customWidth="1"/>
    <col min="2" max="2" width="18.6640625" bestFit="1" customWidth="1"/>
    <col min="4" max="4" width="17.5" bestFit="1" customWidth="1"/>
    <col min="6" max="6" width="5.33203125" customWidth="1"/>
    <col min="7" max="7" width="18.6640625" bestFit="1" customWidth="1"/>
    <col min="9" max="9" width="17.5" bestFit="1" customWidth="1"/>
    <col min="11" max="11" width="5.33203125" customWidth="1"/>
    <col min="12" max="12" width="18.6640625" bestFit="1" customWidth="1"/>
    <col min="14" max="14" width="17.5" bestFit="1" customWidth="1"/>
  </cols>
  <sheetData>
    <row r="1" spans="2:15" s="1" customFormat="1" x14ac:dyDescent="0.2"/>
    <row r="2" spans="2:15" s="1" customFormat="1" ht="24" x14ac:dyDescent="0.3">
      <c r="B2" s="28" t="s">
        <v>356</v>
      </c>
    </row>
    <row r="3" spans="2:15" s="1" customFormat="1" x14ac:dyDescent="0.2"/>
    <row r="4" spans="2:15" s="1" customFormat="1" ht="17" x14ac:dyDescent="0.25">
      <c r="B4" s="2" t="s">
        <v>0</v>
      </c>
      <c r="C4" s="2"/>
      <c r="D4" s="2" t="s">
        <v>1</v>
      </c>
      <c r="E4" s="2"/>
      <c r="G4" s="2" t="s">
        <v>0</v>
      </c>
      <c r="H4" s="2"/>
      <c r="I4" s="2" t="s">
        <v>1</v>
      </c>
      <c r="J4" s="2"/>
      <c r="L4" s="2" t="s">
        <v>0</v>
      </c>
      <c r="M4" s="2"/>
      <c r="N4" s="2" t="s">
        <v>1</v>
      </c>
      <c r="O4" s="2"/>
    </row>
    <row r="5" spans="2:15" s="1" customFormat="1" ht="17" x14ac:dyDescent="0.25">
      <c r="B5" s="3" t="s">
        <v>15</v>
      </c>
      <c r="C5" s="4" t="s">
        <v>16</v>
      </c>
      <c r="D5" s="3" t="s">
        <v>2</v>
      </c>
      <c r="E5" s="5">
        <f>C8*C9</f>
        <v>2910.5416400000004</v>
      </c>
      <c r="G5" s="3" t="s">
        <v>15</v>
      </c>
      <c r="H5" s="4" t="s">
        <v>17</v>
      </c>
      <c r="I5" s="3" t="s">
        <v>2</v>
      </c>
      <c r="J5" s="5">
        <f>H8*H9</f>
        <v>115838.408</v>
      </c>
      <c r="L5" s="3" t="s">
        <v>15</v>
      </c>
      <c r="M5" s="4" t="s">
        <v>368</v>
      </c>
      <c r="N5" s="3" t="s">
        <v>2</v>
      </c>
      <c r="O5" s="5">
        <f>M8*M9</f>
        <v>22902.697499999998</v>
      </c>
    </row>
    <row r="6" spans="2:15" s="1" customFormat="1" ht="17" x14ac:dyDescent="0.25">
      <c r="B6" s="3" t="s">
        <v>3</v>
      </c>
      <c r="C6" s="6">
        <v>45799</v>
      </c>
      <c r="D6" s="3" t="s">
        <v>4</v>
      </c>
      <c r="E6" s="5">
        <f>UA!CE5</f>
        <v>726.87699999999995</v>
      </c>
      <c r="G6" s="3" t="s">
        <v>3</v>
      </c>
      <c r="H6" s="6">
        <v>45799</v>
      </c>
      <c r="I6" s="3" t="s">
        <v>4</v>
      </c>
      <c r="J6" s="5">
        <f>Nike!CQ5</f>
        <v>7979</v>
      </c>
      <c r="L6" s="3" t="s">
        <v>3</v>
      </c>
      <c r="M6" s="6">
        <v>45799</v>
      </c>
      <c r="N6" s="3" t="s">
        <v>4</v>
      </c>
      <c r="O6" s="5">
        <v>1977</v>
      </c>
    </row>
    <row r="7" spans="2:15" s="1" customFormat="1" ht="17" x14ac:dyDescent="0.25">
      <c r="B7" s="3" t="s">
        <v>5</v>
      </c>
      <c r="C7" s="6">
        <v>46022</v>
      </c>
      <c r="D7" s="3" t="s">
        <v>6</v>
      </c>
      <c r="E7" s="5">
        <f>UA!CE32+UA!CE33+UA!CE28</f>
        <v>1305.1380000000001</v>
      </c>
      <c r="G7" s="3" t="s">
        <v>5</v>
      </c>
      <c r="H7" s="6">
        <v>46022</v>
      </c>
      <c r="I7" s="3" t="s">
        <v>6</v>
      </c>
      <c r="J7" s="5">
        <f>Nike!CQ32+Nike!CQ33+Nike!CQ28+Nike!CQ26</f>
        <v>12065</v>
      </c>
      <c r="L7" s="3" t="s">
        <v>5</v>
      </c>
      <c r="M7" s="6">
        <v>46022</v>
      </c>
      <c r="N7" s="3" t="s">
        <v>6</v>
      </c>
      <c r="O7" s="5">
        <f>2684+2726+648+140</f>
        <v>6198</v>
      </c>
    </row>
    <row r="8" spans="2:15" s="1" customFormat="1" ht="17" x14ac:dyDescent="0.25">
      <c r="B8" s="7" t="s">
        <v>7</v>
      </c>
      <c r="C8" s="8">
        <v>6.61</v>
      </c>
      <c r="D8" s="3" t="s">
        <v>8</v>
      </c>
      <c r="E8" s="5">
        <f>E5-E6+E7</f>
        <v>3488.8026400000008</v>
      </c>
      <c r="G8" s="7" t="s">
        <v>7</v>
      </c>
      <c r="H8" s="8">
        <v>76.33</v>
      </c>
      <c r="I8" s="3" t="s">
        <v>8</v>
      </c>
      <c r="J8" s="5">
        <f>J5-J6+J7</f>
        <v>119924.408</v>
      </c>
      <c r="L8" s="7" t="s">
        <v>7</v>
      </c>
      <c r="M8" s="8">
        <v>127.5</v>
      </c>
      <c r="N8" s="3" t="s">
        <v>8</v>
      </c>
      <c r="O8" s="5">
        <f>O5-O6+O7</f>
        <v>27123.697499999998</v>
      </c>
    </row>
    <row r="9" spans="2:15" s="1" customFormat="1" ht="17" x14ac:dyDescent="0.25">
      <c r="B9" s="3" t="s">
        <v>9</v>
      </c>
      <c r="C9" s="5">
        <f>UA!Z93</f>
        <v>440.32400000000001</v>
      </c>
      <c r="D9" s="3" t="s">
        <v>10</v>
      </c>
      <c r="E9" s="9">
        <f>E8/C9</f>
        <v>7.9232625066996141</v>
      </c>
      <c r="G9" s="3" t="s">
        <v>9</v>
      </c>
      <c r="H9" s="5">
        <f>Nike!Z93</f>
        <v>1517.6</v>
      </c>
      <c r="I9" s="3" t="s">
        <v>10</v>
      </c>
      <c r="J9" s="9">
        <f>J8/H9</f>
        <v>79.022409066947816</v>
      </c>
      <c r="L9" s="3" t="s">
        <v>9</v>
      </c>
      <c r="M9" s="5">
        <v>179.62899999999999</v>
      </c>
      <c r="N9" s="3" t="s">
        <v>10</v>
      </c>
      <c r="O9" s="9">
        <f>O8/M9</f>
        <v>150.99843288110495</v>
      </c>
    </row>
    <row r="10" spans="2:15" s="1" customFormat="1" ht="17" x14ac:dyDescent="0.25">
      <c r="B10" s="3" t="s">
        <v>11</v>
      </c>
      <c r="C10" s="10">
        <f>C8/(C43/C9)</f>
        <v>21.923332630310338</v>
      </c>
      <c r="D10" s="3" t="s">
        <v>12</v>
      </c>
      <c r="E10" s="9">
        <f>E8/C31</f>
        <v>0.67783225956868098</v>
      </c>
      <c r="G10" s="3" t="s">
        <v>11</v>
      </c>
      <c r="H10" s="10">
        <f>H8/(C44/H9)</f>
        <v>37.790235213519061</v>
      </c>
      <c r="I10" s="3" t="s">
        <v>12</v>
      </c>
      <c r="J10" s="9">
        <f>J8/C32</f>
        <v>2.6059759664486406</v>
      </c>
      <c r="L10" s="3" t="s">
        <v>11</v>
      </c>
      <c r="M10" s="10">
        <f>M8/(C42/M9)</f>
        <v>14.891220741222364</v>
      </c>
      <c r="N10" s="3" t="s">
        <v>12</v>
      </c>
      <c r="O10" s="9">
        <f>O8/C30</f>
        <v>0.97852366607741981</v>
      </c>
    </row>
    <row r="11" spans="2:15" s="1" customFormat="1" ht="17" x14ac:dyDescent="0.25">
      <c r="B11" s="3" t="s">
        <v>14</v>
      </c>
      <c r="C11" s="11">
        <f>E5/C31</f>
        <v>0.56548312414999036</v>
      </c>
      <c r="D11" s="3" t="s">
        <v>13</v>
      </c>
      <c r="E11" s="9">
        <f>E8/C37</f>
        <v>17.718652310817678</v>
      </c>
      <c r="G11" s="3" t="s">
        <v>14</v>
      </c>
      <c r="H11" s="11">
        <f>J5/C32</f>
        <v>2.5171865533801254</v>
      </c>
      <c r="I11" s="3" t="s">
        <v>13</v>
      </c>
      <c r="J11" s="9">
        <f>J8/C38</f>
        <v>33.493760089372991</v>
      </c>
      <c r="L11" s="3" t="s">
        <v>14</v>
      </c>
      <c r="M11" s="11">
        <f>O5/C30</f>
        <v>0.82624544536238675</v>
      </c>
      <c r="N11" s="3" t="s">
        <v>13</v>
      </c>
      <c r="O11" s="9">
        <f>O8/C36</f>
        <v>12.250992547425474</v>
      </c>
    </row>
    <row r="12" spans="2:15" s="1" customFormat="1" ht="17" x14ac:dyDescent="0.25">
      <c r="B12" s="3"/>
      <c r="C12" s="11"/>
      <c r="D12" s="12"/>
      <c r="E12" s="3"/>
      <c r="G12" s="3"/>
      <c r="H12" s="11"/>
      <c r="I12" s="12"/>
      <c r="J12" s="3"/>
    </row>
    <row r="13" spans="2:15" s="1" customFormat="1" ht="17" x14ac:dyDescent="0.25">
      <c r="B13" s="2" t="s">
        <v>0</v>
      </c>
      <c r="C13" s="2"/>
      <c r="D13" s="2" t="s">
        <v>1</v>
      </c>
      <c r="E13" s="2"/>
      <c r="G13" s="2" t="s">
        <v>0</v>
      </c>
      <c r="H13" s="2"/>
      <c r="I13" s="2" t="s">
        <v>1</v>
      </c>
      <c r="J13" s="2"/>
    </row>
    <row r="14" spans="2:15" s="1" customFormat="1" ht="17" x14ac:dyDescent="0.25">
      <c r="B14" s="3" t="s">
        <v>15</v>
      </c>
      <c r="C14" s="4" t="s">
        <v>18</v>
      </c>
      <c r="D14" s="3" t="s">
        <v>2</v>
      </c>
      <c r="E14" s="5">
        <f>C17*C18</f>
        <v>45442.676339999998</v>
      </c>
      <c r="G14" s="3" t="s">
        <v>15</v>
      </c>
      <c r="H14" s="4" t="s">
        <v>19</v>
      </c>
      <c r="I14" s="3" t="s">
        <v>2</v>
      </c>
      <c r="J14" s="5">
        <f>H17*H18</f>
        <v>4239.0218623999999</v>
      </c>
    </row>
    <row r="15" spans="2:15" s="1" customFormat="1" ht="17" x14ac:dyDescent="0.25">
      <c r="B15" s="3" t="s">
        <v>3</v>
      </c>
      <c r="C15" s="6">
        <v>45799</v>
      </c>
      <c r="D15" s="3" t="s">
        <v>4</v>
      </c>
      <c r="E15" s="5">
        <f>LULU!CC5</f>
        <v>1188.4190000000001</v>
      </c>
      <c r="G15" s="3" t="s">
        <v>3</v>
      </c>
      <c r="H15" s="6">
        <v>45799</v>
      </c>
      <c r="I15" s="3" t="s">
        <v>4</v>
      </c>
      <c r="J15" s="5">
        <f>Puma!BP5</f>
        <v>279.13400000000001</v>
      </c>
    </row>
    <row r="16" spans="2:15" s="1" customFormat="1" ht="17" x14ac:dyDescent="0.25">
      <c r="B16" s="3" t="s">
        <v>5</v>
      </c>
      <c r="C16" s="6">
        <v>46022</v>
      </c>
      <c r="D16" s="3" t="s">
        <v>6</v>
      </c>
      <c r="E16" s="5">
        <f>LULU!CC33+LULU!CC28</f>
        <v>1514.1009999999999</v>
      </c>
      <c r="G16" s="3" t="s">
        <v>5</v>
      </c>
      <c r="H16" s="6">
        <v>46022</v>
      </c>
      <c r="I16" s="3" t="s">
        <v>6</v>
      </c>
      <c r="J16" s="5">
        <f>Puma!BP32+Puma!BP33+Puma!BP34+Puma!BP28</f>
        <v>1749.1679999999999</v>
      </c>
    </row>
    <row r="17" spans="2:12" s="1" customFormat="1" ht="17" x14ac:dyDescent="0.25">
      <c r="B17" s="7" t="s">
        <v>7</v>
      </c>
      <c r="C17" s="8">
        <v>358.59</v>
      </c>
      <c r="D17" s="3" t="s">
        <v>8</v>
      </c>
      <c r="E17" s="5">
        <f>E14-E15+E16</f>
        <v>45768.358339999999</v>
      </c>
      <c r="G17" s="7" t="s">
        <v>7</v>
      </c>
      <c r="H17" s="8">
        <f>1.04*2.72</f>
        <v>2.8288000000000002</v>
      </c>
      <c r="I17" s="3" t="s">
        <v>8</v>
      </c>
      <c r="J17" s="5">
        <f>J14-J15+J16</f>
        <v>5709.0558623999996</v>
      </c>
    </row>
    <row r="18" spans="2:12" s="1" customFormat="1" ht="17" x14ac:dyDescent="0.25">
      <c r="B18" s="3" t="s">
        <v>9</v>
      </c>
      <c r="C18" s="5">
        <f>LULU!W93</f>
        <v>126.726</v>
      </c>
      <c r="D18" s="3" t="s">
        <v>10</v>
      </c>
      <c r="E18" s="9">
        <f>E17/C18</f>
        <v>361.15996985622525</v>
      </c>
      <c r="G18" s="3" t="s">
        <v>9</v>
      </c>
      <c r="H18" s="5">
        <f>Puma!Z92</f>
        <v>1498.5229999999999</v>
      </c>
      <c r="I18" s="3" t="s">
        <v>10</v>
      </c>
      <c r="J18" s="9">
        <f>J17/H18</f>
        <v>3.8097886134547152</v>
      </c>
    </row>
    <row r="19" spans="2:12" s="1" customFormat="1" ht="17" x14ac:dyDescent="0.25">
      <c r="B19" s="3" t="s">
        <v>11</v>
      </c>
      <c r="C19" s="10">
        <f>C17/(C45/C18)</f>
        <v>25.572693494653908</v>
      </c>
      <c r="D19" s="3" t="s">
        <v>12</v>
      </c>
      <c r="E19" s="9">
        <f>E17/C33</f>
        <v>4.342348988614801</v>
      </c>
      <c r="G19" s="3" t="s">
        <v>11</v>
      </c>
      <c r="H19" s="10">
        <f>H17/(C46/H18)</f>
        <v>11.276993515296621</v>
      </c>
      <c r="I19" s="3" t="s">
        <v>12</v>
      </c>
      <c r="J19" s="9">
        <f>J17/C34</f>
        <v>0.58470461515772221</v>
      </c>
    </row>
    <row r="20" spans="2:12" s="1" customFormat="1" ht="17" x14ac:dyDescent="0.25">
      <c r="B20" s="3" t="s">
        <v>14</v>
      </c>
      <c r="C20" s="11">
        <f>E14/C33</f>
        <v>4.3114493681214423</v>
      </c>
      <c r="D20" s="3" t="s">
        <v>13</v>
      </c>
      <c r="E20" s="9">
        <f>E17/C39</f>
        <v>18.608881654326712</v>
      </c>
      <c r="G20" s="3" t="s">
        <v>14</v>
      </c>
      <c r="H20" s="11">
        <f>J14/C34</f>
        <v>0.43414808095043017</v>
      </c>
      <c r="I20" s="3" t="s">
        <v>13</v>
      </c>
      <c r="J20" s="9">
        <f>J17/C40</f>
        <v>7.8691328220537553</v>
      </c>
    </row>
    <row r="21" spans="2:12" s="1" customFormat="1" ht="17" x14ac:dyDescent="0.25">
      <c r="B21" s="3"/>
      <c r="C21" s="11"/>
      <c r="D21" s="12"/>
      <c r="E21" s="3"/>
      <c r="G21" s="3"/>
      <c r="H21" s="11"/>
      <c r="I21" s="12"/>
      <c r="J21" s="3"/>
    </row>
    <row r="22" spans="2:12" s="1" customFormat="1" ht="17" x14ac:dyDescent="0.25">
      <c r="B22" s="3"/>
      <c r="C22" s="11"/>
      <c r="D22" s="12"/>
      <c r="E22" s="3"/>
      <c r="G22" s="3"/>
      <c r="H22" s="11"/>
      <c r="I22" s="12"/>
      <c r="J22" s="3"/>
    </row>
    <row r="23" spans="2:12" s="1" customFormat="1" ht="17" x14ac:dyDescent="0.25">
      <c r="B23" s="3" t="s">
        <v>369</v>
      </c>
      <c r="C23" s="11"/>
      <c r="D23" s="12"/>
      <c r="E23" s="3"/>
      <c r="G23" s="3"/>
      <c r="H23" s="11"/>
      <c r="I23" s="12"/>
      <c r="J23" s="3"/>
    </row>
    <row r="24" spans="2:12" s="1" customFormat="1" ht="17" x14ac:dyDescent="0.25">
      <c r="B24" s="3"/>
      <c r="C24" s="11"/>
      <c r="D24" s="12"/>
      <c r="E24" s="3"/>
      <c r="G24" s="3"/>
      <c r="H24" s="11"/>
      <c r="I24" s="12"/>
      <c r="J24" s="3"/>
    </row>
    <row r="25" spans="2:12" s="1" customFormat="1" x14ac:dyDescent="0.2"/>
    <row r="26" spans="2:12" s="1" customFormat="1" x14ac:dyDescent="0.2"/>
    <row r="27" spans="2:12" s="1" customFormat="1" x14ac:dyDescent="0.2"/>
    <row r="28" spans="2:12" s="1" customFormat="1" ht="17" x14ac:dyDescent="0.25">
      <c r="B28" s="3"/>
      <c r="C28" s="4" t="s">
        <v>359</v>
      </c>
      <c r="D28" s="29" t="s">
        <v>365</v>
      </c>
      <c r="E28" s="27"/>
      <c r="F28" s="27"/>
      <c r="G28" s="27"/>
      <c r="H28" s="27"/>
      <c r="I28" s="27"/>
      <c r="J28" s="27"/>
      <c r="K28" s="27"/>
      <c r="L28" s="27"/>
    </row>
    <row r="29" spans="2:12" s="1" customFormat="1" ht="17" x14ac:dyDescent="0.25">
      <c r="B29" s="2" t="s">
        <v>357</v>
      </c>
      <c r="C29" s="2">
        <v>2025</v>
      </c>
      <c r="D29" s="3"/>
      <c r="E29" s="27"/>
      <c r="F29" s="27"/>
      <c r="G29" s="27"/>
      <c r="H29" s="27"/>
      <c r="I29" s="27"/>
      <c r="J29" s="27"/>
      <c r="K29" s="27"/>
      <c r="L29" s="27"/>
    </row>
    <row r="30" spans="2:12" s="1" customFormat="1" ht="17" x14ac:dyDescent="0.25">
      <c r="B30" s="3" t="s">
        <v>367</v>
      </c>
      <c r="C30" s="30">
        <v>27719</v>
      </c>
      <c r="D30" s="3"/>
      <c r="E30" s="27"/>
      <c r="F30" s="27"/>
      <c r="G30" s="27"/>
      <c r="H30" s="27"/>
      <c r="I30" s="27"/>
      <c r="J30" s="27"/>
      <c r="K30" s="27"/>
      <c r="L30" s="27"/>
    </row>
    <row r="31" spans="2:12" s="1" customFormat="1" ht="17" x14ac:dyDescent="0.25">
      <c r="B31" s="3" t="s">
        <v>364</v>
      </c>
      <c r="C31" s="30">
        <v>5147</v>
      </c>
      <c r="D31" s="3"/>
      <c r="E31" s="27"/>
      <c r="F31" s="27"/>
      <c r="G31" s="27"/>
      <c r="H31" s="27"/>
      <c r="I31" s="27"/>
      <c r="J31" s="27"/>
      <c r="K31" s="27"/>
      <c r="L31" s="27"/>
    </row>
    <row r="32" spans="2:12" s="1" customFormat="1" ht="17" x14ac:dyDescent="0.25">
      <c r="B32" s="3" t="s">
        <v>358</v>
      </c>
      <c r="C32" s="30">
        <v>46019</v>
      </c>
      <c r="D32" s="3"/>
      <c r="E32" s="27"/>
      <c r="F32" s="27"/>
      <c r="G32" s="27"/>
      <c r="H32" s="27"/>
      <c r="I32" s="27"/>
      <c r="J32" s="27"/>
      <c r="K32" s="27"/>
      <c r="L32" s="27"/>
    </row>
    <row r="33" spans="2:12" s="1" customFormat="1" ht="17" x14ac:dyDescent="0.25">
      <c r="B33" s="3" t="s">
        <v>360</v>
      </c>
      <c r="C33" s="30">
        <v>10540</v>
      </c>
      <c r="D33" s="3"/>
      <c r="E33" s="27"/>
      <c r="F33" s="27"/>
      <c r="G33" s="27"/>
      <c r="H33" s="27"/>
      <c r="I33" s="27"/>
      <c r="J33" s="27"/>
      <c r="K33" s="27"/>
      <c r="L33" s="27"/>
    </row>
    <row r="34" spans="2:12" s="1" customFormat="1" ht="17" x14ac:dyDescent="0.25">
      <c r="B34" s="3" t="s">
        <v>361</v>
      </c>
      <c r="C34" s="30">
        <v>9764</v>
      </c>
      <c r="D34" s="3"/>
      <c r="E34" s="27"/>
      <c r="F34" s="27"/>
      <c r="G34" s="27"/>
      <c r="H34" s="27"/>
      <c r="I34" s="27"/>
      <c r="J34" s="27"/>
      <c r="K34" s="27"/>
      <c r="L34" s="27"/>
    </row>
    <row r="35" spans="2:12" s="1" customFormat="1" ht="17" x14ac:dyDescent="0.25">
      <c r="B35" s="2" t="s">
        <v>362</v>
      </c>
      <c r="C35" s="36"/>
      <c r="D35" s="3"/>
      <c r="E35" s="27"/>
      <c r="F35" s="27"/>
      <c r="G35" s="27"/>
      <c r="H35" s="27"/>
      <c r="I35" s="27"/>
      <c r="J35" s="27"/>
      <c r="K35" s="27"/>
      <c r="L35" s="27"/>
    </row>
    <row r="36" spans="2:12" s="1" customFormat="1" ht="17" x14ac:dyDescent="0.25">
      <c r="B36" s="3" t="s">
        <v>367</v>
      </c>
      <c r="C36" s="30">
        <v>2214</v>
      </c>
      <c r="D36" s="3"/>
      <c r="E36" s="27"/>
      <c r="F36" s="27"/>
      <c r="G36" s="27"/>
      <c r="H36" s="27"/>
      <c r="I36" s="27"/>
      <c r="J36" s="27"/>
      <c r="K36" s="27"/>
      <c r="L36" s="27"/>
    </row>
    <row r="37" spans="2:12" s="1" customFormat="1" ht="17" x14ac:dyDescent="0.25">
      <c r="B37" s="3" t="s">
        <v>364</v>
      </c>
      <c r="C37" s="30">
        <v>196.9</v>
      </c>
      <c r="D37" s="3"/>
      <c r="E37" s="27"/>
      <c r="F37" s="27"/>
      <c r="G37" s="27"/>
      <c r="H37" s="27"/>
      <c r="I37" s="27"/>
      <c r="J37" s="27"/>
      <c r="K37" s="27"/>
      <c r="L37" s="27"/>
    </row>
    <row r="38" spans="2:12" s="1" customFormat="1" ht="17" x14ac:dyDescent="0.25">
      <c r="B38" s="3" t="s">
        <v>358</v>
      </c>
      <c r="C38" s="30">
        <v>3580.5</v>
      </c>
      <c r="D38" s="31"/>
    </row>
    <row r="39" spans="2:12" s="1" customFormat="1" ht="17" x14ac:dyDescent="0.25">
      <c r="B39" s="3" t="s">
        <v>360</v>
      </c>
      <c r="C39" s="30">
        <v>2459.4899999999998</v>
      </c>
      <c r="D39" s="31"/>
    </row>
    <row r="40" spans="2:12" s="1" customFormat="1" ht="17" x14ac:dyDescent="0.25">
      <c r="B40" s="3" t="s">
        <v>361</v>
      </c>
      <c r="C40" s="30">
        <v>725.5</v>
      </c>
      <c r="D40" s="31"/>
    </row>
    <row r="41" spans="2:12" s="1" customFormat="1" ht="17" x14ac:dyDescent="0.25">
      <c r="B41" s="2" t="s">
        <v>363</v>
      </c>
      <c r="C41" s="36"/>
      <c r="D41" s="37" t="s">
        <v>366</v>
      </c>
      <c r="E41" s="33"/>
    </row>
    <row r="42" spans="2:12" s="1" customFormat="1" ht="17" x14ac:dyDescent="0.25">
      <c r="B42" s="3" t="s">
        <v>367</v>
      </c>
      <c r="C42" s="30">
        <v>1538</v>
      </c>
      <c r="D42" s="34">
        <f>C42/C30</f>
        <v>5.548540712146903E-2</v>
      </c>
    </row>
    <row r="43" spans="2:12" s="1" customFormat="1" ht="17" x14ac:dyDescent="0.25">
      <c r="B43" s="3" t="s">
        <v>364</v>
      </c>
      <c r="C43" s="30">
        <v>132.76</v>
      </c>
      <c r="D43" s="35">
        <f>C43/C31</f>
        <v>2.579366621332815E-2</v>
      </c>
    </row>
    <row r="44" spans="2:12" s="1" customFormat="1" ht="17" x14ac:dyDescent="0.25">
      <c r="B44" s="3" t="s">
        <v>358</v>
      </c>
      <c r="C44" s="30">
        <v>3065.3</v>
      </c>
      <c r="D44" s="35">
        <f>C44/C32</f>
        <v>6.6609443925335188E-2</v>
      </c>
    </row>
    <row r="45" spans="2:12" s="1" customFormat="1" ht="17" x14ac:dyDescent="0.25">
      <c r="B45" s="3" t="s">
        <v>360</v>
      </c>
      <c r="C45" s="30">
        <v>1777</v>
      </c>
      <c r="D45" s="35">
        <f>C45/C33</f>
        <v>0.16859582542694498</v>
      </c>
    </row>
    <row r="46" spans="2:12" s="1" customFormat="1" ht="17" x14ac:dyDescent="0.25">
      <c r="B46" s="3" t="s">
        <v>361</v>
      </c>
      <c r="C46" s="30">
        <v>375.9</v>
      </c>
      <c r="D46" s="35">
        <f>C46/C34</f>
        <v>3.8498566161409259E-2</v>
      </c>
    </row>
    <row r="47" spans="2:12" s="1" customFormat="1" ht="17" x14ac:dyDescent="0.25">
      <c r="B47" s="31"/>
      <c r="C47" s="32">
        <v>1</v>
      </c>
      <c r="D47" s="31"/>
    </row>
    <row r="48" spans="2:12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</sheetData>
  <conditionalFormatting sqref="D42:D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8" r:id="rId1" xr:uid="{DC3B9055-7560-1047-9D45-42E1FB37314B}"/>
  </hyperlinks>
  <pageMargins left="0.7" right="0.7" top="0.78740157499999996" bottom="0.78740157499999996" header="0.3" footer="0.3"/>
  <pageSetup paperSize="9" scale="4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2438-8DA4-A445-82FC-AAF9A98BE1B7}">
  <dimension ref="A1:CR102"/>
  <sheetViews>
    <sheetView topLeftCell="A7" workbookViewId="0">
      <pane xSplit="1" topLeftCell="CF1" activePane="topRight" state="frozen"/>
      <selection pane="topRight" activeCell="B1" sqref="B1:B1048576"/>
    </sheetView>
  </sheetViews>
  <sheetFormatPr baseColWidth="10" defaultRowHeight="16" x14ac:dyDescent="0.2"/>
  <cols>
    <col min="1" max="1" width="35.83203125" bestFit="1" customWidth="1"/>
  </cols>
  <sheetData>
    <row r="1" spans="1:96" x14ac:dyDescent="0.2">
      <c r="A1" s="13" t="s">
        <v>20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</row>
    <row r="2" spans="1:96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</row>
    <row r="3" spans="1:96" x14ac:dyDescent="0.2">
      <c r="A3" s="15"/>
      <c r="B3" s="16" t="s">
        <v>21</v>
      </c>
      <c r="C3" s="16" t="s">
        <v>22</v>
      </c>
      <c r="D3" s="16" t="s">
        <v>23</v>
      </c>
      <c r="E3" s="16" t="s">
        <v>24</v>
      </c>
      <c r="F3" s="16" t="s">
        <v>25</v>
      </c>
      <c r="G3" s="16" t="s">
        <v>26</v>
      </c>
      <c r="H3" s="16" t="s">
        <v>27</v>
      </c>
      <c r="I3" s="16" t="s">
        <v>28</v>
      </c>
      <c r="J3" s="16" t="s">
        <v>29</v>
      </c>
      <c r="K3" s="16" t="s">
        <v>30</v>
      </c>
      <c r="L3" s="16" t="s">
        <v>31</v>
      </c>
      <c r="M3" s="16" t="s">
        <v>32</v>
      </c>
      <c r="N3" s="16" t="s">
        <v>33</v>
      </c>
      <c r="O3" s="16" t="s">
        <v>34</v>
      </c>
      <c r="P3" s="16" t="s">
        <v>35</v>
      </c>
      <c r="Q3" s="16" t="s">
        <v>36</v>
      </c>
      <c r="R3" s="16" t="s">
        <v>37</v>
      </c>
      <c r="S3" s="16" t="s">
        <v>38</v>
      </c>
      <c r="T3" s="16" t="s">
        <v>39</v>
      </c>
      <c r="U3" s="16" t="s">
        <v>40</v>
      </c>
      <c r="V3" s="16" t="s">
        <v>41</v>
      </c>
      <c r="W3" s="16" t="s">
        <v>42</v>
      </c>
      <c r="X3" s="16" t="s">
        <v>43</v>
      </c>
      <c r="Y3" s="16" t="s">
        <v>44</v>
      </c>
      <c r="Z3" s="16" t="s">
        <v>45</v>
      </c>
      <c r="AA3" s="16" t="s">
        <v>46</v>
      </c>
      <c r="AB3" s="16" t="s">
        <v>47</v>
      </c>
      <c r="AC3" s="16" t="s">
        <v>48</v>
      </c>
      <c r="AD3" s="16" t="s">
        <v>49</v>
      </c>
      <c r="AE3" s="16" t="s">
        <v>50</v>
      </c>
      <c r="AF3" s="16" t="s">
        <v>51</v>
      </c>
      <c r="AG3" s="16" t="s">
        <v>52</v>
      </c>
      <c r="AH3" s="16" t="s">
        <v>53</v>
      </c>
      <c r="AI3" s="16" t="s">
        <v>54</v>
      </c>
      <c r="AJ3" s="16" t="s">
        <v>55</v>
      </c>
      <c r="AK3" s="16" t="s">
        <v>56</v>
      </c>
      <c r="AL3" s="16" t="s">
        <v>57</v>
      </c>
      <c r="AM3" s="16" t="s">
        <v>58</v>
      </c>
      <c r="AN3" s="16" t="s">
        <v>59</v>
      </c>
      <c r="AO3" s="16" t="s">
        <v>60</v>
      </c>
      <c r="AP3" s="16" t="s">
        <v>61</v>
      </c>
      <c r="AQ3" s="16" t="s">
        <v>62</v>
      </c>
      <c r="AR3" s="16" t="s">
        <v>63</v>
      </c>
      <c r="AS3" s="16" t="s">
        <v>64</v>
      </c>
      <c r="AT3" s="16" t="s">
        <v>65</v>
      </c>
      <c r="AU3" s="16" t="s">
        <v>66</v>
      </c>
      <c r="AV3" s="16" t="s">
        <v>67</v>
      </c>
      <c r="AW3" s="16" t="s">
        <v>68</v>
      </c>
      <c r="AX3" s="16" t="s">
        <v>69</v>
      </c>
      <c r="AY3" s="16" t="s">
        <v>70</v>
      </c>
      <c r="AZ3" s="16" t="s">
        <v>71</v>
      </c>
      <c r="BA3" s="16" t="s">
        <v>72</v>
      </c>
      <c r="BB3" s="16" t="s">
        <v>73</v>
      </c>
      <c r="BC3" s="16" t="s">
        <v>74</v>
      </c>
      <c r="BD3" s="16" t="s">
        <v>75</v>
      </c>
      <c r="BE3" s="16" t="s">
        <v>76</v>
      </c>
      <c r="BF3" s="16" t="s">
        <v>77</v>
      </c>
      <c r="BG3" s="16" t="s">
        <v>78</v>
      </c>
      <c r="BH3" s="16" t="s">
        <v>79</v>
      </c>
      <c r="BI3" s="16" t="s">
        <v>80</v>
      </c>
      <c r="BJ3" s="16" t="s">
        <v>81</v>
      </c>
      <c r="BK3" s="16" t="s">
        <v>82</v>
      </c>
      <c r="BL3" s="16" t="s">
        <v>83</v>
      </c>
      <c r="BM3" s="16" t="s">
        <v>84</v>
      </c>
      <c r="BN3" s="16" t="s">
        <v>85</v>
      </c>
      <c r="BO3" s="16" t="s">
        <v>86</v>
      </c>
      <c r="BP3" s="16" t="s">
        <v>87</v>
      </c>
      <c r="BQ3" s="16" t="s">
        <v>88</v>
      </c>
      <c r="BR3" s="16" t="s">
        <v>89</v>
      </c>
      <c r="BS3" s="16" t="s">
        <v>90</v>
      </c>
      <c r="BT3" s="16" t="s">
        <v>91</v>
      </c>
      <c r="BU3" s="16" t="s">
        <v>92</v>
      </c>
      <c r="BV3" s="16" t="s">
        <v>93</v>
      </c>
      <c r="BW3" s="16" t="s">
        <v>94</v>
      </c>
      <c r="BX3" s="16" t="s">
        <v>95</v>
      </c>
      <c r="BY3" s="16" t="s">
        <v>96</v>
      </c>
      <c r="BZ3" s="16" t="s">
        <v>97</v>
      </c>
      <c r="CA3" s="16" t="s">
        <v>98</v>
      </c>
      <c r="CB3" s="16" t="s">
        <v>99</v>
      </c>
      <c r="CC3" s="16" t="s">
        <v>100</v>
      </c>
      <c r="CD3" s="16" t="s">
        <v>101</v>
      </c>
      <c r="CE3" s="16" t="s">
        <v>102</v>
      </c>
      <c r="CF3" s="16" t="s">
        <v>103</v>
      </c>
      <c r="CG3" s="16" t="s">
        <v>104</v>
      </c>
      <c r="CH3" s="16" t="s">
        <v>105</v>
      </c>
      <c r="CI3" s="16" t="s">
        <v>106</v>
      </c>
      <c r="CJ3" s="16" t="s">
        <v>107</v>
      </c>
      <c r="CK3" s="16" t="s">
        <v>108</v>
      </c>
      <c r="CL3" s="16" t="s">
        <v>109</v>
      </c>
      <c r="CM3" s="16" t="s">
        <v>110</v>
      </c>
      <c r="CN3" s="16" t="s">
        <v>111</v>
      </c>
      <c r="CO3" s="16" t="s">
        <v>112</v>
      </c>
      <c r="CP3" s="16" t="s">
        <v>113</v>
      </c>
      <c r="CQ3" s="16" t="s">
        <v>114</v>
      </c>
      <c r="CR3" s="16"/>
    </row>
    <row r="4" spans="1:96" x14ac:dyDescent="0.2">
      <c r="A4" s="17" t="s">
        <v>115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</row>
    <row r="5" spans="1:96" x14ac:dyDescent="0.2">
      <c r="A5" s="15" t="s">
        <v>116</v>
      </c>
      <c r="B5" s="15">
        <v>364.9</v>
      </c>
      <c r="C5" s="15">
        <v>459.8</v>
      </c>
      <c r="D5" s="15">
        <v>349.6</v>
      </c>
      <c r="E5" s="15">
        <v>575.5</v>
      </c>
      <c r="F5" s="15">
        <v>430</v>
      </c>
      <c r="G5" s="15">
        <v>555.79999999999995</v>
      </c>
      <c r="H5" s="15">
        <v>443.2</v>
      </c>
      <c r="I5" s="15">
        <v>634</v>
      </c>
      <c r="J5" s="15">
        <v>997.8</v>
      </c>
      <c r="K5" s="15">
        <v>968.9</v>
      </c>
      <c r="L5" s="15">
        <v>914.7</v>
      </c>
      <c r="M5" s="15">
        <v>828</v>
      </c>
      <c r="N5" s="15">
        <v>932.1</v>
      </c>
      <c r="O5" s="15">
        <v>1181.8</v>
      </c>
      <c r="P5" s="15">
        <v>1222.5</v>
      </c>
      <c r="Q5" s="15">
        <v>1388.1</v>
      </c>
      <c r="R5" s="15">
        <v>1588.9</v>
      </c>
      <c r="S5" s="15">
        <v>1134.5</v>
      </c>
      <c r="T5" s="15">
        <v>1472.1</v>
      </c>
      <c r="U5" s="15">
        <v>954.2</v>
      </c>
      <c r="V5" s="15">
        <v>1030.7</v>
      </c>
      <c r="W5" s="15">
        <v>1102.9000000000001</v>
      </c>
      <c r="X5" s="15">
        <v>1879.2</v>
      </c>
      <c r="Y5" s="15">
        <v>1856.7</v>
      </c>
      <c r="Z5" s="15">
        <v>1973.9</v>
      </c>
      <c r="AA5" s="15">
        <v>2470.5</v>
      </c>
      <c r="AB5" s="15">
        <v>2242.4</v>
      </c>
      <c r="AC5" s="15">
        <v>2133.9</v>
      </c>
      <c r="AD5" s="15">
        <v>1625.6</v>
      </c>
      <c r="AE5" s="15">
        <v>1721.5</v>
      </c>
      <c r="AF5" s="15">
        <v>1892.1</v>
      </c>
      <c r="AG5" s="15">
        <v>2291.1</v>
      </c>
      <c r="AH5" s="15">
        <v>2260.6</v>
      </c>
      <c r="AI5" s="15">
        <v>2035.2</v>
      </c>
      <c r="AJ5" s="15">
        <v>2225.1999999999998</v>
      </c>
      <c r="AK5" s="15">
        <v>3079.1</v>
      </c>
      <c r="AL5" s="15">
        <v>2010</v>
      </c>
      <c r="AM5" s="15">
        <v>1768</v>
      </c>
      <c r="AN5" s="15"/>
      <c r="AO5" s="15">
        <v>1955</v>
      </c>
      <c r="AP5" s="15">
        <v>1608</v>
      </c>
      <c r="AQ5" s="15">
        <v>1929</v>
      </c>
      <c r="AR5" s="15">
        <v>2021</v>
      </c>
      <c r="AS5" s="15">
        <v>2317</v>
      </c>
      <c r="AT5" s="15">
        <v>2165</v>
      </c>
      <c r="AU5" s="15">
        <v>2291</v>
      </c>
      <c r="AV5" s="15">
        <v>2557</v>
      </c>
      <c r="AW5" s="15">
        <v>3337</v>
      </c>
      <c r="AX5" s="15">
        <v>2936</v>
      </c>
      <c r="AY5" s="15">
        <v>2086</v>
      </c>
      <c r="AZ5" s="15">
        <v>1864</v>
      </c>
      <c r="BA5" s="15">
        <v>2220</v>
      </c>
      <c r="BB5" s="15">
        <v>2303</v>
      </c>
      <c r="BC5" s="15">
        <v>2273</v>
      </c>
      <c r="BD5" s="15">
        <v>3015</v>
      </c>
      <c r="BE5" s="15">
        <v>3852</v>
      </c>
      <c r="BF5" s="15">
        <v>3246</v>
      </c>
      <c r="BG5" s="15">
        <v>3851</v>
      </c>
      <c r="BH5" s="15">
        <v>3044</v>
      </c>
      <c r="BI5" s="15">
        <v>3138</v>
      </c>
      <c r="BJ5" s="15">
        <v>2659</v>
      </c>
      <c r="BK5" s="15">
        <v>4339</v>
      </c>
      <c r="BL5" s="15">
        <v>4021</v>
      </c>
      <c r="BM5" s="15">
        <v>3808</v>
      </c>
      <c r="BN5" s="15">
        <v>3413</v>
      </c>
      <c r="BO5" s="15">
        <v>4304</v>
      </c>
      <c r="BP5" s="15">
        <v>3662</v>
      </c>
      <c r="BQ5" s="15">
        <v>4249</v>
      </c>
      <c r="BR5" s="15">
        <v>3282</v>
      </c>
      <c r="BS5" s="15">
        <v>3423</v>
      </c>
      <c r="BT5" s="15">
        <v>3695</v>
      </c>
      <c r="BU5" s="15">
        <v>4466</v>
      </c>
      <c r="BV5" s="15">
        <v>3446</v>
      </c>
      <c r="BW5" s="15">
        <v>3070</v>
      </c>
      <c r="BX5" s="15">
        <v>2863</v>
      </c>
      <c r="BY5" s="15">
        <v>8348</v>
      </c>
      <c r="BZ5" s="15">
        <v>8148</v>
      </c>
      <c r="CA5" s="15">
        <v>8635</v>
      </c>
      <c r="CB5" s="15">
        <v>8516</v>
      </c>
      <c r="CC5" s="15">
        <v>9889</v>
      </c>
      <c r="CD5" s="15">
        <v>10720</v>
      </c>
      <c r="CE5" s="15">
        <v>10751</v>
      </c>
      <c r="CF5" s="15">
        <v>8704</v>
      </c>
      <c r="CG5" s="15">
        <v>8574</v>
      </c>
      <c r="CH5" s="15">
        <v>7226</v>
      </c>
      <c r="CI5" s="15">
        <v>6490</v>
      </c>
      <c r="CJ5" s="15">
        <v>6955</v>
      </c>
      <c r="CK5" s="15">
        <v>7441</v>
      </c>
      <c r="CL5" s="15">
        <v>6178</v>
      </c>
      <c r="CM5" s="15">
        <v>7919</v>
      </c>
      <c r="CN5" s="15">
        <v>8960</v>
      </c>
      <c r="CO5" s="15">
        <v>9860</v>
      </c>
      <c r="CP5" s="15">
        <v>8485</v>
      </c>
      <c r="CQ5" s="15">
        <v>7979</v>
      </c>
      <c r="CR5" s="15"/>
    </row>
    <row r="6" spans="1:96" x14ac:dyDescent="0.2">
      <c r="A6" s="15" t="s">
        <v>117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>
        <v>400.8</v>
      </c>
      <c r="N6" s="15">
        <v>365.4</v>
      </c>
      <c r="O6" s="15">
        <v>476.2</v>
      </c>
      <c r="P6" s="15">
        <v>418.3</v>
      </c>
      <c r="Q6" s="15">
        <v>436.6</v>
      </c>
      <c r="R6" s="15">
        <v>304.2</v>
      </c>
      <c r="S6" s="15">
        <v>920</v>
      </c>
      <c r="T6" s="15">
        <v>535</v>
      </c>
      <c r="U6" s="15">
        <v>1348.8</v>
      </c>
      <c r="V6" s="15">
        <v>693.9</v>
      </c>
      <c r="W6" s="15">
        <v>804.4</v>
      </c>
      <c r="X6" s="15">
        <v>390.5</v>
      </c>
      <c r="Y6" s="15">
        <v>990.3</v>
      </c>
      <c r="Z6" s="15">
        <v>817.4</v>
      </c>
      <c r="AA6" s="15">
        <v>601</v>
      </c>
      <c r="AB6" s="15">
        <v>684.2</v>
      </c>
      <c r="AC6" s="15">
        <v>642.20000000000005</v>
      </c>
      <c r="AD6" s="15">
        <v>966.1</v>
      </c>
      <c r="AE6" s="15">
        <v>1008</v>
      </c>
      <c r="AF6" s="15">
        <v>712.1</v>
      </c>
      <c r="AG6" s="15">
        <v>1164</v>
      </c>
      <c r="AH6" s="15">
        <v>1369.2</v>
      </c>
      <c r="AI6" s="15">
        <v>1974.8</v>
      </c>
      <c r="AJ6" s="15">
        <v>1813.7</v>
      </c>
      <c r="AK6" s="15">
        <v>2066.8000000000002</v>
      </c>
      <c r="AL6" s="15">
        <v>2678</v>
      </c>
      <c r="AM6" s="15">
        <v>3021</v>
      </c>
      <c r="AN6" s="15"/>
      <c r="AO6" s="15">
        <v>2583</v>
      </c>
      <c r="AP6" s="15">
        <v>2092</v>
      </c>
      <c r="AQ6" s="15">
        <v>1436</v>
      </c>
      <c r="AR6" s="15">
        <v>1176</v>
      </c>
      <c r="AS6" s="15">
        <v>1440</v>
      </c>
      <c r="AT6" s="15">
        <v>1102</v>
      </c>
      <c r="AU6" s="15">
        <v>1234</v>
      </c>
      <c r="AV6" s="15">
        <v>1485</v>
      </c>
      <c r="AW6" s="15">
        <v>2628</v>
      </c>
      <c r="AX6" s="15">
        <v>2642</v>
      </c>
      <c r="AY6" s="15">
        <v>3101</v>
      </c>
      <c r="AZ6" s="15">
        <v>3165</v>
      </c>
      <c r="BA6" s="15">
        <v>2922</v>
      </c>
      <c r="BB6" s="15">
        <v>2276</v>
      </c>
      <c r="BC6" s="15">
        <v>2440</v>
      </c>
      <c r="BD6" s="15">
        <v>2346</v>
      </c>
      <c r="BE6" s="15">
        <v>2072</v>
      </c>
      <c r="BF6" s="15">
        <v>2162</v>
      </c>
      <c r="BG6" s="15">
        <v>2265</v>
      </c>
      <c r="BH6" s="15">
        <v>2062</v>
      </c>
      <c r="BI6" s="15">
        <v>2319</v>
      </c>
      <c r="BJ6" s="15">
        <v>2128</v>
      </c>
      <c r="BK6" s="15">
        <v>1604</v>
      </c>
      <c r="BL6" s="15">
        <v>2139</v>
      </c>
      <c r="BM6" s="15">
        <v>2371</v>
      </c>
      <c r="BN6" s="15">
        <v>2106</v>
      </c>
      <c r="BO6" s="15">
        <v>2085</v>
      </c>
      <c r="BP6" s="15">
        <v>1089</v>
      </c>
      <c r="BQ6" s="15">
        <v>996</v>
      </c>
      <c r="BR6" s="15">
        <v>987</v>
      </c>
      <c r="BS6" s="15">
        <v>618</v>
      </c>
      <c r="BT6" s="15">
        <v>351</v>
      </c>
      <c r="BU6" s="15">
        <v>197</v>
      </c>
      <c r="BV6" s="15">
        <v>198</v>
      </c>
      <c r="BW6" s="15">
        <v>432</v>
      </c>
      <c r="BX6" s="15">
        <v>319</v>
      </c>
      <c r="BY6" s="15">
        <v>439</v>
      </c>
      <c r="BZ6" s="15">
        <v>1332</v>
      </c>
      <c r="CA6" s="15">
        <v>3177</v>
      </c>
      <c r="CB6" s="15">
        <v>4012</v>
      </c>
      <c r="CC6" s="15">
        <v>3587</v>
      </c>
      <c r="CD6" s="15">
        <v>2975</v>
      </c>
      <c r="CE6" s="15">
        <v>4352</v>
      </c>
      <c r="CF6" s="15">
        <v>4763</v>
      </c>
      <c r="CG6" s="15">
        <v>4423</v>
      </c>
      <c r="CH6" s="15">
        <v>4650</v>
      </c>
      <c r="CI6" s="15">
        <v>4131</v>
      </c>
      <c r="CJ6" s="15">
        <v>3847</v>
      </c>
      <c r="CK6" s="15">
        <v>3234</v>
      </c>
      <c r="CL6" s="15">
        <v>2612</v>
      </c>
      <c r="CM6" s="15">
        <v>2008</v>
      </c>
      <c r="CN6" s="15">
        <v>1613</v>
      </c>
      <c r="CO6" s="15">
        <v>1722</v>
      </c>
      <c r="CP6" s="15">
        <v>1809</v>
      </c>
      <c r="CQ6" s="15">
        <v>1782</v>
      </c>
      <c r="CR6" s="15"/>
    </row>
    <row r="7" spans="1:96" x14ac:dyDescent="0.2">
      <c r="A7" s="15" t="s">
        <v>118</v>
      </c>
      <c r="B7" s="15">
        <v>1784.1</v>
      </c>
      <c r="C7" s="15">
        <v>1659.9</v>
      </c>
      <c r="D7" s="15">
        <v>1814.3</v>
      </c>
      <c r="E7" s="15">
        <v>1807.1</v>
      </c>
      <c r="F7" s="15">
        <v>2028</v>
      </c>
      <c r="G7" s="15">
        <v>1890.7</v>
      </c>
      <c r="H7" s="15">
        <v>1949.4</v>
      </c>
      <c r="I7" s="15">
        <v>2083.9</v>
      </c>
      <c r="J7" s="15">
        <v>2085.5</v>
      </c>
      <c r="K7" s="15">
        <v>2010.4</v>
      </c>
      <c r="L7" s="15">
        <v>2033.9</v>
      </c>
      <c r="M7" s="15">
        <v>2120.1999999999998</v>
      </c>
      <c r="N7" s="15">
        <v>2175.6999999999998</v>
      </c>
      <c r="O7" s="15">
        <v>2125.8000000000002</v>
      </c>
      <c r="P7" s="15">
        <v>2304.9</v>
      </c>
      <c r="Q7" s="15">
        <v>2262.1</v>
      </c>
      <c r="R7" s="15">
        <v>2390.6</v>
      </c>
      <c r="S7" s="15">
        <v>2166.1999999999998</v>
      </c>
      <c r="T7" s="15">
        <v>2351.6</v>
      </c>
      <c r="U7" s="15">
        <v>2395.9</v>
      </c>
      <c r="V7" s="15">
        <v>2569.1</v>
      </c>
      <c r="W7" s="15">
        <v>2387.6</v>
      </c>
      <c r="X7" s="15">
        <v>2532</v>
      </c>
      <c r="Y7" s="15">
        <v>2494.6999999999998</v>
      </c>
      <c r="Z7" s="15">
        <v>2774.1</v>
      </c>
      <c r="AA7" s="15">
        <v>2617.1</v>
      </c>
      <c r="AB7" s="15">
        <v>2775.5</v>
      </c>
      <c r="AC7" s="15">
        <v>2795.3</v>
      </c>
      <c r="AD7" s="15">
        <v>3035.4</v>
      </c>
      <c r="AE7" s="15">
        <v>2737.2</v>
      </c>
      <c r="AF7" s="15">
        <v>2892.4</v>
      </c>
      <c r="AG7" s="15">
        <v>2883.9</v>
      </c>
      <c r="AH7" s="15">
        <v>2835.3</v>
      </c>
      <c r="AI7" s="15">
        <v>2716.5</v>
      </c>
      <c r="AJ7" s="15">
        <v>2833.8</v>
      </c>
      <c r="AK7" s="15">
        <v>2649.8</v>
      </c>
      <c r="AL7" s="15">
        <v>2791</v>
      </c>
      <c r="AM7" s="15">
        <v>2792</v>
      </c>
      <c r="AN7" s="15"/>
      <c r="AO7" s="15">
        <v>3138</v>
      </c>
      <c r="AP7" s="15">
        <v>3279</v>
      </c>
      <c r="AQ7" s="15">
        <v>3103</v>
      </c>
      <c r="AR7" s="15">
        <v>3296</v>
      </c>
      <c r="AS7" s="15">
        <v>3132</v>
      </c>
      <c r="AT7" s="15">
        <v>3431</v>
      </c>
      <c r="AU7" s="15">
        <v>3188</v>
      </c>
      <c r="AV7" s="15">
        <v>3232</v>
      </c>
      <c r="AW7" s="15">
        <v>3117</v>
      </c>
      <c r="AX7" s="15">
        <v>3207</v>
      </c>
      <c r="AY7" s="15">
        <v>3208</v>
      </c>
      <c r="AZ7" s="15">
        <v>3355</v>
      </c>
      <c r="BA7" s="15">
        <v>3434</v>
      </c>
      <c r="BB7" s="15">
        <v>3587</v>
      </c>
      <c r="BC7" s="15">
        <v>3457</v>
      </c>
      <c r="BD7" s="15">
        <v>3294</v>
      </c>
      <c r="BE7" s="15">
        <v>3358</v>
      </c>
      <c r="BF7" s="15">
        <v>3288</v>
      </c>
      <c r="BG7" s="15">
        <v>3437</v>
      </c>
      <c r="BH7" s="15">
        <v>3368</v>
      </c>
      <c r="BI7" s="15">
        <v>3241</v>
      </c>
      <c r="BJ7" s="15">
        <v>3526</v>
      </c>
      <c r="BK7" s="15">
        <v>3478</v>
      </c>
      <c r="BL7" s="15">
        <v>3752</v>
      </c>
      <c r="BM7" s="15">
        <v>3677</v>
      </c>
      <c r="BN7" s="15">
        <v>3871</v>
      </c>
      <c r="BO7" s="15">
        <v>3613</v>
      </c>
      <c r="BP7" s="15">
        <v>3792</v>
      </c>
      <c r="BQ7" s="15">
        <v>3498</v>
      </c>
      <c r="BR7" s="15">
        <v>4330</v>
      </c>
      <c r="BS7" s="15">
        <v>4346</v>
      </c>
      <c r="BT7" s="15">
        <v>4549</v>
      </c>
      <c r="BU7" s="15">
        <v>4272</v>
      </c>
      <c r="BV7" s="15">
        <v>4656</v>
      </c>
      <c r="BW7" s="15">
        <v>4792</v>
      </c>
      <c r="BX7" s="15">
        <v>4473</v>
      </c>
      <c r="BY7" s="15">
        <v>2749</v>
      </c>
      <c r="BZ7" s="15">
        <v>3813</v>
      </c>
      <c r="CA7" s="15">
        <v>3713</v>
      </c>
      <c r="CB7" s="15">
        <v>3669</v>
      </c>
      <c r="CC7" s="15">
        <v>4463</v>
      </c>
      <c r="CD7" s="15">
        <v>4341</v>
      </c>
      <c r="CE7" s="15">
        <v>3746</v>
      </c>
      <c r="CF7" s="15">
        <v>3827</v>
      </c>
      <c r="CG7" s="15">
        <v>4667</v>
      </c>
      <c r="CH7" s="15">
        <v>4960</v>
      </c>
      <c r="CI7" s="15">
        <v>5437</v>
      </c>
      <c r="CJ7" s="15">
        <v>4513</v>
      </c>
      <c r="CK7" s="15">
        <v>4131</v>
      </c>
      <c r="CL7" s="15">
        <v>4749</v>
      </c>
      <c r="CM7" s="15">
        <v>4782</v>
      </c>
      <c r="CN7" s="15">
        <v>4526</v>
      </c>
      <c r="CO7" s="15">
        <v>4427</v>
      </c>
      <c r="CP7" s="15">
        <v>4764</v>
      </c>
      <c r="CQ7" s="15">
        <v>5302</v>
      </c>
      <c r="CR7" s="15"/>
    </row>
    <row r="8" spans="1:96" x14ac:dyDescent="0.2">
      <c r="A8" s="15" t="s">
        <v>119</v>
      </c>
      <c r="B8" s="15">
        <v>1486.8</v>
      </c>
      <c r="C8" s="15">
        <v>1435.8</v>
      </c>
      <c r="D8" s="15">
        <v>1432.6</v>
      </c>
      <c r="E8" s="15">
        <v>1373.8</v>
      </c>
      <c r="F8" s="15">
        <v>1424.8</v>
      </c>
      <c r="G8" s="15">
        <v>1386.9</v>
      </c>
      <c r="H8" s="15">
        <v>1519.2</v>
      </c>
      <c r="I8" s="15">
        <v>1514.9</v>
      </c>
      <c r="J8" s="15">
        <v>1480.5</v>
      </c>
      <c r="K8" s="15">
        <v>1592</v>
      </c>
      <c r="L8" s="15">
        <v>1667.6</v>
      </c>
      <c r="M8" s="15">
        <v>1650.2</v>
      </c>
      <c r="N8" s="15">
        <v>1645.8</v>
      </c>
      <c r="O8" s="15">
        <v>1692.4</v>
      </c>
      <c r="P8" s="15">
        <v>1727</v>
      </c>
      <c r="Q8" s="15">
        <v>1811.1</v>
      </c>
      <c r="R8" s="15">
        <v>1850.6</v>
      </c>
      <c r="S8" s="15">
        <v>1892.7</v>
      </c>
      <c r="T8" s="15">
        <v>2034.2</v>
      </c>
      <c r="U8" s="15">
        <v>2076.6999999999998</v>
      </c>
      <c r="V8" s="15">
        <v>2134.3000000000002</v>
      </c>
      <c r="W8" s="15">
        <v>2167.1999999999998</v>
      </c>
      <c r="X8" s="15">
        <v>2167.8000000000002</v>
      </c>
      <c r="Y8" s="15">
        <v>2121.9</v>
      </c>
      <c r="Z8" s="15">
        <v>2154.9</v>
      </c>
      <c r="AA8" s="15">
        <v>2223.6999999999998</v>
      </c>
      <c r="AB8" s="15">
        <v>2390.9</v>
      </c>
      <c r="AC8" s="15">
        <v>2438.4</v>
      </c>
      <c r="AD8" s="15">
        <v>2453.9</v>
      </c>
      <c r="AE8" s="15">
        <v>2419.1</v>
      </c>
      <c r="AF8" s="15">
        <v>2466.6</v>
      </c>
      <c r="AG8" s="15">
        <v>2357</v>
      </c>
      <c r="AH8" s="15">
        <v>2288.4</v>
      </c>
      <c r="AI8" s="15">
        <v>2176.3000000000002</v>
      </c>
      <c r="AJ8" s="15">
        <v>2150.3000000000002</v>
      </c>
      <c r="AK8" s="15">
        <v>2040.8</v>
      </c>
      <c r="AL8" s="15">
        <v>2210</v>
      </c>
      <c r="AM8" s="15">
        <v>2348</v>
      </c>
      <c r="AN8" s="15"/>
      <c r="AO8" s="15">
        <v>2715</v>
      </c>
      <c r="AP8" s="15">
        <v>3107</v>
      </c>
      <c r="AQ8" s="15">
        <v>3164</v>
      </c>
      <c r="AR8" s="15">
        <v>3356</v>
      </c>
      <c r="AS8" s="15">
        <v>3222</v>
      </c>
      <c r="AT8" s="15">
        <v>3411</v>
      </c>
      <c r="AU8" s="15">
        <v>3318</v>
      </c>
      <c r="AV8" s="15">
        <v>3329</v>
      </c>
      <c r="AW8" s="15">
        <v>3484</v>
      </c>
      <c r="AX8" s="15">
        <v>3472</v>
      </c>
      <c r="AY8" s="15">
        <v>3695</v>
      </c>
      <c r="AZ8" s="15">
        <v>3825</v>
      </c>
      <c r="BA8" s="15">
        <v>3947</v>
      </c>
      <c r="BB8" s="15">
        <v>4030</v>
      </c>
      <c r="BC8" s="15">
        <v>4150</v>
      </c>
      <c r="BD8" s="15">
        <v>4246</v>
      </c>
      <c r="BE8" s="15">
        <v>4337</v>
      </c>
      <c r="BF8" s="15">
        <v>4414</v>
      </c>
      <c r="BG8" s="15">
        <v>4600</v>
      </c>
      <c r="BH8" s="15">
        <v>4590</v>
      </c>
      <c r="BI8" s="15">
        <v>4838</v>
      </c>
      <c r="BJ8" s="15">
        <v>4896</v>
      </c>
      <c r="BK8" s="15">
        <v>5033</v>
      </c>
      <c r="BL8" s="15">
        <v>4932</v>
      </c>
      <c r="BM8" s="15">
        <v>5055</v>
      </c>
      <c r="BN8" s="15">
        <v>5211</v>
      </c>
      <c r="BO8" s="15">
        <v>5326</v>
      </c>
      <c r="BP8" s="15">
        <v>5366</v>
      </c>
      <c r="BQ8" s="15">
        <v>5261</v>
      </c>
      <c r="BR8" s="15">
        <v>5227</v>
      </c>
      <c r="BS8" s="15">
        <v>5388</v>
      </c>
      <c r="BT8" s="15">
        <v>5415</v>
      </c>
      <c r="BU8" s="15">
        <v>5622</v>
      </c>
      <c r="BV8" s="15">
        <v>5835</v>
      </c>
      <c r="BW8" s="15">
        <v>6199</v>
      </c>
      <c r="BX8" s="15">
        <v>5807</v>
      </c>
      <c r="BY8" s="15">
        <v>7367</v>
      </c>
      <c r="BZ8" s="15">
        <v>6705</v>
      </c>
      <c r="CA8" s="15">
        <v>6090</v>
      </c>
      <c r="CB8" s="15">
        <v>6693</v>
      </c>
      <c r="CC8" s="15">
        <v>6854</v>
      </c>
      <c r="CD8" s="15">
        <v>6699</v>
      </c>
      <c r="CE8" s="15">
        <v>6506</v>
      </c>
      <c r="CF8" s="15">
        <v>7700</v>
      </c>
      <c r="CG8" s="15">
        <v>8420</v>
      </c>
      <c r="CH8" s="15">
        <v>9662</v>
      </c>
      <c r="CI8" s="15">
        <v>9326</v>
      </c>
      <c r="CJ8" s="15">
        <v>8905</v>
      </c>
      <c r="CK8" s="15">
        <v>8454</v>
      </c>
      <c r="CL8" s="15">
        <v>8698</v>
      </c>
      <c r="CM8" s="15">
        <v>7979</v>
      </c>
      <c r="CN8" s="15">
        <v>7726</v>
      </c>
      <c r="CO8" s="15">
        <v>7519</v>
      </c>
      <c r="CP8" s="15">
        <v>8253</v>
      </c>
      <c r="CQ8" s="15">
        <v>7981</v>
      </c>
      <c r="CR8" s="15"/>
    </row>
    <row r="9" spans="1:96" x14ac:dyDescent="0.2">
      <c r="A9" s="15" t="s">
        <v>120</v>
      </c>
      <c r="B9" s="19">
        <v>345.2</v>
      </c>
      <c r="C9" s="19">
        <v>343.4</v>
      </c>
      <c r="D9" s="19">
        <v>354.2</v>
      </c>
      <c r="E9" s="19">
        <v>401.3</v>
      </c>
      <c r="F9" s="19">
        <v>421.5</v>
      </c>
      <c r="G9" s="19">
        <v>378.9</v>
      </c>
      <c r="H9" s="19">
        <v>435.2</v>
      </c>
      <c r="I9" s="19">
        <v>554.29999999999995</v>
      </c>
      <c r="J9" s="19">
        <v>484.4</v>
      </c>
      <c r="K9" s="19">
        <v>449.5</v>
      </c>
      <c r="L9" s="19">
        <v>583.4</v>
      </c>
      <c r="M9" s="19">
        <v>529.4</v>
      </c>
      <c r="N9" s="19">
        <v>502.1</v>
      </c>
      <c r="O9" s="19">
        <v>574.5</v>
      </c>
      <c r="P9" s="19">
        <v>526</v>
      </c>
      <c r="Q9" s="19">
        <v>453.2</v>
      </c>
      <c r="R9" s="19">
        <v>532</v>
      </c>
      <c r="S9" s="19">
        <v>583.1</v>
      </c>
      <c r="T9" s="19">
        <v>651.79999999999995</v>
      </c>
      <c r="U9" s="19">
        <v>583.4</v>
      </c>
      <c r="V9" s="19">
        <v>571.1</v>
      </c>
      <c r="W9" s="19">
        <v>747.5</v>
      </c>
      <c r="X9" s="19">
        <v>670.6</v>
      </c>
      <c r="Y9" s="19">
        <v>612.9</v>
      </c>
      <c r="Z9" s="19">
        <v>621.20000000000005</v>
      </c>
      <c r="AA9" s="19">
        <v>775.1</v>
      </c>
      <c r="AB9" s="19">
        <v>811.7</v>
      </c>
      <c r="AC9" s="19">
        <v>829.5</v>
      </c>
      <c r="AD9" s="19">
        <v>863.6</v>
      </c>
      <c r="AE9" s="19">
        <v>1037.5999999999999</v>
      </c>
      <c r="AF9" s="19">
        <v>1035.4000000000001</v>
      </c>
      <c r="AG9" s="19">
        <v>1038</v>
      </c>
      <c r="AH9" s="19">
        <v>853.4</v>
      </c>
      <c r="AI9" s="19">
        <v>862.8</v>
      </c>
      <c r="AJ9" s="19">
        <v>1065</v>
      </c>
      <c r="AK9" s="19">
        <v>1122.7</v>
      </c>
      <c r="AL9" s="19">
        <v>842</v>
      </c>
      <c r="AM9" s="19">
        <v>987</v>
      </c>
      <c r="AN9" s="19"/>
      <c r="AO9" s="19">
        <v>906</v>
      </c>
      <c r="AP9" s="19">
        <v>953</v>
      </c>
      <c r="AQ9" s="19">
        <v>1093</v>
      </c>
      <c r="AR9" s="19">
        <v>1083</v>
      </c>
      <c r="AS9" s="19">
        <v>1734</v>
      </c>
      <c r="AT9" s="19">
        <v>1027</v>
      </c>
      <c r="AU9" s="19">
        <v>1404</v>
      </c>
      <c r="AV9" s="19">
        <v>1186</v>
      </c>
      <c r="AW9" s="19">
        <v>1064</v>
      </c>
      <c r="AX9" s="19">
        <v>1361</v>
      </c>
      <c r="AY9" s="19">
        <v>1517</v>
      </c>
      <c r="AZ9" s="19">
        <v>1201</v>
      </c>
      <c r="BA9" s="19">
        <v>1173</v>
      </c>
      <c r="BB9" s="19">
        <v>1344</v>
      </c>
      <c r="BC9" s="19">
        <v>1713</v>
      </c>
      <c r="BD9" s="19">
        <v>2306</v>
      </c>
      <c r="BE9" s="19">
        <v>1968</v>
      </c>
      <c r="BF9" s="19">
        <v>2128</v>
      </c>
      <c r="BG9" s="19">
        <v>2602</v>
      </c>
      <c r="BH9" s="19">
        <v>2192</v>
      </c>
      <c r="BI9" s="19">
        <v>1489</v>
      </c>
      <c r="BJ9" s="19">
        <v>1380</v>
      </c>
      <c r="BK9" s="19">
        <v>1557</v>
      </c>
      <c r="BL9" s="19">
        <v>1361</v>
      </c>
      <c r="BM9" s="19">
        <v>1150</v>
      </c>
      <c r="BN9" s="19">
        <v>1591</v>
      </c>
      <c r="BO9" s="19">
        <v>1254</v>
      </c>
      <c r="BP9" s="19">
        <v>1446</v>
      </c>
      <c r="BQ9" s="19">
        <v>1130</v>
      </c>
      <c r="BR9" s="19">
        <v>1675</v>
      </c>
      <c r="BS9" s="19">
        <v>1791</v>
      </c>
      <c r="BT9" s="19">
        <v>1786</v>
      </c>
      <c r="BU9" s="19">
        <v>1968</v>
      </c>
      <c r="BV9" s="19">
        <v>2093</v>
      </c>
      <c r="BW9" s="19">
        <v>1876</v>
      </c>
      <c r="BX9" s="19">
        <v>2282</v>
      </c>
      <c r="BY9" s="19">
        <v>1653</v>
      </c>
      <c r="BZ9" s="19">
        <v>1939</v>
      </c>
      <c r="CA9" s="19">
        <v>1992</v>
      </c>
      <c r="CB9" s="19">
        <v>1810</v>
      </c>
      <c r="CC9" s="19">
        <v>1498</v>
      </c>
      <c r="CD9" s="19">
        <v>1655</v>
      </c>
      <c r="CE9" s="19">
        <v>1822</v>
      </c>
      <c r="CF9" s="19">
        <v>1968</v>
      </c>
      <c r="CG9" s="19">
        <v>2129</v>
      </c>
      <c r="CH9" s="19">
        <v>2379</v>
      </c>
      <c r="CI9" s="19">
        <v>2063</v>
      </c>
      <c r="CJ9" s="19">
        <v>1815</v>
      </c>
      <c r="CK9" s="19">
        <v>1942</v>
      </c>
      <c r="CL9" s="19">
        <v>2013</v>
      </c>
      <c r="CM9" s="19">
        <v>1943</v>
      </c>
      <c r="CN9" s="19">
        <v>1928</v>
      </c>
      <c r="CO9" s="19">
        <v>1854</v>
      </c>
      <c r="CP9" s="19">
        <v>1729</v>
      </c>
      <c r="CQ9" s="19">
        <v>1936</v>
      </c>
      <c r="CR9" s="19"/>
    </row>
    <row r="10" spans="1:96" x14ac:dyDescent="0.2">
      <c r="A10" s="15" t="s">
        <v>121</v>
      </c>
      <c r="B10" s="15">
        <v>3981</v>
      </c>
      <c r="C10" s="15">
        <v>3898.9</v>
      </c>
      <c r="D10" s="15">
        <v>3950.7</v>
      </c>
      <c r="E10" s="15">
        <v>4157.7</v>
      </c>
      <c r="F10" s="15">
        <v>4304.3</v>
      </c>
      <c r="G10" s="15">
        <v>4212.3</v>
      </c>
      <c r="H10" s="15">
        <v>4347</v>
      </c>
      <c r="I10" s="15">
        <v>4787.1000000000004</v>
      </c>
      <c r="J10" s="15">
        <v>5048.2</v>
      </c>
      <c r="K10" s="15">
        <v>5020.8</v>
      </c>
      <c r="L10" s="15">
        <v>5199.6000000000004</v>
      </c>
      <c r="M10" s="15">
        <v>5528.6</v>
      </c>
      <c r="N10" s="15">
        <v>5621.1</v>
      </c>
      <c r="O10" s="15">
        <v>6050.7</v>
      </c>
      <c r="P10" s="15">
        <v>6198.7</v>
      </c>
      <c r="Q10" s="15">
        <v>6351.1</v>
      </c>
      <c r="R10" s="15">
        <v>6666.3</v>
      </c>
      <c r="S10" s="15">
        <v>6696.5</v>
      </c>
      <c r="T10" s="15">
        <v>7044.7</v>
      </c>
      <c r="U10" s="15">
        <v>7359</v>
      </c>
      <c r="V10" s="15">
        <v>6999.1</v>
      </c>
      <c r="W10" s="15">
        <v>7209.6</v>
      </c>
      <c r="X10" s="15">
        <v>7640.1</v>
      </c>
      <c r="Y10" s="15">
        <v>8076.5</v>
      </c>
      <c r="Z10" s="15">
        <v>8341.5</v>
      </c>
      <c r="AA10" s="15">
        <v>8687.4</v>
      </c>
      <c r="AB10" s="15">
        <v>8904.7000000000007</v>
      </c>
      <c r="AC10" s="15">
        <v>8839.2999999999993</v>
      </c>
      <c r="AD10" s="15">
        <v>8944.6</v>
      </c>
      <c r="AE10" s="15">
        <v>8923.4</v>
      </c>
      <c r="AF10" s="15">
        <v>8998.6</v>
      </c>
      <c r="AG10" s="15">
        <v>9734</v>
      </c>
      <c r="AH10" s="15">
        <v>9606.9</v>
      </c>
      <c r="AI10" s="15">
        <v>9765.6</v>
      </c>
      <c r="AJ10" s="15">
        <v>10088</v>
      </c>
      <c r="AK10" s="15">
        <v>10959.2</v>
      </c>
      <c r="AL10" s="15">
        <v>10531</v>
      </c>
      <c r="AM10" s="15">
        <v>10916</v>
      </c>
      <c r="AN10" s="15"/>
      <c r="AO10" s="15">
        <v>11297</v>
      </c>
      <c r="AP10" s="15">
        <v>11039</v>
      </c>
      <c r="AQ10" s="15">
        <v>10725</v>
      </c>
      <c r="AR10" s="15">
        <v>10932</v>
      </c>
      <c r="AS10" s="15">
        <v>11845</v>
      </c>
      <c r="AT10" s="15">
        <v>11136</v>
      </c>
      <c r="AU10" s="15">
        <v>11435</v>
      </c>
      <c r="AV10" s="15">
        <v>11789</v>
      </c>
      <c r="AW10" s="15">
        <v>13630</v>
      </c>
      <c r="AX10" s="15">
        <v>13618</v>
      </c>
      <c r="AY10" s="15">
        <v>13607</v>
      </c>
      <c r="AZ10" s="15">
        <v>13410</v>
      </c>
      <c r="BA10" s="15">
        <v>13696</v>
      </c>
      <c r="BB10" s="15">
        <v>13540</v>
      </c>
      <c r="BC10" s="15">
        <v>14033</v>
      </c>
      <c r="BD10" s="15">
        <v>15207</v>
      </c>
      <c r="BE10" s="15">
        <v>15587</v>
      </c>
      <c r="BF10" s="15">
        <v>15238</v>
      </c>
      <c r="BG10" s="15">
        <v>16755</v>
      </c>
      <c r="BH10" s="15">
        <v>15256</v>
      </c>
      <c r="BI10" s="15">
        <v>15025</v>
      </c>
      <c r="BJ10" s="15">
        <v>14589</v>
      </c>
      <c r="BK10" s="15">
        <v>16011</v>
      </c>
      <c r="BL10" s="15">
        <v>16205</v>
      </c>
      <c r="BM10" s="15">
        <v>16061</v>
      </c>
      <c r="BN10" s="15">
        <v>16192</v>
      </c>
      <c r="BO10" s="15">
        <v>16582</v>
      </c>
      <c r="BP10" s="15">
        <v>15355</v>
      </c>
      <c r="BQ10" s="15">
        <v>15134</v>
      </c>
      <c r="BR10" s="15">
        <v>15501</v>
      </c>
      <c r="BS10" s="15">
        <v>15566</v>
      </c>
      <c r="BT10" s="15">
        <v>15796</v>
      </c>
      <c r="BU10" s="15">
        <v>16525</v>
      </c>
      <c r="BV10" s="15">
        <v>16228</v>
      </c>
      <c r="BW10" s="15">
        <v>16369</v>
      </c>
      <c r="BX10" s="15">
        <v>15744</v>
      </c>
      <c r="BY10" s="15">
        <v>20556</v>
      </c>
      <c r="BZ10" s="15">
        <v>21937</v>
      </c>
      <c r="CA10" s="15">
        <v>23607</v>
      </c>
      <c r="CB10" s="15">
        <v>24700</v>
      </c>
      <c r="CC10" s="15">
        <v>26291</v>
      </c>
      <c r="CD10" s="15">
        <v>26390</v>
      </c>
      <c r="CE10" s="15">
        <v>27177</v>
      </c>
      <c r="CF10" s="15">
        <v>26962</v>
      </c>
      <c r="CG10" s="15">
        <v>28213</v>
      </c>
      <c r="CH10" s="15">
        <v>28877</v>
      </c>
      <c r="CI10" s="15">
        <v>27447</v>
      </c>
      <c r="CJ10" s="15">
        <v>26035</v>
      </c>
      <c r="CK10" s="15">
        <v>25202</v>
      </c>
      <c r="CL10" s="15">
        <v>24250</v>
      </c>
      <c r="CM10" s="15">
        <v>24631</v>
      </c>
      <c r="CN10" s="15">
        <v>24753</v>
      </c>
      <c r="CO10" s="15">
        <v>25382</v>
      </c>
      <c r="CP10" s="15">
        <v>25040</v>
      </c>
      <c r="CQ10" s="15">
        <v>24980</v>
      </c>
      <c r="CR10" s="15"/>
    </row>
    <row r="11" spans="1:96" x14ac:dyDescent="0.2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</row>
    <row r="12" spans="1:96" x14ac:dyDescent="0.2">
      <c r="A12" s="15" t="s">
        <v>122</v>
      </c>
      <c r="B12" s="15">
        <v>2630.1</v>
      </c>
      <c r="C12" s="15">
        <v>2648.8</v>
      </c>
      <c r="D12" s="15">
        <v>2646.9</v>
      </c>
      <c r="E12" s="15">
        <v>2741.7</v>
      </c>
      <c r="F12" s="15">
        <v>2814.9</v>
      </c>
      <c r="G12" s="15">
        <v>2822.9</v>
      </c>
      <c r="H12" s="15">
        <v>2906.2</v>
      </c>
      <c r="I12" s="15">
        <v>1620.8</v>
      </c>
      <c r="J12" s="15">
        <v>2957</v>
      </c>
      <c r="K12" s="15">
        <v>3082.1</v>
      </c>
      <c r="L12" s="15">
        <v>3162.8</v>
      </c>
      <c r="M12" s="15">
        <v>3183.4</v>
      </c>
      <c r="N12" s="15">
        <v>3177</v>
      </c>
      <c r="O12" s="15">
        <v>3294.5</v>
      </c>
      <c r="P12" s="15">
        <v>3305.5</v>
      </c>
      <c r="Q12" s="15">
        <v>3179.2</v>
      </c>
      <c r="R12" s="15">
        <v>3186.5</v>
      </c>
      <c r="S12" s="15">
        <v>3216.6</v>
      </c>
      <c r="T12" s="15">
        <v>3283.2</v>
      </c>
      <c r="U12" s="15">
        <v>3408.3</v>
      </c>
      <c r="V12" s="15">
        <v>3451.1</v>
      </c>
      <c r="W12" s="15">
        <v>3548.4</v>
      </c>
      <c r="X12" s="15">
        <v>3568.9</v>
      </c>
      <c r="Y12" s="15">
        <v>3619.1</v>
      </c>
      <c r="Z12" s="15">
        <v>3732.5</v>
      </c>
      <c r="AA12" s="15">
        <v>3907.8</v>
      </c>
      <c r="AB12" s="15">
        <v>4009.7</v>
      </c>
      <c r="AC12" s="15">
        <v>4103</v>
      </c>
      <c r="AD12" s="15">
        <v>4111</v>
      </c>
      <c r="AE12" s="15">
        <v>4109.3999999999996</v>
      </c>
      <c r="AF12" s="15">
        <v>4150.8</v>
      </c>
      <c r="AG12" s="15">
        <v>4255.7</v>
      </c>
      <c r="AH12" s="15">
        <v>4373.8</v>
      </c>
      <c r="AI12" s="15">
        <v>4502.5</v>
      </c>
      <c r="AJ12" s="15">
        <v>4437.2</v>
      </c>
      <c r="AK12" s="15">
        <v>4389.8</v>
      </c>
      <c r="AL12" s="15">
        <v>4535</v>
      </c>
      <c r="AM12" s="15">
        <v>4641</v>
      </c>
      <c r="AN12" s="15"/>
      <c r="AO12" s="15">
        <v>4906</v>
      </c>
      <c r="AP12" s="15">
        <v>5034</v>
      </c>
      <c r="AQ12" s="15">
        <v>5064</v>
      </c>
      <c r="AR12" s="15">
        <v>5172</v>
      </c>
      <c r="AS12" s="15">
        <v>5057</v>
      </c>
      <c r="AT12" s="15">
        <v>5359</v>
      </c>
      <c r="AU12" s="15">
        <v>5310</v>
      </c>
      <c r="AV12" s="15">
        <v>5370</v>
      </c>
      <c r="AW12" s="15">
        <v>5500</v>
      </c>
      <c r="AX12" s="15">
        <v>2557</v>
      </c>
      <c r="AY12" s="15">
        <v>2645</v>
      </c>
      <c r="AZ12" s="15">
        <v>2736</v>
      </c>
      <c r="BA12" s="15">
        <v>6220</v>
      </c>
      <c r="BB12" s="15">
        <v>2895</v>
      </c>
      <c r="BC12" s="15">
        <v>2927</v>
      </c>
      <c r="BD12" s="15">
        <v>2862</v>
      </c>
      <c r="BE12" s="15">
        <v>6352</v>
      </c>
      <c r="BF12" s="15">
        <v>3112</v>
      </c>
      <c r="BG12" s="15">
        <v>3235</v>
      </c>
      <c r="BH12" s="15">
        <v>3329</v>
      </c>
      <c r="BI12" s="15">
        <v>7038</v>
      </c>
      <c r="BJ12" s="15">
        <v>3572</v>
      </c>
      <c r="BK12" s="15">
        <v>3566</v>
      </c>
      <c r="BL12" s="15">
        <v>3793</v>
      </c>
      <c r="BM12" s="15">
        <v>7958</v>
      </c>
      <c r="BN12" s="15">
        <v>4086</v>
      </c>
      <c r="BO12" s="15">
        <v>4117</v>
      </c>
      <c r="BP12" s="15">
        <v>4298</v>
      </c>
      <c r="BQ12" s="15">
        <v>8891</v>
      </c>
      <c r="BR12" s="15">
        <v>4487</v>
      </c>
      <c r="BS12" s="15">
        <v>4588</v>
      </c>
      <c r="BT12" s="15">
        <v>4688</v>
      </c>
      <c r="BU12" s="15">
        <v>9469</v>
      </c>
      <c r="BV12" s="15">
        <v>7447</v>
      </c>
      <c r="BW12" s="15">
        <v>7550</v>
      </c>
      <c r="BX12" s="15">
        <v>7690</v>
      </c>
      <c r="BY12" s="15">
        <v>12758</v>
      </c>
      <c r="BZ12" s="15">
        <v>8127</v>
      </c>
      <c r="CA12" s="15">
        <v>8045</v>
      </c>
      <c r="CB12" s="15">
        <v>8107</v>
      </c>
      <c r="CC12" s="15">
        <v>13174</v>
      </c>
      <c r="CD12" s="15">
        <v>7947</v>
      </c>
      <c r="CE12" s="15">
        <v>7829</v>
      </c>
      <c r="CF12" s="15">
        <v>7765</v>
      </c>
      <c r="CG12" s="15">
        <v>13023</v>
      </c>
      <c r="CH12" s="15">
        <v>7658</v>
      </c>
      <c r="CI12" s="15">
        <v>7663</v>
      </c>
      <c r="CJ12" s="15">
        <v>7773</v>
      </c>
      <c r="CK12" s="15">
        <v>13638</v>
      </c>
      <c r="CL12" s="15">
        <v>8048</v>
      </c>
      <c r="CM12" s="15">
        <v>8096</v>
      </c>
      <c r="CN12" s="15">
        <v>7938</v>
      </c>
      <c r="CO12" s="15">
        <v>13632</v>
      </c>
      <c r="CP12" s="15">
        <v>7740</v>
      </c>
      <c r="CQ12" s="15">
        <v>7593</v>
      </c>
      <c r="CR12" s="15"/>
    </row>
    <row r="13" spans="1:96" x14ac:dyDescent="0.2">
      <c r="A13" s="15" t="s">
        <v>123</v>
      </c>
      <c r="B13" s="19">
        <v>-991.5</v>
      </c>
      <c r="C13" s="19">
        <v>-1021.8</v>
      </c>
      <c r="D13" s="19">
        <v>-1059.8</v>
      </c>
      <c r="E13" s="19">
        <v>-1127.2</v>
      </c>
      <c r="F13" s="19">
        <v>-1189.0999999999999</v>
      </c>
      <c r="G13" s="19">
        <v>-1221</v>
      </c>
      <c r="H13" s="19">
        <v>-1291.0999999999999</v>
      </c>
      <c r="I13" s="19"/>
      <c r="J13" s="19">
        <v>-1393.1</v>
      </c>
      <c r="K13" s="19">
        <v>-1476.1</v>
      </c>
      <c r="L13" s="19">
        <v>-1551.4</v>
      </c>
      <c r="M13" s="19">
        <v>-1571.6</v>
      </c>
      <c r="N13" s="19">
        <v>-1598.2</v>
      </c>
      <c r="O13" s="19">
        <v>-1671</v>
      </c>
      <c r="P13" s="19">
        <v>-1680</v>
      </c>
      <c r="Q13" s="19">
        <v>-1573.4</v>
      </c>
      <c r="R13" s="19">
        <v>-1605.3</v>
      </c>
      <c r="S13" s="19">
        <v>-1630.8</v>
      </c>
      <c r="T13" s="19">
        <v>-1684.8</v>
      </c>
      <c r="U13" s="19">
        <v>-1750.6</v>
      </c>
      <c r="V13" s="19">
        <v>-1802.4</v>
      </c>
      <c r="W13" s="19">
        <v>-1875.4</v>
      </c>
      <c r="X13" s="19">
        <v>-1914.3</v>
      </c>
      <c r="Y13" s="19">
        <v>-1940.8</v>
      </c>
      <c r="Z13" s="19">
        <v>-2014.9</v>
      </c>
      <c r="AA13" s="19">
        <v>-2119.6999999999998</v>
      </c>
      <c r="AB13" s="19">
        <v>-2189.6999999999998</v>
      </c>
      <c r="AC13" s="19">
        <v>-2211.9</v>
      </c>
      <c r="AD13" s="19">
        <v>-2236.1999999999998</v>
      </c>
      <c r="AE13" s="19">
        <v>-2208.5</v>
      </c>
      <c r="AF13" s="19">
        <v>-2256.9</v>
      </c>
      <c r="AG13" s="19">
        <v>-2298</v>
      </c>
      <c r="AH13" s="19">
        <v>-2393</v>
      </c>
      <c r="AI13" s="19">
        <v>-2478.6</v>
      </c>
      <c r="AJ13" s="19">
        <v>-2474.6</v>
      </c>
      <c r="AK13" s="19">
        <v>-2457.9</v>
      </c>
      <c r="AL13" s="19">
        <v>-2560</v>
      </c>
      <c r="AM13" s="19">
        <v>-2638</v>
      </c>
      <c r="AN13" s="19"/>
      <c r="AO13" s="19">
        <v>-2791</v>
      </c>
      <c r="AP13" s="19">
        <v>-2868</v>
      </c>
      <c r="AQ13" s="19">
        <v>-2887</v>
      </c>
      <c r="AR13" s="19">
        <v>-2967</v>
      </c>
      <c r="AS13" s="19">
        <v>-2848</v>
      </c>
      <c r="AT13" s="19">
        <v>-3068</v>
      </c>
      <c r="AU13" s="19">
        <v>-3052</v>
      </c>
      <c r="AV13" s="19">
        <v>-3110</v>
      </c>
      <c r="AW13" s="19">
        <v>-3048</v>
      </c>
      <c r="AX13" s="19"/>
      <c r="AY13" s="19"/>
      <c r="AZ13" s="19"/>
      <c r="BA13" s="19">
        <v>-3386</v>
      </c>
      <c r="BB13" s="19"/>
      <c r="BC13" s="19"/>
      <c r="BD13" s="19"/>
      <c r="BE13" s="19">
        <v>-3341</v>
      </c>
      <c r="BF13" s="19"/>
      <c r="BG13" s="19"/>
      <c r="BH13" s="19"/>
      <c r="BI13" s="19">
        <v>-3518</v>
      </c>
      <c r="BJ13" s="19"/>
      <c r="BK13" s="19"/>
      <c r="BL13" s="19"/>
      <c r="BM13" s="19">
        <v>-3969</v>
      </c>
      <c r="BN13" s="19"/>
      <c r="BO13" s="19"/>
      <c r="BP13" s="19"/>
      <c r="BQ13" s="19">
        <v>-4437</v>
      </c>
      <c r="BR13" s="19"/>
      <c r="BS13" s="19"/>
      <c r="BT13" s="19"/>
      <c r="BU13" s="19">
        <v>-4725</v>
      </c>
      <c r="BV13" s="19"/>
      <c r="BW13" s="19"/>
      <c r="BX13" s="19"/>
      <c r="BY13" s="19">
        <v>-4795</v>
      </c>
      <c r="BZ13" s="19"/>
      <c r="CA13" s="19"/>
      <c r="CB13" s="19"/>
      <c r="CC13" s="19">
        <v>-5157</v>
      </c>
      <c r="CD13" s="19"/>
      <c r="CE13" s="19"/>
      <c r="CF13" s="19"/>
      <c r="CG13" s="19">
        <v>-5306</v>
      </c>
      <c r="CH13" s="19"/>
      <c r="CI13" s="19"/>
      <c r="CJ13" s="19"/>
      <c r="CK13" s="19">
        <v>-5634</v>
      </c>
      <c r="CL13" s="19"/>
      <c r="CM13" s="19"/>
      <c r="CN13" s="19"/>
      <c r="CO13" s="19">
        <v>-5914</v>
      </c>
      <c r="CP13" s="19"/>
      <c r="CQ13" s="19"/>
      <c r="CR13" s="19"/>
    </row>
    <row r="14" spans="1:96" x14ac:dyDescent="0.2">
      <c r="A14" s="15" t="s">
        <v>124</v>
      </c>
      <c r="B14" s="15">
        <v>1638.6</v>
      </c>
      <c r="C14" s="15">
        <v>1627</v>
      </c>
      <c r="D14" s="15">
        <v>1587.1</v>
      </c>
      <c r="E14" s="15">
        <v>1614.5</v>
      </c>
      <c r="F14" s="15">
        <v>1625.8</v>
      </c>
      <c r="G14" s="15">
        <v>1601.9</v>
      </c>
      <c r="H14" s="15">
        <v>1615.1</v>
      </c>
      <c r="I14" s="15">
        <v>1620.8</v>
      </c>
      <c r="J14" s="15">
        <v>1563.9</v>
      </c>
      <c r="K14" s="15">
        <v>1606</v>
      </c>
      <c r="L14" s="15">
        <v>1611.4</v>
      </c>
      <c r="M14" s="15">
        <v>1611.8</v>
      </c>
      <c r="N14" s="15">
        <v>1578.8</v>
      </c>
      <c r="O14" s="15">
        <v>1623.5</v>
      </c>
      <c r="P14" s="15">
        <v>1625.5</v>
      </c>
      <c r="Q14" s="15">
        <v>1605.8</v>
      </c>
      <c r="R14" s="15">
        <v>1581.2</v>
      </c>
      <c r="S14" s="15">
        <v>1585.8</v>
      </c>
      <c r="T14" s="15">
        <v>1598.4</v>
      </c>
      <c r="U14" s="15">
        <v>1657.7</v>
      </c>
      <c r="V14" s="15">
        <v>1648.7</v>
      </c>
      <c r="W14" s="15">
        <v>1673</v>
      </c>
      <c r="X14" s="15">
        <v>1654.6</v>
      </c>
      <c r="Y14" s="15">
        <v>1678.3</v>
      </c>
      <c r="Z14" s="15">
        <v>1717.6</v>
      </c>
      <c r="AA14" s="15">
        <v>1788.1</v>
      </c>
      <c r="AB14" s="15">
        <v>1820</v>
      </c>
      <c r="AC14" s="15">
        <v>1891.1</v>
      </c>
      <c r="AD14" s="15">
        <v>1874.8</v>
      </c>
      <c r="AE14" s="15">
        <v>1900.9</v>
      </c>
      <c r="AF14" s="15">
        <v>1893.9</v>
      </c>
      <c r="AG14" s="15">
        <v>1957.7</v>
      </c>
      <c r="AH14" s="15">
        <v>1980.8</v>
      </c>
      <c r="AI14" s="15">
        <v>2023.9</v>
      </c>
      <c r="AJ14" s="15">
        <v>1962.6</v>
      </c>
      <c r="AK14" s="15">
        <v>1931.9</v>
      </c>
      <c r="AL14" s="15">
        <v>1975</v>
      </c>
      <c r="AM14" s="15">
        <v>2003</v>
      </c>
      <c r="AN14" s="15"/>
      <c r="AO14" s="15">
        <v>2115</v>
      </c>
      <c r="AP14" s="15">
        <v>2166</v>
      </c>
      <c r="AQ14" s="15">
        <v>2177</v>
      </c>
      <c r="AR14" s="15">
        <v>2205</v>
      </c>
      <c r="AS14" s="15">
        <v>2209</v>
      </c>
      <c r="AT14" s="15">
        <v>2291</v>
      </c>
      <c r="AU14" s="15">
        <v>2258</v>
      </c>
      <c r="AV14" s="15">
        <v>2260</v>
      </c>
      <c r="AW14" s="15">
        <v>2452</v>
      </c>
      <c r="AX14" s="15">
        <v>2557</v>
      </c>
      <c r="AY14" s="15">
        <v>2645</v>
      </c>
      <c r="AZ14" s="15">
        <v>2736</v>
      </c>
      <c r="BA14" s="15">
        <v>2834</v>
      </c>
      <c r="BB14" s="15">
        <v>2895</v>
      </c>
      <c r="BC14" s="15">
        <v>2927</v>
      </c>
      <c r="BD14" s="15">
        <v>2862</v>
      </c>
      <c r="BE14" s="15">
        <v>3011</v>
      </c>
      <c r="BF14" s="15">
        <v>3112</v>
      </c>
      <c r="BG14" s="15">
        <v>3235</v>
      </c>
      <c r="BH14" s="15">
        <v>3329</v>
      </c>
      <c r="BI14" s="15">
        <v>3520</v>
      </c>
      <c r="BJ14" s="15">
        <v>3572</v>
      </c>
      <c r="BK14" s="15">
        <v>3566</v>
      </c>
      <c r="BL14" s="15">
        <v>3793</v>
      </c>
      <c r="BM14" s="15">
        <v>3989</v>
      </c>
      <c r="BN14" s="15">
        <v>4086</v>
      </c>
      <c r="BO14" s="15">
        <v>4117</v>
      </c>
      <c r="BP14" s="15">
        <v>4298</v>
      </c>
      <c r="BQ14" s="15">
        <v>4454</v>
      </c>
      <c r="BR14" s="15">
        <v>4487</v>
      </c>
      <c r="BS14" s="15">
        <v>4588</v>
      </c>
      <c r="BT14" s="15">
        <v>4688</v>
      </c>
      <c r="BU14" s="15">
        <v>4744</v>
      </c>
      <c r="BV14" s="15">
        <v>7447</v>
      </c>
      <c r="BW14" s="15">
        <v>7550</v>
      </c>
      <c r="BX14" s="15">
        <v>7690</v>
      </c>
      <c r="BY14" s="15">
        <v>7963</v>
      </c>
      <c r="BZ14" s="15">
        <v>8127</v>
      </c>
      <c r="CA14" s="15">
        <v>8045</v>
      </c>
      <c r="CB14" s="15">
        <v>8107</v>
      </c>
      <c r="CC14" s="15">
        <v>8017</v>
      </c>
      <c r="CD14" s="15">
        <v>7947</v>
      </c>
      <c r="CE14" s="15">
        <v>7829</v>
      </c>
      <c r="CF14" s="15">
        <v>7765</v>
      </c>
      <c r="CG14" s="15">
        <v>7717</v>
      </c>
      <c r="CH14" s="15">
        <v>7658</v>
      </c>
      <c r="CI14" s="15">
        <v>7663</v>
      </c>
      <c r="CJ14" s="15">
        <v>7773</v>
      </c>
      <c r="CK14" s="15">
        <v>8004</v>
      </c>
      <c r="CL14" s="15">
        <v>8048</v>
      </c>
      <c r="CM14" s="15">
        <v>8096</v>
      </c>
      <c r="CN14" s="15">
        <v>7938</v>
      </c>
      <c r="CO14" s="15">
        <v>7718</v>
      </c>
      <c r="CP14" s="15">
        <v>7740</v>
      </c>
      <c r="CQ14" s="15">
        <v>7593</v>
      </c>
      <c r="CR14" s="15"/>
    </row>
    <row r="15" spans="1:96" x14ac:dyDescent="0.2">
      <c r="A15" s="15" t="s">
        <v>125</v>
      </c>
      <c r="B15" s="15"/>
      <c r="C15" s="15"/>
      <c r="D15" s="15"/>
      <c r="E15" s="15"/>
      <c r="F15" s="15"/>
      <c r="G15" s="15">
        <v>65.599999999999994</v>
      </c>
      <c r="H15" s="15"/>
      <c r="I15" s="15">
        <v>65.599999999999994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v>130.80000000000001</v>
      </c>
      <c r="V15" s="15">
        <v>130.80000000000001</v>
      </c>
      <c r="W15" s="15">
        <v>130.80000000000001</v>
      </c>
      <c r="X15" s="15">
        <v>130.80000000000001</v>
      </c>
      <c r="Y15" s="15">
        <v>130.80000000000001</v>
      </c>
      <c r="Z15" s="15">
        <v>130.80000000000001</v>
      </c>
      <c r="AA15" s="15">
        <v>130.80000000000001</v>
      </c>
      <c r="AB15" s="15">
        <v>130.80000000000001</v>
      </c>
      <c r="AC15" s="15">
        <v>448.8</v>
      </c>
      <c r="AD15" s="15">
        <v>425.1</v>
      </c>
      <c r="AE15" s="15">
        <v>376.8</v>
      </c>
      <c r="AF15" s="15">
        <v>187.2</v>
      </c>
      <c r="AG15" s="15">
        <v>193.5</v>
      </c>
      <c r="AH15" s="15">
        <v>194.9</v>
      </c>
      <c r="AI15" s="15">
        <v>196.2</v>
      </c>
      <c r="AJ15" s="15">
        <v>190.7</v>
      </c>
      <c r="AK15" s="15">
        <v>187.6</v>
      </c>
      <c r="AL15" s="15">
        <v>192</v>
      </c>
      <c r="AM15" s="15">
        <v>192</v>
      </c>
      <c r="AN15" s="15"/>
      <c r="AO15" s="15">
        <v>205</v>
      </c>
      <c r="AP15" s="15">
        <v>204</v>
      </c>
      <c r="AQ15" s="15">
        <v>201</v>
      </c>
      <c r="AR15" s="15">
        <v>202</v>
      </c>
      <c r="AS15" s="15">
        <v>131</v>
      </c>
      <c r="AT15" s="15">
        <v>202</v>
      </c>
      <c r="AU15" s="15">
        <v>131</v>
      </c>
      <c r="AV15" s="15">
        <v>131</v>
      </c>
      <c r="AW15" s="15">
        <v>131</v>
      </c>
      <c r="AX15" s="15">
        <v>131</v>
      </c>
      <c r="AY15" s="15">
        <v>131</v>
      </c>
      <c r="AZ15" s="15">
        <v>131</v>
      </c>
      <c r="BA15" s="15">
        <v>131</v>
      </c>
      <c r="BB15" s="15">
        <v>131</v>
      </c>
      <c r="BC15" s="15">
        <v>131</v>
      </c>
      <c r="BD15" s="15">
        <v>131</v>
      </c>
      <c r="BE15" s="15">
        <v>131</v>
      </c>
      <c r="BF15" s="15">
        <v>131</v>
      </c>
      <c r="BG15" s="15">
        <v>131</v>
      </c>
      <c r="BH15" s="15">
        <v>131</v>
      </c>
      <c r="BI15" s="15">
        <v>131</v>
      </c>
      <c r="BJ15" s="15">
        <v>139</v>
      </c>
      <c r="BK15" s="15">
        <v>139</v>
      </c>
      <c r="BL15" s="15">
        <v>139</v>
      </c>
      <c r="BM15" s="15">
        <v>139</v>
      </c>
      <c r="BN15" s="15">
        <v>139</v>
      </c>
      <c r="BO15" s="15">
        <v>139</v>
      </c>
      <c r="BP15" s="15">
        <v>139</v>
      </c>
      <c r="BQ15" s="15">
        <v>154</v>
      </c>
      <c r="BR15" s="15">
        <v>154</v>
      </c>
      <c r="BS15" s="15">
        <v>154</v>
      </c>
      <c r="BT15" s="15">
        <v>154</v>
      </c>
      <c r="BU15" s="15">
        <v>154</v>
      </c>
      <c r="BV15" s="15">
        <v>224</v>
      </c>
      <c r="BW15" s="15">
        <v>224</v>
      </c>
      <c r="BX15" s="15">
        <v>223</v>
      </c>
      <c r="BY15" s="15">
        <v>223</v>
      </c>
      <c r="BZ15" s="15">
        <v>223</v>
      </c>
      <c r="CA15" s="15">
        <v>223</v>
      </c>
      <c r="CB15" s="15">
        <v>242</v>
      </c>
      <c r="CC15" s="15">
        <v>242</v>
      </c>
      <c r="CD15" s="15">
        <v>242</v>
      </c>
      <c r="CE15" s="15">
        <v>242</v>
      </c>
      <c r="CF15" s="15">
        <v>284</v>
      </c>
      <c r="CG15" s="15">
        <v>284</v>
      </c>
      <c r="CH15" s="15">
        <v>282</v>
      </c>
      <c r="CI15" s="15">
        <v>281</v>
      </c>
      <c r="CJ15" s="15">
        <v>281</v>
      </c>
      <c r="CK15" s="15">
        <v>281</v>
      </c>
      <c r="CL15" s="15">
        <v>281</v>
      </c>
      <c r="CM15" s="15">
        <v>281</v>
      </c>
      <c r="CN15" s="15">
        <v>240</v>
      </c>
      <c r="CO15" s="15">
        <v>240</v>
      </c>
      <c r="CP15" s="15">
        <v>240</v>
      </c>
      <c r="CQ15" s="15">
        <v>240</v>
      </c>
      <c r="CR15" s="15"/>
    </row>
    <row r="16" spans="1:96" x14ac:dyDescent="0.2">
      <c r="A16" s="15" t="s">
        <v>126</v>
      </c>
      <c r="B16" s="15">
        <v>394.2</v>
      </c>
      <c r="C16" s="15">
        <v>391</v>
      </c>
      <c r="D16" s="15">
        <v>387.2</v>
      </c>
      <c r="E16" s="15">
        <v>437.8</v>
      </c>
      <c r="F16" s="15">
        <v>184.8</v>
      </c>
      <c r="G16" s="15">
        <v>118.3</v>
      </c>
      <c r="H16" s="15">
        <v>183.9</v>
      </c>
      <c r="I16" s="15">
        <v>118.2</v>
      </c>
      <c r="J16" s="15">
        <v>183.6</v>
      </c>
      <c r="K16" s="15">
        <v>500.8</v>
      </c>
      <c r="L16" s="15">
        <v>500.7</v>
      </c>
      <c r="M16" s="15">
        <v>501.7</v>
      </c>
      <c r="N16" s="15">
        <v>545.1</v>
      </c>
      <c r="O16" s="15">
        <v>543.20000000000005</v>
      </c>
      <c r="P16" s="15">
        <v>538.6</v>
      </c>
      <c r="Q16" s="15">
        <v>541.5</v>
      </c>
      <c r="R16" s="15">
        <v>540.1</v>
      </c>
      <c r="S16" s="15">
        <v>539.29999999999995</v>
      </c>
      <c r="T16" s="15">
        <v>541.5</v>
      </c>
      <c r="U16" s="15">
        <v>405.5</v>
      </c>
      <c r="V16" s="15">
        <v>407.5</v>
      </c>
      <c r="W16" s="15">
        <v>406.7</v>
      </c>
      <c r="X16" s="15">
        <v>406.1</v>
      </c>
      <c r="Y16" s="15">
        <v>409.9</v>
      </c>
      <c r="Z16" s="15">
        <v>409.5</v>
      </c>
      <c r="AA16" s="15">
        <v>409.7</v>
      </c>
      <c r="AB16" s="15">
        <v>384.4</v>
      </c>
      <c r="AC16" s="15">
        <v>743.1</v>
      </c>
      <c r="AD16" s="15">
        <v>712.4</v>
      </c>
      <c r="AE16" s="15">
        <v>650.20000000000005</v>
      </c>
      <c r="AF16" s="15">
        <v>460.7</v>
      </c>
      <c r="AG16" s="15">
        <v>467.4</v>
      </c>
      <c r="AH16" s="15">
        <v>471.2</v>
      </c>
      <c r="AI16" s="15">
        <v>472.5</v>
      </c>
      <c r="AJ16" s="15">
        <v>468</v>
      </c>
      <c r="AK16" s="15">
        <v>467</v>
      </c>
      <c r="AL16" s="15">
        <v>470</v>
      </c>
      <c r="AM16" s="15">
        <v>469</v>
      </c>
      <c r="AN16" s="15"/>
      <c r="AO16" s="15">
        <v>487</v>
      </c>
      <c r="AP16" s="15">
        <v>536</v>
      </c>
      <c r="AQ16" s="15">
        <v>532</v>
      </c>
      <c r="AR16" s="15">
        <v>534</v>
      </c>
      <c r="AS16" s="15">
        <v>370</v>
      </c>
      <c r="AT16" s="15">
        <v>536</v>
      </c>
      <c r="AU16" s="15">
        <v>374</v>
      </c>
      <c r="AV16" s="15">
        <v>376</v>
      </c>
      <c r="AW16" s="15">
        <v>289</v>
      </c>
      <c r="AX16" s="15">
        <v>383</v>
      </c>
      <c r="AY16" s="15">
        <v>385</v>
      </c>
      <c r="AZ16" s="15">
        <v>386</v>
      </c>
      <c r="BA16" s="15">
        <v>282</v>
      </c>
      <c r="BB16" s="15">
        <v>282</v>
      </c>
      <c r="BC16" s="15">
        <v>281</v>
      </c>
      <c r="BD16" s="15">
        <v>281</v>
      </c>
      <c r="BE16" s="15">
        <v>281</v>
      </c>
      <c r="BF16" s="15">
        <v>281</v>
      </c>
      <c r="BG16" s="15">
        <v>281</v>
      </c>
      <c r="BH16" s="15">
        <v>281</v>
      </c>
      <c r="BI16" s="15">
        <v>281</v>
      </c>
      <c r="BJ16" s="15">
        <v>284</v>
      </c>
      <c r="BK16" s="15">
        <v>283</v>
      </c>
      <c r="BL16" s="15">
        <v>283</v>
      </c>
      <c r="BM16" s="15">
        <v>283</v>
      </c>
      <c r="BN16" s="15">
        <v>283</v>
      </c>
      <c r="BO16" s="15">
        <v>282</v>
      </c>
      <c r="BP16" s="15">
        <v>282</v>
      </c>
      <c r="BQ16" s="15">
        <v>285</v>
      </c>
      <c r="BR16" s="15">
        <v>284</v>
      </c>
      <c r="BS16" s="15">
        <v>284</v>
      </c>
      <c r="BT16" s="15">
        <v>283</v>
      </c>
      <c r="BU16" s="15">
        <v>283</v>
      </c>
      <c r="BV16" s="15">
        <v>279</v>
      </c>
      <c r="BW16" s="15">
        <v>277</v>
      </c>
      <c r="BX16" s="15">
        <v>275</v>
      </c>
      <c r="BY16" s="15">
        <v>274</v>
      </c>
      <c r="BZ16" s="15">
        <v>272</v>
      </c>
      <c r="CA16" s="15">
        <v>270</v>
      </c>
      <c r="CB16" s="15">
        <v>271</v>
      </c>
      <c r="CC16" s="15">
        <v>269</v>
      </c>
      <c r="CD16" s="15">
        <v>267</v>
      </c>
      <c r="CE16" s="15">
        <v>265</v>
      </c>
      <c r="CF16" s="15">
        <v>291</v>
      </c>
      <c r="CG16" s="15">
        <v>286</v>
      </c>
      <c r="CH16" s="15">
        <v>283</v>
      </c>
      <c r="CI16" s="15">
        <v>280</v>
      </c>
      <c r="CJ16" s="15">
        <v>277</v>
      </c>
      <c r="CK16" s="15">
        <v>274</v>
      </c>
      <c r="CL16" s="15">
        <v>272</v>
      </c>
      <c r="CM16" s="15">
        <v>269</v>
      </c>
      <c r="CN16" s="15">
        <v>259</v>
      </c>
      <c r="CO16" s="15">
        <v>259</v>
      </c>
      <c r="CP16" s="15">
        <v>259</v>
      </c>
      <c r="CQ16" s="15">
        <v>259</v>
      </c>
      <c r="CR16" s="15"/>
    </row>
    <row r="17" spans="1:96" x14ac:dyDescent="0.2">
      <c r="A17" s="15" t="s">
        <v>127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</row>
    <row r="18" spans="1:96" x14ac:dyDescent="0.2">
      <c r="A18" s="15" t="s">
        <v>128</v>
      </c>
      <c r="B18" s="19">
        <v>264.3</v>
      </c>
      <c r="C18" s="19">
        <v>275.8</v>
      </c>
      <c r="D18" s="19">
        <v>320</v>
      </c>
      <c r="E18" s="19">
        <v>233</v>
      </c>
      <c r="F18" s="19">
        <v>241</v>
      </c>
      <c r="G18" s="19">
        <v>265.3</v>
      </c>
      <c r="H18" s="19">
        <v>255</v>
      </c>
      <c r="I18" s="19">
        <v>229.4</v>
      </c>
      <c r="J18" s="19">
        <v>222.9</v>
      </c>
      <c r="K18" s="19">
        <v>248.9</v>
      </c>
      <c r="L18" s="19">
        <v>292.60000000000002</v>
      </c>
      <c r="M18" s="19">
        <v>266.60000000000002</v>
      </c>
      <c r="N18" s="19">
        <v>307.89999999999998</v>
      </c>
      <c r="O18" s="19">
        <v>340.9</v>
      </c>
      <c r="P18" s="19">
        <v>289.3</v>
      </c>
      <c r="Q18" s="19">
        <v>295.2</v>
      </c>
      <c r="R18" s="19">
        <v>328.1</v>
      </c>
      <c r="S18" s="19">
        <v>322.5</v>
      </c>
      <c r="T18" s="19">
        <v>333.6</v>
      </c>
      <c r="U18" s="19">
        <v>316.60000000000002</v>
      </c>
      <c r="V18" s="19">
        <v>384.4</v>
      </c>
      <c r="W18" s="19">
        <v>402.1</v>
      </c>
      <c r="X18" s="19">
        <v>387</v>
      </c>
      <c r="Y18" s="19">
        <v>392.8</v>
      </c>
      <c r="Z18" s="19">
        <v>414.1</v>
      </c>
      <c r="AA18" s="19">
        <v>438.6</v>
      </c>
      <c r="AB18" s="19">
        <v>548.29999999999995</v>
      </c>
      <c r="AC18" s="19">
        <v>520.4</v>
      </c>
      <c r="AD18" s="19">
        <v>637.9</v>
      </c>
      <c r="AE18" s="19">
        <v>783.4</v>
      </c>
      <c r="AF18" s="19">
        <v>715.3</v>
      </c>
      <c r="AG18" s="19">
        <v>897</v>
      </c>
      <c r="AH18" s="19">
        <v>936.8</v>
      </c>
      <c r="AI18" s="19">
        <v>900.2</v>
      </c>
      <c r="AJ18" s="19">
        <v>867</v>
      </c>
      <c r="AK18" s="19">
        <v>873.6</v>
      </c>
      <c r="AL18" s="19">
        <v>883</v>
      </c>
      <c r="AM18" s="19">
        <v>884</v>
      </c>
      <c r="AN18" s="19"/>
      <c r="AO18" s="19">
        <v>894</v>
      </c>
      <c r="AP18" s="19">
        <v>858</v>
      </c>
      <c r="AQ18" s="19">
        <v>930</v>
      </c>
      <c r="AR18" s="19">
        <v>921</v>
      </c>
      <c r="AS18" s="19">
        <v>910</v>
      </c>
      <c r="AT18" s="19">
        <v>949</v>
      </c>
      <c r="AU18" s="19">
        <v>973</v>
      </c>
      <c r="AV18" s="19">
        <v>1059</v>
      </c>
      <c r="AW18" s="19">
        <v>1043</v>
      </c>
      <c r="AX18" s="19">
        <v>985</v>
      </c>
      <c r="AY18" s="19">
        <v>1052</v>
      </c>
      <c r="AZ18" s="19">
        <v>1140</v>
      </c>
      <c r="BA18" s="19">
        <v>1651</v>
      </c>
      <c r="BB18" s="19">
        <v>1673</v>
      </c>
      <c r="BC18" s="19">
        <v>1795</v>
      </c>
      <c r="BD18" s="19">
        <v>2060</v>
      </c>
      <c r="BE18" s="19">
        <v>2587</v>
      </c>
      <c r="BF18" s="19">
        <v>2004</v>
      </c>
      <c r="BG18" s="19">
        <v>2181</v>
      </c>
      <c r="BH18" s="19">
        <v>1990</v>
      </c>
      <c r="BI18" s="19">
        <v>2422</v>
      </c>
      <c r="BJ18" s="19">
        <v>2572</v>
      </c>
      <c r="BK18" s="19">
        <v>2653</v>
      </c>
      <c r="BL18" s="19">
        <v>2732</v>
      </c>
      <c r="BM18" s="19">
        <v>2787</v>
      </c>
      <c r="BN18" s="19">
        <v>2947</v>
      </c>
      <c r="BO18" s="19">
        <v>2935</v>
      </c>
      <c r="BP18" s="19">
        <v>2478</v>
      </c>
      <c r="BQ18" s="19">
        <v>2509</v>
      </c>
      <c r="BR18" s="19">
        <v>2057</v>
      </c>
      <c r="BS18" s="19">
        <v>2085</v>
      </c>
      <c r="BT18" s="19">
        <v>2000</v>
      </c>
      <c r="BU18" s="19">
        <v>2011</v>
      </c>
      <c r="BV18" s="19">
        <v>2071</v>
      </c>
      <c r="BW18" s="19">
        <v>2182</v>
      </c>
      <c r="BX18" s="19">
        <v>2288</v>
      </c>
      <c r="BY18" s="19">
        <v>2326</v>
      </c>
      <c r="BZ18" s="19">
        <v>2699</v>
      </c>
      <c r="CA18" s="19">
        <v>2691</v>
      </c>
      <c r="CB18" s="19">
        <v>2865</v>
      </c>
      <c r="CC18" s="19">
        <v>2921</v>
      </c>
      <c r="CD18" s="19">
        <v>3071</v>
      </c>
      <c r="CE18" s="19">
        <v>3404</v>
      </c>
      <c r="CF18" s="19">
        <v>3275</v>
      </c>
      <c r="CG18" s="19">
        <v>3821</v>
      </c>
      <c r="CH18" s="19">
        <v>3988</v>
      </c>
      <c r="CI18" s="19">
        <v>3976</v>
      </c>
      <c r="CJ18" s="19">
        <v>3928</v>
      </c>
      <c r="CK18" s="19">
        <v>3770</v>
      </c>
      <c r="CL18" s="19">
        <v>3935</v>
      </c>
      <c r="CM18" s="19">
        <v>3926</v>
      </c>
      <c r="CN18" s="19">
        <v>4166</v>
      </c>
      <c r="CO18" s="19">
        <v>4511</v>
      </c>
      <c r="CP18" s="19">
        <v>4588</v>
      </c>
      <c r="CQ18" s="19">
        <v>4887</v>
      </c>
      <c r="CR18" s="19"/>
    </row>
    <row r="19" spans="1:96" ht="17" thickBot="1" x14ac:dyDescent="0.25">
      <c r="A19" s="17" t="s">
        <v>129</v>
      </c>
      <c r="B19" s="20">
        <v>6278.1</v>
      </c>
      <c r="C19" s="20">
        <v>6192.7</v>
      </c>
      <c r="D19" s="20">
        <v>6245</v>
      </c>
      <c r="E19" s="20">
        <v>6443</v>
      </c>
      <c r="F19" s="20">
        <v>6355.9</v>
      </c>
      <c r="G19" s="20">
        <v>6263.4</v>
      </c>
      <c r="H19" s="20">
        <v>6401</v>
      </c>
      <c r="I19" s="20">
        <v>6821.1</v>
      </c>
      <c r="J19" s="20">
        <v>7018.6</v>
      </c>
      <c r="K19" s="20">
        <v>7376.5</v>
      </c>
      <c r="L19" s="20">
        <v>7604.3</v>
      </c>
      <c r="M19" s="20">
        <v>7908.7</v>
      </c>
      <c r="N19" s="20">
        <v>8052.9</v>
      </c>
      <c r="O19" s="20">
        <v>8558.2999999999993</v>
      </c>
      <c r="P19" s="20">
        <v>8652.1</v>
      </c>
      <c r="Q19" s="20">
        <v>8793.6</v>
      </c>
      <c r="R19" s="20">
        <v>9115.7000000000007</v>
      </c>
      <c r="S19" s="20">
        <v>9144.1</v>
      </c>
      <c r="T19" s="20">
        <v>9518.2000000000007</v>
      </c>
      <c r="U19" s="20">
        <v>9869.6</v>
      </c>
      <c r="V19" s="20">
        <v>9570.5</v>
      </c>
      <c r="W19" s="20">
        <v>9822.2000000000007</v>
      </c>
      <c r="X19" s="20">
        <v>10218.6</v>
      </c>
      <c r="Y19" s="20">
        <v>10688.3</v>
      </c>
      <c r="Z19" s="20">
        <v>11013.5</v>
      </c>
      <c r="AA19" s="20">
        <v>11454.6</v>
      </c>
      <c r="AB19" s="20">
        <v>11788.2</v>
      </c>
      <c r="AC19" s="20">
        <v>12442.7</v>
      </c>
      <c r="AD19" s="20">
        <v>12594.8</v>
      </c>
      <c r="AE19" s="20">
        <v>12634.7</v>
      </c>
      <c r="AF19" s="20">
        <v>12255.7</v>
      </c>
      <c r="AG19" s="20">
        <v>13249.6</v>
      </c>
      <c r="AH19" s="20">
        <v>13190.6</v>
      </c>
      <c r="AI19" s="20">
        <v>13358.4</v>
      </c>
      <c r="AJ19" s="20">
        <v>13576.3</v>
      </c>
      <c r="AK19" s="20">
        <v>14419.3</v>
      </c>
      <c r="AL19" s="20">
        <v>14051</v>
      </c>
      <c r="AM19" s="20">
        <v>14464</v>
      </c>
      <c r="AN19" s="20"/>
      <c r="AO19" s="20">
        <v>14998</v>
      </c>
      <c r="AP19" s="20">
        <v>14803</v>
      </c>
      <c r="AQ19" s="20">
        <v>14565</v>
      </c>
      <c r="AR19" s="20">
        <v>14794</v>
      </c>
      <c r="AS19" s="20">
        <v>15465</v>
      </c>
      <c r="AT19" s="20">
        <v>15114</v>
      </c>
      <c r="AU19" s="20">
        <v>15171</v>
      </c>
      <c r="AV19" s="20">
        <v>15615</v>
      </c>
      <c r="AW19" s="20">
        <v>17545</v>
      </c>
      <c r="AX19" s="20">
        <v>17674</v>
      </c>
      <c r="AY19" s="20">
        <v>17820</v>
      </c>
      <c r="AZ19" s="20">
        <v>17803</v>
      </c>
      <c r="BA19" s="20">
        <v>18594</v>
      </c>
      <c r="BB19" s="20">
        <v>18521</v>
      </c>
      <c r="BC19" s="20">
        <v>19167</v>
      </c>
      <c r="BD19" s="20">
        <v>20541</v>
      </c>
      <c r="BE19" s="20">
        <v>21597</v>
      </c>
      <c r="BF19" s="20">
        <v>20766</v>
      </c>
      <c r="BG19" s="20">
        <v>22583</v>
      </c>
      <c r="BH19" s="20">
        <v>20987</v>
      </c>
      <c r="BI19" s="20">
        <v>21379</v>
      </c>
      <c r="BJ19" s="20">
        <v>21156</v>
      </c>
      <c r="BK19" s="20">
        <v>22652</v>
      </c>
      <c r="BL19" s="20">
        <v>23152</v>
      </c>
      <c r="BM19" s="20">
        <v>23259</v>
      </c>
      <c r="BN19" s="20">
        <v>23647</v>
      </c>
      <c r="BO19" s="20">
        <v>24055</v>
      </c>
      <c r="BP19" s="20">
        <v>22552</v>
      </c>
      <c r="BQ19" s="20">
        <v>22536</v>
      </c>
      <c r="BR19" s="20">
        <v>22483</v>
      </c>
      <c r="BS19" s="20">
        <v>22677</v>
      </c>
      <c r="BT19" s="20">
        <v>22921</v>
      </c>
      <c r="BU19" s="20">
        <v>23717</v>
      </c>
      <c r="BV19" s="20">
        <v>26249</v>
      </c>
      <c r="BW19" s="20">
        <v>26602</v>
      </c>
      <c r="BX19" s="20">
        <v>26220</v>
      </c>
      <c r="BY19" s="20">
        <v>31342</v>
      </c>
      <c r="BZ19" s="20">
        <v>33258</v>
      </c>
      <c r="CA19" s="20">
        <v>34836</v>
      </c>
      <c r="CB19" s="20">
        <v>36185</v>
      </c>
      <c r="CC19" s="20">
        <v>37740</v>
      </c>
      <c r="CD19" s="20">
        <v>37917</v>
      </c>
      <c r="CE19" s="20">
        <v>38917</v>
      </c>
      <c r="CF19" s="20">
        <v>38577</v>
      </c>
      <c r="CG19" s="20">
        <v>40321</v>
      </c>
      <c r="CH19" s="20">
        <v>41088</v>
      </c>
      <c r="CI19" s="20">
        <v>39647</v>
      </c>
      <c r="CJ19" s="20">
        <v>38294</v>
      </c>
      <c r="CK19" s="20">
        <v>37531</v>
      </c>
      <c r="CL19" s="20">
        <v>36786</v>
      </c>
      <c r="CM19" s="20">
        <v>37203</v>
      </c>
      <c r="CN19" s="20">
        <v>37356</v>
      </c>
      <c r="CO19" s="20">
        <v>38110</v>
      </c>
      <c r="CP19" s="20">
        <v>37867</v>
      </c>
      <c r="CQ19" s="20">
        <v>37959</v>
      </c>
      <c r="CR19" s="20"/>
    </row>
    <row r="20" spans="1:96" ht="17" thickTop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</row>
    <row r="21" spans="1:96" x14ac:dyDescent="0.2">
      <c r="A21" s="17" t="s">
        <v>130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</row>
    <row r="22" spans="1:96" x14ac:dyDescent="0.2">
      <c r="A22" s="15" t="s">
        <v>131</v>
      </c>
      <c r="B22" s="15">
        <v>445</v>
      </c>
      <c r="C22" s="15">
        <v>379.2</v>
      </c>
      <c r="D22" s="15">
        <v>372.9</v>
      </c>
      <c r="E22" s="15">
        <v>504.4</v>
      </c>
      <c r="F22" s="15">
        <v>486.6</v>
      </c>
      <c r="G22" s="15">
        <v>469.5</v>
      </c>
      <c r="H22" s="15">
        <v>467.5</v>
      </c>
      <c r="I22" s="15">
        <v>572.70000000000005</v>
      </c>
      <c r="J22" s="15">
        <v>520.1</v>
      </c>
      <c r="K22" s="15">
        <v>533.1</v>
      </c>
      <c r="L22" s="15">
        <v>567</v>
      </c>
      <c r="M22" s="15">
        <v>780.4</v>
      </c>
      <c r="N22" s="15">
        <v>688.8</v>
      </c>
      <c r="O22" s="15">
        <v>650.70000000000005</v>
      </c>
      <c r="P22" s="15">
        <v>684.2</v>
      </c>
      <c r="Q22" s="15">
        <v>843.9</v>
      </c>
      <c r="R22" s="15">
        <v>768.5</v>
      </c>
      <c r="S22" s="15">
        <v>797.1</v>
      </c>
      <c r="T22" s="15">
        <v>785.8</v>
      </c>
      <c r="U22" s="15">
        <v>952.2</v>
      </c>
      <c r="V22" s="15">
        <v>867.7</v>
      </c>
      <c r="W22" s="15">
        <v>880.3</v>
      </c>
      <c r="X22" s="15">
        <v>800.9</v>
      </c>
      <c r="Y22" s="15">
        <v>1040.3</v>
      </c>
      <c r="Z22" s="15">
        <v>971.5</v>
      </c>
      <c r="AA22" s="15">
        <v>1053.5</v>
      </c>
      <c r="AB22" s="15">
        <v>1004.7</v>
      </c>
      <c r="AC22" s="15">
        <v>1287.5999999999999</v>
      </c>
      <c r="AD22" s="15">
        <v>1205.9000000000001</v>
      </c>
      <c r="AE22" s="15">
        <v>1124.0999999999999</v>
      </c>
      <c r="AF22" s="15">
        <v>952</v>
      </c>
      <c r="AG22" s="15">
        <v>1031.9000000000001</v>
      </c>
      <c r="AH22" s="15">
        <v>961.9</v>
      </c>
      <c r="AI22" s="15">
        <v>1008.7</v>
      </c>
      <c r="AJ22" s="15">
        <v>994.7</v>
      </c>
      <c r="AK22" s="15">
        <v>1254.5</v>
      </c>
      <c r="AL22" s="15">
        <v>1101</v>
      </c>
      <c r="AM22" s="15">
        <v>1225</v>
      </c>
      <c r="AN22" s="15"/>
      <c r="AO22" s="15">
        <v>1469</v>
      </c>
      <c r="AP22" s="15">
        <v>1421</v>
      </c>
      <c r="AQ22" s="15">
        <v>1411</v>
      </c>
      <c r="AR22" s="15">
        <v>1298</v>
      </c>
      <c r="AS22" s="15">
        <v>1549</v>
      </c>
      <c r="AT22" s="15">
        <v>1551</v>
      </c>
      <c r="AU22" s="15">
        <v>1519</v>
      </c>
      <c r="AV22" s="15">
        <v>1241</v>
      </c>
      <c r="AW22" s="15">
        <v>1669</v>
      </c>
      <c r="AX22" s="15">
        <v>1559</v>
      </c>
      <c r="AY22" s="15">
        <v>1612</v>
      </c>
      <c r="AZ22" s="15">
        <v>1480</v>
      </c>
      <c r="BA22" s="15">
        <v>1930</v>
      </c>
      <c r="BB22" s="15">
        <v>1970</v>
      </c>
      <c r="BC22" s="15">
        <v>2074</v>
      </c>
      <c r="BD22" s="15">
        <v>1821</v>
      </c>
      <c r="BE22" s="15">
        <v>2131</v>
      </c>
      <c r="BF22" s="15">
        <v>1933</v>
      </c>
      <c r="BG22" s="15">
        <v>1915</v>
      </c>
      <c r="BH22" s="15">
        <v>1714</v>
      </c>
      <c r="BI22" s="15">
        <v>2191</v>
      </c>
      <c r="BJ22" s="15">
        <v>2088</v>
      </c>
      <c r="BK22" s="15">
        <v>2033</v>
      </c>
      <c r="BL22" s="15">
        <v>1938</v>
      </c>
      <c r="BM22" s="15">
        <v>2048</v>
      </c>
      <c r="BN22" s="15">
        <v>2116</v>
      </c>
      <c r="BO22" s="15">
        <v>2141</v>
      </c>
      <c r="BP22" s="15">
        <v>1961</v>
      </c>
      <c r="BQ22" s="15">
        <v>2279</v>
      </c>
      <c r="BR22" s="15">
        <v>2333</v>
      </c>
      <c r="BS22" s="15">
        <v>2574</v>
      </c>
      <c r="BT22" s="15">
        <v>2307</v>
      </c>
      <c r="BU22" s="15">
        <v>2612</v>
      </c>
      <c r="BV22" s="15">
        <v>2716</v>
      </c>
      <c r="BW22" s="15">
        <v>2627</v>
      </c>
      <c r="BX22" s="15">
        <v>2221</v>
      </c>
      <c r="BY22" s="15">
        <v>2248</v>
      </c>
      <c r="BZ22" s="15">
        <v>1983</v>
      </c>
      <c r="CA22" s="15">
        <v>2154</v>
      </c>
      <c r="CB22" s="15">
        <v>2257</v>
      </c>
      <c r="CC22" s="15">
        <v>2836</v>
      </c>
      <c r="CD22" s="15">
        <v>2135</v>
      </c>
      <c r="CE22" s="15">
        <v>2795</v>
      </c>
      <c r="CF22" s="15">
        <v>2770</v>
      </c>
      <c r="CG22" s="15">
        <v>3358</v>
      </c>
      <c r="CH22" s="15">
        <v>3371</v>
      </c>
      <c r="CI22" s="15">
        <v>2810</v>
      </c>
      <c r="CJ22" s="15">
        <v>2675</v>
      </c>
      <c r="CK22" s="15">
        <v>2862</v>
      </c>
      <c r="CL22" s="15">
        <v>2738</v>
      </c>
      <c r="CM22" s="15">
        <v>2709</v>
      </c>
      <c r="CN22" s="15">
        <v>2340</v>
      </c>
      <c r="CO22" s="15">
        <v>2851</v>
      </c>
      <c r="CP22" s="15">
        <v>3357</v>
      </c>
      <c r="CQ22" s="15">
        <v>3255</v>
      </c>
      <c r="CR22" s="15"/>
    </row>
    <row r="23" spans="1:96" x14ac:dyDescent="0.2">
      <c r="A23" s="15" t="s">
        <v>132</v>
      </c>
      <c r="B23" s="15"/>
      <c r="C23" s="15"/>
      <c r="D23" s="15"/>
      <c r="E23" s="15"/>
      <c r="F23" s="15"/>
      <c r="G23" s="15"/>
      <c r="H23" s="15"/>
      <c r="I23" s="15">
        <v>130.6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>
        <v>86.3</v>
      </c>
      <c r="AH23" s="15">
        <v>145.69999999999999</v>
      </c>
      <c r="AI23" s="15">
        <v>81.2</v>
      </c>
      <c r="AJ23" s="15">
        <v>88</v>
      </c>
      <c r="AK23" s="15">
        <v>59.3</v>
      </c>
      <c r="AL23" s="15">
        <v>323</v>
      </c>
      <c r="AM23" s="15">
        <v>78</v>
      </c>
      <c r="AN23" s="15"/>
      <c r="AO23" s="15">
        <v>117</v>
      </c>
      <c r="AP23" s="15">
        <v>362</v>
      </c>
      <c r="AQ23" s="15">
        <v>272</v>
      </c>
      <c r="AR23" s="15">
        <v>59</v>
      </c>
      <c r="AS23" s="15">
        <v>234</v>
      </c>
      <c r="AT23" s="15">
        <v>113</v>
      </c>
      <c r="AU23" s="15">
        <v>283</v>
      </c>
      <c r="AV23" s="15">
        <v>359</v>
      </c>
      <c r="AW23" s="15">
        <v>276</v>
      </c>
      <c r="AX23" s="15">
        <v>422</v>
      </c>
      <c r="AY23" s="15">
        <v>231</v>
      </c>
      <c r="AZ23" s="15">
        <v>233</v>
      </c>
      <c r="BA23" s="15">
        <v>636</v>
      </c>
      <c r="BB23" s="15">
        <v>482</v>
      </c>
      <c r="BC23" s="15">
        <v>283</v>
      </c>
      <c r="BD23" s="15">
        <v>270</v>
      </c>
      <c r="BE23" s="15">
        <v>243</v>
      </c>
      <c r="BF23" s="15">
        <v>293</v>
      </c>
      <c r="BG23" s="15">
        <v>233</v>
      </c>
      <c r="BH23" s="15">
        <v>207</v>
      </c>
      <c r="BI23" s="15">
        <v>244</v>
      </c>
      <c r="BJ23" s="15">
        <v>278</v>
      </c>
      <c r="BK23" s="15">
        <v>271</v>
      </c>
      <c r="BL23" s="15">
        <v>265</v>
      </c>
      <c r="BM23" s="15">
        <v>280</v>
      </c>
      <c r="BN23" s="15">
        <v>340</v>
      </c>
      <c r="BO23" s="15">
        <v>352</v>
      </c>
      <c r="BP23" s="15">
        <v>322</v>
      </c>
      <c r="BQ23" s="15">
        <v>374</v>
      </c>
      <c r="BR23" s="15">
        <v>444</v>
      </c>
      <c r="BS23" s="15">
        <v>486</v>
      </c>
      <c r="BT23" s="15">
        <v>442</v>
      </c>
      <c r="BU23" s="15">
        <v>463</v>
      </c>
      <c r="BV23" s="15">
        <v>490</v>
      </c>
      <c r="BW23" s="15">
        <v>521</v>
      </c>
      <c r="BX23" s="15">
        <v>516</v>
      </c>
      <c r="BY23" s="15">
        <v>156</v>
      </c>
      <c r="BZ23" s="15">
        <v>297</v>
      </c>
      <c r="CA23" s="15">
        <v>188</v>
      </c>
      <c r="CB23" s="15">
        <v>256</v>
      </c>
      <c r="CC23" s="15">
        <v>306</v>
      </c>
      <c r="CD23" s="15">
        <v>866</v>
      </c>
      <c r="CE23" s="15">
        <v>160</v>
      </c>
      <c r="CF23" s="15">
        <v>202</v>
      </c>
      <c r="CG23" s="15">
        <v>222</v>
      </c>
      <c r="CH23" s="15">
        <v>338</v>
      </c>
      <c r="CI23" s="15">
        <v>436</v>
      </c>
      <c r="CJ23" s="15">
        <v>330</v>
      </c>
      <c r="CK23" s="15">
        <v>240</v>
      </c>
      <c r="CL23" s="15">
        <v>295</v>
      </c>
      <c r="CM23" s="15">
        <v>857</v>
      </c>
      <c r="CN23" s="15">
        <v>391</v>
      </c>
      <c r="CO23" s="15">
        <v>534</v>
      </c>
      <c r="CP23" s="15">
        <v>693</v>
      </c>
      <c r="CQ23" s="15">
        <v>767</v>
      </c>
      <c r="CR23" s="15"/>
    </row>
    <row r="24" spans="1:96" x14ac:dyDescent="0.2">
      <c r="A24" s="15" t="s">
        <v>133</v>
      </c>
      <c r="B24" s="15">
        <v>693.3</v>
      </c>
      <c r="C24" s="15">
        <v>625.5</v>
      </c>
      <c r="D24" s="15">
        <v>670.9</v>
      </c>
      <c r="E24" s="15">
        <v>768.3</v>
      </c>
      <c r="F24" s="15">
        <v>917.5</v>
      </c>
      <c r="G24" s="15">
        <v>810.3</v>
      </c>
      <c r="H24" s="15">
        <v>910.2</v>
      </c>
      <c r="I24" s="15">
        <v>1036.2</v>
      </c>
      <c r="J24" s="15">
        <v>879.2</v>
      </c>
      <c r="K24" s="15">
        <v>992.7</v>
      </c>
      <c r="L24" s="15">
        <v>1048.3</v>
      </c>
      <c r="M24" s="15">
        <v>979.3</v>
      </c>
      <c r="N24" s="15">
        <v>914.9</v>
      </c>
      <c r="O24" s="15">
        <v>1020.8</v>
      </c>
      <c r="P24" s="15">
        <v>1091.4000000000001</v>
      </c>
      <c r="Q24" s="15">
        <v>984.3</v>
      </c>
      <c r="R24" s="15">
        <v>996.6</v>
      </c>
      <c r="S24" s="15">
        <v>959.2</v>
      </c>
      <c r="T24" s="15">
        <v>1128.9000000000001</v>
      </c>
      <c r="U24" s="15">
        <v>1286.9000000000001</v>
      </c>
      <c r="V24" s="15">
        <v>1297.7</v>
      </c>
      <c r="W24" s="15">
        <v>1244.0999999999999</v>
      </c>
      <c r="X24" s="15">
        <v>1310.5</v>
      </c>
      <c r="Y24" s="15">
        <v>1303.4000000000001</v>
      </c>
      <c r="Z24" s="15">
        <v>1313.9</v>
      </c>
      <c r="AA24" s="15">
        <v>1501.4</v>
      </c>
      <c r="AB24" s="15">
        <v>1630.2</v>
      </c>
      <c r="AC24" s="15">
        <v>1761.9</v>
      </c>
      <c r="AD24" s="15">
        <v>1639.8</v>
      </c>
      <c r="AE24" s="15">
        <v>1499.7</v>
      </c>
      <c r="AF24" s="15">
        <v>1430.7</v>
      </c>
      <c r="AG24" s="15">
        <v>1170.5999999999999</v>
      </c>
      <c r="AH24" s="15">
        <v>1643.4</v>
      </c>
      <c r="AI24" s="15">
        <v>1597.7</v>
      </c>
      <c r="AJ24" s="15">
        <v>1647.7</v>
      </c>
      <c r="AK24" s="15">
        <v>1174.9000000000001</v>
      </c>
      <c r="AL24" s="15">
        <v>616</v>
      </c>
      <c r="AM24" s="15">
        <v>1685</v>
      </c>
      <c r="AN24" s="15"/>
      <c r="AO24" s="15">
        <v>1985</v>
      </c>
      <c r="AP24" s="15">
        <v>1107</v>
      </c>
      <c r="AQ24" s="15">
        <v>642</v>
      </c>
      <c r="AR24" s="15">
        <v>1913</v>
      </c>
      <c r="AS24" s="15">
        <v>573</v>
      </c>
      <c r="AT24" s="15">
        <v>1073</v>
      </c>
      <c r="AU24" s="15">
        <v>656</v>
      </c>
      <c r="AV24" s="15">
        <v>582</v>
      </c>
      <c r="AW24" s="15">
        <v>645</v>
      </c>
      <c r="AX24" s="15">
        <v>662</v>
      </c>
      <c r="AY24" s="15">
        <v>721</v>
      </c>
      <c r="AZ24" s="15">
        <v>863</v>
      </c>
      <c r="BA24" s="15">
        <v>883</v>
      </c>
      <c r="BB24" s="15">
        <v>943</v>
      </c>
      <c r="BC24" s="15">
        <v>949</v>
      </c>
      <c r="BD24" s="15">
        <v>985</v>
      </c>
      <c r="BE24" s="15">
        <v>1022</v>
      </c>
      <c r="BF24" s="15">
        <v>1031</v>
      </c>
      <c r="BG24" s="15">
        <v>1062</v>
      </c>
      <c r="BH24" s="15">
        <v>1089</v>
      </c>
      <c r="BI24" s="15">
        <v>1004</v>
      </c>
      <c r="BJ24" s="15">
        <v>1174</v>
      </c>
      <c r="BK24" s="15">
        <v>1108</v>
      </c>
      <c r="BL24" s="15">
        <v>1156</v>
      </c>
      <c r="BM24" s="15">
        <v>1080</v>
      </c>
      <c r="BN24" s="15">
        <v>1215</v>
      </c>
      <c r="BO24" s="15">
        <v>1203</v>
      </c>
      <c r="BP24" s="15">
        <v>1380</v>
      </c>
      <c r="BQ24" s="15">
        <v>1176</v>
      </c>
      <c r="BR24" s="15">
        <v>1262</v>
      </c>
      <c r="BS24" s="15">
        <v>1184</v>
      </c>
      <c r="BT24" s="15">
        <v>1259</v>
      </c>
      <c r="BU24" s="15">
        <v>1215</v>
      </c>
      <c r="BV24" s="15">
        <v>1113</v>
      </c>
      <c r="BW24" s="15">
        <v>1146</v>
      </c>
      <c r="BX24" s="15">
        <v>1104</v>
      </c>
      <c r="BY24" s="15">
        <v>2353</v>
      </c>
      <c r="BZ24" s="15">
        <v>2715</v>
      </c>
      <c r="CA24" s="15">
        <v>2824</v>
      </c>
      <c r="CB24" s="15">
        <v>2706</v>
      </c>
      <c r="CC24" s="15">
        <v>3156</v>
      </c>
      <c r="CD24" s="15">
        <v>1942</v>
      </c>
      <c r="CE24" s="15">
        <v>2524</v>
      </c>
      <c r="CF24" s="15">
        <v>2487</v>
      </c>
      <c r="CG24" s="15">
        <v>2530</v>
      </c>
      <c r="CH24" s="15">
        <v>2996</v>
      </c>
      <c r="CI24" s="15">
        <v>3117</v>
      </c>
      <c r="CJ24" s="15">
        <v>2053</v>
      </c>
      <c r="CK24" s="15">
        <v>1911</v>
      </c>
      <c r="CL24" s="15">
        <v>2022</v>
      </c>
      <c r="CM24" s="15">
        <v>1604</v>
      </c>
      <c r="CN24" s="15">
        <v>2278</v>
      </c>
      <c r="CO24" s="15">
        <v>2011</v>
      </c>
      <c r="CP24" s="15">
        <v>1960</v>
      </c>
      <c r="CQ24" s="15">
        <v>2041</v>
      </c>
      <c r="CR24" s="15"/>
    </row>
    <row r="25" spans="1:96" x14ac:dyDescent="0.2">
      <c r="A25" s="15" t="s">
        <v>134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</row>
    <row r="26" spans="1:96" x14ac:dyDescent="0.2">
      <c r="A26" s="15" t="s">
        <v>135</v>
      </c>
      <c r="B26" s="15">
        <v>605.6</v>
      </c>
      <c r="C26" s="15">
        <v>599</v>
      </c>
      <c r="D26" s="15">
        <v>532.79999999999995</v>
      </c>
      <c r="E26" s="15">
        <v>480.5</v>
      </c>
      <c r="F26" s="15">
        <v>223</v>
      </c>
      <c r="G26" s="15">
        <v>267.2</v>
      </c>
      <c r="H26" s="15">
        <v>422.2</v>
      </c>
      <c r="I26" s="15">
        <v>281.10000000000002</v>
      </c>
      <c r="J26" s="15">
        <v>443.2</v>
      </c>
      <c r="K26" s="15">
        <v>348.5</v>
      </c>
      <c r="L26" s="15">
        <v>171.4</v>
      </c>
      <c r="M26" s="15">
        <v>152.6</v>
      </c>
      <c r="N26" s="15">
        <v>103.9</v>
      </c>
      <c r="O26" s="15">
        <v>150.9</v>
      </c>
      <c r="P26" s="15">
        <v>107.7</v>
      </c>
      <c r="Q26" s="15">
        <v>76</v>
      </c>
      <c r="R26" s="15">
        <v>320.3</v>
      </c>
      <c r="S26" s="15">
        <v>333.7</v>
      </c>
      <c r="T26" s="15">
        <v>334</v>
      </c>
      <c r="U26" s="15">
        <v>298.7</v>
      </c>
      <c r="V26" s="15">
        <v>91.8</v>
      </c>
      <c r="W26" s="15">
        <v>89.8</v>
      </c>
      <c r="X26" s="15">
        <v>126.6</v>
      </c>
      <c r="Y26" s="15">
        <v>131.30000000000001</v>
      </c>
      <c r="Z26" s="15">
        <v>146</v>
      </c>
      <c r="AA26" s="15">
        <v>125.6</v>
      </c>
      <c r="AB26" s="15">
        <v>211.9</v>
      </c>
      <c r="AC26" s="15">
        <v>184</v>
      </c>
      <c r="AD26" s="15">
        <v>251.6</v>
      </c>
      <c r="AE26" s="15">
        <v>348.4</v>
      </c>
      <c r="AF26" s="15">
        <v>363.1</v>
      </c>
      <c r="AG26" s="15">
        <v>374.9</v>
      </c>
      <c r="AH26" s="15">
        <v>101.8</v>
      </c>
      <c r="AI26" s="15">
        <v>110.7</v>
      </c>
      <c r="AJ26" s="15">
        <v>116.3</v>
      </c>
      <c r="AK26" s="15">
        <v>146</v>
      </c>
      <c r="AL26" s="15">
        <v>241</v>
      </c>
      <c r="AM26" s="15">
        <v>260</v>
      </c>
      <c r="AN26" s="15"/>
      <c r="AO26" s="15">
        <v>387</v>
      </c>
      <c r="AP26" s="15">
        <v>280</v>
      </c>
      <c r="AQ26" s="15">
        <v>237</v>
      </c>
      <c r="AR26" s="15">
        <v>140</v>
      </c>
      <c r="AS26" s="15">
        <v>157</v>
      </c>
      <c r="AT26" s="15">
        <v>138</v>
      </c>
      <c r="AU26" s="15">
        <v>158</v>
      </c>
      <c r="AV26" s="15">
        <v>160</v>
      </c>
      <c r="AW26" s="15">
        <v>155</v>
      </c>
      <c r="AX26" s="15">
        <v>168</v>
      </c>
      <c r="AY26" s="15">
        <v>187</v>
      </c>
      <c r="AZ26" s="15">
        <v>126</v>
      </c>
      <c r="BA26" s="15">
        <v>174</v>
      </c>
      <c r="BB26" s="15">
        <v>152</v>
      </c>
      <c r="BC26" s="15">
        <v>203</v>
      </c>
      <c r="BD26" s="15">
        <v>169</v>
      </c>
      <c r="BE26" s="15">
        <v>181</v>
      </c>
      <c r="BF26" s="15">
        <v>129</v>
      </c>
      <c r="BG26" s="15">
        <v>104</v>
      </c>
      <c r="BH26" s="15">
        <v>7</v>
      </c>
      <c r="BI26" s="15">
        <v>45</v>
      </c>
      <c r="BJ26" s="15">
        <v>66</v>
      </c>
      <c r="BK26" s="15">
        <v>64</v>
      </c>
      <c r="BL26" s="15">
        <v>29</v>
      </c>
      <c r="BM26" s="15">
        <v>331</v>
      </c>
      <c r="BN26" s="15">
        <v>342</v>
      </c>
      <c r="BO26" s="15">
        <v>1239</v>
      </c>
      <c r="BP26" s="15">
        <v>17</v>
      </c>
      <c r="BQ26" s="15">
        <v>342</v>
      </c>
      <c r="BR26" s="15">
        <v>19</v>
      </c>
      <c r="BS26" s="15">
        <v>15</v>
      </c>
      <c r="BT26" s="15">
        <v>22</v>
      </c>
      <c r="BU26" s="15">
        <v>15</v>
      </c>
      <c r="BV26" s="15">
        <v>256</v>
      </c>
      <c r="BW26" s="15">
        <v>306</v>
      </c>
      <c r="BX26" s="15">
        <v>13</v>
      </c>
      <c r="BY26" s="15">
        <v>251</v>
      </c>
      <c r="BZ26" s="15">
        <v>138</v>
      </c>
      <c r="CA26" s="15">
        <v>41</v>
      </c>
      <c r="CB26" s="15">
        <v>4</v>
      </c>
      <c r="CC26" s="15">
        <v>2</v>
      </c>
      <c r="CD26" s="15">
        <v>15</v>
      </c>
      <c r="CE26" s="15">
        <v>9</v>
      </c>
      <c r="CF26" s="15"/>
      <c r="CG26" s="15">
        <v>510</v>
      </c>
      <c r="CH26" s="15">
        <v>509</v>
      </c>
      <c r="CI26" s="15">
        <v>507</v>
      </c>
      <c r="CJ26" s="15">
        <v>514</v>
      </c>
      <c r="CK26" s="15">
        <v>6</v>
      </c>
      <c r="CL26" s="15">
        <v>6</v>
      </c>
      <c r="CM26" s="15">
        <v>6</v>
      </c>
      <c r="CN26" s="15">
        <v>6</v>
      </c>
      <c r="CO26" s="15">
        <v>1006</v>
      </c>
      <c r="CP26" s="15">
        <v>1012</v>
      </c>
      <c r="CQ26" s="15">
        <v>1049</v>
      </c>
      <c r="CR26" s="15"/>
    </row>
    <row r="27" spans="1:96" x14ac:dyDescent="0.2">
      <c r="A27" s="15" t="s">
        <v>136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</row>
    <row r="28" spans="1:96" x14ac:dyDescent="0.2">
      <c r="A28" s="15" t="s">
        <v>137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>
        <v>427</v>
      </c>
      <c r="BW28" s="15">
        <v>431</v>
      </c>
      <c r="BX28" s="15">
        <v>422</v>
      </c>
      <c r="BY28" s="15">
        <v>445</v>
      </c>
      <c r="BZ28" s="15">
        <v>459</v>
      </c>
      <c r="CA28" s="15">
        <v>458</v>
      </c>
      <c r="CB28" s="15">
        <v>470</v>
      </c>
      <c r="CC28" s="15">
        <v>467</v>
      </c>
      <c r="CD28" s="15">
        <v>462</v>
      </c>
      <c r="CE28" s="15">
        <v>462</v>
      </c>
      <c r="CF28" s="15">
        <v>455</v>
      </c>
      <c r="CG28" s="15">
        <v>420</v>
      </c>
      <c r="CH28" s="15">
        <v>424</v>
      </c>
      <c r="CI28" s="15">
        <v>426</v>
      </c>
      <c r="CJ28" s="15">
        <v>435</v>
      </c>
      <c r="CK28" s="15">
        <v>425</v>
      </c>
      <c r="CL28" s="15">
        <v>435</v>
      </c>
      <c r="CM28" s="15">
        <v>456</v>
      </c>
      <c r="CN28" s="15">
        <v>474</v>
      </c>
      <c r="CO28" s="15">
        <v>477</v>
      </c>
      <c r="CP28" s="15">
        <v>491</v>
      </c>
      <c r="CQ28" s="15">
        <v>481</v>
      </c>
      <c r="CR28" s="15"/>
    </row>
    <row r="29" spans="1:96" x14ac:dyDescent="0.2">
      <c r="A29" s="15" t="s">
        <v>138</v>
      </c>
      <c r="B29" s="19">
        <v>110.1</v>
      </c>
      <c r="C29" s="19">
        <v>73.599999999999994</v>
      </c>
      <c r="D29" s="19">
        <v>57.5</v>
      </c>
      <c r="E29" s="19">
        <v>83</v>
      </c>
      <c r="F29" s="19">
        <v>159.5</v>
      </c>
      <c r="G29" s="19">
        <v>49.7</v>
      </c>
      <c r="H29" s="19">
        <v>55.3</v>
      </c>
      <c r="I29" s="19"/>
      <c r="J29" s="19">
        <v>192.2</v>
      </c>
      <c r="K29" s="19">
        <v>121.7</v>
      </c>
      <c r="L29" s="19">
        <v>157.9</v>
      </c>
      <c r="M29" s="19">
        <v>118.2</v>
      </c>
      <c r="N29" s="19">
        <v>200.3</v>
      </c>
      <c r="O29" s="19">
        <v>180.8</v>
      </c>
      <c r="P29" s="19">
        <v>182.7</v>
      </c>
      <c r="Q29" s="19">
        <v>95</v>
      </c>
      <c r="R29" s="19">
        <v>148.1</v>
      </c>
      <c r="S29" s="19">
        <v>71.099999999999994</v>
      </c>
      <c r="T29" s="19">
        <v>55.5</v>
      </c>
      <c r="U29" s="19">
        <v>85.5</v>
      </c>
      <c r="V29" s="19">
        <v>152.5</v>
      </c>
      <c r="W29" s="19">
        <v>71</v>
      </c>
      <c r="X29" s="19">
        <v>74.7</v>
      </c>
      <c r="Y29" s="19">
        <v>109</v>
      </c>
      <c r="Z29" s="19">
        <v>184</v>
      </c>
      <c r="AA29" s="19">
        <v>108.4</v>
      </c>
      <c r="AB29" s="19">
        <v>96.4</v>
      </c>
      <c r="AC29" s="19">
        <v>88</v>
      </c>
      <c r="AD29" s="19">
        <v>214.3</v>
      </c>
      <c r="AE29" s="19">
        <v>117.4</v>
      </c>
      <c r="AF29" s="19">
        <v>112.4</v>
      </c>
      <c r="AG29" s="19">
        <v>613.29999999999995</v>
      </c>
      <c r="AH29" s="19"/>
      <c r="AI29" s="19"/>
      <c r="AJ29" s="19">
        <v>-4.5474735088645998E-13</v>
      </c>
      <c r="AK29" s="19">
        <v>729.5</v>
      </c>
      <c r="AL29" s="19">
        <v>861</v>
      </c>
      <c r="AM29" s="19"/>
      <c r="AN29" s="19"/>
      <c r="AO29" s="19"/>
      <c r="AP29" s="19">
        <v>590</v>
      </c>
      <c r="AQ29" s="19">
        <v>1001</v>
      </c>
      <c r="AR29" s="19"/>
      <c r="AS29" s="19">
        <v>1369</v>
      </c>
      <c r="AT29" s="19">
        <v>901</v>
      </c>
      <c r="AU29" s="19">
        <v>1183</v>
      </c>
      <c r="AV29" s="19">
        <v>1158</v>
      </c>
      <c r="AW29" s="19">
        <v>1217</v>
      </c>
      <c r="AX29" s="19">
        <v>1052</v>
      </c>
      <c r="AY29" s="19">
        <v>1100</v>
      </c>
      <c r="AZ29" s="19">
        <v>1252</v>
      </c>
      <c r="BA29" s="19">
        <v>1404</v>
      </c>
      <c r="BB29" s="19">
        <v>1266</v>
      </c>
      <c r="BC29" s="19">
        <v>1428</v>
      </c>
      <c r="BD29" s="19">
        <v>2341</v>
      </c>
      <c r="BE29" s="19">
        <v>2755</v>
      </c>
      <c r="BF29" s="19">
        <v>1890</v>
      </c>
      <c r="BG29" s="19">
        <v>2197</v>
      </c>
      <c r="BH29" s="19">
        <v>1963</v>
      </c>
      <c r="BI29" s="19">
        <v>1874</v>
      </c>
      <c r="BJ29" s="19">
        <v>1757</v>
      </c>
      <c r="BK29" s="19">
        <v>1749</v>
      </c>
      <c r="BL29" s="19">
        <v>1883</v>
      </c>
      <c r="BM29" s="19">
        <v>1735</v>
      </c>
      <c r="BN29" s="19">
        <v>2043</v>
      </c>
      <c r="BO29" s="19">
        <v>1815</v>
      </c>
      <c r="BP29" s="19">
        <v>2103</v>
      </c>
      <c r="BQ29" s="19">
        <v>1869</v>
      </c>
      <c r="BR29" s="19">
        <v>2650</v>
      </c>
      <c r="BS29" s="19">
        <v>3019</v>
      </c>
      <c r="BT29" s="19">
        <v>3251</v>
      </c>
      <c r="BU29" s="19">
        <v>3561</v>
      </c>
      <c r="BV29" s="19">
        <v>3068</v>
      </c>
      <c r="BW29" s="19">
        <v>3233</v>
      </c>
      <c r="BX29" s="19">
        <v>4004</v>
      </c>
      <c r="BY29" s="19">
        <v>2831</v>
      </c>
      <c r="BZ29" s="19">
        <v>3027</v>
      </c>
      <c r="CA29" s="19">
        <v>3206</v>
      </c>
      <c r="CB29" s="19">
        <v>3201</v>
      </c>
      <c r="CC29" s="19">
        <v>2907</v>
      </c>
      <c r="CD29" s="19">
        <v>2849</v>
      </c>
      <c r="CE29" s="19">
        <v>2907</v>
      </c>
      <c r="CF29" s="19">
        <v>2904</v>
      </c>
      <c r="CG29" s="19">
        <v>3690</v>
      </c>
      <c r="CH29" s="19">
        <v>3281</v>
      </c>
      <c r="CI29" s="19">
        <v>2903</v>
      </c>
      <c r="CJ29" s="19">
        <v>3541</v>
      </c>
      <c r="CK29" s="19">
        <v>3812</v>
      </c>
      <c r="CL29" s="19">
        <v>2965</v>
      </c>
      <c r="CM29" s="19">
        <v>3367</v>
      </c>
      <c r="CN29" s="19">
        <v>3540</v>
      </c>
      <c r="CO29" s="19">
        <v>3714</v>
      </c>
      <c r="CP29" s="19">
        <v>3115</v>
      </c>
      <c r="CQ29" s="19">
        <v>3653</v>
      </c>
      <c r="CR29" s="19"/>
    </row>
    <row r="30" spans="1:96" x14ac:dyDescent="0.2">
      <c r="A30" s="15" t="s">
        <v>139</v>
      </c>
      <c r="B30" s="15">
        <v>1854</v>
      </c>
      <c r="C30" s="15">
        <v>1677.3</v>
      </c>
      <c r="D30" s="15">
        <v>1634.1</v>
      </c>
      <c r="E30" s="15">
        <v>1836.2</v>
      </c>
      <c r="F30" s="15">
        <v>1786.6</v>
      </c>
      <c r="G30" s="15">
        <v>1596.7</v>
      </c>
      <c r="H30" s="15">
        <v>1855.2</v>
      </c>
      <c r="I30" s="15">
        <v>2020.6</v>
      </c>
      <c r="J30" s="15">
        <v>2034.7</v>
      </c>
      <c r="K30" s="15">
        <v>1996</v>
      </c>
      <c r="L30" s="15">
        <v>1944.6</v>
      </c>
      <c r="M30" s="15">
        <v>2030.5</v>
      </c>
      <c r="N30" s="15">
        <v>1907.9</v>
      </c>
      <c r="O30" s="15">
        <v>2003.2</v>
      </c>
      <c r="P30" s="15">
        <v>2066</v>
      </c>
      <c r="Q30" s="15">
        <v>1999.2</v>
      </c>
      <c r="R30" s="15">
        <v>2233.5</v>
      </c>
      <c r="S30" s="15">
        <v>2161.1</v>
      </c>
      <c r="T30" s="15">
        <v>2304.1999999999998</v>
      </c>
      <c r="U30" s="15">
        <v>2623.3</v>
      </c>
      <c r="V30" s="15">
        <v>2409.6999999999998</v>
      </c>
      <c r="W30" s="15">
        <v>2285.1999999999998</v>
      </c>
      <c r="X30" s="15">
        <v>2312.6999999999998</v>
      </c>
      <c r="Y30" s="15">
        <v>2584</v>
      </c>
      <c r="Z30" s="15">
        <v>2615.4</v>
      </c>
      <c r="AA30" s="15">
        <v>2788.9</v>
      </c>
      <c r="AB30" s="15">
        <v>2943.2</v>
      </c>
      <c r="AC30" s="15">
        <v>3321.5</v>
      </c>
      <c r="AD30" s="15">
        <v>3311.6</v>
      </c>
      <c r="AE30" s="15">
        <v>3089.6</v>
      </c>
      <c r="AF30" s="15">
        <v>2858.2</v>
      </c>
      <c r="AG30" s="15">
        <v>3277</v>
      </c>
      <c r="AH30" s="15">
        <v>2852.8</v>
      </c>
      <c r="AI30" s="15">
        <v>2798.3</v>
      </c>
      <c r="AJ30" s="15">
        <v>2846.7</v>
      </c>
      <c r="AK30" s="15">
        <v>3364.2</v>
      </c>
      <c r="AL30" s="15">
        <v>3142</v>
      </c>
      <c r="AM30" s="15">
        <v>3248</v>
      </c>
      <c r="AN30" s="15"/>
      <c r="AO30" s="15">
        <v>3958</v>
      </c>
      <c r="AP30" s="15">
        <v>3760</v>
      </c>
      <c r="AQ30" s="15">
        <v>3563</v>
      </c>
      <c r="AR30" s="15">
        <v>3410</v>
      </c>
      <c r="AS30" s="15">
        <v>3882</v>
      </c>
      <c r="AT30" s="15">
        <v>3776</v>
      </c>
      <c r="AU30" s="15">
        <v>3799</v>
      </c>
      <c r="AV30" s="15">
        <v>3500</v>
      </c>
      <c r="AW30" s="15">
        <v>3962</v>
      </c>
      <c r="AX30" s="15">
        <v>3863</v>
      </c>
      <c r="AY30" s="15">
        <v>3851</v>
      </c>
      <c r="AZ30" s="15">
        <v>3954</v>
      </c>
      <c r="BA30" s="15">
        <v>5027</v>
      </c>
      <c r="BB30" s="15">
        <v>4813</v>
      </c>
      <c r="BC30" s="15">
        <v>4937</v>
      </c>
      <c r="BD30" s="15">
        <v>5586</v>
      </c>
      <c r="BE30" s="15">
        <v>6332</v>
      </c>
      <c r="BF30" s="15">
        <v>5276</v>
      </c>
      <c r="BG30" s="15">
        <v>5511</v>
      </c>
      <c r="BH30" s="15">
        <v>4980</v>
      </c>
      <c r="BI30" s="15">
        <v>5358</v>
      </c>
      <c r="BJ30" s="15">
        <v>5363</v>
      </c>
      <c r="BK30" s="15">
        <v>5225</v>
      </c>
      <c r="BL30" s="15">
        <v>5271</v>
      </c>
      <c r="BM30" s="15">
        <v>5474</v>
      </c>
      <c r="BN30" s="15">
        <v>6056</v>
      </c>
      <c r="BO30" s="15">
        <v>6750</v>
      </c>
      <c r="BP30" s="15">
        <v>5783</v>
      </c>
      <c r="BQ30" s="15">
        <v>6040</v>
      </c>
      <c r="BR30" s="15">
        <v>6708</v>
      </c>
      <c r="BS30" s="15">
        <v>7278</v>
      </c>
      <c r="BT30" s="15">
        <v>7281</v>
      </c>
      <c r="BU30" s="15">
        <v>7866</v>
      </c>
      <c r="BV30" s="15">
        <v>8070</v>
      </c>
      <c r="BW30" s="15">
        <v>8264</v>
      </c>
      <c r="BX30" s="15">
        <v>8280</v>
      </c>
      <c r="BY30" s="15">
        <v>8284</v>
      </c>
      <c r="BZ30" s="15">
        <v>8619</v>
      </c>
      <c r="CA30" s="15">
        <v>8871</v>
      </c>
      <c r="CB30" s="15">
        <v>8894</v>
      </c>
      <c r="CC30" s="15">
        <v>9674</v>
      </c>
      <c r="CD30" s="15">
        <v>8269</v>
      </c>
      <c r="CE30" s="15">
        <v>8857</v>
      </c>
      <c r="CF30" s="15">
        <v>8818</v>
      </c>
      <c r="CG30" s="15">
        <v>10730</v>
      </c>
      <c r="CH30" s="15">
        <v>10919</v>
      </c>
      <c r="CI30" s="15">
        <v>10199</v>
      </c>
      <c r="CJ30" s="15">
        <v>9548</v>
      </c>
      <c r="CK30" s="15">
        <v>9256</v>
      </c>
      <c r="CL30" s="15">
        <v>8461</v>
      </c>
      <c r="CM30" s="15">
        <v>8999</v>
      </c>
      <c r="CN30" s="15">
        <v>9029</v>
      </c>
      <c r="CO30" s="15">
        <v>10593</v>
      </c>
      <c r="CP30" s="15">
        <v>10628</v>
      </c>
      <c r="CQ30" s="15">
        <v>11246</v>
      </c>
      <c r="CR30" s="15"/>
    </row>
    <row r="31" spans="1:96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</row>
    <row r="32" spans="1:96" x14ac:dyDescent="0.2">
      <c r="A32" s="15" t="s">
        <v>140</v>
      </c>
      <c r="B32" s="15">
        <v>638</v>
      </c>
      <c r="C32" s="15">
        <v>624</v>
      </c>
      <c r="D32" s="15">
        <v>615.20000000000005</v>
      </c>
      <c r="E32" s="15">
        <v>625.9</v>
      </c>
      <c r="F32" s="15">
        <v>736.3</v>
      </c>
      <c r="G32" s="15">
        <v>730.1</v>
      </c>
      <c r="H32" s="15">
        <v>542.79999999999995</v>
      </c>
      <c r="I32" s="15">
        <v>551.6</v>
      </c>
      <c r="J32" s="15">
        <v>532.29999999999995</v>
      </c>
      <c r="K32" s="15">
        <v>649.6</v>
      </c>
      <c r="L32" s="15">
        <v>694.3</v>
      </c>
      <c r="M32" s="15">
        <v>682.4</v>
      </c>
      <c r="N32" s="15">
        <v>692.4</v>
      </c>
      <c r="O32" s="15">
        <v>699</v>
      </c>
      <c r="P32" s="15">
        <v>691.4</v>
      </c>
      <c r="Q32" s="15">
        <v>687.3</v>
      </c>
      <c r="R32" s="15">
        <v>428.4</v>
      </c>
      <c r="S32" s="15">
        <v>408.3</v>
      </c>
      <c r="T32" s="15">
        <v>411.3</v>
      </c>
      <c r="U32" s="15">
        <v>410.7</v>
      </c>
      <c r="V32" s="15">
        <v>380.4</v>
      </c>
      <c r="W32" s="15">
        <v>383.5</v>
      </c>
      <c r="X32" s="15">
        <v>419.4</v>
      </c>
      <c r="Y32" s="15">
        <v>409.9</v>
      </c>
      <c r="Z32" s="15">
        <v>420.9</v>
      </c>
      <c r="AA32" s="15">
        <v>436.3</v>
      </c>
      <c r="AB32" s="15">
        <v>446.7</v>
      </c>
      <c r="AC32" s="15">
        <v>441.1</v>
      </c>
      <c r="AD32" s="15">
        <v>407.3</v>
      </c>
      <c r="AE32" s="15">
        <v>445.5</v>
      </c>
      <c r="AF32" s="15">
        <v>437.8</v>
      </c>
      <c r="AG32" s="15">
        <v>437.2</v>
      </c>
      <c r="AH32" s="15">
        <v>443.2</v>
      </c>
      <c r="AI32" s="15">
        <v>459.6</v>
      </c>
      <c r="AJ32" s="15">
        <v>451.9</v>
      </c>
      <c r="AK32" s="15">
        <v>445.8</v>
      </c>
      <c r="AL32" s="15">
        <v>342</v>
      </c>
      <c r="AM32" s="15">
        <v>338</v>
      </c>
      <c r="AN32" s="15"/>
      <c r="AO32" s="15">
        <v>276</v>
      </c>
      <c r="AP32" s="15">
        <v>238</v>
      </c>
      <c r="AQ32" s="15">
        <v>234</v>
      </c>
      <c r="AR32" s="15">
        <v>229</v>
      </c>
      <c r="AS32" s="15">
        <v>228</v>
      </c>
      <c r="AT32" s="15">
        <v>226</v>
      </c>
      <c r="AU32" s="15">
        <v>170</v>
      </c>
      <c r="AV32" s="15">
        <v>161</v>
      </c>
      <c r="AW32" s="15">
        <v>1210</v>
      </c>
      <c r="AX32" s="15">
        <v>1207</v>
      </c>
      <c r="AY32" s="15">
        <v>1201</v>
      </c>
      <c r="AZ32" s="15">
        <v>1201</v>
      </c>
      <c r="BA32" s="15">
        <v>1199</v>
      </c>
      <c r="BB32" s="15">
        <v>1195</v>
      </c>
      <c r="BC32" s="15">
        <v>1084</v>
      </c>
      <c r="BD32" s="15">
        <v>1082</v>
      </c>
      <c r="BE32" s="15">
        <v>1079</v>
      </c>
      <c r="BF32" s="15">
        <v>1079</v>
      </c>
      <c r="BG32" s="15">
        <v>2067</v>
      </c>
      <c r="BH32" s="15">
        <v>2048</v>
      </c>
      <c r="BI32" s="15">
        <v>1993</v>
      </c>
      <c r="BJ32" s="15">
        <v>1993</v>
      </c>
      <c r="BK32" s="15">
        <v>3473</v>
      </c>
      <c r="BL32" s="15">
        <v>3472</v>
      </c>
      <c r="BM32" s="15">
        <v>3471</v>
      </c>
      <c r="BN32" s="15">
        <v>3472</v>
      </c>
      <c r="BO32" s="15">
        <v>3472</v>
      </c>
      <c r="BP32" s="15">
        <v>3469</v>
      </c>
      <c r="BQ32" s="15">
        <v>3468</v>
      </c>
      <c r="BR32" s="15">
        <v>3467</v>
      </c>
      <c r="BS32" s="15">
        <v>3466</v>
      </c>
      <c r="BT32" s="15">
        <v>3465</v>
      </c>
      <c r="BU32" s="15">
        <v>3464</v>
      </c>
      <c r="BV32" s="15">
        <v>3463</v>
      </c>
      <c r="BW32" s="15">
        <v>3462</v>
      </c>
      <c r="BX32" s="15">
        <v>3463</v>
      </c>
      <c r="BY32" s="15">
        <v>9406</v>
      </c>
      <c r="BZ32" s="15">
        <v>9408</v>
      </c>
      <c r="CA32" s="15">
        <v>9410</v>
      </c>
      <c r="CB32" s="15">
        <v>9412</v>
      </c>
      <c r="CC32" s="15">
        <v>9413</v>
      </c>
      <c r="CD32" s="15">
        <v>9415</v>
      </c>
      <c r="CE32" s="15">
        <v>9417</v>
      </c>
      <c r="CF32" s="15">
        <v>9418</v>
      </c>
      <c r="CG32" s="15">
        <v>8920</v>
      </c>
      <c r="CH32" s="15">
        <v>8922</v>
      </c>
      <c r="CI32" s="15">
        <v>8924</v>
      </c>
      <c r="CJ32" s="15">
        <v>8925</v>
      </c>
      <c r="CK32" s="15">
        <v>8927</v>
      </c>
      <c r="CL32" s="15">
        <v>8929</v>
      </c>
      <c r="CM32" s="15">
        <v>8930</v>
      </c>
      <c r="CN32" s="15">
        <v>8930</v>
      </c>
      <c r="CO32" s="15">
        <v>7903</v>
      </c>
      <c r="CP32" s="15">
        <v>7998</v>
      </c>
      <c r="CQ32" s="15">
        <v>7973</v>
      </c>
      <c r="CR32" s="15"/>
    </row>
    <row r="33" spans="1:96" x14ac:dyDescent="0.2">
      <c r="A33" s="15" t="s">
        <v>141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>
        <v>2675</v>
      </c>
      <c r="BW33" s="15">
        <v>2723</v>
      </c>
      <c r="BX33" s="15">
        <v>2758</v>
      </c>
      <c r="BY33" s="15">
        <v>2913</v>
      </c>
      <c r="BZ33" s="15">
        <v>2961</v>
      </c>
      <c r="CA33" s="15">
        <v>2896</v>
      </c>
      <c r="CB33" s="15">
        <v>2964</v>
      </c>
      <c r="CC33" s="15">
        <v>2931</v>
      </c>
      <c r="CD33" s="15">
        <v>2898</v>
      </c>
      <c r="CE33" s="15">
        <v>2835</v>
      </c>
      <c r="CF33" s="15">
        <v>2784</v>
      </c>
      <c r="CG33" s="15">
        <v>2777</v>
      </c>
      <c r="CH33" s="15">
        <v>2736</v>
      </c>
      <c r="CI33" s="15">
        <v>2668</v>
      </c>
      <c r="CJ33" s="15">
        <v>2692</v>
      </c>
      <c r="CK33" s="15">
        <v>2786</v>
      </c>
      <c r="CL33" s="15">
        <v>2807</v>
      </c>
      <c r="CM33" s="15">
        <v>2785</v>
      </c>
      <c r="CN33" s="15">
        <v>2691</v>
      </c>
      <c r="CO33" s="15">
        <v>2566</v>
      </c>
      <c r="CP33" s="15">
        <v>2625</v>
      </c>
      <c r="CQ33" s="15">
        <v>2562</v>
      </c>
      <c r="CR33" s="15"/>
    </row>
    <row r="34" spans="1:96" x14ac:dyDescent="0.2">
      <c r="A34" s="15" t="s">
        <v>142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</row>
    <row r="35" spans="1:96" x14ac:dyDescent="0.2">
      <c r="A35" s="15" t="s">
        <v>134</v>
      </c>
      <c r="B35" s="15">
        <v>104.6</v>
      </c>
      <c r="C35" s="15">
        <v>119.4</v>
      </c>
      <c r="D35" s="15">
        <v>127.5</v>
      </c>
      <c r="E35" s="15">
        <v>141.6</v>
      </c>
      <c r="F35" s="15">
        <v>160.19999999999999</v>
      </c>
      <c r="G35" s="15">
        <v>162.80000000000001</v>
      </c>
      <c r="H35" s="15">
        <v>167.5</v>
      </c>
      <c r="I35" s="15">
        <v>257.89999999999998</v>
      </c>
      <c r="J35" s="15">
        <v>234.2</v>
      </c>
      <c r="K35" s="15">
        <v>363.3</v>
      </c>
      <c r="L35" s="15">
        <v>401.9</v>
      </c>
      <c r="M35" s="15">
        <v>413.8</v>
      </c>
      <c r="N35" s="15">
        <v>430.2</v>
      </c>
      <c r="O35" s="15">
        <v>513.5</v>
      </c>
      <c r="P35" s="15">
        <v>467.3</v>
      </c>
      <c r="Q35" s="15">
        <v>462.6</v>
      </c>
      <c r="R35" s="15">
        <v>489.7</v>
      </c>
      <c r="S35" s="15">
        <v>492.9</v>
      </c>
      <c r="T35" s="15">
        <v>540.79999999999995</v>
      </c>
      <c r="U35" s="15">
        <v>550.1</v>
      </c>
      <c r="V35" s="15">
        <v>559.20000000000005</v>
      </c>
      <c r="W35" s="15">
        <v>615.1</v>
      </c>
      <c r="X35" s="15">
        <v>638.20000000000005</v>
      </c>
      <c r="Y35" s="15">
        <v>668.7</v>
      </c>
      <c r="Z35" s="15">
        <v>622.29999999999995</v>
      </c>
      <c r="AA35" s="15">
        <v>736.9</v>
      </c>
      <c r="AB35" s="15">
        <v>784.8</v>
      </c>
      <c r="AC35" s="15">
        <v>854.5</v>
      </c>
      <c r="AD35" s="15">
        <v>843</v>
      </c>
      <c r="AE35" s="15">
        <v>983.1</v>
      </c>
      <c r="AF35" s="15">
        <v>748.6</v>
      </c>
      <c r="AG35" s="15">
        <v>842</v>
      </c>
      <c r="AH35" s="15">
        <v>803.6</v>
      </c>
      <c r="AI35" s="15">
        <v>876.1</v>
      </c>
      <c r="AJ35" s="15">
        <v>848.5</v>
      </c>
      <c r="AK35" s="15">
        <v>855.3</v>
      </c>
      <c r="AL35" s="15">
        <v>907</v>
      </c>
      <c r="AM35" s="15">
        <v>929</v>
      </c>
      <c r="AN35" s="15"/>
      <c r="AO35" s="15">
        <v>921</v>
      </c>
      <c r="AP35" s="15">
        <v>906</v>
      </c>
      <c r="AQ35" s="15">
        <v>925</v>
      </c>
      <c r="AR35" s="15">
        <v>979</v>
      </c>
      <c r="AS35" s="15"/>
      <c r="AT35" s="15">
        <v>1065</v>
      </c>
      <c r="AU35" s="15">
        <v>1188</v>
      </c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</row>
    <row r="36" spans="1:96" x14ac:dyDescent="0.2">
      <c r="A36" s="15" t="s">
        <v>143</v>
      </c>
      <c r="B36" s="19">
        <v>0.30000000000018001</v>
      </c>
      <c r="C36" s="19">
        <v>0.29999999999972998</v>
      </c>
      <c r="D36" s="19">
        <v>0.29999999999972998</v>
      </c>
      <c r="E36" s="19">
        <v>0.30000000000018001</v>
      </c>
      <c r="F36" s="19">
        <v>0.30000000000063998</v>
      </c>
      <c r="G36" s="19">
        <v>0.29999999999972998</v>
      </c>
      <c r="H36" s="19">
        <v>0.30000000000018001</v>
      </c>
      <c r="I36" s="19">
        <v>0.30000000000018001</v>
      </c>
      <c r="J36" s="19">
        <v>0.30000000000018001</v>
      </c>
      <c r="K36" s="19">
        <v>0.29999999999972998</v>
      </c>
      <c r="L36" s="19">
        <v>0.30000000000018001</v>
      </c>
      <c r="M36" s="19">
        <v>0.29999999999972998</v>
      </c>
      <c r="N36" s="19">
        <v>0.30000000000018001</v>
      </c>
      <c r="O36" s="19">
        <v>0.30000000000018001</v>
      </c>
      <c r="P36" s="19">
        <v>0.29999999999972998</v>
      </c>
      <c r="Q36" s="19">
        <v>0.30000000000018001</v>
      </c>
      <c r="R36" s="19">
        <v>0.30000000000018001</v>
      </c>
      <c r="S36" s="19">
        <v>0.29999999999972998</v>
      </c>
      <c r="T36" s="19">
        <v>0.29999999999972998</v>
      </c>
      <c r="U36" s="19">
        <v>0.30000000000018001</v>
      </c>
      <c r="V36" s="19">
        <v>0.29999999999972998</v>
      </c>
      <c r="W36" s="19">
        <v>0.30000000000018001</v>
      </c>
      <c r="X36" s="19">
        <v>0.29999999999972998</v>
      </c>
      <c r="Y36" s="19">
        <v>0.29999999999972998</v>
      </c>
      <c r="Z36" s="19">
        <v>0.29999999999972998</v>
      </c>
      <c r="AA36" s="19">
        <v>0.29999999999972998</v>
      </c>
      <c r="AB36" s="19">
        <v>0.30000000000018001</v>
      </c>
      <c r="AC36" s="19">
        <v>0.29999999999927002</v>
      </c>
      <c r="AD36" s="19">
        <v>0.30000000000018001</v>
      </c>
      <c r="AE36" s="19">
        <v>0.30000000000018001</v>
      </c>
      <c r="AF36" s="19">
        <v>0.30000000000018001</v>
      </c>
      <c r="AG36" s="19">
        <v>0.30000000000018001</v>
      </c>
      <c r="AH36" s="19">
        <v>0.59999999999945008</v>
      </c>
      <c r="AI36" s="19">
        <v>0.60000000000035991</v>
      </c>
      <c r="AJ36" s="19">
        <v>0.29999999999927002</v>
      </c>
      <c r="AK36" s="19">
        <v>0.30000000000018001</v>
      </c>
      <c r="AL36" s="19"/>
      <c r="AM36" s="19"/>
      <c r="AN36" s="19"/>
      <c r="AO36" s="19"/>
      <c r="AP36" s="19"/>
      <c r="AQ36" s="19"/>
      <c r="AR36" s="19"/>
      <c r="AS36" s="19">
        <v>974</v>
      </c>
      <c r="AT36" s="19"/>
      <c r="AU36" s="19"/>
      <c r="AV36" s="19">
        <v>1287</v>
      </c>
      <c r="AW36" s="19">
        <v>1292</v>
      </c>
      <c r="AX36" s="19">
        <v>1322</v>
      </c>
      <c r="AY36" s="19">
        <v>1424</v>
      </c>
      <c r="AZ36" s="19">
        <v>1515</v>
      </c>
      <c r="BA36" s="19">
        <v>1544</v>
      </c>
      <c r="BB36" s="19">
        <v>1408</v>
      </c>
      <c r="BC36" s="19">
        <v>1446</v>
      </c>
      <c r="BD36" s="19">
        <v>1505</v>
      </c>
      <c r="BE36" s="19">
        <v>1479</v>
      </c>
      <c r="BF36" s="19">
        <v>1517</v>
      </c>
      <c r="BG36" s="19">
        <v>1600</v>
      </c>
      <c r="BH36" s="19">
        <v>1659</v>
      </c>
      <c r="BI36" s="19">
        <v>1770</v>
      </c>
      <c r="BJ36" s="19">
        <v>1635</v>
      </c>
      <c r="BK36" s="19">
        <v>1631</v>
      </c>
      <c r="BL36" s="19">
        <v>1687</v>
      </c>
      <c r="BM36" s="19">
        <v>1907</v>
      </c>
      <c r="BN36" s="19">
        <v>2126</v>
      </c>
      <c r="BO36" s="19">
        <v>2075</v>
      </c>
      <c r="BP36" s="19">
        <v>3518</v>
      </c>
      <c r="BQ36" s="19">
        <v>3216</v>
      </c>
      <c r="BR36" s="19">
        <v>3316</v>
      </c>
      <c r="BS36" s="19">
        <v>3204</v>
      </c>
      <c r="BT36" s="19">
        <v>3214</v>
      </c>
      <c r="BU36" s="19">
        <v>3347</v>
      </c>
      <c r="BV36" s="19">
        <v>2841</v>
      </c>
      <c r="BW36" s="19">
        <v>2802</v>
      </c>
      <c r="BX36" s="19">
        <v>2674</v>
      </c>
      <c r="BY36" s="19">
        <v>2684</v>
      </c>
      <c r="BZ36" s="19">
        <v>3046</v>
      </c>
      <c r="CA36" s="19">
        <v>3019</v>
      </c>
      <c r="CB36" s="19">
        <v>2984</v>
      </c>
      <c r="CC36" s="19">
        <v>2955</v>
      </c>
      <c r="CD36" s="19">
        <v>2992</v>
      </c>
      <c r="CE36" s="19">
        <v>2884</v>
      </c>
      <c r="CF36" s="19">
        <v>2748</v>
      </c>
      <c r="CG36" s="19">
        <v>2613</v>
      </c>
      <c r="CH36" s="19">
        <v>2689</v>
      </c>
      <c r="CI36" s="19">
        <v>2584</v>
      </c>
      <c r="CJ36" s="19">
        <v>2598</v>
      </c>
      <c r="CK36" s="19">
        <v>2558</v>
      </c>
      <c r="CL36" s="19">
        <v>2618</v>
      </c>
      <c r="CM36" s="19">
        <v>2343</v>
      </c>
      <c r="CN36" s="19">
        <v>2480</v>
      </c>
      <c r="CO36" s="19">
        <v>2618</v>
      </c>
      <c r="CP36" s="19">
        <v>2672</v>
      </c>
      <c r="CQ36" s="19">
        <v>2141</v>
      </c>
      <c r="CR36" s="19"/>
    </row>
    <row r="37" spans="1:96" x14ac:dyDescent="0.2">
      <c r="A37" s="17" t="s">
        <v>144</v>
      </c>
      <c r="B37" s="17">
        <v>2596.9</v>
      </c>
      <c r="C37" s="17">
        <v>2421</v>
      </c>
      <c r="D37" s="17">
        <v>2377.1</v>
      </c>
      <c r="E37" s="17">
        <v>2604</v>
      </c>
      <c r="F37" s="17">
        <v>2683.4</v>
      </c>
      <c r="G37" s="17">
        <v>2489.9</v>
      </c>
      <c r="H37" s="17">
        <v>2565.8000000000002</v>
      </c>
      <c r="I37" s="17">
        <v>2830.4</v>
      </c>
      <c r="J37" s="17">
        <v>2801.5</v>
      </c>
      <c r="K37" s="17">
        <v>3009.2</v>
      </c>
      <c r="L37" s="17">
        <v>3041.1</v>
      </c>
      <c r="M37" s="17">
        <v>3127</v>
      </c>
      <c r="N37" s="17">
        <v>3030.8</v>
      </c>
      <c r="O37" s="17">
        <v>3216</v>
      </c>
      <c r="P37" s="17">
        <v>3225</v>
      </c>
      <c r="Q37" s="17">
        <v>3149.4</v>
      </c>
      <c r="R37" s="17">
        <v>3151.9</v>
      </c>
      <c r="S37" s="17">
        <v>3062.6</v>
      </c>
      <c r="T37" s="17">
        <v>3256.6</v>
      </c>
      <c r="U37" s="17">
        <v>3584.4</v>
      </c>
      <c r="V37" s="17">
        <v>3349.6</v>
      </c>
      <c r="W37" s="17">
        <v>3284.1</v>
      </c>
      <c r="X37" s="17">
        <v>3370.6</v>
      </c>
      <c r="Y37" s="17">
        <v>3662.9</v>
      </c>
      <c r="Z37" s="17">
        <v>3658.9</v>
      </c>
      <c r="AA37" s="17">
        <v>3962.4</v>
      </c>
      <c r="AB37" s="17">
        <v>4175</v>
      </c>
      <c r="AC37" s="17">
        <v>4617.3999999999996</v>
      </c>
      <c r="AD37" s="17">
        <v>4562.2</v>
      </c>
      <c r="AE37" s="17">
        <v>4518.5</v>
      </c>
      <c r="AF37" s="17">
        <v>4044.9</v>
      </c>
      <c r="AG37" s="17">
        <v>4556.5</v>
      </c>
      <c r="AH37" s="17">
        <v>4100.2</v>
      </c>
      <c r="AI37" s="17">
        <v>4134.6000000000004</v>
      </c>
      <c r="AJ37" s="17">
        <v>4147.3999999999996</v>
      </c>
      <c r="AK37" s="17">
        <v>4665.6000000000004</v>
      </c>
      <c r="AL37" s="17">
        <v>4391</v>
      </c>
      <c r="AM37" s="17">
        <v>4515</v>
      </c>
      <c r="AN37" s="17"/>
      <c r="AO37" s="17">
        <v>5155</v>
      </c>
      <c r="AP37" s="17">
        <v>4904</v>
      </c>
      <c r="AQ37" s="17">
        <v>4722</v>
      </c>
      <c r="AR37" s="17">
        <v>4618</v>
      </c>
      <c r="AS37" s="17">
        <v>5084</v>
      </c>
      <c r="AT37" s="17">
        <v>5067</v>
      </c>
      <c r="AU37" s="17">
        <v>5157</v>
      </c>
      <c r="AV37" s="17">
        <v>4948</v>
      </c>
      <c r="AW37" s="17">
        <v>6464</v>
      </c>
      <c r="AX37" s="17">
        <v>6392</v>
      </c>
      <c r="AY37" s="17">
        <v>6476</v>
      </c>
      <c r="AZ37" s="17">
        <v>6670</v>
      </c>
      <c r="BA37" s="17">
        <v>7770</v>
      </c>
      <c r="BB37" s="17">
        <v>7416</v>
      </c>
      <c r="BC37" s="17">
        <v>7467</v>
      </c>
      <c r="BD37" s="17">
        <v>8173</v>
      </c>
      <c r="BE37" s="17">
        <v>8890</v>
      </c>
      <c r="BF37" s="17">
        <v>7872</v>
      </c>
      <c r="BG37" s="17">
        <v>9178</v>
      </c>
      <c r="BH37" s="17">
        <v>8687</v>
      </c>
      <c r="BI37" s="17">
        <v>9121</v>
      </c>
      <c r="BJ37" s="17">
        <v>8991</v>
      </c>
      <c r="BK37" s="17">
        <v>10329</v>
      </c>
      <c r="BL37" s="17">
        <v>10430</v>
      </c>
      <c r="BM37" s="17">
        <v>10852</v>
      </c>
      <c r="BN37" s="17">
        <v>11654</v>
      </c>
      <c r="BO37" s="17">
        <v>12297</v>
      </c>
      <c r="BP37" s="17">
        <v>12770</v>
      </c>
      <c r="BQ37" s="17">
        <v>12724</v>
      </c>
      <c r="BR37" s="17">
        <v>13491</v>
      </c>
      <c r="BS37" s="17">
        <v>13948</v>
      </c>
      <c r="BT37" s="17">
        <v>13960</v>
      </c>
      <c r="BU37" s="17">
        <v>14677</v>
      </c>
      <c r="BV37" s="17">
        <v>17049</v>
      </c>
      <c r="BW37" s="17">
        <v>17251</v>
      </c>
      <c r="BX37" s="17">
        <v>17175</v>
      </c>
      <c r="BY37" s="17">
        <v>23287</v>
      </c>
      <c r="BZ37" s="17">
        <v>24034</v>
      </c>
      <c r="CA37" s="17">
        <v>24196</v>
      </c>
      <c r="CB37" s="17">
        <v>24254</v>
      </c>
      <c r="CC37" s="17">
        <v>24973</v>
      </c>
      <c r="CD37" s="17">
        <v>23574</v>
      </c>
      <c r="CE37" s="17">
        <v>23993</v>
      </c>
      <c r="CF37" s="17">
        <v>23768</v>
      </c>
      <c r="CG37" s="17">
        <v>25040</v>
      </c>
      <c r="CH37" s="17">
        <v>25266</v>
      </c>
      <c r="CI37" s="17">
        <v>24375</v>
      </c>
      <c r="CJ37" s="17">
        <v>23763</v>
      </c>
      <c r="CK37" s="17">
        <v>23527</v>
      </c>
      <c r="CL37" s="17">
        <v>22815</v>
      </c>
      <c r="CM37" s="17">
        <v>23057</v>
      </c>
      <c r="CN37" s="17">
        <v>23130</v>
      </c>
      <c r="CO37" s="17">
        <v>23680</v>
      </c>
      <c r="CP37" s="17">
        <v>23923</v>
      </c>
      <c r="CQ37" s="17">
        <v>23922</v>
      </c>
      <c r="CR37" s="17"/>
    </row>
    <row r="38" spans="1:96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</row>
    <row r="39" spans="1:96" x14ac:dyDescent="0.2">
      <c r="A39" s="17" t="s">
        <v>145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</row>
    <row r="40" spans="1:96" x14ac:dyDescent="0.2">
      <c r="A40" s="15" t="s">
        <v>146</v>
      </c>
      <c r="B40" s="15">
        <v>466.4</v>
      </c>
      <c r="C40" s="15">
        <v>472.2</v>
      </c>
      <c r="D40" s="15">
        <v>504.8</v>
      </c>
      <c r="E40" s="15">
        <v>538.70000000000005</v>
      </c>
      <c r="F40" s="15">
        <v>543.79999999999995</v>
      </c>
      <c r="G40" s="15">
        <v>549.9</v>
      </c>
      <c r="H40" s="15">
        <v>553.1</v>
      </c>
      <c r="I40" s="15">
        <v>589</v>
      </c>
      <c r="J40" s="15">
        <v>612.1</v>
      </c>
      <c r="K40" s="15">
        <v>727.4</v>
      </c>
      <c r="L40" s="15">
        <v>808.1</v>
      </c>
      <c r="M40" s="15">
        <v>887.8</v>
      </c>
      <c r="N40" s="15">
        <v>962.9</v>
      </c>
      <c r="O40" s="15">
        <v>1094.5</v>
      </c>
      <c r="P40" s="15">
        <v>1155.9000000000001</v>
      </c>
      <c r="Q40" s="15">
        <v>1182.9000000000001</v>
      </c>
      <c r="R40" s="15">
        <v>1254.9000000000001</v>
      </c>
      <c r="S40" s="15">
        <v>1365.4</v>
      </c>
      <c r="T40" s="15">
        <v>1417.4</v>
      </c>
      <c r="U40" s="15">
        <v>1447.3</v>
      </c>
      <c r="V40" s="15">
        <v>1538</v>
      </c>
      <c r="W40" s="15">
        <v>1741.4</v>
      </c>
      <c r="X40" s="15">
        <v>1880.9</v>
      </c>
      <c r="Y40" s="15">
        <v>1960</v>
      </c>
      <c r="Z40" s="15">
        <v>2130</v>
      </c>
      <c r="AA40" s="15">
        <v>2287.6999999999998</v>
      </c>
      <c r="AB40" s="15">
        <v>2350.6999999999998</v>
      </c>
      <c r="AC40" s="15">
        <v>2497.8000000000002</v>
      </c>
      <c r="AD40" s="15">
        <v>2622.9</v>
      </c>
      <c r="AE40" s="15">
        <v>2751.9</v>
      </c>
      <c r="AF40" s="15">
        <v>2785.2</v>
      </c>
      <c r="AG40" s="15">
        <v>2871.4</v>
      </c>
      <c r="AH40" s="15">
        <v>3015.9</v>
      </c>
      <c r="AI40" s="15">
        <v>3186.1</v>
      </c>
      <c r="AJ40" s="15">
        <v>3272.6</v>
      </c>
      <c r="AK40" s="15">
        <v>3440.6</v>
      </c>
      <c r="AL40" s="15">
        <v>3508</v>
      </c>
      <c r="AM40" s="15">
        <v>3752</v>
      </c>
      <c r="AN40" s="15"/>
      <c r="AO40" s="15">
        <v>3944</v>
      </c>
      <c r="AP40" s="15">
        <v>4138</v>
      </c>
      <c r="AQ40" s="15">
        <v>4335</v>
      </c>
      <c r="AR40" s="15">
        <v>4483</v>
      </c>
      <c r="AS40" s="15">
        <v>4641</v>
      </c>
      <c r="AT40" s="15">
        <v>4718</v>
      </c>
      <c r="AU40" s="15">
        <v>4844</v>
      </c>
      <c r="AV40" s="15">
        <v>4977</v>
      </c>
      <c r="AW40" s="15">
        <v>5184</v>
      </c>
      <c r="AX40" s="15">
        <v>5340</v>
      </c>
      <c r="AY40" s="15">
        <v>5566</v>
      </c>
      <c r="AZ40" s="15">
        <v>5723</v>
      </c>
      <c r="BA40" s="15">
        <v>5865</v>
      </c>
      <c r="BB40" s="15">
        <v>6070</v>
      </c>
      <c r="BC40" s="15">
        <v>6375</v>
      </c>
      <c r="BD40" s="15">
        <v>6517</v>
      </c>
      <c r="BE40" s="15">
        <v>6773</v>
      </c>
      <c r="BF40" s="15">
        <v>7029</v>
      </c>
      <c r="BG40" s="15">
        <v>7408</v>
      </c>
      <c r="BH40" s="15">
        <v>7539</v>
      </c>
      <c r="BI40" s="15">
        <v>7786</v>
      </c>
      <c r="BJ40" s="15">
        <v>7999</v>
      </c>
      <c r="BK40" s="15">
        <v>8196</v>
      </c>
      <c r="BL40" s="15">
        <v>8395</v>
      </c>
      <c r="BM40" s="15">
        <v>5710</v>
      </c>
      <c r="BN40" s="15">
        <v>8817</v>
      </c>
      <c r="BO40" s="15">
        <v>9041</v>
      </c>
      <c r="BP40" s="15">
        <v>9325</v>
      </c>
      <c r="BQ40" s="15">
        <v>6384</v>
      </c>
      <c r="BR40" s="15">
        <v>6525</v>
      </c>
      <c r="BS40" s="15">
        <v>6707</v>
      </c>
      <c r="BT40" s="15">
        <v>6910</v>
      </c>
      <c r="BU40" s="15">
        <v>7163</v>
      </c>
      <c r="BV40" s="15">
        <v>7296</v>
      </c>
      <c r="BW40" s="15">
        <v>7719</v>
      </c>
      <c r="BX40" s="15">
        <v>7971</v>
      </c>
      <c r="BY40" s="15">
        <v>8299</v>
      </c>
      <c r="BZ40" s="15">
        <v>8695</v>
      </c>
      <c r="CA40" s="15">
        <v>9336</v>
      </c>
      <c r="CB40" s="15">
        <v>9645</v>
      </c>
      <c r="CC40" s="15">
        <v>9965</v>
      </c>
      <c r="CD40" s="15">
        <v>10521</v>
      </c>
      <c r="CE40" s="15">
        <v>10990</v>
      </c>
      <c r="CF40" s="15">
        <v>11186</v>
      </c>
      <c r="CG40" s="15">
        <v>11484</v>
      </c>
      <c r="CH40" s="15">
        <v>11648</v>
      </c>
      <c r="CI40" s="15">
        <v>11851</v>
      </c>
      <c r="CJ40" s="15">
        <v>12074</v>
      </c>
      <c r="CK40" s="15">
        <v>12412</v>
      </c>
      <c r="CL40" s="15">
        <v>12590</v>
      </c>
      <c r="CM40" s="15">
        <v>12871</v>
      </c>
      <c r="CN40" s="15">
        <v>13128</v>
      </c>
      <c r="CO40" s="15">
        <v>13409</v>
      </c>
      <c r="CP40" s="15">
        <v>13557</v>
      </c>
      <c r="CQ40" s="15">
        <v>13778</v>
      </c>
      <c r="CR40" s="15"/>
    </row>
    <row r="41" spans="1:96" x14ac:dyDescent="0.2">
      <c r="A41" s="15" t="s">
        <v>147</v>
      </c>
      <c r="B41" s="15">
        <v>3341.8</v>
      </c>
      <c r="C41" s="15">
        <v>3414.9</v>
      </c>
      <c r="D41" s="15">
        <v>3497.1</v>
      </c>
      <c r="E41" s="15">
        <v>3495</v>
      </c>
      <c r="F41" s="15">
        <v>3370.9</v>
      </c>
      <c r="G41" s="15">
        <v>3443.3</v>
      </c>
      <c r="H41" s="15">
        <v>3505.1</v>
      </c>
      <c r="I41" s="15">
        <v>3639.2</v>
      </c>
      <c r="J41" s="15">
        <v>3775.9</v>
      </c>
      <c r="K41" s="15">
        <v>3803.7</v>
      </c>
      <c r="L41" s="15">
        <v>3898.4</v>
      </c>
      <c r="M41" s="15">
        <v>3982.9</v>
      </c>
      <c r="N41" s="15">
        <v>4104</v>
      </c>
      <c r="O41" s="15">
        <v>4252</v>
      </c>
      <c r="P41" s="15">
        <v>4262.7</v>
      </c>
      <c r="Q41" s="15">
        <v>4396.5</v>
      </c>
      <c r="R41" s="15">
        <v>4614.7</v>
      </c>
      <c r="S41" s="15">
        <v>4599.2</v>
      </c>
      <c r="T41" s="15">
        <v>4718.8</v>
      </c>
      <c r="U41" s="15">
        <v>4713.3999999999996</v>
      </c>
      <c r="V41" s="15">
        <v>4543.1000000000004</v>
      </c>
      <c r="W41" s="15">
        <v>4651.2</v>
      </c>
      <c r="X41" s="15">
        <v>4818.2</v>
      </c>
      <c r="Y41" s="15">
        <v>4885.2</v>
      </c>
      <c r="Z41" s="15">
        <v>5017.6000000000004</v>
      </c>
      <c r="AA41" s="15">
        <v>4972.7</v>
      </c>
      <c r="AB41" s="15">
        <v>4982.7</v>
      </c>
      <c r="AC41" s="15">
        <v>5073.3</v>
      </c>
      <c r="AD41" s="15">
        <v>5045.8999999999996</v>
      </c>
      <c r="AE41" s="15">
        <v>5108.7</v>
      </c>
      <c r="AF41" s="15">
        <v>5231.5</v>
      </c>
      <c r="AG41" s="15">
        <v>5451.4</v>
      </c>
      <c r="AH41" s="15">
        <v>5827.7</v>
      </c>
      <c r="AI41" s="15">
        <v>5879.2</v>
      </c>
      <c r="AJ41" s="15">
        <v>5919.1</v>
      </c>
      <c r="AK41" s="15">
        <v>6095.5</v>
      </c>
      <c r="AL41" s="15">
        <v>6011</v>
      </c>
      <c r="AM41" s="15">
        <v>6043</v>
      </c>
      <c r="AN41" s="15"/>
      <c r="AO41" s="15">
        <v>5801</v>
      </c>
      <c r="AP41" s="15">
        <v>5653</v>
      </c>
      <c r="AQ41" s="15">
        <v>5290</v>
      </c>
      <c r="AR41" s="15">
        <v>5447</v>
      </c>
      <c r="AS41" s="15">
        <v>5588</v>
      </c>
      <c r="AT41" s="15">
        <v>5215</v>
      </c>
      <c r="AU41" s="15">
        <v>5029</v>
      </c>
      <c r="AV41" s="15">
        <v>5456</v>
      </c>
      <c r="AW41" s="15">
        <v>5620</v>
      </c>
      <c r="AX41" s="15">
        <v>5762</v>
      </c>
      <c r="AY41" s="15">
        <v>5685</v>
      </c>
      <c r="AZ41" s="15">
        <v>5374</v>
      </c>
      <c r="BA41" s="15">
        <v>4871</v>
      </c>
      <c r="BB41" s="15">
        <v>4808</v>
      </c>
      <c r="BC41" s="15">
        <v>4797</v>
      </c>
      <c r="BD41" s="15">
        <v>4737</v>
      </c>
      <c r="BE41" s="15">
        <v>4685</v>
      </c>
      <c r="BF41" s="15">
        <v>5029</v>
      </c>
      <c r="BG41" s="15">
        <v>4887</v>
      </c>
      <c r="BH41" s="15">
        <v>4113</v>
      </c>
      <c r="BI41" s="15">
        <v>4151</v>
      </c>
      <c r="BJ41" s="15">
        <v>4078</v>
      </c>
      <c r="BK41" s="15">
        <v>3725</v>
      </c>
      <c r="BL41" s="15">
        <v>4095</v>
      </c>
      <c r="BM41" s="15">
        <v>6907</v>
      </c>
      <c r="BN41" s="15">
        <v>3759</v>
      </c>
      <c r="BO41" s="15">
        <v>3301</v>
      </c>
      <c r="BP41" s="15">
        <v>1078</v>
      </c>
      <c r="BQ41" s="15">
        <v>3517</v>
      </c>
      <c r="BR41" s="15">
        <v>2494</v>
      </c>
      <c r="BS41" s="15">
        <v>1810</v>
      </c>
      <c r="BT41" s="15">
        <v>1851</v>
      </c>
      <c r="BU41" s="15">
        <v>1643</v>
      </c>
      <c r="BV41" s="15">
        <v>1721</v>
      </c>
      <c r="BW41" s="15">
        <v>1577</v>
      </c>
      <c r="BX41" s="15">
        <v>1128</v>
      </c>
      <c r="BY41" s="15">
        <v>-191</v>
      </c>
      <c r="BZ41" s="15">
        <v>927</v>
      </c>
      <c r="CA41" s="15">
        <v>1730</v>
      </c>
      <c r="CB41" s="15">
        <v>2729</v>
      </c>
      <c r="CC41" s="15">
        <v>3179</v>
      </c>
      <c r="CD41" s="15">
        <v>3886</v>
      </c>
      <c r="CE41" s="15">
        <v>3786</v>
      </c>
      <c r="CF41" s="15">
        <v>3521</v>
      </c>
      <c r="CG41" s="15">
        <v>3476</v>
      </c>
      <c r="CH41" s="15">
        <v>3535</v>
      </c>
      <c r="CI41" s="15">
        <v>2859</v>
      </c>
      <c r="CJ41" s="15">
        <v>2152</v>
      </c>
      <c r="CK41" s="15">
        <v>1358</v>
      </c>
      <c r="CL41" s="15">
        <v>1242</v>
      </c>
      <c r="CM41" s="15">
        <v>1151</v>
      </c>
      <c r="CN41" s="15">
        <v>970</v>
      </c>
      <c r="CO41" s="15">
        <v>965</v>
      </c>
      <c r="CP41" s="15">
        <v>411</v>
      </c>
      <c r="CQ41" s="15">
        <v>54</v>
      </c>
      <c r="CR41" s="15"/>
    </row>
    <row r="42" spans="1:96" x14ac:dyDescent="0.2">
      <c r="A42" s="15" t="s">
        <v>148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</row>
    <row r="43" spans="1:96" x14ac:dyDescent="0.2">
      <c r="A43" s="15" t="s">
        <v>149</v>
      </c>
      <c r="B43" s="15">
        <v>3</v>
      </c>
      <c r="C43" s="15">
        <v>3</v>
      </c>
      <c r="D43" s="15">
        <v>3</v>
      </c>
      <c r="E43" s="15">
        <v>3</v>
      </c>
      <c r="F43" s="15">
        <v>3</v>
      </c>
      <c r="G43" s="15">
        <v>3</v>
      </c>
      <c r="H43" s="15">
        <v>3</v>
      </c>
      <c r="I43" s="15">
        <v>3</v>
      </c>
      <c r="J43" s="15">
        <v>3</v>
      </c>
      <c r="K43" s="15">
        <v>3</v>
      </c>
      <c r="L43" s="15">
        <v>3</v>
      </c>
      <c r="M43" s="15">
        <v>3</v>
      </c>
      <c r="N43" s="15">
        <v>3</v>
      </c>
      <c r="O43" s="15">
        <v>3</v>
      </c>
      <c r="P43" s="15">
        <v>3</v>
      </c>
      <c r="Q43" s="15">
        <v>3</v>
      </c>
      <c r="R43" s="15">
        <v>3</v>
      </c>
      <c r="S43" s="15">
        <v>3</v>
      </c>
      <c r="T43" s="15">
        <v>3</v>
      </c>
      <c r="U43" s="15">
        <v>3</v>
      </c>
      <c r="V43" s="15">
        <v>3</v>
      </c>
      <c r="W43" s="15">
        <v>3</v>
      </c>
      <c r="X43" s="15">
        <v>3</v>
      </c>
      <c r="Y43" s="15">
        <v>3</v>
      </c>
      <c r="Z43" s="15">
        <v>3</v>
      </c>
      <c r="AA43" s="15">
        <v>3</v>
      </c>
      <c r="AB43" s="15">
        <v>3</v>
      </c>
      <c r="AC43" s="15">
        <v>3</v>
      </c>
      <c r="AD43" s="15">
        <v>3</v>
      </c>
      <c r="AE43" s="15">
        <v>3</v>
      </c>
      <c r="AF43" s="15">
        <v>3</v>
      </c>
      <c r="AG43" s="15">
        <v>3</v>
      </c>
      <c r="AH43" s="15">
        <v>3</v>
      </c>
      <c r="AI43" s="15">
        <v>3</v>
      </c>
      <c r="AJ43" s="15">
        <v>3</v>
      </c>
      <c r="AK43" s="15">
        <v>3</v>
      </c>
      <c r="AL43" s="15">
        <v>3</v>
      </c>
      <c r="AM43" s="15">
        <v>3</v>
      </c>
      <c r="AN43" s="15"/>
      <c r="AO43" s="15">
        <v>3</v>
      </c>
      <c r="AP43" s="15">
        <v>3</v>
      </c>
      <c r="AQ43" s="15">
        <v>3</v>
      </c>
      <c r="AR43" s="15">
        <v>3</v>
      </c>
      <c r="AS43" s="15">
        <v>3</v>
      </c>
      <c r="AT43" s="15">
        <v>3</v>
      </c>
      <c r="AU43" s="15">
        <v>3</v>
      </c>
      <c r="AV43" s="15">
        <v>3</v>
      </c>
      <c r="AW43" s="15">
        <v>3</v>
      </c>
      <c r="AX43" s="15">
        <v>3</v>
      </c>
      <c r="AY43" s="15">
        <v>3</v>
      </c>
      <c r="AZ43" s="15">
        <v>3</v>
      </c>
      <c r="BA43" s="15">
        <v>3</v>
      </c>
      <c r="BB43" s="15">
        <v>3</v>
      </c>
      <c r="BC43" s="15">
        <v>3</v>
      </c>
      <c r="BD43" s="15">
        <v>3</v>
      </c>
      <c r="BE43" s="15">
        <v>3</v>
      </c>
      <c r="BF43" s="15">
        <v>3</v>
      </c>
      <c r="BG43" s="15">
        <v>3</v>
      </c>
      <c r="BH43" s="15">
        <v>3</v>
      </c>
      <c r="BI43" s="15">
        <v>3</v>
      </c>
      <c r="BJ43" s="15">
        <v>3</v>
      </c>
      <c r="BK43" s="15">
        <v>3</v>
      </c>
      <c r="BL43" s="15">
        <v>3</v>
      </c>
      <c r="BM43" s="15">
        <v>3</v>
      </c>
      <c r="BN43" s="15">
        <v>3</v>
      </c>
      <c r="BO43" s="15">
        <v>3</v>
      </c>
      <c r="BP43" s="15">
        <v>3</v>
      </c>
      <c r="BQ43" s="15">
        <v>3</v>
      </c>
      <c r="BR43" s="15">
        <v>3</v>
      </c>
      <c r="BS43" s="15">
        <v>3</v>
      </c>
      <c r="BT43" s="15">
        <v>3</v>
      </c>
      <c r="BU43" s="15">
        <v>3</v>
      </c>
      <c r="BV43" s="15">
        <v>3</v>
      </c>
      <c r="BW43" s="15">
        <v>3</v>
      </c>
      <c r="BX43" s="15">
        <v>3</v>
      </c>
      <c r="BY43" s="15">
        <v>3</v>
      </c>
      <c r="BZ43" s="15">
        <v>3</v>
      </c>
      <c r="CA43" s="15">
        <v>3</v>
      </c>
      <c r="CB43" s="15">
        <v>3</v>
      </c>
      <c r="CC43" s="15">
        <v>3</v>
      </c>
      <c r="CD43" s="15">
        <v>3</v>
      </c>
      <c r="CE43" s="15">
        <v>3</v>
      </c>
      <c r="CF43" s="15">
        <v>3</v>
      </c>
      <c r="CG43" s="15">
        <v>3</v>
      </c>
      <c r="CH43" s="15">
        <v>3</v>
      </c>
      <c r="CI43" s="15">
        <v>3</v>
      </c>
      <c r="CJ43" s="15">
        <v>3</v>
      </c>
      <c r="CK43" s="15">
        <v>3</v>
      </c>
      <c r="CL43" s="15">
        <v>3</v>
      </c>
      <c r="CM43" s="15">
        <v>3</v>
      </c>
      <c r="CN43" s="15">
        <v>3</v>
      </c>
      <c r="CO43" s="15">
        <v>3</v>
      </c>
      <c r="CP43" s="15">
        <v>3</v>
      </c>
      <c r="CQ43" s="15">
        <v>3</v>
      </c>
      <c r="CR43" s="15"/>
    </row>
    <row r="44" spans="1:96" x14ac:dyDescent="0.2">
      <c r="A44" s="15" t="s">
        <v>150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</row>
    <row r="45" spans="1:96" x14ac:dyDescent="0.2">
      <c r="A45" s="15" t="s">
        <v>151</v>
      </c>
      <c r="B45" s="15">
        <v>-129.80000000000001</v>
      </c>
      <c r="C45" s="15">
        <v>-118.2</v>
      </c>
      <c r="D45" s="15">
        <v>-136.9</v>
      </c>
      <c r="E45" s="15">
        <v>-197.5</v>
      </c>
      <c r="F45" s="15">
        <v>-245</v>
      </c>
      <c r="G45" s="15">
        <v>-222.5</v>
      </c>
      <c r="H45" s="15">
        <v>-225.8</v>
      </c>
      <c r="I45" s="15">
        <v>-239.7</v>
      </c>
      <c r="J45" s="15">
        <v>-173.7</v>
      </c>
      <c r="K45" s="15">
        <v>-166.6</v>
      </c>
      <c r="L45" s="15">
        <v>-146.1</v>
      </c>
      <c r="M45" s="15">
        <v>-91.8</v>
      </c>
      <c r="N45" s="15">
        <v>-47.6</v>
      </c>
      <c r="O45" s="15">
        <v>-7</v>
      </c>
      <c r="P45" s="15">
        <v>5.7</v>
      </c>
      <c r="Q45" s="15">
        <v>62</v>
      </c>
      <c r="R45" s="15">
        <v>91.4</v>
      </c>
      <c r="S45" s="15">
        <v>114.1</v>
      </c>
      <c r="T45" s="15">
        <v>122.6</v>
      </c>
      <c r="U45" s="15">
        <v>121.7</v>
      </c>
      <c r="V45" s="15">
        <v>137</v>
      </c>
      <c r="W45" s="15">
        <v>142.69999999999999</v>
      </c>
      <c r="X45" s="15">
        <v>146.1</v>
      </c>
      <c r="Y45" s="15">
        <v>177.4</v>
      </c>
      <c r="Z45" s="15">
        <v>204.2</v>
      </c>
      <c r="AA45" s="15">
        <v>229</v>
      </c>
      <c r="AB45" s="15">
        <v>277</v>
      </c>
      <c r="AC45" s="15">
        <v>251.4</v>
      </c>
      <c r="AD45" s="15">
        <v>361</v>
      </c>
      <c r="AE45" s="15">
        <v>252.8</v>
      </c>
      <c r="AF45" s="15">
        <v>191.3</v>
      </c>
      <c r="AG45" s="15">
        <v>367.5</v>
      </c>
      <c r="AH45" s="15">
        <v>244.3</v>
      </c>
      <c r="AI45" s="15">
        <v>156</v>
      </c>
      <c r="AJ45" s="15">
        <v>234.4</v>
      </c>
      <c r="AK45" s="15">
        <v>214.8</v>
      </c>
      <c r="AL45" s="15">
        <v>138</v>
      </c>
      <c r="AM45" s="15">
        <v>151</v>
      </c>
      <c r="AN45" s="15"/>
      <c r="AO45" s="15">
        <v>95</v>
      </c>
      <c r="AP45" s="15">
        <v>105</v>
      </c>
      <c r="AQ45" s="15">
        <v>215</v>
      </c>
      <c r="AR45" s="15">
        <v>243</v>
      </c>
      <c r="AS45" s="15">
        <v>149</v>
      </c>
      <c r="AT45" s="15">
        <v>111</v>
      </c>
      <c r="AU45" s="15">
        <v>138</v>
      </c>
      <c r="AV45" s="15">
        <v>231</v>
      </c>
      <c r="AW45" s="15">
        <v>274</v>
      </c>
      <c r="AX45" s="15">
        <v>177</v>
      </c>
      <c r="AY45" s="15">
        <v>90</v>
      </c>
      <c r="AZ45" s="15">
        <v>33</v>
      </c>
      <c r="BA45" s="15">
        <v>85</v>
      </c>
      <c r="BB45" s="15">
        <v>224</v>
      </c>
      <c r="BC45" s="15">
        <v>525</v>
      </c>
      <c r="BD45" s="15">
        <v>1111</v>
      </c>
      <c r="BE45" s="15">
        <v>1246</v>
      </c>
      <c r="BF45" s="15">
        <v>833</v>
      </c>
      <c r="BG45" s="15">
        <v>1107</v>
      </c>
      <c r="BH45" s="15">
        <v>645</v>
      </c>
      <c r="BI45" s="15">
        <v>318</v>
      </c>
      <c r="BJ45" s="15">
        <v>85</v>
      </c>
      <c r="BK45" s="15">
        <v>399</v>
      </c>
      <c r="BL45" s="15">
        <v>229</v>
      </c>
      <c r="BM45" s="15">
        <v>-213</v>
      </c>
      <c r="BN45" s="15">
        <v>-586</v>
      </c>
      <c r="BO45" s="15">
        <v>-587</v>
      </c>
      <c r="BP45" s="15">
        <v>-624</v>
      </c>
      <c r="BQ45" s="15">
        <v>-92</v>
      </c>
      <c r="BR45" s="15">
        <v>-30</v>
      </c>
      <c r="BS45" s="15">
        <v>209</v>
      </c>
      <c r="BT45" s="15">
        <v>197</v>
      </c>
      <c r="BU45" s="15">
        <v>231</v>
      </c>
      <c r="BV45" s="15">
        <v>180</v>
      </c>
      <c r="BW45" s="15">
        <v>52</v>
      </c>
      <c r="BX45" s="15">
        <v>-57</v>
      </c>
      <c r="BY45" s="15">
        <v>-56</v>
      </c>
      <c r="BZ45" s="15">
        <v>-401</v>
      </c>
      <c r="CA45" s="15">
        <v>-429</v>
      </c>
      <c r="CB45" s="15">
        <v>-446</v>
      </c>
      <c r="CC45" s="15">
        <v>-380</v>
      </c>
      <c r="CD45" s="15">
        <v>-67</v>
      </c>
      <c r="CE45" s="15">
        <v>145</v>
      </c>
      <c r="CF45" s="15">
        <v>99</v>
      </c>
      <c r="CG45" s="15">
        <v>318</v>
      </c>
      <c r="CH45" s="15">
        <v>636</v>
      </c>
      <c r="CI45" s="15">
        <v>559</v>
      </c>
      <c r="CJ45" s="15">
        <v>302</v>
      </c>
      <c r="CK45" s="15">
        <v>231</v>
      </c>
      <c r="CL45" s="15">
        <v>136</v>
      </c>
      <c r="CM45" s="15">
        <v>121</v>
      </c>
      <c r="CN45" s="15">
        <v>125</v>
      </c>
      <c r="CO45" s="15">
        <v>53</v>
      </c>
      <c r="CP45" s="15">
        <v>-27</v>
      </c>
      <c r="CQ45" s="15">
        <v>202</v>
      </c>
      <c r="CR45" s="15"/>
    </row>
    <row r="46" spans="1:96" x14ac:dyDescent="0.2">
      <c r="A46" s="15" t="s">
        <v>152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</row>
    <row r="47" spans="1:96" x14ac:dyDescent="0.2">
      <c r="A47" s="15" t="s">
        <v>153</v>
      </c>
      <c r="B47" s="19">
        <v>-0.20000000000026999</v>
      </c>
      <c r="C47" s="19">
        <v>-0.20000000000026999</v>
      </c>
      <c r="D47" s="19">
        <v>-9.9999999999909009E-2</v>
      </c>
      <c r="E47" s="19">
        <v>-0.19999999999981999</v>
      </c>
      <c r="F47" s="19">
        <v>-0.19999999999981999</v>
      </c>
      <c r="G47" s="19">
        <v>-0.20000000000026999</v>
      </c>
      <c r="H47" s="19">
        <v>-0.19999999999981999</v>
      </c>
      <c r="I47" s="19">
        <v>-0.80000000000018001</v>
      </c>
      <c r="J47" s="19">
        <v>-0.19999999999981999</v>
      </c>
      <c r="K47" s="19">
        <v>-0.19999999999981999</v>
      </c>
      <c r="L47" s="19">
        <v>-0.20000000000073001</v>
      </c>
      <c r="M47" s="19">
        <v>-0.19999999999981999</v>
      </c>
      <c r="N47" s="19">
        <v>-0.19999999999981999</v>
      </c>
      <c r="O47" s="19">
        <v>-0.19999999999981999</v>
      </c>
      <c r="P47" s="19">
        <v>-0.19999999999890999</v>
      </c>
      <c r="Q47" s="19">
        <v>-0.19999999999981999</v>
      </c>
      <c r="R47" s="19">
        <v>-0.19999999999981999</v>
      </c>
      <c r="S47" s="19">
        <v>-0.20000000000073001</v>
      </c>
      <c r="T47" s="19">
        <v>-0.20000000000073001</v>
      </c>
      <c r="U47" s="19">
        <v>-0.19999999999981999</v>
      </c>
      <c r="V47" s="19">
        <v>-0.20000000000073001</v>
      </c>
      <c r="W47" s="19">
        <v>-0.19999999999890999</v>
      </c>
      <c r="X47" s="19">
        <v>-0.20000000000073001</v>
      </c>
      <c r="Y47" s="19">
        <v>-0.19999999999981999</v>
      </c>
      <c r="Z47" s="19">
        <v>-0.19999999999981999</v>
      </c>
      <c r="AA47" s="19">
        <v>-0.19999999999981999</v>
      </c>
      <c r="AB47" s="19">
        <v>-0.19999999999981999</v>
      </c>
      <c r="AC47" s="19">
        <v>-0.19999999999981999</v>
      </c>
      <c r="AD47" s="19">
        <v>-0.19999999999890999</v>
      </c>
      <c r="AE47" s="19">
        <v>-0.19999999999981999</v>
      </c>
      <c r="AF47" s="19">
        <v>-0.20000000000073001</v>
      </c>
      <c r="AG47" s="19">
        <v>-0.19999999999890999</v>
      </c>
      <c r="AH47" s="19">
        <v>-0.5</v>
      </c>
      <c r="AI47" s="19">
        <v>-0.5</v>
      </c>
      <c r="AJ47" s="19">
        <v>-0.20000000000073001</v>
      </c>
      <c r="AK47" s="19">
        <v>-0.19999999999890999</v>
      </c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</row>
    <row r="48" spans="1:96" x14ac:dyDescent="0.2">
      <c r="A48" s="17" t="s">
        <v>154</v>
      </c>
      <c r="B48" s="17">
        <v>3681.2</v>
      </c>
      <c r="C48" s="17">
        <v>3771.7</v>
      </c>
      <c r="D48" s="17">
        <v>3867.9</v>
      </c>
      <c r="E48" s="17">
        <v>3839</v>
      </c>
      <c r="F48" s="17">
        <v>3672.5</v>
      </c>
      <c r="G48" s="17">
        <v>3773.5</v>
      </c>
      <c r="H48" s="17">
        <v>3835.2</v>
      </c>
      <c r="I48" s="17">
        <v>3990.7</v>
      </c>
      <c r="J48" s="17">
        <v>4217.1000000000004</v>
      </c>
      <c r="K48" s="17">
        <v>4367.3</v>
      </c>
      <c r="L48" s="17">
        <v>4563.2</v>
      </c>
      <c r="M48" s="17">
        <v>4781.7</v>
      </c>
      <c r="N48" s="17">
        <v>5022.1000000000004</v>
      </c>
      <c r="O48" s="17">
        <v>5342.3</v>
      </c>
      <c r="P48" s="17">
        <v>5427.1</v>
      </c>
      <c r="Q48" s="17">
        <v>5644.2</v>
      </c>
      <c r="R48" s="17">
        <v>5963.8</v>
      </c>
      <c r="S48" s="17">
        <v>6081.5</v>
      </c>
      <c r="T48" s="17">
        <v>6261.6</v>
      </c>
      <c r="U48" s="17">
        <v>6285.2</v>
      </c>
      <c r="V48" s="17">
        <v>6220.9</v>
      </c>
      <c r="W48" s="17">
        <v>6538.1</v>
      </c>
      <c r="X48" s="17">
        <v>6848</v>
      </c>
      <c r="Y48" s="17">
        <v>7025.4</v>
      </c>
      <c r="Z48" s="17">
        <v>7354.6</v>
      </c>
      <c r="AA48" s="17">
        <v>7492.2</v>
      </c>
      <c r="AB48" s="17">
        <v>7613.2</v>
      </c>
      <c r="AC48" s="17">
        <v>7825.3</v>
      </c>
      <c r="AD48" s="17">
        <v>8032.6</v>
      </c>
      <c r="AE48" s="17">
        <v>8116.2</v>
      </c>
      <c r="AF48" s="17">
        <v>8210.7999999999993</v>
      </c>
      <c r="AG48" s="17">
        <v>8693.1</v>
      </c>
      <c r="AH48" s="17">
        <v>9090.4</v>
      </c>
      <c r="AI48" s="17">
        <v>9223.7999999999993</v>
      </c>
      <c r="AJ48" s="17">
        <v>9428.9</v>
      </c>
      <c r="AK48" s="17">
        <v>9753.7000000000007</v>
      </c>
      <c r="AL48" s="17">
        <v>9660</v>
      </c>
      <c r="AM48" s="17">
        <v>9949</v>
      </c>
      <c r="AN48" s="17"/>
      <c r="AO48" s="17">
        <v>9843</v>
      </c>
      <c r="AP48" s="17">
        <v>9899</v>
      </c>
      <c r="AQ48" s="17">
        <v>9843</v>
      </c>
      <c r="AR48" s="17">
        <v>10176</v>
      </c>
      <c r="AS48" s="17">
        <v>10381</v>
      </c>
      <c r="AT48" s="17">
        <v>10047</v>
      </c>
      <c r="AU48" s="17">
        <v>10014</v>
      </c>
      <c r="AV48" s="17">
        <v>10667</v>
      </c>
      <c r="AW48" s="17">
        <v>11081</v>
      </c>
      <c r="AX48" s="17">
        <v>11282</v>
      </c>
      <c r="AY48" s="17">
        <v>11344</v>
      </c>
      <c r="AZ48" s="17">
        <v>11133</v>
      </c>
      <c r="BA48" s="17">
        <v>10824</v>
      </c>
      <c r="BB48" s="17">
        <v>11105</v>
      </c>
      <c r="BC48" s="17">
        <v>11700</v>
      </c>
      <c r="BD48" s="17">
        <v>12368</v>
      </c>
      <c r="BE48" s="17">
        <v>12707</v>
      </c>
      <c r="BF48" s="17">
        <v>12894</v>
      </c>
      <c r="BG48" s="17">
        <v>13405</v>
      </c>
      <c r="BH48" s="17">
        <v>12300</v>
      </c>
      <c r="BI48" s="17">
        <v>12258</v>
      </c>
      <c r="BJ48" s="17">
        <v>12165</v>
      </c>
      <c r="BK48" s="17">
        <v>12323</v>
      </c>
      <c r="BL48" s="17">
        <v>12722</v>
      </c>
      <c r="BM48" s="17">
        <v>12407</v>
      </c>
      <c r="BN48" s="17">
        <v>11993</v>
      </c>
      <c r="BO48" s="17">
        <v>11758</v>
      </c>
      <c r="BP48" s="17">
        <v>9782</v>
      </c>
      <c r="BQ48" s="17">
        <v>9812</v>
      </c>
      <c r="BR48" s="17">
        <v>8992</v>
      </c>
      <c r="BS48" s="17">
        <v>8729</v>
      </c>
      <c r="BT48" s="17">
        <v>8961</v>
      </c>
      <c r="BU48" s="17">
        <v>9040</v>
      </c>
      <c r="BV48" s="17">
        <v>9200</v>
      </c>
      <c r="BW48" s="17">
        <v>9351</v>
      </c>
      <c r="BX48" s="17">
        <v>9045</v>
      </c>
      <c r="BY48" s="17">
        <v>8055</v>
      </c>
      <c r="BZ48" s="17">
        <v>9224</v>
      </c>
      <c r="CA48" s="17">
        <v>10640</v>
      </c>
      <c r="CB48" s="17">
        <v>11931</v>
      </c>
      <c r="CC48" s="17">
        <v>12767</v>
      </c>
      <c r="CD48" s="17">
        <v>14343</v>
      </c>
      <c r="CE48" s="17">
        <v>14924</v>
      </c>
      <c r="CF48" s="17">
        <v>14809</v>
      </c>
      <c r="CG48" s="17">
        <v>15281</v>
      </c>
      <c r="CH48" s="17">
        <v>15822</v>
      </c>
      <c r="CI48" s="17">
        <v>15272</v>
      </c>
      <c r="CJ48" s="17">
        <v>14531</v>
      </c>
      <c r="CK48" s="17">
        <v>14004</v>
      </c>
      <c r="CL48" s="17">
        <v>13971</v>
      </c>
      <c r="CM48" s="17">
        <v>14146</v>
      </c>
      <c r="CN48" s="17">
        <v>14226</v>
      </c>
      <c r="CO48" s="17">
        <v>14430</v>
      </c>
      <c r="CP48" s="17">
        <v>13944</v>
      </c>
      <c r="CQ48" s="17">
        <v>14037</v>
      </c>
      <c r="CR48" s="17"/>
    </row>
    <row r="49" spans="1:96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</row>
    <row r="50" spans="1:96" ht="17" thickBot="1" x14ac:dyDescent="0.25">
      <c r="A50" s="17" t="s">
        <v>155</v>
      </c>
      <c r="B50" s="20">
        <v>6278.1</v>
      </c>
      <c r="C50" s="20">
        <v>6192.7</v>
      </c>
      <c r="D50" s="20">
        <v>6245</v>
      </c>
      <c r="E50" s="20">
        <v>6443</v>
      </c>
      <c r="F50" s="20">
        <v>6355.9</v>
      </c>
      <c r="G50" s="20">
        <v>6263.4</v>
      </c>
      <c r="H50" s="20">
        <v>6401</v>
      </c>
      <c r="I50" s="20">
        <v>6821.1</v>
      </c>
      <c r="J50" s="20">
        <v>7018.6</v>
      </c>
      <c r="K50" s="20">
        <v>7376.5</v>
      </c>
      <c r="L50" s="20">
        <v>7604.3</v>
      </c>
      <c r="M50" s="20">
        <v>7908.7</v>
      </c>
      <c r="N50" s="20">
        <v>8052.9</v>
      </c>
      <c r="O50" s="20">
        <v>8558.2999999999993</v>
      </c>
      <c r="P50" s="20">
        <v>8652.1</v>
      </c>
      <c r="Q50" s="20">
        <v>8793.6</v>
      </c>
      <c r="R50" s="20">
        <v>9115.7000000000007</v>
      </c>
      <c r="S50" s="20">
        <v>9144.1</v>
      </c>
      <c r="T50" s="20">
        <v>9518.2000000000007</v>
      </c>
      <c r="U50" s="20">
        <v>9869.6</v>
      </c>
      <c r="V50" s="20">
        <v>9570.5</v>
      </c>
      <c r="W50" s="20">
        <v>9822.2000000000007</v>
      </c>
      <c r="X50" s="20">
        <v>10218.6</v>
      </c>
      <c r="Y50" s="20">
        <v>10688.3</v>
      </c>
      <c r="Z50" s="20">
        <v>11013.5</v>
      </c>
      <c r="AA50" s="20">
        <v>11454.6</v>
      </c>
      <c r="AB50" s="20">
        <v>11788.2</v>
      </c>
      <c r="AC50" s="20">
        <v>12442.7</v>
      </c>
      <c r="AD50" s="20">
        <v>12594.8</v>
      </c>
      <c r="AE50" s="20">
        <v>12634.7</v>
      </c>
      <c r="AF50" s="20">
        <v>12255.7</v>
      </c>
      <c r="AG50" s="20">
        <v>13249.6</v>
      </c>
      <c r="AH50" s="20">
        <v>13190.6</v>
      </c>
      <c r="AI50" s="20">
        <v>13358.4</v>
      </c>
      <c r="AJ50" s="20">
        <v>13576.3</v>
      </c>
      <c r="AK50" s="20">
        <v>14419.3</v>
      </c>
      <c r="AL50" s="20">
        <v>14051</v>
      </c>
      <c r="AM50" s="20">
        <v>14464</v>
      </c>
      <c r="AN50" s="20"/>
      <c r="AO50" s="20">
        <v>14998</v>
      </c>
      <c r="AP50" s="20">
        <v>14803</v>
      </c>
      <c r="AQ50" s="20">
        <v>14565</v>
      </c>
      <c r="AR50" s="20">
        <v>14794</v>
      </c>
      <c r="AS50" s="20">
        <v>15465</v>
      </c>
      <c r="AT50" s="20">
        <v>15114</v>
      </c>
      <c r="AU50" s="20">
        <v>15171</v>
      </c>
      <c r="AV50" s="20">
        <v>15615</v>
      </c>
      <c r="AW50" s="20">
        <v>17545</v>
      </c>
      <c r="AX50" s="20">
        <v>17674</v>
      </c>
      <c r="AY50" s="20">
        <v>17820</v>
      </c>
      <c r="AZ50" s="20">
        <v>17803</v>
      </c>
      <c r="BA50" s="20">
        <v>18594</v>
      </c>
      <c r="BB50" s="20">
        <v>18521</v>
      </c>
      <c r="BC50" s="20">
        <v>19167</v>
      </c>
      <c r="BD50" s="20">
        <v>20541</v>
      </c>
      <c r="BE50" s="20">
        <v>21597</v>
      </c>
      <c r="BF50" s="20">
        <v>20766</v>
      </c>
      <c r="BG50" s="20">
        <v>22583</v>
      </c>
      <c r="BH50" s="20">
        <v>20987</v>
      </c>
      <c r="BI50" s="20">
        <v>21379</v>
      </c>
      <c r="BJ50" s="20">
        <v>21156</v>
      </c>
      <c r="BK50" s="20">
        <v>22652</v>
      </c>
      <c r="BL50" s="20">
        <v>23152</v>
      </c>
      <c r="BM50" s="20">
        <v>23259</v>
      </c>
      <c r="BN50" s="20">
        <v>23647</v>
      </c>
      <c r="BO50" s="20">
        <v>24055</v>
      </c>
      <c r="BP50" s="20">
        <v>22552</v>
      </c>
      <c r="BQ50" s="20">
        <v>22536</v>
      </c>
      <c r="BR50" s="20">
        <v>22483</v>
      </c>
      <c r="BS50" s="20">
        <v>22677</v>
      </c>
      <c r="BT50" s="20">
        <v>22921</v>
      </c>
      <c r="BU50" s="20">
        <v>23717</v>
      </c>
      <c r="BV50" s="20">
        <v>26249</v>
      </c>
      <c r="BW50" s="20">
        <v>26602</v>
      </c>
      <c r="BX50" s="20">
        <v>26220</v>
      </c>
      <c r="BY50" s="20">
        <v>31342</v>
      </c>
      <c r="BZ50" s="20">
        <v>33258</v>
      </c>
      <c r="CA50" s="20">
        <v>34836</v>
      </c>
      <c r="CB50" s="20">
        <v>36185</v>
      </c>
      <c r="CC50" s="20">
        <v>37740</v>
      </c>
      <c r="CD50" s="20">
        <v>37917</v>
      </c>
      <c r="CE50" s="20">
        <v>38917</v>
      </c>
      <c r="CF50" s="20">
        <v>38577</v>
      </c>
      <c r="CG50" s="20">
        <v>40321</v>
      </c>
      <c r="CH50" s="20">
        <v>41088</v>
      </c>
      <c r="CI50" s="20">
        <v>39647</v>
      </c>
      <c r="CJ50" s="20">
        <v>38294</v>
      </c>
      <c r="CK50" s="20">
        <v>37531</v>
      </c>
      <c r="CL50" s="20">
        <v>36786</v>
      </c>
      <c r="CM50" s="20">
        <v>37203</v>
      </c>
      <c r="CN50" s="20">
        <v>37356</v>
      </c>
      <c r="CO50" s="20">
        <v>38110</v>
      </c>
      <c r="CP50" s="20">
        <v>37867</v>
      </c>
      <c r="CQ50" s="20">
        <v>37959</v>
      </c>
      <c r="CR50" s="20"/>
    </row>
    <row r="51" spans="1:96" ht="17" thickTop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</row>
    <row r="52" spans="1:96" x14ac:dyDescent="0.2">
      <c r="A52" s="17" t="s">
        <v>156</v>
      </c>
      <c r="B52" s="15">
        <v>2148.9899999999998</v>
      </c>
      <c r="C52" s="15">
        <v>2144.21</v>
      </c>
      <c r="D52" s="15">
        <v>2147.48</v>
      </c>
      <c r="E52" s="15">
        <v>2128.8000000000002</v>
      </c>
      <c r="F52" s="15">
        <v>2122.2399999999998</v>
      </c>
      <c r="G52" s="15">
        <v>2115.64</v>
      </c>
      <c r="H52" s="15">
        <v>2111.88</v>
      </c>
      <c r="I52" s="15">
        <v>2108.8000000000002</v>
      </c>
      <c r="J52" s="15">
        <v>2099.35</v>
      </c>
      <c r="K52" s="15">
        <v>2104.9899999999998</v>
      </c>
      <c r="L52" s="15">
        <v>2111.94</v>
      </c>
      <c r="M52" s="15">
        <v>2104.8000000000002</v>
      </c>
      <c r="N52" s="15">
        <v>2099.8200000000002</v>
      </c>
      <c r="O52" s="15">
        <v>2112.5100000000002</v>
      </c>
      <c r="P52" s="15">
        <v>2100.23</v>
      </c>
      <c r="Q52" s="15">
        <v>2088.8000000000002</v>
      </c>
      <c r="R52" s="15">
        <v>2083.2600000000002</v>
      </c>
      <c r="S52" s="15">
        <v>2074.14</v>
      </c>
      <c r="T52" s="15">
        <v>2068.94</v>
      </c>
      <c r="U52" s="15">
        <v>2048</v>
      </c>
      <c r="V52" s="15">
        <v>2005.65</v>
      </c>
      <c r="W52" s="15">
        <v>2015.97</v>
      </c>
      <c r="X52" s="15">
        <v>2022.05</v>
      </c>
      <c r="Y52" s="15">
        <v>2008.43</v>
      </c>
      <c r="Z52" s="15">
        <v>1994.8</v>
      </c>
      <c r="AA52" s="15">
        <v>1989.02</v>
      </c>
      <c r="AB52" s="15">
        <v>2021.2</v>
      </c>
      <c r="AC52" s="15">
        <v>1964.4</v>
      </c>
      <c r="AD52" s="15">
        <v>1940.89</v>
      </c>
      <c r="AE52" s="15">
        <v>1936.29</v>
      </c>
      <c r="AF52" s="15">
        <v>1937.39</v>
      </c>
      <c r="AG52" s="15">
        <v>1942</v>
      </c>
      <c r="AH52" s="15">
        <v>1948.04</v>
      </c>
      <c r="AI52" s="15">
        <v>1949.81</v>
      </c>
      <c r="AJ52" s="15">
        <v>1934.8</v>
      </c>
      <c r="AK52" s="15">
        <v>1936</v>
      </c>
      <c r="AL52" s="15">
        <v>1911.49</v>
      </c>
      <c r="AM52" s="15">
        <v>1913.98</v>
      </c>
      <c r="AN52" s="15">
        <v>1896.52</v>
      </c>
      <c r="AO52" s="15">
        <v>1872</v>
      </c>
      <c r="AP52" s="15">
        <v>1854.67</v>
      </c>
      <c r="AQ52" s="15">
        <v>1835.65</v>
      </c>
      <c r="AR52" s="15">
        <v>1833.47</v>
      </c>
      <c r="AS52" s="15">
        <v>1832</v>
      </c>
      <c r="AT52" s="15">
        <v>1802.21</v>
      </c>
      <c r="AU52" s="15">
        <v>1791.42</v>
      </c>
      <c r="AV52" s="15">
        <v>1787.23</v>
      </c>
      <c r="AW52" s="15">
        <v>1788</v>
      </c>
      <c r="AX52" s="15">
        <v>1778</v>
      </c>
      <c r="AY52" s="15">
        <v>1776</v>
      </c>
      <c r="AZ52" s="15">
        <v>1762</v>
      </c>
      <c r="BA52" s="15">
        <v>1740</v>
      </c>
      <c r="BB52" s="15">
        <v>1728</v>
      </c>
      <c r="BC52" s="15">
        <v>1728</v>
      </c>
      <c r="BD52" s="15">
        <v>1720</v>
      </c>
      <c r="BE52" s="15">
        <v>1714</v>
      </c>
      <c r="BF52" s="15">
        <v>1708</v>
      </c>
      <c r="BG52" s="15">
        <v>1707</v>
      </c>
      <c r="BH52" s="15">
        <v>1685</v>
      </c>
      <c r="BI52" s="15">
        <v>1682</v>
      </c>
      <c r="BJ52" s="15">
        <v>1668</v>
      </c>
      <c r="BK52" s="15">
        <v>1656</v>
      </c>
      <c r="BL52" s="15">
        <v>1652</v>
      </c>
      <c r="BM52" s="15">
        <v>1643</v>
      </c>
      <c r="BN52" s="15">
        <v>1637</v>
      </c>
      <c r="BO52" s="15">
        <v>1624</v>
      </c>
      <c r="BP52" s="15">
        <v>1611.76</v>
      </c>
      <c r="BQ52" s="15">
        <v>1601</v>
      </c>
      <c r="BR52" s="15">
        <v>1589</v>
      </c>
      <c r="BS52" s="15">
        <v>1577</v>
      </c>
      <c r="BT52" s="15">
        <v>1573</v>
      </c>
      <c r="BU52" s="15">
        <v>1568</v>
      </c>
      <c r="BV52" s="15">
        <v>1560</v>
      </c>
      <c r="BW52" s="15">
        <v>1559</v>
      </c>
      <c r="BX52" s="15">
        <v>1555</v>
      </c>
      <c r="BY52" s="15">
        <v>1558</v>
      </c>
      <c r="BZ52" s="15">
        <v>1565</v>
      </c>
      <c r="CA52" s="15">
        <v>1575</v>
      </c>
      <c r="CB52" s="15">
        <v>1579</v>
      </c>
      <c r="CC52" s="15">
        <v>1578</v>
      </c>
      <c r="CD52" s="15">
        <v>1583</v>
      </c>
      <c r="CE52" s="15">
        <v>1583</v>
      </c>
      <c r="CF52" s="15">
        <v>1576</v>
      </c>
      <c r="CG52" s="15">
        <v>1571</v>
      </c>
      <c r="CH52" s="15">
        <v>1564</v>
      </c>
      <c r="CI52" s="15">
        <v>1550</v>
      </c>
      <c r="CJ52" s="15">
        <v>1540</v>
      </c>
      <c r="CK52" s="15">
        <v>1532</v>
      </c>
      <c r="CL52" s="15">
        <v>1524</v>
      </c>
      <c r="CM52" s="15">
        <v>1516.9</v>
      </c>
      <c r="CN52" s="15">
        <v>1510.9</v>
      </c>
      <c r="CO52" s="15">
        <v>1503</v>
      </c>
      <c r="CP52" s="15">
        <v>1490.9</v>
      </c>
      <c r="CQ52" s="15">
        <v>1481.9</v>
      </c>
      <c r="CR52" s="15"/>
    </row>
    <row r="53" spans="1:96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</row>
    <row r="54" spans="1:96" x14ac:dyDescent="0.2">
      <c r="A54" s="17" t="s">
        <v>157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</row>
    <row r="55" spans="1:96" x14ac:dyDescent="0.2">
      <c r="A55" s="15" t="s">
        <v>158</v>
      </c>
      <c r="B55" s="21">
        <f t="shared" ref="B55:BM55" si="0">B48</f>
        <v>3681.2</v>
      </c>
      <c r="C55" s="21">
        <f t="shared" si="0"/>
        <v>3771.7</v>
      </c>
      <c r="D55" s="21">
        <f t="shared" si="0"/>
        <v>3867.9</v>
      </c>
      <c r="E55" s="21">
        <f t="shared" si="0"/>
        <v>3839</v>
      </c>
      <c r="F55" s="21">
        <f t="shared" si="0"/>
        <v>3672.5</v>
      </c>
      <c r="G55" s="21">
        <f t="shared" si="0"/>
        <v>3773.5</v>
      </c>
      <c r="H55" s="21">
        <f t="shared" si="0"/>
        <v>3835.2</v>
      </c>
      <c r="I55" s="21">
        <f t="shared" si="0"/>
        <v>3990.7</v>
      </c>
      <c r="J55" s="21">
        <f t="shared" si="0"/>
        <v>4217.1000000000004</v>
      </c>
      <c r="K55" s="21">
        <f t="shared" si="0"/>
        <v>4367.3</v>
      </c>
      <c r="L55" s="21">
        <f t="shared" si="0"/>
        <v>4563.2</v>
      </c>
      <c r="M55" s="21">
        <f t="shared" si="0"/>
        <v>4781.7</v>
      </c>
      <c r="N55" s="21">
        <f t="shared" si="0"/>
        <v>5022.1000000000004</v>
      </c>
      <c r="O55" s="21">
        <f t="shared" si="0"/>
        <v>5342.3</v>
      </c>
      <c r="P55" s="21">
        <f t="shared" si="0"/>
        <v>5427.1</v>
      </c>
      <c r="Q55" s="21">
        <f t="shared" si="0"/>
        <v>5644.2</v>
      </c>
      <c r="R55" s="21">
        <f t="shared" si="0"/>
        <v>5963.8</v>
      </c>
      <c r="S55" s="21">
        <f t="shared" si="0"/>
        <v>6081.5</v>
      </c>
      <c r="T55" s="21">
        <f t="shared" si="0"/>
        <v>6261.6</v>
      </c>
      <c r="U55" s="21">
        <f t="shared" si="0"/>
        <v>6285.2</v>
      </c>
      <c r="V55" s="21">
        <f t="shared" si="0"/>
        <v>6220.9</v>
      </c>
      <c r="W55" s="21">
        <f t="shared" si="0"/>
        <v>6538.1</v>
      </c>
      <c r="X55" s="21">
        <f t="shared" si="0"/>
        <v>6848</v>
      </c>
      <c r="Y55" s="21">
        <f t="shared" si="0"/>
        <v>7025.4</v>
      </c>
      <c r="Z55" s="21">
        <f t="shared" si="0"/>
        <v>7354.6</v>
      </c>
      <c r="AA55" s="21">
        <f t="shared" si="0"/>
        <v>7492.2</v>
      </c>
      <c r="AB55" s="21">
        <f t="shared" si="0"/>
        <v>7613.2</v>
      </c>
      <c r="AC55" s="21">
        <f t="shared" si="0"/>
        <v>7825.3</v>
      </c>
      <c r="AD55" s="21">
        <f t="shared" si="0"/>
        <v>8032.6</v>
      </c>
      <c r="AE55" s="21">
        <f t="shared" si="0"/>
        <v>8116.2</v>
      </c>
      <c r="AF55" s="21">
        <f t="shared" si="0"/>
        <v>8210.7999999999993</v>
      </c>
      <c r="AG55" s="21">
        <f t="shared" si="0"/>
        <v>8693.1</v>
      </c>
      <c r="AH55" s="21">
        <f t="shared" si="0"/>
        <v>9090.4</v>
      </c>
      <c r="AI55" s="21">
        <f t="shared" si="0"/>
        <v>9223.7999999999993</v>
      </c>
      <c r="AJ55" s="21">
        <f t="shared" si="0"/>
        <v>9428.9</v>
      </c>
      <c r="AK55" s="21">
        <f t="shared" si="0"/>
        <v>9753.7000000000007</v>
      </c>
      <c r="AL55" s="21">
        <f t="shared" si="0"/>
        <v>9660</v>
      </c>
      <c r="AM55" s="21">
        <f t="shared" si="0"/>
        <v>9949</v>
      </c>
      <c r="AN55" s="21">
        <f t="shared" si="0"/>
        <v>0</v>
      </c>
      <c r="AO55" s="21">
        <f t="shared" si="0"/>
        <v>9843</v>
      </c>
      <c r="AP55" s="21">
        <f t="shared" si="0"/>
        <v>9899</v>
      </c>
      <c r="AQ55" s="21">
        <f t="shared" si="0"/>
        <v>9843</v>
      </c>
      <c r="AR55" s="21">
        <f t="shared" si="0"/>
        <v>10176</v>
      </c>
      <c r="AS55" s="21">
        <f t="shared" si="0"/>
        <v>10381</v>
      </c>
      <c r="AT55" s="21">
        <f t="shared" si="0"/>
        <v>10047</v>
      </c>
      <c r="AU55" s="21">
        <f t="shared" si="0"/>
        <v>10014</v>
      </c>
      <c r="AV55" s="21">
        <f t="shared" si="0"/>
        <v>10667</v>
      </c>
      <c r="AW55" s="21">
        <f t="shared" si="0"/>
        <v>11081</v>
      </c>
      <c r="AX55" s="21">
        <f t="shared" si="0"/>
        <v>11282</v>
      </c>
      <c r="AY55" s="21">
        <f t="shared" si="0"/>
        <v>11344</v>
      </c>
      <c r="AZ55" s="21">
        <f t="shared" si="0"/>
        <v>11133</v>
      </c>
      <c r="BA55" s="21">
        <f t="shared" si="0"/>
        <v>10824</v>
      </c>
      <c r="BB55" s="21">
        <f t="shared" si="0"/>
        <v>11105</v>
      </c>
      <c r="BC55" s="21">
        <f t="shared" si="0"/>
        <v>11700</v>
      </c>
      <c r="BD55" s="21">
        <f t="shared" si="0"/>
        <v>12368</v>
      </c>
      <c r="BE55" s="21">
        <f t="shared" si="0"/>
        <v>12707</v>
      </c>
      <c r="BF55" s="21">
        <f t="shared" si="0"/>
        <v>12894</v>
      </c>
      <c r="BG55" s="21">
        <f t="shared" si="0"/>
        <v>13405</v>
      </c>
      <c r="BH55" s="21">
        <f t="shared" si="0"/>
        <v>12300</v>
      </c>
      <c r="BI55" s="21">
        <f t="shared" si="0"/>
        <v>12258</v>
      </c>
      <c r="BJ55" s="21">
        <f t="shared" si="0"/>
        <v>12165</v>
      </c>
      <c r="BK55" s="21">
        <f t="shared" si="0"/>
        <v>12323</v>
      </c>
      <c r="BL55" s="21">
        <f t="shared" si="0"/>
        <v>12722</v>
      </c>
      <c r="BM55" s="21">
        <f t="shared" si="0"/>
        <v>12407</v>
      </c>
      <c r="BN55" s="21">
        <f t="shared" ref="BN55:CR55" si="1">BN48</f>
        <v>11993</v>
      </c>
      <c r="BO55" s="21">
        <f t="shared" si="1"/>
        <v>11758</v>
      </c>
      <c r="BP55" s="21">
        <f t="shared" si="1"/>
        <v>9782</v>
      </c>
      <c r="BQ55" s="21">
        <f t="shared" si="1"/>
        <v>9812</v>
      </c>
      <c r="BR55" s="21">
        <f t="shared" si="1"/>
        <v>8992</v>
      </c>
      <c r="BS55" s="21">
        <f t="shared" si="1"/>
        <v>8729</v>
      </c>
      <c r="BT55" s="21">
        <f t="shared" si="1"/>
        <v>8961</v>
      </c>
      <c r="BU55" s="21">
        <f t="shared" si="1"/>
        <v>9040</v>
      </c>
      <c r="BV55" s="21">
        <f t="shared" si="1"/>
        <v>9200</v>
      </c>
      <c r="BW55" s="21">
        <f t="shared" si="1"/>
        <v>9351</v>
      </c>
      <c r="BX55" s="21">
        <f t="shared" si="1"/>
        <v>9045</v>
      </c>
      <c r="BY55" s="21">
        <f t="shared" si="1"/>
        <v>8055</v>
      </c>
      <c r="BZ55" s="21">
        <f t="shared" si="1"/>
        <v>9224</v>
      </c>
      <c r="CA55" s="21">
        <f t="shared" si="1"/>
        <v>10640</v>
      </c>
      <c r="CB55" s="21">
        <f t="shared" si="1"/>
        <v>11931</v>
      </c>
      <c r="CC55" s="21">
        <f t="shared" si="1"/>
        <v>12767</v>
      </c>
      <c r="CD55" s="21">
        <f t="shared" si="1"/>
        <v>14343</v>
      </c>
      <c r="CE55" s="21">
        <f t="shared" si="1"/>
        <v>14924</v>
      </c>
      <c r="CF55" s="21">
        <f t="shared" si="1"/>
        <v>14809</v>
      </c>
      <c r="CG55" s="21">
        <f t="shared" si="1"/>
        <v>15281</v>
      </c>
      <c r="CH55" s="21">
        <f t="shared" si="1"/>
        <v>15822</v>
      </c>
      <c r="CI55" s="21">
        <f t="shared" si="1"/>
        <v>15272</v>
      </c>
      <c r="CJ55" s="21">
        <f t="shared" si="1"/>
        <v>14531</v>
      </c>
      <c r="CK55" s="21">
        <f t="shared" si="1"/>
        <v>14004</v>
      </c>
      <c r="CL55" s="21">
        <f t="shared" si="1"/>
        <v>13971</v>
      </c>
      <c r="CM55" s="21">
        <f t="shared" si="1"/>
        <v>14146</v>
      </c>
      <c r="CN55" s="21">
        <f t="shared" si="1"/>
        <v>14226</v>
      </c>
      <c r="CO55" s="21">
        <f t="shared" si="1"/>
        <v>14430</v>
      </c>
      <c r="CP55" s="21">
        <f t="shared" si="1"/>
        <v>13944</v>
      </c>
      <c r="CQ55" s="21">
        <f t="shared" si="1"/>
        <v>14037</v>
      </c>
      <c r="CR55" s="21">
        <f t="shared" si="1"/>
        <v>0</v>
      </c>
    </row>
    <row r="56" spans="1:96" x14ac:dyDescent="0.2">
      <c r="A56" s="15" t="s">
        <v>159</v>
      </c>
      <c r="B56" s="21">
        <f t="shared" ref="B56:BM56" si="2">B32+B33</f>
        <v>638</v>
      </c>
      <c r="C56" s="21">
        <f t="shared" si="2"/>
        <v>624</v>
      </c>
      <c r="D56" s="21">
        <f t="shared" si="2"/>
        <v>615.20000000000005</v>
      </c>
      <c r="E56" s="21">
        <f t="shared" si="2"/>
        <v>625.9</v>
      </c>
      <c r="F56" s="21">
        <f t="shared" si="2"/>
        <v>736.3</v>
      </c>
      <c r="G56" s="21">
        <f t="shared" si="2"/>
        <v>730.1</v>
      </c>
      <c r="H56" s="21">
        <f t="shared" si="2"/>
        <v>542.79999999999995</v>
      </c>
      <c r="I56" s="21">
        <f t="shared" si="2"/>
        <v>551.6</v>
      </c>
      <c r="J56" s="21">
        <f t="shared" si="2"/>
        <v>532.29999999999995</v>
      </c>
      <c r="K56" s="21">
        <f t="shared" si="2"/>
        <v>649.6</v>
      </c>
      <c r="L56" s="21">
        <f t="shared" si="2"/>
        <v>694.3</v>
      </c>
      <c r="M56" s="21">
        <f t="shared" si="2"/>
        <v>682.4</v>
      </c>
      <c r="N56" s="21">
        <f t="shared" si="2"/>
        <v>692.4</v>
      </c>
      <c r="O56" s="21">
        <f t="shared" si="2"/>
        <v>699</v>
      </c>
      <c r="P56" s="21">
        <f t="shared" si="2"/>
        <v>691.4</v>
      </c>
      <c r="Q56" s="21">
        <f t="shared" si="2"/>
        <v>687.3</v>
      </c>
      <c r="R56" s="21">
        <f t="shared" si="2"/>
        <v>428.4</v>
      </c>
      <c r="S56" s="21">
        <f t="shared" si="2"/>
        <v>408.3</v>
      </c>
      <c r="T56" s="21">
        <f t="shared" si="2"/>
        <v>411.3</v>
      </c>
      <c r="U56" s="21">
        <f t="shared" si="2"/>
        <v>410.7</v>
      </c>
      <c r="V56" s="21">
        <f t="shared" si="2"/>
        <v>380.4</v>
      </c>
      <c r="W56" s="21">
        <f t="shared" si="2"/>
        <v>383.5</v>
      </c>
      <c r="X56" s="21">
        <f t="shared" si="2"/>
        <v>419.4</v>
      </c>
      <c r="Y56" s="21">
        <f t="shared" si="2"/>
        <v>409.9</v>
      </c>
      <c r="Z56" s="21">
        <f t="shared" si="2"/>
        <v>420.9</v>
      </c>
      <c r="AA56" s="21">
        <f t="shared" si="2"/>
        <v>436.3</v>
      </c>
      <c r="AB56" s="21">
        <f t="shared" si="2"/>
        <v>446.7</v>
      </c>
      <c r="AC56" s="21">
        <f t="shared" si="2"/>
        <v>441.1</v>
      </c>
      <c r="AD56" s="21">
        <f t="shared" si="2"/>
        <v>407.3</v>
      </c>
      <c r="AE56" s="21">
        <f t="shared" si="2"/>
        <v>445.5</v>
      </c>
      <c r="AF56" s="21">
        <f t="shared" si="2"/>
        <v>437.8</v>
      </c>
      <c r="AG56" s="21">
        <f t="shared" si="2"/>
        <v>437.2</v>
      </c>
      <c r="AH56" s="21">
        <f t="shared" si="2"/>
        <v>443.2</v>
      </c>
      <c r="AI56" s="21">
        <f t="shared" si="2"/>
        <v>459.6</v>
      </c>
      <c r="AJ56" s="21">
        <f t="shared" si="2"/>
        <v>451.9</v>
      </c>
      <c r="AK56" s="21">
        <f t="shared" si="2"/>
        <v>445.8</v>
      </c>
      <c r="AL56" s="21">
        <f t="shared" si="2"/>
        <v>342</v>
      </c>
      <c r="AM56" s="21">
        <f t="shared" si="2"/>
        <v>338</v>
      </c>
      <c r="AN56" s="21">
        <f t="shared" si="2"/>
        <v>0</v>
      </c>
      <c r="AO56" s="21">
        <f t="shared" si="2"/>
        <v>276</v>
      </c>
      <c r="AP56" s="21">
        <f t="shared" si="2"/>
        <v>238</v>
      </c>
      <c r="AQ56" s="21">
        <f t="shared" si="2"/>
        <v>234</v>
      </c>
      <c r="AR56" s="21">
        <f t="shared" si="2"/>
        <v>229</v>
      </c>
      <c r="AS56" s="21">
        <f t="shared" si="2"/>
        <v>228</v>
      </c>
      <c r="AT56" s="21">
        <f t="shared" si="2"/>
        <v>226</v>
      </c>
      <c r="AU56" s="21">
        <f t="shared" si="2"/>
        <v>170</v>
      </c>
      <c r="AV56" s="21">
        <f t="shared" si="2"/>
        <v>161</v>
      </c>
      <c r="AW56" s="21">
        <f t="shared" si="2"/>
        <v>1210</v>
      </c>
      <c r="AX56" s="21">
        <f t="shared" si="2"/>
        <v>1207</v>
      </c>
      <c r="AY56" s="21">
        <f t="shared" si="2"/>
        <v>1201</v>
      </c>
      <c r="AZ56" s="21">
        <f t="shared" si="2"/>
        <v>1201</v>
      </c>
      <c r="BA56" s="21">
        <f t="shared" si="2"/>
        <v>1199</v>
      </c>
      <c r="BB56" s="21">
        <f t="shared" si="2"/>
        <v>1195</v>
      </c>
      <c r="BC56" s="21">
        <f t="shared" si="2"/>
        <v>1084</v>
      </c>
      <c r="BD56" s="21">
        <f t="shared" si="2"/>
        <v>1082</v>
      </c>
      <c r="BE56" s="21">
        <f t="shared" si="2"/>
        <v>1079</v>
      </c>
      <c r="BF56" s="21">
        <f t="shared" si="2"/>
        <v>1079</v>
      </c>
      <c r="BG56" s="21">
        <f t="shared" si="2"/>
        <v>2067</v>
      </c>
      <c r="BH56" s="21">
        <f t="shared" si="2"/>
        <v>2048</v>
      </c>
      <c r="BI56" s="21">
        <f t="shared" si="2"/>
        <v>1993</v>
      </c>
      <c r="BJ56" s="21">
        <f t="shared" si="2"/>
        <v>1993</v>
      </c>
      <c r="BK56" s="21">
        <f t="shared" si="2"/>
        <v>3473</v>
      </c>
      <c r="BL56" s="21">
        <f t="shared" si="2"/>
        <v>3472</v>
      </c>
      <c r="BM56" s="21">
        <f t="shared" si="2"/>
        <v>3471</v>
      </c>
      <c r="BN56" s="21">
        <f t="shared" ref="BN56:CR56" si="3">BN32+BN33</f>
        <v>3472</v>
      </c>
      <c r="BO56" s="21">
        <f t="shared" si="3"/>
        <v>3472</v>
      </c>
      <c r="BP56" s="21">
        <f t="shared" si="3"/>
        <v>3469</v>
      </c>
      <c r="BQ56" s="21">
        <f t="shared" si="3"/>
        <v>3468</v>
      </c>
      <c r="BR56" s="21">
        <f t="shared" si="3"/>
        <v>3467</v>
      </c>
      <c r="BS56" s="21">
        <f t="shared" si="3"/>
        <v>3466</v>
      </c>
      <c r="BT56" s="21">
        <f t="shared" si="3"/>
        <v>3465</v>
      </c>
      <c r="BU56" s="21">
        <f t="shared" si="3"/>
        <v>3464</v>
      </c>
      <c r="BV56" s="21">
        <f t="shared" si="3"/>
        <v>6138</v>
      </c>
      <c r="BW56" s="21">
        <f t="shared" si="3"/>
        <v>6185</v>
      </c>
      <c r="BX56" s="21">
        <f t="shared" si="3"/>
        <v>6221</v>
      </c>
      <c r="BY56" s="21">
        <f t="shared" si="3"/>
        <v>12319</v>
      </c>
      <c r="BZ56" s="21">
        <f t="shared" si="3"/>
        <v>12369</v>
      </c>
      <c r="CA56" s="21">
        <f t="shared" si="3"/>
        <v>12306</v>
      </c>
      <c r="CB56" s="21">
        <f t="shared" si="3"/>
        <v>12376</v>
      </c>
      <c r="CC56" s="21">
        <f t="shared" si="3"/>
        <v>12344</v>
      </c>
      <c r="CD56" s="21">
        <f t="shared" si="3"/>
        <v>12313</v>
      </c>
      <c r="CE56" s="21">
        <f t="shared" si="3"/>
        <v>12252</v>
      </c>
      <c r="CF56" s="21">
        <f t="shared" si="3"/>
        <v>12202</v>
      </c>
      <c r="CG56" s="21">
        <f t="shared" si="3"/>
        <v>11697</v>
      </c>
      <c r="CH56" s="21">
        <f t="shared" si="3"/>
        <v>11658</v>
      </c>
      <c r="CI56" s="21">
        <f t="shared" si="3"/>
        <v>11592</v>
      </c>
      <c r="CJ56" s="21">
        <f t="shared" si="3"/>
        <v>11617</v>
      </c>
      <c r="CK56" s="21">
        <f t="shared" si="3"/>
        <v>11713</v>
      </c>
      <c r="CL56" s="21">
        <f t="shared" si="3"/>
        <v>11736</v>
      </c>
      <c r="CM56" s="21">
        <f t="shared" si="3"/>
        <v>11715</v>
      </c>
      <c r="CN56" s="21">
        <f t="shared" si="3"/>
        <v>11621</v>
      </c>
      <c r="CO56" s="21">
        <f t="shared" si="3"/>
        <v>10469</v>
      </c>
      <c r="CP56" s="21">
        <f t="shared" si="3"/>
        <v>10623</v>
      </c>
      <c r="CQ56" s="21">
        <f t="shared" si="3"/>
        <v>10535</v>
      </c>
      <c r="CR56" s="21">
        <f t="shared" si="3"/>
        <v>0</v>
      </c>
    </row>
    <row r="57" spans="1:96" x14ac:dyDescent="0.2">
      <c r="A57" s="15" t="s">
        <v>160</v>
      </c>
      <c r="B57" s="21">
        <f t="shared" ref="B57:BM57" si="4">B26</f>
        <v>605.6</v>
      </c>
      <c r="C57" s="21">
        <f t="shared" si="4"/>
        <v>599</v>
      </c>
      <c r="D57" s="21">
        <f t="shared" si="4"/>
        <v>532.79999999999995</v>
      </c>
      <c r="E57" s="21">
        <f t="shared" si="4"/>
        <v>480.5</v>
      </c>
      <c r="F57" s="21">
        <f t="shared" si="4"/>
        <v>223</v>
      </c>
      <c r="G57" s="21">
        <f t="shared" si="4"/>
        <v>267.2</v>
      </c>
      <c r="H57" s="21">
        <f t="shared" si="4"/>
        <v>422.2</v>
      </c>
      <c r="I57" s="21">
        <f t="shared" si="4"/>
        <v>281.10000000000002</v>
      </c>
      <c r="J57" s="21">
        <f t="shared" si="4"/>
        <v>443.2</v>
      </c>
      <c r="K57" s="21">
        <f t="shared" si="4"/>
        <v>348.5</v>
      </c>
      <c r="L57" s="21">
        <f t="shared" si="4"/>
        <v>171.4</v>
      </c>
      <c r="M57" s="21">
        <f t="shared" si="4"/>
        <v>152.6</v>
      </c>
      <c r="N57" s="21">
        <f t="shared" si="4"/>
        <v>103.9</v>
      </c>
      <c r="O57" s="21">
        <f t="shared" si="4"/>
        <v>150.9</v>
      </c>
      <c r="P57" s="21">
        <f t="shared" si="4"/>
        <v>107.7</v>
      </c>
      <c r="Q57" s="21">
        <f t="shared" si="4"/>
        <v>76</v>
      </c>
      <c r="R57" s="21">
        <f t="shared" si="4"/>
        <v>320.3</v>
      </c>
      <c r="S57" s="21">
        <f t="shared" si="4"/>
        <v>333.7</v>
      </c>
      <c r="T57" s="21">
        <f t="shared" si="4"/>
        <v>334</v>
      </c>
      <c r="U57" s="21">
        <f t="shared" si="4"/>
        <v>298.7</v>
      </c>
      <c r="V57" s="21">
        <f t="shared" si="4"/>
        <v>91.8</v>
      </c>
      <c r="W57" s="21">
        <f t="shared" si="4"/>
        <v>89.8</v>
      </c>
      <c r="X57" s="21">
        <f t="shared" si="4"/>
        <v>126.6</v>
      </c>
      <c r="Y57" s="21">
        <f t="shared" si="4"/>
        <v>131.30000000000001</v>
      </c>
      <c r="Z57" s="21">
        <f t="shared" si="4"/>
        <v>146</v>
      </c>
      <c r="AA57" s="21">
        <f t="shared" si="4"/>
        <v>125.6</v>
      </c>
      <c r="AB57" s="21">
        <f t="shared" si="4"/>
        <v>211.9</v>
      </c>
      <c r="AC57" s="21">
        <f t="shared" si="4"/>
        <v>184</v>
      </c>
      <c r="AD57" s="21">
        <f t="shared" si="4"/>
        <v>251.6</v>
      </c>
      <c r="AE57" s="21">
        <f t="shared" si="4"/>
        <v>348.4</v>
      </c>
      <c r="AF57" s="21">
        <f t="shared" si="4"/>
        <v>363.1</v>
      </c>
      <c r="AG57" s="21">
        <f t="shared" si="4"/>
        <v>374.9</v>
      </c>
      <c r="AH57" s="21">
        <f t="shared" si="4"/>
        <v>101.8</v>
      </c>
      <c r="AI57" s="21">
        <f t="shared" si="4"/>
        <v>110.7</v>
      </c>
      <c r="AJ57" s="21">
        <f t="shared" si="4"/>
        <v>116.3</v>
      </c>
      <c r="AK57" s="21">
        <f t="shared" si="4"/>
        <v>146</v>
      </c>
      <c r="AL57" s="21">
        <f t="shared" si="4"/>
        <v>241</v>
      </c>
      <c r="AM57" s="21">
        <f t="shared" si="4"/>
        <v>260</v>
      </c>
      <c r="AN57" s="21">
        <f t="shared" si="4"/>
        <v>0</v>
      </c>
      <c r="AO57" s="21">
        <f t="shared" si="4"/>
        <v>387</v>
      </c>
      <c r="AP57" s="21">
        <f t="shared" si="4"/>
        <v>280</v>
      </c>
      <c r="AQ57" s="21">
        <f t="shared" si="4"/>
        <v>237</v>
      </c>
      <c r="AR57" s="21">
        <f t="shared" si="4"/>
        <v>140</v>
      </c>
      <c r="AS57" s="21">
        <f t="shared" si="4"/>
        <v>157</v>
      </c>
      <c r="AT57" s="21">
        <f t="shared" si="4"/>
        <v>138</v>
      </c>
      <c r="AU57" s="21">
        <f t="shared" si="4"/>
        <v>158</v>
      </c>
      <c r="AV57" s="21">
        <f t="shared" si="4"/>
        <v>160</v>
      </c>
      <c r="AW57" s="21">
        <f t="shared" si="4"/>
        <v>155</v>
      </c>
      <c r="AX57" s="21">
        <f t="shared" si="4"/>
        <v>168</v>
      </c>
      <c r="AY57" s="21">
        <f t="shared" si="4"/>
        <v>187</v>
      </c>
      <c r="AZ57" s="21">
        <f t="shared" si="4"/>
        <v>126</v>
      </c>
      <c r="BA57" s="21">
        <f t="shared" si="4"/>
        <v>174</v>
      </c>
      <c r="BB57" s="21">
        <f t="shared" si="4"/>
        <v>152</v>
      </c>
      <c r="BC57" s="21">
        <f t="shared" si="4"/>
        <v>203</v>
      </c>
      <c r="BD57" s="21">
        <f t="shared" si="4"/>
        <v>169</v>
      </c>
      <c r="BE57" s="21">
        <f t="shared" si="4"/>
        <v>181</v>
      </c>
      <c r="BF57" s="21">
        <f t="shared" si="4"/>
        <v>129</v>
      </c>
      <c r="BG57" s="21">
        <f t="shared" si="4"/>
        <v>104</v>
      </c>
      <c r="BH57" s="21">
        <f t="shared" si="4"/>
        <v>7</v>
      </c>
      <c r="BI57" s="21">
        <f t="shared" si="4"/>
        <v>45</v>
      </c>
      <c r="BJ57" s="21">
        <f t="shared" si="4"/>
        <v>66</v>
      </c>
      <c r="BK57" s="21">
        <f t="shared" si="4"/>
        <v>64</v>
      </c>
      <c r="BL57" s="21">
        <f t="shared" si="4"/>
        <v>29</v>
      </c>
      <c r="BM57" s="21">
        <f t="shared" si="4"/>
        <v>331</v>
      </c>
      <c r="BN57" s="21">
        <f t="shared" ref="BN57:CR57" si="5">BN26</f>
        <v>342</v>
      </c>
      <c r="BO57" s="21">
        <f t="shared" si="5"/>
        <v>1239</v>
      </c>
      <c r="BP57" s="21">
        <f t="shared" si="5"/>
        <v>17</v>
      </c>
      <c r="BQ57" s="21">
        <f t="shared" si="5"/>
        <v>342</v>
      </c>
      <c r="BR57" s="21">
        <f t="shared" si="5"/>
        <v>19</v>
      </c>
      <c r="BS57" s="21">
        <f t="shared" si="5"/>
        <v>15</v>
      </c>
      <c r="BT57" s="21">
        <f t="shared" si="5"/>
        <v>22</v>
      </c>
      <c r="BU57" s="21">
        <f t="shared" si="5"/>
        <v>15</v>
      </c>
      <c r="BV57" s="21">
        <f t="shared" si="5"/>
        <v>256</v>
      </c>
      <c r="BW57" s="21">
        <f t="shared" si="5"/>
        <v>306</v>
      </c>
      <c r="BX57" s="21">
        <f t="shared" si="5"/>
        <v>13</v>
      </c>
      <c r="BY57" s="21">
        <f t="shared" si="5"/>
        <v>251</v>
      </c>
      <c r="BZ57" s="21">
        <f t="shared" si="5"/>
        <v>138</v>
      </c>
      <c r="CA57" s="21">
        <f t="shared" si="5"/>
        <v>41</v>
      </c>
      <c r="CB57" s="21">
        <f t="shared" si="5"/>
        <v>4</v>
      </c>
      <c r="CC57" s="21">
        <f t="shared" si="5"/>
        <v>2</v>
      </c>
      <c r="CD57" s="21">
        <f t="shared" si="5"/>
        <v>15</v>
      </c>
      <c r="CE57" s="21">
        <f t="shared" si="5"/>
        <v>9</v>
      </c>
      <c r="CF57" s="21">
        <f t="shared" si="5"/>
        <v>0</v>
      </c>
      <c r="CG57" s="21">
        <f t="shared" si="5"/>
        <v>510</v>
      </c>
      <c r="CH57" s="21">
        <f t="shared" si="5"/>
        <v>509</v>
      </c>
      <c r="CI57" s="21">
        <f t="shared" si="5"/>
        <v>507</v>
      </c>
      <c r="CJ57" s="21">
        <f t="shared" si="5"/>
        <v>514</v>
      </c>
      <c r="CK57" s="21">
        <f t="shared" si="5"/>
        <v>6</v>
      </c>
      <c r="CL57" s="21">
        <f t="shared" si="5"/>
        <v>6</v>
      </c>
      <c r="CM57" s="21">
        <f t="shared" si="5"/>
        <v>6</v>
      </c>
      <c r="CN57" s="21">
        <f t="shared" si="5"/>
        <v>6</v>
      </c>
      <c r="CO57" s="21">
        <f t="shared" si="5"/>
        <v>1006</v>
      </c>
      <c r="CP57" s="21">
        <f t="shared" si="5"/>
        <v>1012</v>
      </c>
      <c r="CQ57" s="21">
        <f t="shared" si="5"/>
        <v>1049</v>
      </c>
      <c r="CR57" s="21">
        <f t="shared" si="5"/>
        <v>0</v>
      </c>
    </row>
    <row r="58" spans="1:96" x14ac:dyDescent="0.2">
      <c r="A58" s="15" t="s">
        <v>161</v>
      </c>
      <c r="B58" s="21">
        <f t="shared" ref="B58:BM58" si="6">B46</f>
        <v>0</v>
      </c>
      <c r="C58" s="21">
        <f t="shared" si="6"/>
        <v>0</v>
      </c>
      <c r="D58" s="21">
        <f t="shared" si="6"/>
        <v>0</v>
      </c>
      <c r="E58" s="21">
        <f t="shared" si="6"/>
        <v>0</v>
      </c>
      <c r="F58" s="21">
        <f t="shared" si="6"/>
        <v>0</v>
      </c>
      <c r="G58" s="21">
        <f t="shared" si="6"/>
        <v>0</v>
      </c>
      <c r="H58" s="21">
        <f t="shared" si="6"/>
        <v>0</v>
      </c>
      <c r="I58" s="21">
        <f t="shared" si="6"/>
        <v>0</v>
      </c>
      <c r="J58" s="21">
        <f t="shared" si="6"/>
        <v>0</v>
      </c>
      <c r="K58" s="21">
        <f t="shared" si="6"/>
        <v>0</v>
      </c>
      <c r="L58" s="21">
        <f t="shared" si="6"/>
        <v>0</v>
      </c>
      <c r="M58" s="21">
        <f t="shared" si="6"/>
        <v>0</v>
      </c>
      <c r="N58" s="21">
        <f t="shared" si="6"/>
        <v>0</v>
      </c>
      <c r="O58" s="21">
        <f t="shared" si="6"/>
        <v>0</v>
      </c>
      <c r="P58" s="21">
        <f t="shared" si="6"/>
        <v>0</v>
      </c>
      <c r="Q58" s="21">
        <f t="shared" si="6"/>
        <v>0</v>
      </c>
      <c r="R58" s="21">
        <f t="shared" si="6"/>
        <v>0</v>
      </c>
      <c r="S58" s="21">
        <f t="shared" si="6"/>
        <v>0</v>
      </c>
      <c r="T58" s="21">
        <f t="shared" si="6"/>
        <v>0</v>
      </c>
      <c r="U58" s="21">
        <f t="shared" si="6"/>
        <v>0</v>
      </c>
      <c r="V58" s="21">
        <f t="shared" si="6"/>
        <v>0</v>
      </c>
      <c r="W58" s="21">
        <f t="shared" si="6"/>
        <v>0</v>
      </c>
      <c r="X58" s="21">
        <f t="shared" si="6"/>
        <v>0</v>
      </c>
      <c r="Y58" s="21">
        <f t="shared" si="6"/>
        <v>0</v>
      </c>
      <c r="Z58" s="21">
        <f t="shared" si="6"/>
        <v>0</v>
      </c>
      <c r="AA58" s="21">
        <f t="shared" si="6"/>
        <v>0</v>
      </c>
      <c r="AB58" s="21">
        <f t="shared" si="6"/>
        <v>0</v>
      </c>
      <c r="AC58" s="21">
        <f t="shared" si="6"/>
        <v>0</v>
      </c>
      <c r="AD58" s="21">
        <f t="shared" si="6"/>
        <v>0</v>
      </c>
      <c r="AE58" s="21">
        <f t="shared" si="6"/>
        <v>0</v>
      </c>
      <c r="AF58" s="21">
        <f t="shared" si="6"/>
        <v>0</v>
      </c>
      <c r="AG58" s="21">
        <f t="shared" si="6"/>
        <v>0</v>
      </c>
      <c r="AH58" s="21">
        <f t="shared" si="6"/>
        <v>0</v>
      </c>
      <c r="AI58" s="21">
        <f t="shared" si="6"/>
        <v>0</v>
      </c>
      <c r="AJ58" s="21">
        <f t="shared" si="6"/>
        <v>0</v>
      </c>
      <c r="AK58" s="21">
        <f t="shared" si="6"/>
        <v>0</v>
      </c>
      <c r="AL58" s="21">
        <f t="shared" si="6"/>
        <v>0</v>
      </c>
      <c r="AM58" s="21">
        <f t="shared" si="6"/>
        <v>0</v>
      </c>
      <c r="AN58" s="21">
        <f t="shared" si="6"/>
        <v>0</v>
      </c>
      <c r="AO58" s="21">
        <f t="shared" si="6"/>
        <v>0</v>
      </c>
      <c r="AP58" s="21">
        <f t="shared" si="6"/>
        <v>0</v>
      </c>
      <c r="AQ58" s="21">
        <f t="shared" si="6"/>
        <v>0</v>
      </c>
      <c r="AR58" s="21">
        <f t="shared" si="6"/>
        <v>0</v>
      </c>
      <c r="AS58" s="21">
        <f t="shared" si="6"/>
        <v>0</v>
      </c>
      <c r="AT58" s="21">
        <f t="shared" si="6"/>
        <v>0</v>
      </c>
      <c r="AU58" s="21">
        <f t="shared" si="6"/>
        <v>0</v>
      </c>
      <c r="AV58" s="21">
        <f t="shared" si="6"/>
        <v>0</v>
      </c>
      <c r="AW58" s="21">
        <f t="shared" si="6"/>
        <v>0</v>
      </c>
      <c r="AX58" s="21">
        <f t="shared" si="6"/>
        <v>0</v>
      </c>
      <c r="AY58" s="21">
        <f t="shared" si="6"/>
        <v>0</v>
      </c>
      <c r="AZ58" s="21">
        <f t="shared" si="6"/>
        <v>0</v>
      </c>
      <c r="BA58" s="21">
        <f t="shared" si="6"/>
        <v>0</v>
      </c>
      <c r="BB58" s="21">
        <f t="shared" si="6"/>
        <v>0</v>
      </c>
      <c r="BC58" s="21">
        <f t="shared" si="6"/>
        <v>0</v>
      </c>
      <c r="BD58" s="21">
        <f t="shared" si="6"/>
        <v>0</v>
      </c>
      <c r="BE58" s="21">
        <f t="shared" si="6"/>
        <v>0</v>
      </c>
      <c r="BF58" s="21">
        <f t="shared" si="6"/>
        <v>0</v>
      </c>
      <c r="BG58" s="21">
        <f t="shared" si="6"/>
        <v>0</v>
      </c>
      <c r="BH58" s="21">
        <f t="shared" si="6"/>
        <v>0</v>
      </c>
      <c r="BI58" s="21">
        <f t="shared" si="6"/>
        <v>0</v>
      </c>
      <c r="BJ58" s="21">
        <f t="shared" si="6"/>
        <v>0</v>
      </c>
      <c r="BK58" s="21">
        <f t="shared" si="6"/>
        <v>0</v>
      </c>
      <c r="BL58" s="21">
        <f t="shared" si="6"/>
        <v>0</v>
      </c>
      <c r="BM58" s="21">
        <f t="shared" si="6"/>
        <v>0</v>
      </c>
      <c r="BN58" s="21">
        <f t="shared" ref="BN58:CR58" si="7">BN46</f>
        <v>0</v>
      </c>
      <c r="BO58" s="21">
        <f t="shared" si="7"/>
        <v>0</v>
      </c>
      <c r="BP58" s="21">
        <f t="shared" si="7"/>
        <v>0</v>
      </c>
      <c r="BQ58" s="21">
        <f t="shared" si="7"/>
        <v>0</v>
      </c>
      <c r="BR58" s="21">
        <f t="shared" si="7"/>
        <v>0</v>
      </c>
      <c r="BS58" s="21">
        <f t="shared" si="7"/>
        <v>0</v>
      </c>
      <c r="BT58" s="21">
        <f t="shared" si="7"/>
        <v>0</v>
      </c>
      <c r="BU58" s="21">
        <f t="shared" si="7"/>
        <v>0</v>
      </c>
      <c r="BV58" s="21">
        <f t="shared" si="7"/>
        <v>0</v>
      </c>
      <c r="BW58" s="21">
        <f t="shared" si="7"/>
        <v>0</v>
      </c>
      <c r="BX58" s="21">
        <f t="shared" si="7"/>
        <v>0</v>
      </c>
      <c r="BY58" s="21">
        <f t="shared" si="7"/>
        <v>0</v>
      </c>
      <c r="BZ58" s="21">
        <f t="shared" si="7"/>
        <v>0</v>
      </c>
      <c r="CA58" s="21">
        <f t="shared" si="7"/>
        <v>0</v>
      </c>
      <c r="CB58" s="21">
        <f t="shared" si="7"/>
        <v>0</v>
      </c>
      <c r="CC58" s="21">
        <f t="shared" si="7"/>
        <v>0</v>
      </c>
      <c r="CD58" s="21">
        <f t="shared" si="7"/>
        <v>0</v>
      </c>
      <c r="CE58" s="21">
        <f t="shared" si="7"/>
        <v>0</v>
      </c>
      <c r="CF58" s="21">
        <f t="shared" si="7"/>
        <v>0</v>
      </c>
      <c r="CG58" s="21">
        <f t="shared" si="7"/>
        <v>0</v>
      </c>
      <c r="CH58" s="21">
        <f t="shared" si="7"/>
        <v>0</v>
      </c>
      <c r="CI58" s="21">
        <f t="shared" si="7"/>
        <v>0</v>
      </c>
      <c r="CJ58" s="21">
        <f t="shared" si="7"/>
        <v>0</v>
      </c>
      <c r="CK58" s="21">
        <f t="shared" si="7"/>
        <v>0</v>
      </c>
      <c r="CL58" s="21">
        <f t="shared" si="7"/>
        <v>0</v>
      </c>
      <c r="CM58" s="21">
        <f t="shared" si="7"/>
        <v>0</v>
      </c>
      <c r="CN58" s="21">
        <f t="shared" si="7"/>
        <v>0</v>
      </c>
      <c r="CO58" s="21">
        <f t="shared" si="7"/>
        <v>0</v>
      </c>
      <c r="CP58" s="21">
        <f t="shared" si="7"/>
        <v>0</v>
      </c>
      <c r="CQ58" s="21">
        <f t="shared" si="7"/>
        <v>0</v>
      </c>
      <c r="CR58" s="21">
        <f t="shared" si="7"/>
        <v>0</v>
      </c>
    </row>
    <row r="59" spans="1:96" x14ac:dyDescent="0.2">
      <c r="A59" s="15" t="s">
        <v>162</v>
      </c>
      <c r="B59" s="22">
        <f t="shared" ref="B59:BM59" si="8">B5</f>
        <v>364.9</v>
      </c>
      <c r="C59" s="22">
        <f t="shared" si="8"/>
        <v>459.8</v>
      </c>
      <c r="D59" s="22">
        <f t="shared" si="8"/>
        <v>349.6</v>
      </c>
      <c r="E59" s="22">
        <f t="shared" si="8"/>
        <v>575.5</v>
      </c>
      <c r="F59" s="22">
        <f t="shared" si="8"/>
        <v>430</v>
      </c>
      <c r="G59" s="22">
        <f t="shared" si="8"/>
        <v>555.79999999999995</v>
      </c>
      <c r="H59" s="22">
        <f t="shared" si="8"/>
        <v>443.2</v>
      </c>
      <c r="I59" s="22">
        <f t="shared" si="8"/>
        <v>634</v>
      </c>
      <c r="J59" s="22">
        <f t="shared" si="8"/>
        <v>997.8</v>
      </c>
      <c r="K59" s="22">
        <f t="shared" si="8"/>
        <v>968.9</v>
      </c>
      <c r="L59" s="22">
        <f t="shared" si="8"/>
        <v>914.7</v>
      </c>
      <c r="M59" s="22">
        <f t="shared" si="8"/>
        <v>828</v>
      </c>
      <c r="N59" s="22">
        <f t="shared" si="8"/>
        <v>932.1</v>
      </c>
      <c r="O59" s="22">
        <f t="shared" si="8"/>
        <v>1181.8</v>
      </c>
      <c r="P59" s="22">
        <f t="shared" si="8"/>
        <v>1222.5</v>
      </c>
      <c r="Q59" s="22">
        <f t="shared" si="8"/>
        <v>1388.1</v>
      </c>
      <c r="R59" s="22">
        <f t="shared" si="8"/>
        <v>1588.9</v>
      </c>
      <c r="S59" s="22">
        <f t="shared" si="8"/>
        <v>1134.5</v>
      </c>
      <c r="T59" s="22">
        <f t="shared" si="8"/>
        <v>1472.1</v>
      </c>
      <c r="U59" s="22">
        <f t="shared" si="8"/>
        <v>954.2</v>
      </c>
      <c r="V59" s="22">
        <f t="shared" si="8"/>
        <v>1030.7</v>
      </c>
      <c r="W59" s="22">
        <f t="shared" si="8"/>
        <v>1102.9000000000001</v>
      </c>
      <c r="X59" s="22">
        <f t="shared" si="8"/>
        <v>1879.2</v>
      </c>
      <c r="Y59" s="22">
        <f t="shared" si="8"/>
        <v>1856.7</v>
      </c>
      <c r="Z59" s="22">
        <f t="shared" si="8"/>
        <v>1973.9</v>
      </c>
      <c r="AA59" s="22">
        <f t="shared" si="8"/>
        <v>2470.5</v>
      </c>
      <c r="AB59" s="22">
        <f t="shared" si="8"/>
        <v>2242.4</v>
      </c>
      <c r="AC59" s="22">
        <f t="shared" si="8"/>
        <v>2133.9</v>
      </c>
      <c r="AD59" s="22">
        <f t="shared" si="8"/>
        <v>1625.6</v>
      </c>
      <c r="AE59" s="22">
        <f t="shared" si="8"/>
        <v>1721.5</v>
      </c>
      <c r="AF59" s="22">
        <f t="shared" si="8"/>
        <v>1892.1</v>
      </c>
      <c r="AG59" s="22">
        <f t="shared" si="8"/>
        <v>2291.1</v>
      </c>
      <c r="AH59" s="22">
        <f t="shared" si="8"/>
        <v>2260.6</v>
      </c>
      <c r="AI59" s="22">
        <f t="shared" si="8"/>
        <v>2035.2</v>
      </c>
      <c r="AJ59" s="22">
        <f t="shared" si="8"/>
        <v>2225.1999999999998</v>
      </c>
      <c r="AK59" s="22">
        <f t="shared" si="8"/>
        <v>3079.1</v>
      </c>
      <c r="AL59" s="22">
        <f t="shared" si="8"/>
        <v>2010</v>
      </c>
      <c r="AM59" s="22">
        <f t="shared" si="8"/>
        <v>1768</v>
      </c>
      <c r="AN59" s="22">
        <f t="shared" si="8"/>
        <v>0</v>
      </c>
      <c r="AO59" s="22">
        <f t="shared" si="8"/>
        <v>1955</v>
      </c>
      <c r="AP59" s="22">
        <f t="shared" si="8"/>
        <v>1608</v>
      </c>
      <c r="AQ59" s="22">
        <f t="shared" si="8"/>
        <v>1929</v>
      </c>
      <c r="AR59" s="22">
        <f t="shared" si="8"/>
        <v>2021</v>
      </c>
      <c r="AS59" s="22">
        <f t="shared" si="8"/>
        <v>2317</v>
      </c>
      <c r="AT59" s="22">
        <f t="shared" si="8"/>
        <v>2165</v>
      </c>
      <c r="AU59" s="22">
        <f t="shared" si="8"/>
        <v>2291</v>
      </c>
      <c r="AV59" s="22">
        <f t="shared" si="8"/>
        <v>2557</v>
      </c>
      <c r="AW59" s="22">
        <f t="shared" si="8"/>
        <v>3337</v>
      </c>
      <c r="AX59" s="22">
        <f t="shared" si="8"/>
        <v>2936</v>
      </c>
      <c r="AY59" s="22">
        <f t="shared" si="8"/>
        <v>2086</v>
      </c>
      <c r="AZ59" s="22">
        <f t="shared" si="8"/>
        <v>1864</v>
      </c>
      <c r="BA59" s="22">
        <f t="shared" si="8"/>
        <v>2220</v>
      </c>
      <c r="BB59" s="22">
        <f t="shared" si="8"/>
        <v>2303</v>
      </c>
      <c r="BC59" s="22">
        <f t="shared" si="8"/>
        <v>2273</v>
      </c>
      <c r="BD59" s="22">
        <f t="shared" si="8"/>
        <v>3015</v>
      </c>
      <c r="BE59" s="22">
        <f t="shared" si="8"/>
        <v>3852</v>
      </c>
      <c r="BF59" s="22">
        <f t="shared" si="8"/>
        <v>3246</v>
      </c>
      <c r="BG59" s="22">
        <f t="shared" si="8"/>
        <v>3851</v>
      </c>
      <c r="BH59" s="22">
        <f t="shared" si="8"/>
        <v>3044</v>
      </c>
      <c r="BI59" s="22">
        <f t="shared" si="8"/>
        <v>3138</v>
      </c>
      <c r="BJ59" s="22">
        <f t="shared" si="8"/>
        <v>2659</v>
      </c>
      <c r="BK59" s="22">
        <f t="shared" si="8"/>
        <v>4339</v>
      </c>
      <c r="BL59" s="22">
        <f t="shared" si="8"/>
        <v>4021</v>
      </c>
      <c r="BM59" s="22">
        <f t="shared" si="8"/>
        <v>3808</v>
      </c>
      <c r="BN59" s="22">
        <f t="shared" ref="BN59:CR59" si="9">BN5</f>
        <v>3413</v>
      </c>
      <c r="BO59" s="22">
        <f t="shared" si="9"/>
        <v>4304</v>
      </c>
      <c r="BP59" s="22">
        <f t="shared" si="9"/>
        <v>3662</v>
      </c>
      <c r="BQ59" s="22">
        <f t="shared" si="9"/>
        <v>4249</v>
      </c>
      <c r="BR59" s="22">
        <f t="shared" si="9"/>
        <v>3282</v>
      </c>
      <c r="BS59" s="22">
        <f t="shared" si="9"/>
        <v>3423</v>
      </c>
      <c r="BT59" s="22">
        <f t="shared" si="9"/>
        <v>3695</v>
      </c>
      <c r="BU59" s="22">
        <f t="shared" si="9"/>
        <v>4466</v>
      </c>
      <c r="BV59" s="22">
        <f t="shared" si="9"/>
        <v>3446</v>
      </c>
      <c r="BW59" s="22">
        <f t="shared" si="9"/>
        <v>3070</v>
      </c>
      <c r="BX59" s="22">
        <f t="shared" si="9"/>
        <v>2863</v>
      </c>
      <c r="BY59" s="22">
        <f t="shared" si="9"/>
        <v>8348</v>
      </c>
      <c r="BZ59" s="22">
        <f t="shared" si="9"/>
        <v>8148</v>
      </c>
      <c r="CA59" s="22">
        <f t="shared" si="9"/>
        <v>8635</v>
      </c>
      <c r="CB59" s="22">
        <f t="shared" si="9"/>
        <v>8516</v>
      </c>
      <c r="CC59" s="22">
        <f t="shared" si="9"/>
        <v>9889</v>
      </c>
      <c r="CD59" s="22">
        <f t="shared" si="9"/>
        <v>10720</v>
      </c>
      <c r="CE59" s="22">
        <f t="shared" si="9"/>
        <v>10751</v>
      </c>
      <c r="CF59" s="22">
        <f t="shared" si="9"/>
        <v>8704</v>
      </c>
      <c r="CG59" s="22">
        <f t="shared" si="9"/>
        <v>8574</v>
      </c>
      <c r="CH59" s="22">
        <f t="shared" si="9"/>
        <v>7226</v>
      </c>
      <c r="CI59" s="22">
        <f t="shared" si="9"/>
        <v>6490</v>
      </c>
      <c r="CJ59" s="22">
        <f t="shared" si="9"/>
        <v>6955</v>
      </c>
      <c r="CK59" s="22">
        <f t="shared" si="9"/>
        <v>7441</v>
      </c>
      <c r="CL59" s="22">
        <f t="shared" si="9"/>
        <v>6178</v>
      </c>
      <c r="CM59" s="22">
        <f t="shared" si="9"/>
        <v>7919</v>
      </c>
      <c r="CN59" s="22">
        <f t="shared" si="9"/>
        <v>8960</v>
      </c>
      <c r="CO59" s="22">
        <f t="shared" si="9"/>
        <v>9860</v>
      </c>
      <c r="CP59" s="22">
        <f t="shared" si="9"/>
        <v>8485</v>
      </c>
      <c r="CQ59" s="22">
        <f t="shared" si="9"/>
        <v>7979</v>
      </c>
      <c r="CR59" s="22">
        <f t="shared" si="9"/>
        <v>0</v>
      </c>
    </row>
    <row r="60" spans="1:96" x14ac:dyDescent="0.2">
      <c r="A60" s="15" t="s">
        <v>163</v>
      </c>
      <c r="B60" s="15">
        <f t="shared" ref="B60:BM60" si="10">SUM(B55:B58)-B59</f>
        <v>4559.9000000000005</v>
      </c>
      <c r="C60" s="15">
        <f t="shared" si="10"/>
        <v>4534.8999999999996</v>
      </c>
      <c r="D60" s="15">
        <f t="shared" si="10"/>
        <v>4666.3</v>
      </c>
      <c r="E60" s="15">
        <f t="shared" si="10"/>
        <v>4369.8999999999996</v>
      </c>
      <c r="F60" s="15">
        <f t="shared" si="10"/>
        <v>4201.8</v>
      </c>
      <c r="G60" s="15">
        <f t="shared" si="10"/>
        <v>4215</v>
      </c>
      <c r="H60" s="15">
        <f t="shared" si="10"/>
        <v>4357</v>
      </c>
      <c r="I60" s="15">
        <f t="shared" si="10"/>
        <v>4189.4000000000005</v>
      </c>
      <c r="J60" s="15">
        <f t="shared" si="10"/>
        <v>4194.8</v>
      </c>
      <c r="K60" s="15">
        <f t="shared" si="10"/>
        <v>4396.5000000000009</v>
      </c>
      <c r="L60" s="15">
        <f t="shared" si="10"/>
        <v>4514.2</v>
      </c>
      <c r="M60" s="15">
        <f t="shared" si="10"/>
        <v>4788.7</v>
      </c>
      <c r="N60" s="15">
        <f t="shared" si="10"/>
        <v>4886.2999999999993</v>
      </c>
      <c r="O60" s="15">
        <f t="shared" si="10"/>
        <v>5010.3999999999996</v>
      </c>
      <c r="P60" s="15">
        <f t="shared" si="10"/>
        <v>5003.7</v>
      </c>
      <c r="Q60" s="15">
        <f t="shared" si="10"/>
        <v>5019.3999999999996</v>
      </c>
      <c r="R60" s="15">
        <f t="shared" si="10"/>
        <v>5123.6000000000004</v>
      </c>
      <c r="S60" s="15">
        <f t="shared" si="10"/>
        <v>5689</v>
      </c>
      <c r="T60" s="15">
        <f t="shared" si="10"/>
        <v>5534.8000000000011</v>
      </c>
      <c r="U60" s="15">
        <f t="shared" si="10"/>
        <v>6040.4</v>
      </c>
      <c r="V60" s="15">
        <f t="shared" si="10"/>
        <v>5662.4</v>
      </c>
      <c r="W60" s="15">
        <f t="shared" si="10"/>
        <v>5908.5</v>
      </c>
      <c r="X60" s="15">
        <f t="shared" si="10"/>
        <v>5514.8</v>
      </c>
      <c r="Y60" s="15">
        <f t="shared" si="10"/>
        <v>5709.9</v>
      </c>
      <c r="Z60" s="15">
        <f t="shared" si="10"/>
        <v>5947.6</v>
      </c>
      <c r="AA60" s="15">
        <f t="shared" si="10"/>
        <v>5583.6</v>
      </c>
      <c r="AB60" s="15">
        <f t="shared" si="10"/>
        <v>6029.4</v>
      </c>
      <c r="AC60" s="15">
        <f t="shared" si="10"/>
        <v>6316.5</v>
      </c>
      <c r="AD60" s="15">
        <f t="shared" si="10"/>
        <v>7065.9</v>
      </c>
      <c r="AE60" s="15">
        <f t="shared" si="10"/>
        <v>7188.6</v>
      </c>
      <c r="AF60" s="15">
        <f t="shared" si="10"/>
        <v>7119.5999999999985</v>
      </c>
      <c r="AG60" s="15">
        <f t="shared" si="10"/>
        <v>7214.1</v>
      </c>
      <c r="AH60" s="15">
        <f t="shared" si="10"/>
        <v>7374.7999999999993</v>
      </c>
      <c r="AI60" s="15">
        <f t="shared" si="10"/>
        <v>7758.9000000000005</v>
      </c>
      <c r="AJ60" s="15">
        <f t="shared" si="10"/>
        <v>7771.8999999999987</v>
      </c>
      <c r="AK60" s="15">
        <f t="shared" si="10"/>
        <v>7266.4</v>
      </c>
      <c r="AL60" s="15">
        <f t="shared" si="10"/>
        <v>8233</v>
      </c>
      <c r="AM60" s="15">
        <f t="shared" si="10"/>
        <v>8779</v>
      </c>
      <c r="AN60" s="15">
        <f t="shared" si="10"/>
        <v>0</v>
      </c>
      <c r="AO60" s="15">
        <f t="shared" si="10"/>
        <v>8551</v>
      </c>
      <c r="AP60" s="15">
        <f t="shared" si="10"/>
        <v>8809</v>
      </c>
      <c r="AQ60" s="15">
        <f t="shared" si="10"/>
        <v>8385</v>
      </c>
      <c r="AR60" s="15">
        <f t="shared" si="10"/>
        <v>8524</v>
      </c>
      <c r="AS60" s="15">
        <f t="shared" si="10"/>
        <v>8449</v>
      </c>
      <c r="AT60" s="15">
        <f t="shared" si="10"/>
        <v>8246</v>
      </c>
      <c r="AU60" s="15">
        <f t="shared" si="10"/>
        <v>8051</v>
      </c>
      <c r="AV60" s="15">
        <f t="shared" si="10"/>
        <v>8431</v>
      </c>
      <c r="AW60" s="15">
        <f t="shared" si="10"/>
        <v>9109</v>
      </c>
      <c r="AX60" s="15">
        <f t="shared" si="10"/>
        <v>9721</v>
      </c>
      <c r="AY60" s="15">
        <f t="shared" si="10"/>
        <v>10646</v>
      </c>
      <c r="AZ60" s="15">
        <f t="shared" si="10"/>
        <v>10596</v>
      </c>
      <c r="BA60" s="15">
        <f t="shared" si="10"/>
        <v>9977</v>
      </c>
      <c r="BB60" s="15">
        <f t="shared" si="10"/>
        <v>10149</v>
      </c>
      <c r="BC60" s="15">
        <f t="shared" si="10"/>
        <v>10714</v>
      </c>
      <c r="BD60" s="15">
        <f t="shared" si="10"/>
        <v>10604</v>
      </c>
      <c r="BE60" s="15">
        <f t="shared" si="10"/>
        <v>10115</v>
      </c>
      <c r="BF60" s="15">
        <f t="shared" si="10"/>
        <v>10856</v>
      </c>
      <c r="BG60" s="15">
        <f t="shared" si="10"/>
        <v>11725</v>
      </c>
      <c r="BH60" s="15">
        <f t="shared" si="10"/>
        <v>11311</v>
      </c>
      <c r="BI60" s="15">
        <f t="shared" si="10"/>
        <v>11158</v>
      </c>
      <c r="BJ60" s="15">
        <f t="shared" si="10"/>
        <v>11565</v>
      </c>
      <c r="BK60" s="15">
        <f t="shared" si="10"/>
        <v>11521</v>
      </c>
      <c r="BL60" s="15">
        <f t="shared" si="10"/>
        <v>12202</v>
      </c>
      <c r="BM60" s="15">
        <f t="shared" si="10"/>
        <v>12401</v>
      </c>
      <c r="BN60" s="15">
        <f t="shared" ref="BN60:CR60" si="11">SUM(BN55:BN58)-BN59</f>
        <v>12394</v>
      </c>
      <c r="BO60" s="15">
        <f t="shared" si="11"/>
        <v>12165</v>
      </c>
      <c r="BP60" s="15">
        <f t="shared" si="11"/>
        <v>9606</v>
      </c>
      <c r="BQ60" s="15">
        <f t="shared" si="11"/>
        <v>9373</v>
      </c>
      <c r="BR60" s="15">
        <f t="shared" si="11"/>
        <v>9196</v>
      </c>
      <c r="BS60" s="15">
        <f t="shared" si="11"/>
        <v>8787</v>
      </c>
      <c r="BT60" s="15">
        <f t="shared" si="11"/>
        <v>8753</v>
      </c>
      <c r="BU60" s="15">
        <f t="shared" si="11"/>
        <v>8053</v>
      </c>
      <c r="BV60" s="15">
        <f t="shared" si="11"/>
        <v>12148</v>
      </c>
      <c r="BW60" s="15">
        <f t="shared" si="11"/>
        <v>12772</v>
      </c>
      <c r="BX60" s="15">
        <f t="shared" si="11"/>
        <v>12416</v>
      </c>
      <c r="BY60" s="15">
        <f t="shared" si="11"/>
        <v>12277</v>
      </c>
      <c r="BZ60" s="15">
        <f t="shared" si="11"/>
        <v>13583</v>
      </c>
      <c r="CA60" s="15">
        <f t="shared" si="11"/>
        <v>14352</v>
      </c>
      <c r="CB60" s="15">
        <f t="shared" si="11"/>
        <v>15795</v>
      </c>
      <c r="CC60" s="15">
        <f t="shared" si="11"/>
        <v>15224</v>
      </c>
      <c r="CD60" s="15">
        <f t="shared" si="11"/>
        <v>15951</v>
      </c>
      <c r="CE60" s="15">
        <f t="shared" si="11"/>
        <v>16434</v>
      </c>
      <c r="CF60" s="15">
        <f t="shared" si="11"/>
        <v>18307</v>
      </c>
      <c r="CG60" s="15">
        <f t="shared" si="11"/>
        <v>18914</v>
      </c>
      <c r="CH60" s="15">
        <f t="shared" si="11"/>
        <v>20763</v>
      </c>
      <c r="CI60" s="15">
        <f t="shared" si="11"/>
        <v>20881</v>
      </c>
      <c r="CJ60" s="15">
        <f t="shared" si="11"/>
        <v>19707</v>
      </c>
      <c r="CK60" s="15">
        <f t="shared" si="11"/>
        <v>18282</v>
      </c>
      <c r="CL60" s="15">
        <f t="shared" si="11"/>
        <v>19535</v>
      </c>
      <c r="CM60" s="15">
        <f t="shared" si="11"/>
        <v>17948</v>
      </c>
      <c r="CN60" s="15">
        <f t="shared" si="11"/>
        <v>16893</v>
      </c>
      <c r="CO60" s="15">
        <f t="shared" si="11"/>
        <v>16045</v>
      </c>
      <c r="CP60" s="15">
        <f t="shared" si="11"/>
        <v>17094</v>
      </c>
      <c r="CQ60" s="15">
        <f t="shared" si="11"/>
        <v>17642</v>
      </c>
      <c r="CR60" s="15">
        <f t="shared" si="11"/>
        <v>0</v>
      </c>
    </row>
    <row r="61" spans="1:96" x14ac:dyDescent="0.2">
      <c r="A61" s="23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</row>
    <row r="62" spans="1:96" x14ac:dyDescent="0.2">
      <c r="A62" s="23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</row>
    <row r="63" spans="1:96" x14ac:dyDescent="0.2">
      <c r="A63" s="13" t="s">
        <v>164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</row>
    <row r="64" spans="1:96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x14ac:dyDescent="0.2">
      <c r="A65" s="15"/>
      <c r="B65" s="16" t="s">
        <v>165</v>
      </c>
      <c r="C65" s="16" t="s">
        <v>24</v>
      </c>
      <c r="D65" s="16" t="s">
        <v>28</v>
      </c>
      <c r="E65" s="16" t="s">
        <v>32</v>
      </c>
      <c r="F65" s="16" t="s">
        <v>36</v>
      </c>
      <c r="G65" s="16" t="s">
        <v>40</v>
      </c>
      <c r="H65" s="16" t="s">
        <v>44</v>
      </c>
      <c r="I65" s="16" t="s">
        <v>48</v>
      </c>
      <c r="J65" s="16" t="s">
        <v>52</v>
      </c>
      <c r="K65" s="16" t="s">
        <v>56</v>
      </c>
      <c r="L65" s="16" t="s">
        <v>60</v>
      </c>
      <c r="M65" s="16" t="s">
        <v>64</v>
      </c>
      <c r="N65" s="16" t="s">
        <v>68</v>
      </c>
      <c r="O65" s="16" t="s">
        <v>72</v>
      </c>
      <c r="P65" s="16" t="s">
        <v>76</v>
      </c>
      <c r="Q65" s="16" t="s">
        <v>80</v>
      </c>
      <c r="R65" s="16" t="s">
        <v>84</v>
      </c>
      <c r="S65" s="16" t="s">
        <v>88</v>
      </c>
      <c r="T65" s="16" t="s">
        <v>92</v>
      </c>
      <c r="U65" s="16" t="s">
        <v>96</v>
      </c>
      <c r="V65" s="16" t="s">
        <v>100</v>
      </c>
      <c r="W65" s="16" t="s">
        <v>104</v>
      </c>
      <c r="X65" s="16" t="s">
        <v>108</v>
      </c>
      <c r="Y65" s="16" t="s">
        <v>112</v>
      </c>
      <c r="Z65" s="16" t="s">
        <v>166</v>
      </c>
      <c r="AA65" s="15"/>
    </row>
    <row r="66" spans="1:27" x14ac:dyDescent="0.2">
      <c r="A66" s="15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5"/>
    </row>
    <row r="67" spans="1:27" x14ac:dyDescent="0.2">
      <c r="A67" s="15" t="s">
        <v>167</v>
      </c>
      <c r="B67" s="15">
        <v>9488.7999999999993</v>
      </c>
      <c r="C67" s="15">
        <v>9893</v>
      </c>
      <c r="D67" s="15">
        <v>10697</v>
      </c>
      <c r="E67" s="15">
        <v>12253.1</v>
      </c>
      <c r="F67" s="15">
        <v>13739.7</v>
      </c>
      <c r="G67" s="15">
        <v>14954.9</v>
      </c>
      <c r="H67" s="15">
        <v>16325.9</v>
      </c>
      <c r="I67" s="15">
        <v>18627</v>
      </c>
      <c r="J67" s="15">
        <v>19176.099999999999</v>
      </c>
      <c r="K67" s="15">
        <v>19014</v>
      </c>
      <c r="L67" s="15">
        <v>20117</v>
      </c>
      <c r="M67" s="15">
        <v>23331</v>
      </c>
      <c r="N67" s="15">
        <v>25313</v>
      </c>
      <c r="O67" s="15">
        <v>27799</v>
      </c>
      <c r="P67" s="15">
        <v>30601</v>
      </c>
      <c r="Q67" s="15">
        <v>32376</v>
      </c>
      <c r="R67" s="15">
        <v>34350</v>
      </c>
      <c r="S67" s="15">
        <v>36397</v>
      </c>
      <c r="T67" s="15">
        <v>39117</v>
      </c>
      <c r="U67" s="15">
        <v>37403</v>
      </c>
      <c r="V67" s="15">
        <v>44538</v>
      </c>
      <c r="W67" s="15">
        <v>46710</v>
      </c>
      <c r="X67" s="15">
        <v>51217</v>
      </c>
      <c r="Y67" s="15">
        <v>51362</v>
      </c>
      <c r="Z67" s="15">
        <v>48978</v>
      </c>
      <c r="AA67" s="15"/>
    </row>
    <row r="68" spans="1:27" x14ac:dyDescent="0.2">
      <c r="A68" s="15" t="s">
        <v>168</v>
      </c>
      <c r="B68" s="19">
        <v>5784.9</v>
      </c>
      <c r="C68" s="19">
        <v>6004.7</v>
      </c>
      <c r="D68" s="19">
        <v>6313.6</v>
      </c>
      <c r="E68" s="19">
        <v>7001.4</v>
      </c>
      <c r="F68" s="19">
        <v>7624.3</v>
      </c>
      <c r="G68" s="19">
        <v>8367.9</v>
      </c>
      <c r="H68" s="19">
        <v>9165.4</v>
      </c>
      <c r="I68" s="19">
        <v>10239.6</v>
      </c>
      <c r="J68" s="19">
        <v>10571.7</v>
      </c>
      <c r="K68" s="19">
        <v>10214</v>
      </c>
      <c r="L68" s="19">
        <v>10915</v>
      </c>
      <c r="M68" s="19">
        <v>13183</v>
      </c>
      <c r="N68" s="19">
        <v>14279</v>
      </c>
      <c r="O68" s="19">
        <v>15353</v>
      </c>
      <c r="P68" s="19">
        <v>16534</v>
      </c>
      <c r="Q68" s="19">
        <v>17405</v>
      </c>
      <c r="R68" s="19">
        <v>19038</v>
      </c>
      <c r="S68" s="19">
        <v>20441</v>
      </c>
      <c r="T68" s="19">
        <v>21643</v>
      </c>
      <c r="U68" s="19">
        <v>21162</v>
      </c>
      <c r="V68" s="19">
        <v>24576</v>
      </c>
      <c r="W68" s="19">
        <v>25231</v>
      </c>
      <c r="X68" s="19">
        <v>28925</v>
      </c>
      <c r="Y68" s="19">
        <v>28475</v>
      </c>
      <c r="Z68" s="19">
        <v>27136</v>
      </c>
      <c r="AA68" s="15"/>
    </row>
    <row r="69" spans="1:27" x14ac:dyDescent="0.2">
      <c r="A69" s="15" t="s">
        <v>169</v>
      </c>
      <c r="B69" s="15">
        <v>3703.9</v>
      </c>
      <c r="C69" s="15">
        <v>3888.3</v>
      </c>
      <c r="D69" s="15">
        <v>4383.3999999999996</v>
      </c>
      <c r="E69" s="15">
        <v>5251.7</v>
      </c>
      <c r="F69" s="15">
        <v>6115.4</v>
      </c>
      <c r="G69" s="15">
        <v>6587</v>
      </c>
      <c r="H69" s="15">
        <v>7160.5</v>
      </c>
      <c r="I69" s="15">
        <v>8387.4</v>
      </c>
      <c r="J69" s="15">
        <v>8604.4</v>
      </c>
      <c r="K69" s="15">
        <v>8800</v>
      </c>
      <c r="L69" s="15">
        <v>9202</v>
      </c>
      <c r="M69" s="15">
        <v>10148</v>
      </c>
      <c r="N69" s="15">
        <v>11034</v>
      </c>
      <c r="O69" s="15">
        <v>12446</v>
      </c>
      <c r="P69" s="15">
        <v>14067</v>
      </c>
      <c r="Q69" s="15">
        <v>14971</v>
      </c>
      <c r="R69" s="15">
        <v>15312</v>
      </c>
      <c r="S69" s="15">
        <v>15956</v>
      </c>
      <c r="T69" s="15">
        <v>17474</v>
      </c>
      <c r="U69" s="15">
        <v>16241</v>
      </c>
      <c r="V69" s="15">
        <v>19962</v>
      </c>
      <c r="W69" s="15">
        <v>21479</v>
      </c>
      <c r="X69" s="15">
        <v>22292</v>
      </c>
      <c r="Y69" s="15">
        <v>22887</v>
      </c>
      <c r="Z69" s="15">
        <v>21842</v>
      </c>
      <c r="AA69" s="15"/>
    </row>
    <row r="70" spans="1:27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x14ac:dyDescent="0.2">
      <c r="A71" s="17" t="s">
        <v>170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x14ac:dyDescent="0.2">
      <c r="A72" s="15" t="s">
        <v>171</v>
      </c>
      <c r="B72" s="15">
        <v>2689.7</v>
      </c>
      <c r="C72" s="15">
        <v>2835.8</v>
      </c>
      <c r="D72" s="15">
        <v>3154.1</v>
      </c>
      <c r="E72" s="15">
        <v>3702</v>
      </c>
      <c r="F72" s="15">
        <v>4221.7</v>
      </c>
      <c r="G72" s="15">
        <v>4477.8</v>
      </c>
      <c r="H72" s="15">
        <v>5028.7</v>
      </c>
      <c r="I72" s="15">
        <v>5953.7</v>
      </c>
      <c r="J72" s="15">
        <v>6149.6</v>
      </c>
      <c r="K72" s="15">
        <v>6326</v>
      </c>
      <c r="L72" s="15">
        <v>6361</v>
      </c>
      <c r="M72" s="15">
        <v>7079</v>
      </c>
      <c r="N72" s="15">
        <v>7796</v>
      </c>
      <c r="O72" s="15">
        <v>8766</v>
      </c>
      <c r="P72" s="15">
        <v>9892</v>
      </c>
      <c r="Q72" s="15">
        <v>10469</v>
      </c>
      <c r="R72" s="15">
        <v>10563</v>
      </c>
      <c r="S72" s="15">
        <v>11511</v>
      </c>
      <c r="T72" s="15">
        <v>12702</v>
      </c>
      <c r="U72" s="15">
        <v>13126</v>
      </c>
      <c r="V72" s="15">
        <v>13025</v>
      </c>
      <c r="W72" s="15">
        <v>14804</v>
      </c>
      <c r="X72" s="15">
        <v>16377</v>
      </c>
      <c r="Y72" s="15">
        <v>16576</v>
      </c>
      <c r="Z72" s="15">
        <v>16367</v>
      </c>
      <c r="AA72" s="15"/>
    </row>
    <row r="73" spans="1:27" x14ac:dyDescent="0.2">
      <c r="A73" s="15" t="s">
        <v>172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x14ac:dyDescent="0.2">
      <c r="A74" s="15" t="s">
        <v>173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x14ac:dyDescent="0.2">
      <c r="A75" s="15" t="s">
        <v>174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5"/>
    </row>
    <row r="76" spans="1:27" x14ac:dyDescent="0.2">
      <c r="A76" s="17" t="s">
        <v>175</v>
      </c>
      <c r="B76" s="15">
        <v>1014.2</v>
      </c>
      <c r="C76" s="15">
        <v>1052.5</v>
      </c>
      <c r="D76" s="15">
        <v>1229.3</v>
      </c>
      <c r="E76" s="15">
        <v>1549.7</v>
      </c>
      <c r="F76" s="15">
        <v>1893.7</v>
      </c>
      <c r="G76" s="15">
        <v>2109.1999999999998</v>
      </c>
      <c r="H76" s="15">
        <v>2131.8000000000002</v>
      </c>
      <c r="I76" s="15">
        <v>2433.6999999999998</v>
      </c>
      <c r="J76" s="15">
        <v>2454.8000000000002</v>
      </c>
      <c r="K76" s="15">
        <v>2474</v>
      </c>
      <c r="L76" s="15">
        <v>2841</v>
      </c>
      <c r="M76" s="15">
        <v>3069</v>
      </c>
      <c r="N76" s="15">
        <v>3238</v>
      </c>
      <c r="O76" s="15">
        <v>3680</v>
      </c>
      <c r="P76" s="15">
        <v>4175</v>
      </c>
      <c r="Q76" s="15">
        <v>4502</v>
      </c>
      <c r="R76" s="15">
        <v>4749</v>
      </c>
      <c r="S76" s="15">
        <v>4445</v>
      </c>
      <c r="T76" s="15">
        <v>4772</v>
      </c>
      <c r="U76" s="15">
        <v>3115</v>
      </c>
      <c r="V76" s="15">
        <v>6937</v>
      </c>
      <c r="W76" s="15">
        <v>6675</v>
      </c>
      <c r="X76" s="15">
        <v>5915</v>
      </c>
      <c r="Y76" s="15">
        <v>6311</v>
      </c>
      <c r="Z76" s="15">
        <v>5475</v>
      </c>
      <c r="AA76" s="15"/>
    </row>
    <row r="77" spans="1:27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x14ac:dyDescent="0.2">
      <c r="A78" s="15" t="s">
        <v>176</v>
      </c>
      <c r="B78" s="15"/>
      <c r="C78" s="15">
        <v>-34</v>
      </c>
      <c r="D78" s="15">
        <v>-28.8</v>
      </c>
      <c r="E78" s="15">
        <v>-25</v>
      </c>
      <c r="F78" s="15"/>
      <c r="G78" s="15"/>
      <c r="H78" s="15"/>
      <c r="I78" s="15">
        <v>77.099999999999994</v>
      </c>
      <c r="J78" s="15">
        <v>9.5</v>
      </c>
      <c r="K78" s="15">
        <v>-6</v>
      </c>
      <c r="L78" s="15">
        <v>-4</v>
      </c>
      <c r="M78" s="15">
        <v>-4</v>
      </c>
      <c r="N78" s="15">
        <v>3</v>
      </c>
      <c r="O78" s="15">
        <v>-33</v>
      </c>
      <c r="P78" s="15">
        <v>-28</v>
      </c>
      <c r="Q78" s="15">
        <v>-19</v>
      </c>
      <c r="R78" s="15">
        <v>-59</v>
      </c>
      <c r="S78" s="15">
        <v>-54</v>
      </c>
      <c r="T78" s="15">
        <v>-49</v>
      </c>
      <c r="U78" s="15">
        <v>-89</v>
      </c>
      <c r="V78" s="15">
        <v>-262</v>
      </c>
      <c r="W78" s="15">
        <v>-205</v>
      </c>
      <c r="X78" s="15">
        <v>6</v>
      </c>
      <c r="Y78" s="15">
        <v>161</v>
      </c>
      <c r="Z78" s="15">
        <v>172</v>
      </c>
      <c r="AA78" s="15"/>
    </row>
    <row r="79" spans="1:27" x14ac:dyDescent="0.2">
      <c r="A79" s="15" t="s">
        <v>177</v>
      </c>
      <c r="B79" s="19">
        <v>-92.8</v>
      </c>
      <c r="C79" s="19">
        <v>-1.2</v>
      </c>
      <c r="D79" s="19">
        <v>-77.5</v>
      </c>
      <c r="E79" s="19">
        <v>-74.7</v>
      </c>
      <c r="F79" s="19">
        <v>-33.9</v>
      </c>
      <c r="G79" s="19">
        <v>32.4</v>
      </c>
      <c r="H79" s="19">
        <v>68.099999999999994</v>
      </c>
      <c r="I79" s="19">
        <v>-7.9</v>
      </c>
      <c r="J79" s="19">
        <v>-507.8</v>
      </c>
      <c r="K79" s="19">
        <v>49</v>
      </c>
      <c r="L79" s="19">
        <v>25</v>
      </c>
      <c r="M79" s="19">
        <v>-54</v>
      </c>
      <c r="N79" s="19">
        <v>15</v>
      </c>
      <c r="O79" s="19">
        <v>-103</v>
      </c>
      <c r="P79" s="19">
        <v>58</v>
      </c>
      <c r="Q79" s="19">
        <v>140</v>
      </c>
      <c r="R79" s="19">
        <v>196</v>
      </c>
      <c r="S79" s="19">
        <v>-66</v>
      </c>
      <c r="T79" s="19">
        <v>78</v>
      </c>
      <c r="U79" s="19">
        <v>-139</v>
      </c>
      <c r="V79" s="19">
        <v>-14</v>
      </c>
      <c r="W79" s="19">
        <v>181</v>
      </c>
      <c r="X79" s="19">
        <v>280</v>
      </c>
      <c r="Y79" s="19">
        <v>228</v>
      </c>
      <c r="Z79" s="19">
        <v>206</v>
      </c>
      <c r="AA79" s="15"/>
    </row>
    <row r="80" spans="1:27" x14ac:dyDescent="0.2">
      <c r="A80" s="15" t="s">
        <v>178</v>
      </c>
      <c r="B80" s="17">
        <v>921.4</v>
      </c>
      <c r="C80" s="17">
        <v>1017.3</v>
      </c>
      <c r="D80" s="17">
        <v>1123</v>
      </c>
      <c r="E80" s="17">
        <v>1450</v>
      </c>
      <c r="F80" s="17">
        <v>1859.8</v>
      </c>
      <c r="G80" s="17">
        <v>2141.6</v>
      </c>
      <c r="H80" s="17">
        <v>2199.9</v>
      </c>
      <c r="I80" s="17">
        <v>2502.9</v>
      </c>
      <c r="J80" s="17">
        <v>1956.5</v>
      </c>
      <c r="K80" s="17">
        <v>2517</v>
      </c>
      <c r="L80" s="17">
        <v>2862</v>
      </c>
      <c r="M80" s="17">
        <v>3011</v>
      </c>
      <c r="N80" s="17">
        <v>3256</v>
      </c>
      <c r="O80" s="17">
        <v>3544</v>
      </c>
      <c r="P80" s="17">
        <v>4205</v>
      </c>
      <c r="Q80" s="17">
        <v>4623</v>
      </c>
      <c r="R80" s="17">
        <v>4886</v>
      </c>
      <c r="S80" s="17">
        <v>4325</v>
      </c>
      <c r="T80" s="17">
        <v>4801</v>
      </c>
      <c r="U80" s="17">
        <v>2887</v>
      </c>
      <c r="V80" s="17">
        <v>6661</v>
      </c>
      <c r="W80" s="17">
        <v>6651</v>
      </c>
      <c r="X80" s="17">
        <v>6201</v>
      </c>
      <c r="Y80" s="17">
        <v>6700</v>
      </c>
      <c r="Z80" s="17">
        <v>5853</v>
      </c>
      <c r="AA80" s="15"/>
    </row>
    <row r="81" spans="1:27" x14ac:dyDescent="0.2">
      <c r="A81" s="15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5"/>
    </row>
    <row r="82" spans="1:27" x14ac:dyDescent="0.2">
      <c r="A82" s="15" t="s">
        <v>179</v>
      </c>
      <c r="B82" s="19">
        <v>-331.7</v>
      </c>
      <c r="C82" s="19">
        <v>-349</v>
      </c>
      <c r="D82" s="19">
        <v>-382.9</v>
      </c>
      <c r="E82" s="19">
        <v>-504.4</v>
      </c>
      <c r="F82" s="19">
        <v>-648.20000000000005</v>
      </c>
      <c r="G82" s="19">
        <v>-749.6</v>
      </c>
      <c r="H82" s="19">
        <v>-708.4</v>
      </c>
      <c r="I82" s="19">
        <v>-619.5</v>
      </c>
      <c r="J82" s="19">
        <v>-469.8</v>
      </c>
      <c r="K82" s="19">
        <v>-610</v>
      </c>
      <c r="L82" s="19">
        <v>-690</v>
      </c>
      <c r="M82" s="19">
        <v>-754</v>
      </c>
      <c r="N82" s="19">
        <v>-805</v>
      </c>
      <c r="O82" s="19">
        <v>-851</v>
      </c>
      <c r="P82" s="19">
        <v>-932</v>
      </c>
      <c r="Q82" s="19">
        <v>-863</v>
      </c>
      <c r="R82" s="19">
        <v>-646</v>
      </c>
      <c r="S82" s="19">
        <v>-2392</v>
      </c>
      <c r="T82" s="19">
        <v>-772</v>
      </c>
      <c r="U82" s="19">
        <v>-348</v>
      </c>
      <c r="V82" s="19">
        <v>-934</v>
      </c>
      <c r="W82" s="19">
        <v>-605</v>
      </c>
      <c r="X82" s="19">
        <v>-1131</v>
      </c>
      <c r="Y82" s="19">
        <v>-1000</v>
      </c>
      <c r="Z82" s="19">
        <v>-967</v>
      </c>
      <c r="AA82" s="15"/>
    </row>
    <row r="83" spans="1:27" x14ac:dyDescent="0.2">
      <c r="A83" s="15" t="s">
        <v>180</v>
      </c>
      <c r="B83" s="17">
        <v>589.70000000000005</v>
      </c>
      <c r="C83" s="17">
        <v>668.3</v>
      </c>
      <c r="D83" s="17">
        <v>740.1</v>
      </c>
      <c r="E83" s="17">
        <v>945.6</v>
      </c>
      <c r="F83" s="17">
        <v>1211.5999999999999</v>
      </c>
      <c r="G83" s="17">
        <v>1392</v>
      </c>
      <c r="H83" s="17">
        <v>1491.5</v>
      </c>
      <c r="I83" s="17">
        <v>1883.4</v>
      </c>
      <c r="J83" s="17">
        <v>1486.7</v>
      </c>
      <c r="K83" s="17">
        <v>1907</v>
      </c>
      <c r="L83" s="17">
        <v>2172</v>
      </c>
      <c r="M83" s="17">
        <v>2257</v>
      </c>
      <c r="N83" s="17">
        <v>2451</v>
      </c>
      <c r="O83" s="17">
        <v>2693</v>
      </c>
      <c r="P83" s="17">
        <v>3273</v>
      </c>
      <c r="Q83" s="17">
        <v>3760</v>
      </c>
      <c r="R83" s="17">
        <v>4240</v>
      </c>
      <c r="S83" s="17">
        <v>1933</v>
      </c>
      <c r="T83" s="17">
        <v>4029</v>
      </c>
      <c r="U83" s="17">
        <v>2539</v>
      </c>
      <c r="V83" s="17">
        <v>5727</v>
      </c>
      <c r="W83" s="17">
        <v>6046</v>
      </c>
      <c r="X83" s="17">
        <v>5070</v>
      </c>
      <c r="Y83" s="17">
        <v>5700</v>
      </c>
      <c r="Z83" s="17">
        <v>4886</v>
      </c>
      <c r="AA83" s="15"/>
    </row>
    <row r="84" spans="1:27" x14ac:dyDescent="0.2">
      <c r="A84" s="15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5"/>
    </row>
    <row r="85" spans="1:27" x14ac:dyDescent="0.2">
      <c r="A85" s="15" t="s">
        <v>181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>
        <v>-39</v>
      </c>
      <c r="M85" s="15">
        <v>-46</v>
      </c>
      <c r="N85" s="15">
        <v>21</v>
      </c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x14ac:dyDescent="0.2">
      <c r="A86" s="15" t="s">
        <v>152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x14ac:dyDescent="0.2">
      <c r="A87" s="15" t="s">
        <v>182</v>
      </c>
      <c r="B87" s="15"/>
      <c r="C87" s="15">
        <v>-5</v>
      </c>
      <c r="D87" s="15">
        <v>-266.10000000000002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17" thickBot="1" x14ac:dyDescent="0.25">
      <c r="A88" s="17" t="s">
        <v>183</v>
      </c>
      <c r="B88" s="24">
        <v>589.70000000000005</v>
      </c>
      <c r="C88" s="24">
        <v>663.3</v>
      </c>
      <c r="D88" s="24">
        <v>474</v>
      </c>
      <c r="E88" s="24">
        <v>945.6</v>
      </c>
      <c r="F88" s="24">
        <v>1211.5999999999999</v>
      </c>
      <c r="G88" s="24">
        <v>1392</v>
      </c>
      <c r="H88" s="24">
        <v>1491.5</v>
      </c>
      <c r="I88" s="24">
        <v>1883.4</v>
      </c>
      <c r="J88" s="24">
        <v>1486.7</v>
      </c>
      <c r="K88" s="24">
        <v>1907</v>
      </c>
      <c r="L88" s="24">
        <v>2133</v>
      </c>
      <c r="M88" s="24">
        <v>2211</v>
      </c>
      <c r="N88" s="24">
        <v>2472</v>
      </c>
      <c r="O88" s="24">
        <v>2693</v>
      </c>
      <c r="P88" s="24">
        <v>3273</v>
      </c>
      <c r="Q88" s="24">
        <v>3760</v>
      </c>
      <c r="R88" s="24">
        <v>4240</v>
      </c>
      <c r="S88" s="24">
        <v>1933</v>
      </c>
      <c r="T88" s="24">
        <v>4029</v>
      </c>
      <c r="U88" s="24">
        <v>2539</v>
      </c>
      <c r="V88" s="24">
        <v>5727</v>
      </c>
      <c r="W88" s="24">
        <v>6046</v>
      </c>
      <c r="X88" s="24">
        <v>5070</v>
      </c>
      <c r="Y88" s="24">
        <v>5700</v>
      </c>
      <c r="Z88" s="24">
        <v>4886</v>
      </c>
      <c r="AA88" s="15"/>
    </row>
    <row r="89" spans="1:27" ht="17" thickTop="1" x14ac:dyDescent="0.2">
      <c r="A89" s="15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5"/>
    </row>
    <row r="90" spans="1:27" x14ac:dyDescent="0.2">
      <c r="A90" s="15" t="s">
        <v>184</v>
      </c>
      <c r="B90" s="25">
        <v>0.27</v>
      </c>
      <c r="C90" s="25">
        <v>0.31</v>
      </c>
      <c r="D90" s="25">
        <v>0.22</v>
      </c>
      <c r="E90" s="25">
        <v>0.45</v>
      </c>
      <c r="F90" s="25">
        <v>0.57999999999999996</v>
      </c>
      <c r="G90" s="25">
        <v>0.34</v>
      </c>
      <c r="H90" s="25">
        <v>0.74</v>
      </c>
      <c r="I90" s="25">
        <v>0.95</v>
      </c>
      <c r="J90" s="25">
        <v>0.77</v>
      </c>
      <c r="K90" s="25">
        <v>0.98</v>
      </c>
      <c r="L90" s="25">
        <v>1.1200000000000001</v>
      </c>
      <c r="M90" s="25">
        <v>1.2</v>
      </c>
      <c r="N90" s="25">
        <v>1.38</v>
      </c>
      <c r="O90" s="25">
        <v>1.52</v>
      </c>
      <c r="P90" s="25">
        <v>1.9</v>
      </c>
      <c r="Q90" s="25">
        <v>2.21</v>
      </c>
      <c r="R90" s="25">
        <v>2.56</v>
      </c>
      <c r="S90" s="25">
        <v>1.2</v>
      </c>
      <c r="T90" s="25">
        <v>2.5499999999999998</v>
      </c>
      <c r="U90" s="25">
        <v>1.63</v>
      </c>
      <c r="V90" s="25">
        <v>3.64</v>
      </c>
      <c r="W90" s="25">
        <v>3.83</v>
      </c>
      <c r="X90" s="25">
        <v>3.27</v>
      </c>
      <c r="Y90" s="25">
        <v>3.76</v>
      </c>
      <c r="Z90" s="25">
        <v>3.24</v>
      </c>
      <c r="AA90" s="15"/>
    </row>
    <row r="91" spans="1:27" x14ac:dyDescent="0.2">
      <c r="A91" s="15" t="s">
        <v>185</v>
      </c>
      <c r="B91" s="25">
        <v>0.27</v>
      </c>
      <c r="C91" s="25">
        <v>0.31</v>
      </c>
      <c r="D91" s="25">
        <v>0.22</v>
      </c>
      <c r="E91" s="25">
        <v>0.44</v>
      </c>
      <c r="F91" s="25">
        <v>0.56000000000000005</v>
      </c>
      <c r="G91" s="25">
        <v>0.33</v>
      </c>
      <c r="H91" s="25">
        <v>0.73</v>
      </c>
      <c r="I91" s="25">
        <v>0.94</v>
      </c>
      <c r="J91" s="25">
        <v>0.76</v>
      </c>
      <c r="K91" s="25">
        <v>0.97</v>
      </c>
      <c r="L91" s="25">
        <v>1.1000000000000001</v>
      </c>
      <c r="M91" s="25">
        <v>1.18</v>
      </c>
      <c r="N91" s="25">
        <v>1.35</v>
      </c>
      <c r="O91" s="25">
        <v>1.49</v>
      </c>
      <c r="P91" s="25">
        <v>1.85</v>
      </c>
      <c r="Q91" s="25">
        <v>2.16</v>
      </c>
      <c r="R91" s="25">
        <v>2.5099999999999998</v>
      </c>
      <c r="S91" s="25">
        <v>1.17</v>
      </c>
      <c r="T91" s="25">
        <v>2.4900000000000002</v>
      </c>
      <c r="U91" s="25">
        <v>1.6</v>
      </c>
      <c r="V91" s="25">
        <v>3.56</v>
      </c>
      <c r="W91" s="25">
        <v>3.75</v>
      </c>
      <c r="X91" s="25">
        <v>3.23</v>
      </c>
      <c r="Y91" s="25">
        <v>3.73</v>
      </c>
      <c r="Z91" s="25">
        <v>3.24</v>
      </c>
      <c r="AA91" s="15"/>
    </row>
    <row r="92" spans="1:27" x14ac:dyDescent="0.2">
      <c r="A92" s="1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15"/>
    </row>
    <row r="93" spans="1:27" x14ac:dyDescent="0.2">
      <c r="A93" s="15" t="s">
        <v>186</v>
      </c>
      <c r="B93" s="15">
        <v>2164.0369999999998</v>
      </c>
      <c r="C93" s="15">
        <v>2141.6</v>
      </c>
      <c r="D93" s="15">
        <v>2116</v>
      </c>
      <c r="E93" s="15">
        <v>2107.1869999999999</v>
      </c>
      <c r="F93" s="15">
        <v>2102.56</v>
      </c>
      <c r="G93" s="15">
        <v>2076.8629999999998</v>
      </c>
      <c r="H93" s="15">
        <v>2015.5409999999999</v>
      </c>
      <c r="I93" s="15">
        <v>1982.4</v>
      </c>
      <c r="J93" s="15">
        <v>1939.6</v>
      </c>
      <c r="K93" s="15">
        <v>1942</v>
      </c>
      <c r="L93" s="15">
        <v>1902.2</v>
      </c>
      <c r="M93" s="15">
        <v>1840</v>
      </c>
      <c r="N93" s="15">
        <v>1794.6</v>
      </c>
      <c r="O93" s="15">
        <v>1766.7</v>
      </c>
      <c r="P93" s="15">
        <v>1723.5</v>
      </c>
      <c r="Q93" s="15">
        <v>1697.9</v>
      </c>
      <c r="R93" s="15">
        <v>1657.8</v>
      </c>
      <c r="S93" s="15">
        <v>1659.1</v>
      </c>
      <c r="T93" s="15">
        <v>1579.7</v>
      </c>
      <c r="U93" s="15">
        <v>1558.8</v>
      </c>
      <c r="V93" s="15">
        <v>1573</v>
      </c>
      <c r="W93" s="15">
        <v>1578.8</v>
      </c>
      <c r="X93" s="15">
        <v>1551.6</v>
      </c>
      <c r="Y93" s="15">
        <v>1517.6</v>
      </c>
      <c r="Z93" s="15">
        <v>1517.6</v>
      </c>
      <c r="AA93" s="15"/>
    </row>
    <row r="94" spans="1:27" x14ac:dyDescent="0.2">
      <c r="A94" s="15" t="s">
        <v>187</v>
      </c>
      <c r="B94" s="15">
        <v>2184.0740000000001</v>
      </c>
      <c r="C94" s="15">
        <v>2177.6</v>
      </c>
      <c r="D94" s="15">
        <v>2140.8000000000002</v>
      </c>
      <c r="E94" s="15">
        <v>2155.2139999999999</v>
      </c>
      <c r="F94" s="15">
        <v>2163.5709999999999</v>
      </c>
      <c r="G94" s="15">
        <v>2118.4</v>
      </c>
      <c r="H94" s="15">
        <v>2036.1769999999999</v>
      </c>
      <c r="I94" s="15">
        <v>2016.4</v>
      </c>
      <c r="J94" s="15">
        <v>1962.8</v>
      </c>
      <c r="K94" s="15">
        <v>1975.6</v>
      </c>
      <c r="L94" s="15">
        <v>1942.6</v>
      </c>
      <c r="M94" s="15">
        <v>1879.2</v>
      </c>
      <c r="N94" s="15">
        <v>1832.8</v>
      </c>
      <c r="O94" s="15">
        <v>1811.6</v>
      </c>
      <c r="P94" s="15">
        <v>1768.8</v>
      </c>
      <c r="Q94" s="15">
        <v>1742.5</v>
      </c>
      <c r="R94" s="15">
        <v>1692</v>
      </c>
      <c r="S94" s="15">
        <v>1659.1</v>
      </c>
      <c r="T94" s="15">
        <v>1618.4</v>
      </c>
      <c r="U94" s="15">
        <v>1591.6</v>
      </c>
      <c r="V94" s="15">
        <v>1609.4</v>
      </c>
      <c r="W94" s="15">
        <v>1610.8</v>
      </c>
      <c r="X94" s="15">
        <v>1569.8</v>
      </c>
      <c r="Y94" s="15">
        <v>1529.7</v>
      </c>
      <c r="Z94" s="15">
        <v>1529.7</v>
      </c>
      <c r="AA94" s="15"/>
    </row>
    <row r="95" spans="1:27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x14ac:dyDescent="0.2">
      <c r="A96" s="17" t="s">
        <v>188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x14ac:dyDescent="0.2">
      <c r="A97" s="15" t="s">
        <v>175</v>
      </c>
      <c r="B97" s="21">
        <f>'[1]Income Statement'!B76</f>
        <v>0</v>
      </c>
      <c r="C97" s="21">
        <f>'[1]Income Statement'!C76</f>
        <v>0</v>
      </c>
      <c r="D97" s="21">
        <f>'[1]Income Statement'!D76</f>
        <v>0</v>
      </c>
      <c r="E97" s="21">
        <f>'[1]Income Statement'!E76</f>
        <v>0</v>
      </c>
      <c r="F97" s="21">
        <f>'[1]Income Statement'!F76</f>
        <v>0</v>
      </c>
      <c r="G97" s="21">
        <f>'[1]Income Statement'!G76</f>
        <v>0</v>
      </c>
      <c r="H97" s="21">
        <f>'[1]Income Statement'!H76</f>
        <v>0</v>
      </c>
      <c r="I97" s="21">
        <f>'[1]Income Statement'!I76</f>
        <v>0</v>
      </c>
      <c r="J97" s="21">
        <f>'[1]Income Statement'!J76</f>
        <v>0</v>
      </c>
      <c r="K97" s="21">
        <f>'[1]Income Statement'!K76</f>
        <v>0</v>
      </c>
      <c r="L97" s="21">
        <f>'[1]Income Statement'!L76</f>
        <v>0</v>
      </c>
      <c r="M97" s="21">
        <f>'[1]Income Statement'!M76</f>
        <v>0</v>
      </c>
      <c r="N97" s="21">
        <f>'[1]Income Statement'!N76</f>
        <v>0</v>
      </c>
      <c r="O97" s="21">
        <f>'[1]Income Statement'!O76</f>
        <v>0</v>
      </c>
      <c r="P97" s="21">
        <f>'[1]Income Statement'!P76</f>
        <v>0</v>
      </c>
      <c r="Q97" s="21">
        <f>'[1]Income Statement'!Q76</f>
        <v>0</v>
      </c>
      <c r="R97" s="21">
        <f>'[1]Income Statement'!R76</f>
        <v>0</v>
      </c>
      <c r="S97" s="21">
        <f>'[1]Income Statement'!S76</f>
        <v>0</v>
      </c>
      <c r="T97" s="21">
        <f>'[1]Income Statement'!T76</f>
        <v>0</v>
      </c>
      <c r="U97" s="21">
        <f>'[1]Income Statement'!U76</f>
        <v>0</v>
      </c>
      <c r="V97" s="21">
        <f>'[1]Income Statement'!V76</f>
        <v>0</v>
      </c>
      <c r="W97" s="21">
        <f>'[1]Income Statement'!W76</f>
        <v>0</v>
      </c>
      <c r="X97" s="21">
        <f>'[1]Income Statement'!X76</f>
        <v>0</v>
      </c>
      <c r="Y97" s="21">
        <f>'[1]Income Statement'!Y76</f>
        <v>0</v>
      </c>
      <c r="Z97" s="21">
        <f>'[1]Income Statement'!Z76</f>
        <v>0</v>
      </c>
      <c r="AA97" s="15"/>
    </row>
    <row r="98" spans="1:27" x14ac:dyDescent="0.2">
      <c r="A98" s="15" t="s">
        <v>189</v>
      </c>
      <c r="B98" s="22">
        <f>'[1]Cash Flow Statement'!B69</f>
        <v>0</v>
      </c>
      <c r="C98" s="22">
        <f>'[1]Cash Flow Statement'!C69</f>
        <v>0</v>
      </c>
      <c r="D98" s="22">
        <f>'[1]Cash Flow Statement'!D69</f>
        <v>0</v>
      </c>
      <c r="E98" s="22">
        <f>'[1]Cash Flow Statement'!E69</f>
        <v>0</v>
      </c>
      <c r="F98" s="22">
        <f>'[1]Cash Flow Statement'!F69</f>
        <v>0</v>
      </c>
      <c r="G98" s="22">
        <f>'[1]Cash Flow Statement'!G69</f>
        <v>0</v>
      </c>
      <c r="H98" s="22">
        <f>'[1]Cash Flow Statement'!H69</f>
        <v>0</v>
      </c>
      <c r="I98" s="22">
        <f>'[1]Cash Flow Statement'!I69</f>
        <v>0</v>
      </c>
      <c r="J98" s="22">
        <f>'[1]Cash Flow Statement'!J69</f>
        <v>0</v>
      </c>
      <c r="K98" s="22">
        <f>'[1]Cash Flow Statement'!K69</f>
        <v>0</v>
      </c>
      <c r="L98" s="22">
        <f>'[1]Cash Flow Statement'!L69</f>
        <v>0</v>
      </c>
      <c r="M98" s="22">
        <f>'[1]Cash Flow Statement'!M69</f>
        <v>0</v>
      </c>
      <c r="N98" s="22">
        <f>'[1]Cash Flow Statement'!N69</f>
        <v>0</v>
      </c>
      <c r="O98" s="22">
        <f>'[1]Cash Flow Statement'!O69</f>
        <v>0</v>
      </c>
      <c r="P98" s="22">
        <f>'[1]Cash Flow Statement'!P69</f>
        <v>0</v>
      </c>
      <c r="Q98" s="22">
        <f>'[1]Cash Flow Statement'!Q69</f>
        <v>0</v>
      </c>
      <c r="R98" s="22">
        <f>'[1]Cash Flow Statement'!R69</f>
        <v>0</v>
      </c>
      <c r="S98" s="22">
        <f>'[1]Cash Flow Statement'!S69</f>
        <v>0</v>
      </c>
      <c r="T98" s="22">
        <f>'[1]Cash Flow Statement'!T69</f>
        <v>0</v>
      </c>
      <c r="U98" s="22">
        <f>'[1]Cash Flow Statement'!U69</f>
        <v>0</v>
      </c>
      <c r="V98" s="22">
        <f>'[1]Cash Flow Statement'!V69</f>
        <v>0</v>
      </c>
      <c r="W98" s="22">
        <f>'[1]Cash Flow Statement'!W69</f>
        <v>0</v>
      </c>
      <c r="X98" s="22">
        <f>'[1]Cash Flow Statement'!X69</f>
        <v>0</v>
      </c>
      <c r="Y98" s="22">
        <f>'[1]Cash Flow Statement'!Y69</f>
        <v>0</v>
      </c>
      <c r="Z98" s="22">
        <f>'[1]Cash Flow Statement'!Z69</f>
        <v>0</v>
      </c>
      <c r="AA98" s="15"/>
    </row>
    <row r="99" spans="1:27" x14ac:dyDescent="0.2">
      <c r="A99" s="15" t="s">
        <v>190</v>
      </c>
      <c r="B99" s="15">
        <f t="shared" ref="B99:Z99" si="12">B97+B98</f>
        <v>0</v>
      </c>
      <c r="C99" s="15">
        <f t="shared" si="12"/>
        <v>0</v>
      </c>
      <c r="D99" s="15">
        <f t="shared" si="12"/>
        <v>0</v>
      </c>
      <c r="E99" s="15">
        <f t="shared" si="12"/>
        <v>0</v>
      </c>
      <c r="F99" s="15">
        <f t="shared" si="12"/>
        <v>0</v>
      </c>
      <c r="G99" s="15">
        <f t="shared" si="12"/>
        <v>0</v>
      </c>
      <c r="H99" s="15">
        <f t="shared" si="12"/>
        <v>0</v>
      </c>
      <c r="I99" s="15">
        <f t="shared" si="12"/>
        <v>0</v>
      </c>
      <c r="J99" s="15">
        <f t="shared" si="12"/>
        <v>0</v>
      </c>
      <c r="K99" s="15">
        <f t="shared" si="12"/>
        <v>0</v>
      </c>
      <c r="L99" s="15">
        <f t="shared" si="12"/>
        <v>0</v>
      </c>
      <c r="M99" s="15">
        <f t="shared" si="12"/>
        <v>0</v>
      </c>
      <c r="N99" s="15">
        <f t="shared" si="12"/>
        <v>0</v>
      </c>
      <c r="O99" s="15">
        <f t="shared" si="12"/>
        <v>0</v>
      </c>
      <c r="P99" s="15">
        <f t="shared" si="12"/>
        <v>0</v>
      </c>
      <c r="Q99" s="15">
        <f t="shared" si="12"/>
        <v>0</v>
      </c>
      <c r="R99" s="15">
        <f t="shared" si="12"/>
        <v>0</v>
      </c>
      <c r="S99" s="15">
        <f t="shared" si="12"/>
        <v>0</v>
      </c>
      <c r="T99" s="15">
        <f t="shared" si="12"/>
        <v>0</v>
      </c>
      <c r="U99" s="15">
        <f t="shared" si="12"/>
        <v>0</v>
      </c>
      <c r="V99" s="15">
        <f t="shared" si="12"/>
        <v>0</v>
      </c>
      <c r="W99" s="15">
        <f t="shared" si="12"/>
        <v>0</v>
      </c>
      <c r="X99" s="15">
        <f t="shared" si="12"/>
        <v>0</v>
      </c>
      <c r="Y99" s="15">
        <f t="shared" si="12"/>
        <v>0</v>
      </c>
      <c r="Z99" s="15">
        <f t="shared" si="12"/>
        <v>0</v>
      </c>
      <c r="AA99" s="15"/>
    </row>
    <row r="100" spans="1:27" x14ac:dyDescent="0.2">
      <c r="A100" s="23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x14ac:dyDescent="0.2">
      <c r="A101" s="23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x14ac:dyDescent="0.2">
      <c r="A102" s="23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65D1-BFFF-EB46-945C-39049CB096EE}">
  <dimension ref="A1:CD104"/>
  <sheetViews>
    <sheetView topLeftCell="A10" workbookViewId="0">
      <pane xSplit="1" topLeftCell="BW1" activePane="topRight" state="frozen"/>
      <selection pane="topRight" activeCell="B1" sqref="B1:B1048576"/>
    </sheetView>
  </sheetViews>
  <sheetFormatPr baseColWidth="10" defaultRowHeight="16" x14ac:dyDescent="0.2"/>
  <cols>
    <col min="1" max="1" width="35.83203125" bestFit="1" customWidth="1"/>
  </cols>
  <sheetData>
    <row r="1" spans="1:82" x14ac:dyDescent="0.2">
      <c r="A1" s="13" t="s">
        <v>20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</row>
    <row r="3" spans="1:82" x14ac:dyDescent="0.2">
      <c r="A3" s="15"/>
      <c r="B3" s="16" t="s">
        <v>191</v>
      </c>
      <c r="C3" s="16" t="s">
        <v>192</v>
      </c>
      <c r="D3" s="16" t="s">
        <v>193</v>
      </c>
      <c r="E3" s="16" t="s">
        <v>194</v>
      </c>
      <c r="F3" s="16" t="s">
        <v>195</v>
      </c>
      <c r="G3" s="16" t="s">
        <v>196</v>
      </c>
      <c r="H3" s="16" t="s">
        <v>197</v>
      </c>
      <c r="I3" s="16" t="s">
        <v>198</v>
      </c>
      <c r="J3" s="16" t="s">
        <v>199</v>
      </c>
      <c r="K3" s="16" t="s">
        <v>200</v>
      </c>
      <c r="L3" s="16" t="s">
        <v>201</v>
      </c>
      <c r="M3" s="16" t="s">
        <v>202</v>
      </c>
      <c r="N3" s="16" t="s">
        <v>203</v>
      </c>
      <c r="O3" s="16" t="s">
        <v>204</v>
      </c>
      <c r="P3" s="16" t="s">
        <v>205</v>
      </c>
      <c r="Q3" s="16" t="s">
        <v>206</v>
      </c>
      <c r="R3" s="16" t="s">
        <v>207</v>
      </c>
      <c r="S3" s="16" t="s">
        <v>208</v>
      </c>
      <c r="T3" s="16" t="s">
        <v>209</v>
      </c>
      <c r="U3" s="16" t="s">
        <v>210</v>
      </c>
      <c r="V3" s="16" t="s">
        <v>211</v>
      </c>
      <c r="W3" s="16" t="s">
        <v>212</v>
      </c>
      <c r="X3" s="16" t="s">
        <v>213</v>
      </c>
      <c r="Y3" s="16" t="s">
        <v>214</v>
      </c>
      <c r="Z3" s="16" t="s">
        <v>215</v>
      </c>
      <c r="AA3" s="16" t="s">
        <v>216</v>
      </c>
      <c r="AB3" s="16" t="s">
        <v>217</v>
      </c>
      <c r="AC3" s="16" t="s">
        <v>218</v>
      </c>
      <c r="AD3" s="16" t="s">
        <v>219</v>
      </c>
      <c r="AE3" s="16" t="s">
        <v>220</v>
      </c>
      <c r="AF3" s="16" t="s">
        <v>221</v>
      </c>
      <c r="AG3" s="16" t="s">
        <v>222</v>
      </c>
      <c r="AH3" s="16" t="s">
        <v>223</v>
      </c>
      <c r="AI3" s="16" t="s">
        <v>224</v>
      </c>
      <c r="AJ3" s="16" t="s">
        <v>225</v>
      </c>
      <c r="AK3" s="16" t="s">
        <v>226</v>
      </c>
      <c r="AL3" s="16" t="s">
        <v>227</v>
      </c>
      <c r="AM3" s="16" t="s">
        <v>228</v>
      </c>
      <c r="AN3" s="16" t="s">
        <v>229</v>
      </c>
      <c r="AO3" s="16" t="s">
        <v>230</v>
      </c>
      <c r="AP3" s="16" t="s">
        <v>231</v>
      </c>
      <c r="AQ3" s="16" t="s">
        <v>232</v>
      </c>
      <c r="AR3" s="16" t="s">
        <v>233</v>
      </c>
      <c r="AS3" s="16" t="s">
        <v>234</v>
      </c>
      <c r="AT3" s="16" t="s">
        <v>235</v>
      </c>
      <c r="AU3" s="16" t="s">
        <v>236</v>
      </c>
      <c r="AV3" s="16" t="s">
        <v>237</v>
      </c>
      <c r="AW3" s="16" t="s">
        <v>238</v>
      </c>
      <c r="AX3" s="16" t="s">
        <v>239</v>
      </c>
      <c r="AY3" s="16" t="s">
        <v>240</v>
      </c>
      <c r="AZ3" s="16" t="s">
        <v>241</v>
      </c>
      <c r="BA3" s="16" t="s">
        <v>242</v>
      </c>
      <c r="BB3" s="16" t="s">
        <v>243</v>
      </c>
      <c r="BC3" s="16" t="s">
        <v>244</v>
      </c>
      <c r="BD3" s="16" t="s">
        <v>245</v>
      </c>
      <c r="BE3" s="16" t="s">
        <v>246</v>
      </c>
      <c r="BF3" s="16" t="s">
        <v>247</v>
      </c>
      <c r="BG3" s="16" t="s">
        <v>248</v>
      </c>
      <c r="BH3" s="16" t="s">
        <v>249</v>
      </c>
      <c r="BI3" s="16" t="s">
        <v>250</v>
      </c>
      <c r="BJ3" s="16" t="s">
        <v>251</v>
      </c>
      <c r="BK3" s="16" t="s">
        <v>252</v>
      </c>
      <c r="BL3" s="16" t="s">
        <v>253</v>
      </c>
      <c r="BM3" s="16" t="s">
        <v>254</v>
      </c>
      <c r="BN3" s="16" t="s">
        <v>255</v>
      </c>
      <c r="BO3" s="16" t="s">
        <v>256</v>
      </c>
      <c r="BP3" s="16" t="s">
        <v>257</v>
      </c>
      <c r="BQ3" s="16" t="s">
        <v>258</v>
      </c>
      <c r="BR3" s="16" t="s">
        <v>259</v>
      </c>
      <c r="BS3" s="16" t="s">
        <v>260</v>
      </c>
      <c r="BT3" s="16" t="s">
        <v>261</v>
      </c>
      <c r="BU3" s="16" t="s">
        <v>262</v>
      </c>
      <c r="BV3" s="16" t="s">
        <v>263</v>
      </c>
      <c r="BW3" s="16" t="s">
        <v>264</v>
      </c>
      <c r="BX3" s="16" t="s">
        <v>265</v>
      </c>
      <c r="BY3" s="16" t="s">
        <v>266</v>
      </c>
      <c r="BZ3" s="16" t="s">
        <v>267</v>
      </c>
      <c r="CA3" s="16" t="s">
        <v>268</v>
      </c>
      <c r="CB3" s="16" t="s">
        <v>269</v>
      </c>
      <c r="CC3" s="16" t="s">
        <v>270</v>
      </c>
      <c r="CD3" s="16"/>
    </row>
    <row r="4" spans="1:82" x14ac:dyDescent="0.2">
      <c r="A4" s="17" t="s">
        <v>115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x14ac:dyDescent="0.2">
      <c r="A5" s="15" t="s">
        <v>116</v>
      </c>
      <c r="B5" s="15">
        <v>0.433</v>
      </c>
      <c r="C5" s="15"/>
      <c r="D5" s="15"/>
      <c r="E5" s="15"/>
      <c r="F5" s="15">
        <v>3.8769999999999998</v>
      </c>
      <c r="G5" s="15"/>
      <c r="H5" s="15"/>
      <c r="I5" s="15"/>
      <c r="J5" s="15">
        <v>16.029</v>
      </c>
      <c r="K5" s="15">
        <v>4.3929999999999998</v>
      </c>
      <c r="L5" s="15">
        <v>9.7270000000000003</v>
      </c>
      <c r="M5" s="15">
        <v>36.325000000000003</v>
      </c>
      <c r="N5" s="15">
        <v>52.545000000000002</v>
      </c>
      <c r="O5" s="15">
        <v>34.061999999999998</v>
      </c>
      <c r="P5" s="15">
        <v>43.734999999999999</v>
      </c>
      <c r="Q5" s="15">
        <v>52.039000000000001</v>
      </c>
      <c r="R5" s="15">
        <v>56.796999999999997</v>
      </c>
      <c r="S5" s="15">
        <v>59.271000000000001</v>
      </c>
      <c r="T5" s="15">
        <v>83.796999999999997</v>
      </c>
      <c r="U5" s="15">
        <v>101.83199999999999</v>
      </c>
      <c r="V5" s="15">
        <v>159.57300000000001</v>
      </c>
      <c r="W5" s="15">
        <v>173.64</v>
      </c>
      <c r="X5" s="15">
        <v>178.172</v>
      </c>
      <c r="Y5" s="15">
        <v>224.77500000000001</v>
      </c>
      <c r="Z5" s="15">
        <v>316.286</v>
      </c>
      <c r="AA5" s="15">
        <v>260.87099999999998</v>
      </c>
      <c r="AB5" s="15">
        <v>264.72800000000001</v>
      </c>
      <c r="AC5" s="15">
        <v>276.94600000000003</v>
      </c>
      <c r="AD5" s="15">
        <v>409.43700000000001</v>
      </c>
      <c r="AE5" s="15">
        <v>424.33</v>
      </c>
      <c r="AF5" s="15">
        <v>444.286</v>
      </c>
      <c r="AG5" s="15">
        <v>439.423</v>
      </c>
      <c r="AH5" s="15">
        <v>590.17899999999997</v>
      </c>
      <c r="AI5" s="15">
        <v>588.41800000000001</v>
      </c>
      <c r="AJ5" s="15">
        <v>610.27300000000002</v>
      </c>
      <c r="AK5" s="15">
        <v>600.745</v>
      </c>
      <c r="AL5" s="15">
        <v>698.649</v>
      </c>
      <c r="AM5" s="15">
        <v>751.96500000000003</v>
      </c>
      <c r="AN5" s="15">
        <v>725.07299999999998</v>
      </c>
      <c r="AO5" s="15">
        <v>633.58199999999999</v>
      </c>
      <c r="AP5" s="15">
        <v>664.47900000000004</v>
      </c>
      <c r="AQ5" s="15">
        <v>655.88099999999997</v>
      </c>
      <c r="AR5" s="15">
        <v>541.26199999999994</v>
      </c>
      <c r="AS5" s="15">
        <v>403.44600000000003</v>
      </c>
      <c r="AT5" s="15">
        <v>501.48200000000003</v>
      </c>
      <c r="AU5" s="15">
        <v>550.04600000000005</v>
      </c>
      <c r="AV5" s="15">
        <v>535.35</v>
      </c>
      <c r="AW5" s="15">
        <v>480.38600000000002</v>
      </c>
      <c r="AX5" s="15">
        <v>734.846</v>
      </c>
      <c r="AY5" s="15">
        <v>698.28899999999999</v>
      </c>
      <c r="AZ5" s="15">
        <v>721.21199999999999</v>
      </c>
      <c r="BA5" s="15">
        <v>650.05399999999997</v>
      </c>
      <c r="BB5" s="15">
        <v>990.50099999999998</v>
      </c>
      <c r="BC5" s="15">
        <v>966.57100000000003</v>
      </c>
      <c r="BD5" s="15">
        <v>777.84100000000001</v>
      </c>
      <c r="BE5" s="15">
        <v>703.60699999999997</v>
      </c>
      <c r="BF5" s="15">
        <v>881.32</v>
      </c>
      <c r="BG5" s="15">
        <v>576.24099999999999</v>
      </c>
      <c r="BH5" s="15">
        <v>623.73800000000006</v>
      </c>
      <c r="BI5" s="15">
        <v>586.15300000000002</v>
      </c>
      <c r="BJ5" s="15">
        <v>1093.5050000000001</v>
      </c>
      <c r="BK5" s="15">
        <v>823.00599999999997</v>
      </c>
      <c r="BL5" s="15">
        <v>522.99800000000005</v>
      </c>
      <c r="BM5" s="15">
        <v>481.58100000000002</v>
      </c>
      <c r="BN5" s="15">
        <v>1150.5170000000001</v>
      </c>
      <c r="BO5" s="15">
        <v>1179.739</v>
      </c>
      <c r="BP5" s="15">
        <v>1170.0409999999999</v>
      </c>
      <c r="BQ5" s="15">
        <v>993.59100000000001</v>
      </c>
      <c r="BR5" s="15">
        <v>1259.8710000000001</v>
      </c>
      <c r="BS5" s="15">
        <v>649.01599999999996</v>
      </c>
      <c r="BT5" s="15">
        <v>498.83100000000002</v>
      </c>
      <c r="BU5" s="15">
        <v>352.62400000000002</v>
      </c>
      <c r="BV5" s="15">
        <v>1154.867</v>
      </c>
      <c r="BW5" s="15">
        <v>950.60699999999997</v>
      </c>
      <c r="BX5" s="15">
        <v>1107.53</v>
      </c>
      <c r="BY5" s="15">
        <v>1091.1379999999999</v>
      </c>
      <c r="BZ5" s="15">
        <v>2243.971</v>
      </c>
      <c r="CA5" s="15">
        <v>1900.672</v>
      </c>
      <c r="CB5" s="15">
        <v>1610.1120000000001</v>
      </c>
      <c r="CC5" s="15">
        <v>1188.4190000000001</v>
      </c>
      <c r="CD5" s="15"/>
    </row>
    <row r="6" spans="1:82" x14ac:dyDescent="0.2">
      <c r="A6" s="15" t="s">
        <v>117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</row>
    <row r="7" spans="1:82" x14ac:dyDescent="0.2">
      <c r="A7" s="15" t="s">
        <v>118</v>
      </c>
      <c r="B7" s="15"/>
      <c r="C7" s="15"/>
      <c r="D7" s="15"/>
      <c r="E7" s="15"/>
      <c r="F7" s="15">
        <v>1.3</v>
      </c>
      <c r="G7" s="15"/>
      <c r="H7" s="15"/>
      <c r="I7" s="15"/>
      <c r="J7" s="15">
        <v>2.2909999999999999</v>
      </c>
      <c r="K7" s="15">
        <v>3.548</v>
      </c>
      <c r="L7" s="15">
        <v>3.4580000000000002</v>
      </c>
      <c r="M7" s="15">
        <v>4.532</v>
      </c>
      <c r="N7" s="15">
        <v>4.3019999999999996</v>
      </c>
      <c r="O7" s="15">
        <v>4.3380000000000001</v>
      </c>
      <c r="P7" s="15">
        <v>4.5049999999999999</v>
      </c>
      <c r="Q7" s="15">
        <v>4.0069999999999997</v>
      </c>
      <c r="R7" s="15">
        <v>4.0289999999999999</v>
      </c>
      <c r="S7" s="15">
        <v>3.8679999999999999</v>
      </c>
      <c r="T7" s="15">
        <v>5.7889999999999997</v>
      </c>
      <c r="U7" s="15">
        <v>6.5149999999999997</v>
      </c>
      <c r="V7" s="15">
        <v>8.2379999999999995</v>
      </c>
      <c r="W7" s="15">
        <v>9.1769999999999996</v>
      </c>
      <c r="X7" s="15">
        <v>7.851</v>
      </c>
      <c r="Y7" s="15">
        <v>9.1210000000000004</v>
      </c>
      <c r="Z7" s="15">
        <v>9.1159999999999997</v>
      </c>
      <c r="AA7" s="15">
        <v>12.148999999999999</v>
      </c>
      <c r="AB7" s="15">
        <v>9.7200000000000006</v>
      </c>
      <c r="AC7" s="15">
        <v>10.814</v>
      </c>
      <c r="AD7" s="15">
        <v>5.202</v>
      </c>
      <c r="AE7" s="15">
        <v>4.8479999999999999</v>
      </c>
      <c r="AF7" s="15">
        <v>6.6390000000000002</v>
      </c>
      <c r="AG7" s="15">
        <v>8.0410000000000004</v>
      </c>
      <c r="AH7" s="15">
        <v>6.351</v>
      </c>
      <c r="AI7" s="15">
        <v>7.7539999999999996</v>
      </c>
      <c r="AJ7" s="15">
        <v>11.597</v>
      </c>
      <c r="AK7" s="15">
        <v>12.105</v>
      </c>
      <c r="AL7" s="15">
        <v>11.903</v>
      </c>
      <c r="AM7" s="15">
        <v>7.8490000000000002</v>
      </c>
      <c r="AN7" s="15">
        <v>8.8350000000000009</v>
      </c>
      <c r="AO7" s="15">
        <v>10.718999999999999</v>
      </c>
      <c r="AP7" s="15">
        <v>54.292999999999999</v>
      </c>
      <c r="AQ7" s="15">
        <v>13.287000000000001</v>
      </c>
      <c r="AR7" s="15">
        <v>12.209</v>
      </c>
      <c r="AS7" s="15">
        <v>137.239</v>
      </c>
      <c r="AT7" s="15">
        <v>104.56100000000001</v>
      </c>
      <c r="AU7" s="15">
        <v>101.59699999999999</v>
      </c>
      <c r="AV7" s="15">
        <v>108.874</v>
      </c>
      <c r="AW7" s="15">
        <v>135.27199999999999</v>
      </c>
      <c r="AX7" s="15">
        <v>90.39</v>
      </c>
      <c r="AY7" s="15">
        <v>86.938000000000002</v>
      </c>
      <c r="AZ7" s="15">
        <v>82.034000000000006</v>
      </c>
      <c r="BA7" s="15">
        <v>98.906000000000006</v>
      </c>
      <c r="BB7" s="15">
        <v>68.120999999999995</v>
      </c>
      <c r="BC7" s="15">
        <v>68.802000000000007</v>
      </c>
      <c r="BD7" s="15">
        <v>85.738</v>
      </c>
      <c r="BE7" s="15">
        <v>106.041</v>
      </c>
      <c r="BF7" s="15">
        <v>85.171000000000006</v>
      </c>
      <c r="BG7" s="15">
        <v>102.30500000000001</v>
      </c>
      <c r="BH7" s="15">
        <v>140.23099999999999</v>
      </c>
      <c r="BI7" s="15">
        <v>162.459</v>
      </c>
      <c r="BJ7" s="15">
        <v>125.378</v>
      </c>
      <c r="BK7" s="15">
        <v>151.44200000000001</v>
      </c>
      <c r="BL7" s="15">
        <v>206.64099999999999</v>
      </c>
      <c r="BM7" s="15">
        <v>241.35300000000001</v>
      </c>
      <c r="BN7" s="15">
        <v>201.52500000000001</v>
      </c>
      <c r="BO7" s="15">
        <v>196.07900000000001</v>
      </c>
      <c r="BP7" s="15">
        <v>173.95699999999999</v>
      </c>
      <c r="BQ7" s="15">
        <v>215.92500000000001</v>
      </c>
      <c r="BR7" s="15">
        <v>195.929</v>
      </c>
      <c r="BS7" s="15">
        <v>194.672</v>
      </c>
      <c r="BT7" s="15">
        <v>248.22200000000001</v>
      </c>
      <c r="BU7" s="15">
        <v>292.56400000000002</v>
      </c>
      <c r="BV7" s="15">
        <v>318.54700000000003</v>
      </c>
      <c r="BW7" s="15">
        <v>289.86099999999999</v>
      </c>
      <c r="BX7" s="15">
        <v>331.137</v>
      </c>
      <c r="BY7" s="15">
        <v>407.262</v>
      </c>
      <c r="BZ7" s="15">
        <v>308.50200000000001</v>
      </c>
      <c r="CA7" s="15">
        <v>319.30399999999997</v>
      </c>
      <c r="CB7" s="15">
        <v>337.09</v>
      </c>
      <c r="CC7" s="15">
        <v>400.80599999999998</v>
      </c>
      <c r="CD7" s="15"/>
    </row>
    <row r="8" spans="1:82" x14ac:dyDescent="0.2">
      <c r="A8" s="15" t="s">
        <v>119</v>
      </c>
      <c r="B8" s="15"/>
      <c r="C8" s="15"/>
      <c r="D8" s="15"/>
      <c r="E8" s="15"/>
      <c r="F8" s="15">
        <v>21.077999999999999</v>
      </c>
      <c r="G8" s="15"/>
      <c r="H8" s="15"/>
      <c r="I8" s="15"/>
      <c r="J8" s="15">
        <v>26.628</v>
      </c>
      <c r="K8" s="15">
        <v>25.405999999999999</v>
      </c>
      <c r="L8" s="15">
        <v>23.847999999999999</v>
      </c>
      <c r="M8" s="15">
        <v>49.694000000000003</v>
      </c>
      <c r="N8" s="15">
        <v>37.932000000000002</v>
      </c>
      <c r="O8" s="15">
        <v>55.048000000000002</v>
      </c>
      <c r="P8" s="15">
        <v>43.433</v>
      </c>
      <c r="Q8" s="15">
        <v>49.061999999999998</v>
      </c>
      <c r="R8" s="15">
        <v>52.051000000000002</v>
      </c>
      <c r="S8" s="15">
        <v>44.634999999999998</v>
      </c>
      <c r="T8" s="15">
        <v>46.542000000000002</v>
      </c>
      <c r="U8" s="15">
        <v>52.103000000000002</v>
      </c>
      <c r="V8" s="15">
        <v>44.07</v>
      </c>
      <c r="W8" s="15">
        <v>50.75</v>
      </c>
      <c r="X8" s="15">
        <v>66.52</v>
      </c>
      <c r="Y8" s="15">
        <v>73.022999999999996</v>
      </c>
      <c r="Z8" s="15">
        <v>57.469000000000001</v>
      </c>
      <c r="AA8" s="15">
        <v>64.423000000000002</v>
      </c>
      <c r="AB8" s="15">
        <v>88.884</v>
      </c>
      <c r="AC8" s="15">
        <v>129.16900000000001</v>
      </c>
      <c r="AD8" s="15">
        <v>104.09699999999999</v>
      </c>
      <c r="AE8" s="15">
        <v>107.679</v>
      </c>
      <c r="AF8" s="15">
        <v>125.378</v>
      </c>
      <c r="AG8" s="15">
        <v>164.726</v>
      </c>
      <c r="AH8" s="15">
        <v>155.22200000000001</v>
      </c>
      <c r="AI8" s="15">
        <v>143.71199999999999</v>
      </c>
      <c r="AJ8" s="15">
        <v>163.00399999999999</v>
      </c>
      <c r="AK8" s="15">
        <v>206.154</v>
      </c>
      <c r="AL8" s="15">
        <v>188.79</v>
      </c>
      <c r="AM8" s="15">
        <v>177.375</v>
      </c>
      <c r="AN8" s="15">
        <v>176.50200000000001</v>
      </c>
      <c r="AO8" s="15">
        <v>229.86099999999999</v>
      </c>
      <c r="AP8" s="15">
        <v>208.11600000000001</v>
      </c>
      <c r="AQ8" s="15">
        <v>236.499</v>
      </c>
      <c r="AR8" s="15">
        <v>280.60700000000003</v>
      </c>
      <c r="AS8" s="15">
        <v>357.75299999999999</v>
      </c>
      <c r="AT8" s="15">
        <v>284.00900000000001</v>
      </c>
      <c r="AU8" s="15">
        <v>286.23</v>
      </c>
      <c r="AV8" s="15">
        <v>277.279</v>
      </c>
      <c r="AW8" s="15">
        <v>364.51400000000001</v>
      </c>
      <c r="AX8" s="15">
        <v>298.43200000000002</v>
      </c>
      <c r="AY8" s="15">
        <v>303.95</v>
      </c>
      <c r="AZ8" s="15">
        <v>316.36799999999999</v>
      </c>
      <c r="BA8" s="15">
        <v>396.892</v>
      </c>
      <c r="BB8" s="15">
        <v>329.56200000000001</v>
      </c>
      <c r="BC8" s="15">
        <v>373.44499999999999</v>
      </c>
      <c r="BD8" s="15">
        <v>392.67200000000003</v>
      </c>
      <c r="BE8" s="15">
        <v>495.99099999999999</v>
      </c>
      <c r="BF8" s="15">
        <v>404.84199999999998</v>
      </c>
      <c r="BG8" s="15">
        <v>443.00599999999997</v>
      </c>
      <c r="BH8" s="15">
        <v>494.29399999999998</v>
      </c>
      <c r="BI8" s="15">
        <v>627.10199999999998</v>
      </c>
      <c r="BJ8" s="15">
        <v>518.51300000000003</v>
      </c>
      <c r="BK8" s="15">
        <v>625.84900000000005</v>
      </c>
      <c r="BL8" s="15">
        <v>672.77300000000002</v>
      </c>
      <c r="BM8" s="15">
        <v>770.99</v>
      </c>
      <c r="BN8" s="15">
        <v>647.23</v>
      </c>
      <c r="BO8" s="15">
        <v>732.89</v>
      </c>
      <c r="BP8" s="15">
        <v>789.83600000000001</v>
      </c>
      <c r="BQ8" s="15">
        <v>943.9</v>
      </c>
      <c r="BR8" s="15">
        <v>966.48099999999999</v>
      </c>
      <c r="BS8" s="15">
        <v>1275.04</v>
      </c>
      <c r="BT8" s="15">
        <v>1462.076</v>
      </c>
      <c r="BU8" s="15">
        <v>1741.7159999999999</v>
      </c>
      <c r="BV8" s="15">
        <v>1447.367</v>
      </c>
      <c r="BW8" s="15">
        <v>1580.3130000000001</v>
      </c>
      <c r="BX8" s="15">
        <v>1660.7529999999999</v>
      </c>
      <c r="BY8" s="15">
        <v>1663.617</v>
      </c>
      <c r="BZ8" s="15">
        <v>1323.6020000000001</v>
      </c>
      <c r="CA8" s="15">
        <v>1345.2670000000001</v>
      </c>
      <c r="CB8" s="15">
        <v>1429.0429999999999</v>
      </c>
      <c r="CC8" s="15">
        <v>1800.893</v>
      </c>
      <c r="CD8" s="15"/>
    </row>
    <row r="9" spans="1:82" x14ac:dyDescent="0.2">
      <c r="A9" s="15" t="s">
        <v>120</v>
      </c>
      <c r="B9" s="19"/>
      <c r="C9" s="19"/>
      <c r="D9" s="19"/>
      <c r="E9" s="19"/>
      <c r="F9" s="19">
        <v>0.96199999999999997</v>
      </c>
      <c r="G9" s="19"/>
      <c r="H9" s="19"/>
      <c r="I9" s="19"/>
      <c r="J9" s="19">
        <v>3.5449999999999999</v>
      </c>
      <c r="K9" s="19">
        <v>1.2529999999999999</v>
      </c>
      <c r="L9" s="19">
        <v>1.246</v>
      </c>
      <c r="M9" s="19">
        <v>1.8280000000000001</v>
      </c>
      <c r="N9" s="19">
        <v>5.5579999999999998</v>
      </c>
      <c r="O9" s="19">
        <v>3.427</v>
      </c>
      <c r="P9" s="19">
        <v>6.5179999999999998</v>
      </c>
      <c r="Q9" s="19">
        <v>2.379</v>
      </c>
      <c r="R9" s="19">
        <v>4.1109999999999998</v>
      </c>
      <c r="S9" s="19">
        <v>6.1349999999999998</v>
      </c>
      <c r="T9" s="19">
        <v>6.6040000000000001</v>
      </c>
      <c r="U9" s="19">
        <v>5.6180000000000003</v>
      </c>
      <c r="V9" s="19">
        <v>4.5289999999999999</v>
      </c>
      <c r="W9" s="19">
        <v>5.8760000000000003</v>
      </c>
      <c r="X9" s="19">
        <v>6.5069999999999997</v>
      </c>
      <c r="Y9" s="19">
        <v>4.798</v>
      </c>
      <c r="Z9" s="19">
        <v>6.4080000000000004</v>
      </c>
      <c r="AA9" s="19">
        <v>12.545</v>
      </c>
      <c r="AB9" s="19">
        <v>20.64</v>
      </c>
      <c r="AC9" s="19">
        <v>10.887</v>
      </c>
      <c r="AD9" s="19">
        <v>8.3569999999999993</v>
      </c>
      <c r="AE9" s="19">
        <v>21.248000000000001</v>
      </c>
      <c r="AF9" s="19">
        <v>27.222000000000001</v>
      </c>
      <c r="AG9" s="19">
        <v>28.893999999999998</v>
      </c>
      <c r="AH9" s="19">
        <v>35.301000000000002</v>
      </c>
      <c r="AI9" s="19">
        <v>41.734999999999999</v>
      </c>
      <c r="AJ9" s="19">
        <v>53.265999999999998</v>
      </c>
      <c r="AK9" s="19">
        <v>61.587000000000003</v>
      </c>
      <c r="AL9" s="19">
        <v>46.197000000000003</v>
      </c>
      <c r="AM9" s="19">
        <v>44.194000000000003</v>
      </c>
      <c r="AN9" s="19">
        <v>63.692</v>
      </c>
      <c r="AO9" s="19">
        <v>70.495000000000005</v>
      </c>
      <c r="AP9" s="19">
        <v>24.123999999999999</v>
      </c>
      <c r="AQ9" s="19">
        <v>67.125</v>
      </c>
      <c r="AR9" s="19">
        <v>84.191000000000003</v>
      </c>
      <c r="AS9" s="19">
        <v>30.065999999999999</v>
      </c>
      <c r="AT9" s="19">
        <v>26.986999999999998</v>
      </c>
      <c r="AU9" s="19">
        <v>33.32</v>
      </c>
      <c r="AV9" s="19">
        <v>41.18</v>
      </c>
      <c r="AW9" s="19">
        <v>42.738</v>
      </c>
      <c r="AX9" s="19">
        <v>39.069000000000003</v>
      </c>
      <c r="AY9" s="19">
        <v>43.503999999999998</v>
      </c>
      <c r="AZ9" s="19">
        <v>51.408000000000001</v>
      </c>
      <c r="BA9" s="19">
        <v>42.496000000000002</v>
      </c>
      <c r="BB9" s="19">
        <v>48.097999999999999</v>
      </c>
      <c r="BC9" s="19">
        <v>44.036999999999999</v>
      </c>
      <c r="BD9" s="19">
        <v>51.786000000000001</v>
      </c>
      <c r="BE9" s="19">
        <v>57.828000000000003</v>
      </c>
      <c r="BF9" s="19">
        <v>57.948999999999998</v>
      </c>
      <c r="BG9" s="19">
        <v>50.031999999999996</v>
      </c>
      <c r="BH9" s="19">
        <v>74.75</v>
      </c>
      <c r="BI9" s="19">
        <v>75.962000000000003</v>
      </c>
      <c r="BJ9" s="19">
        <v>70.542000000000002</v>
      </c>
      <c r="BK9" s="19">
        <v>94.248000000000005</v>
      </c>
      <c r="BL9" s="19">
        <v>87.343000000000004</v>
      </c>
      <c r="BM9" s="19">
        <v>106.889</v>
      </c>
      <c r="BN9" s="19">
        <v>125.107</v>
      </c>
      <c r="BO9" s="19">
        <v>144.744</v>
      </c>
      <c r="BP9" s="19">
        <v>141.47300000000001</v>
      </c>
      <c r="BQ9" s="19">
        <v>157.87799999999999</v>
      </c>
      <c r="BR9" s="19">
        <v>192.572</v>
      </c>
      <c r="BS9" s="19">
        <v>184.512</v>
      </c>
      <c r="BT9" s="19">
        <v>177.965</v>
      </c>
      <c r="BU9" s="19">
        <v>247.27699999999999</v>
      </c>
      <c r="BV9" s="19">
        <v>238.672</v>
      </c>
      <c r="BW9" s="19">
        <v>232.52099999999999</v>
      </c>
      <c r="BX9" s="19">
        <v>224.51300000000001</v>
      </c>
      <c r="BY9" s="19">
        <v>202.88200000000001</v>
      </c>
      <c r="BZ9" s="19">
        <v>184.50200000000001</v>
      </c>
      <c r="CA9" s="19">
        <v>202.84399999999999</v>
      </c>
      <c r="CB9" s="19">
        <v>195.499</v>
      </c>
      <c r="CC9" s="19">
        <v>215.17099999999999</v>
      </c>
      <c r="CD9" s="19"/>
    </row>
    <row r="10" spans="1:82" x14ac:dyDescent="0.2">
      <c r="A10" s="15" t="s">
        <v>121</v>
      </c>
      <c r="B10" s="15">
        <v>0.433</v>
      </c>
      <c r="C10" s="15"/>
      <c r="D10" s="15"/>
      <c r="E10" s="15"/>
      <c r="F10" s="15">
        <v>27.216999999999999</v>
      </c>
      <c r="G10" s="15"/>
      <c r="H10" s="15"/>
      <c r="I10" s="15"/>
      <c r="J10" s="15">
        <v>48.493000000000002</v>
      </c>
      <c r="K10" s="15">
        <v>34.6</v>
      </c>
      <c r="L10" s="15">
        <v>38.279000000000003</v>
      </c>
      <c r="M10" s="15">
        <v>92.379000000000005</v>
      </c>
      <c r="N10" s="15">
        <v>100.337</v>
      </c>
      <c r="O10" s="15">
        <v>96.875</v>
      </c>
      <c r="P10" s="15">
        <v>98.191000000000003</v>
      </c>
      <c r="Q10" s="15">
        <v>107.48699999999999</v>
      </c>
      <c r="R10" s="15">
        <v>116.988</v>
      </c>
      <c r="S10" s="15">
        <v>113.90900000000001</v>
      </c>
      <c r="T10" s="15">
        <v>142.732</v>
      </c>
      <c r="U10" s="15">
        <v>166.06800000000001</v>
      </c>
      <c r="V10" s="15">
        <v>216.41</v>
      </c>
      <c r="W10" s="15">
        <v>239.44300000000001</v>
      </c>
      <c r="X10" s="15">
        <v>259.05</v>
      </c>
      <c r="Y10" s="15">
        <v>311.71699999999998</v>
      </c>
      <c r="Z10" s="15">
        <v>389.279</v>
      </c>
      <c r="AA10" s="15">
        <v>349.988</v>
      </c>
      <c r="AB10" s="15">
        <v>383.97199999999998</v>
      </c>
      <c r="AC10" s="15">
        <v>427.81599999999997</v>
      </c>
      <c r="AD10" s="15">
        <v>527.09299999999996</v>
      </c>
      <c r="AE10" s="15">
        <v>558.10500000000002</v>
      </c>
      <c r="AF10" s="15">
        <v>603.52499999999998</v>
      </c>
      <c r="AG10" s="15">
        <v>641.08399999999995</v>
      </c>
      <c r="AH10" s="15">
        <v>787.053</v>
      </c>
      <c r="AI10" s="15">
        <v>781.61900000000003</v>
      </c>
      <c r="AJ10" s="15">
        <v>838.14</v>
      </c>
      <c r="AK10" s="15">
        <v>880.59100000000001</v>
      </c>
      <c r="AL10" s="15">
        <v>945.53899999999999</v>
      </c>
      <c r="AM10" s="15">
        <v>981.38300000000004</v>
      </c>
      <c r="AN10" s="15">
        <v>974.10199999999998</v>
      </c>
      <c r="AO10" s="15">
        <v>944.65700000000004</v>
      </c>
      <c r="AP10" s="15">
        <v>951.01199999999994</v>
      </c>
      <c r="AQ10" s="15">
        <v>972.79200000000003</v>
      </c>
      <c r="AR10" s="15">
        <v>918.26900000000001</v>
      </c>
      <c r="AS10" s="15">
        <v>928.50400000000002</v>
      </c>
      <c r="AT10" s="15">
        <v>917.03899999999999</v>
      </c>
      <c r="AU10" s="15">
        <v>971.19299999999998</v>
      </c>
      <c r="AV10" s="15">
        <v>962.68299999999999</v>
      </c>
      <c r="AW10" s="15">
        <v>1022.91</v>
      </c>
      <c r="AX10" s="15">
        <v>1162.7370000000001</v>
      </c>
      <c r="AY10" s="15">
        <v>1132.681</v>
      </c>
      <c r="AZ10" s="15">
        <v>1171.0219999999999</v>
      </c>
      <c r="BA10" s="15">
        <v>1188.348</v>
      </c>
      <c r="BB10" s="15">
        <v>1436.2819999999999</v>
      </c>
      <c r="BC10" s="15">
        <v>1452.855</v>
      </c>
      <c r="BD10" s="15">
        <v>1308.037</v>
      </c>
      <c r="BE10" s="15">
        <v>1363.4670000000001</v>
      </c>
      <c r="BF10" s="15">
        <v>1429.2819999999999</v>
      </c>
      <c r="BG10" s="15">
        <v>1171.5840000000001</v>
      </c>
      <c r="BH10" s="15">
        <v>1333.0129999999999</v>
      </c>
      <c r="BI10" s="15">
        <v>1451.6759999999999</v>
      </c>
      <c r="BJ10" s="15">
        <v>1807.9380000000001</v>
      </c>
      <c r="BK10" s="15">
        <v>1694.5450000000001</v>
      </c>
      <c r="BL10" s="15">
        <v>1489.7550000000001</v>
      </c>
      <c r="BM10" s="15">
        <v>1600.8130000000001</v>
      </c>
      <c r="BN10" s="15">
        <v>2124.3789999999999</v>
      </c>
      <c r="BO10" s="15">
        <v>2253.4520000000002</v>
      </c>
      <c r="BP10" s="15">
        <v>2275.3069999999998</v>
      </c>
      <c r="BQ10" s="15">
        <v>2311.2939999999999</v>
      </c>
      <c r="BR10" s="15">
        <v>2614.8530000000001</v>
      </c>
      <c r="BS10" s="15">
        <v>2303.2399999999998</v>
      </c>
      <c r="BT10" s="15">
        <v>2387.0940000000001</v>
      </c>
      <c r="BU10" s="15">
        <v>2634.181</v>
      </c>
      <c r="BV10" s="15">
        <v>3159.453</v>
      </c>
      <c r="BW10" s="15">
        <v>3053.3020000000001</v>
      </c>
      <c r="BX10" s="15">
        <v>3323.933</v>
      </c>
      <c r="BY10" s="15">
        <v>3364.8989999999999</v>
      </c>
      <c r="BZ10" s="15">
        <v>4060.5770000000002</v>
      </c>
      <c r="CA10" s="15">
        <v>3768.087</v>
      </c>
      <c r="CB10" s="15">
        <v>3571.7440000000001</v>
      </c>
      <c r="CC10" s="15">
        <v>3605.2890000000002</v>
      </c>
      <c r="CD10" s="15"/>
    </row>
    <row r="11" spans="1:82" x14ac:dyDescent="0.2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</row>
    <row r="12" spans="1:82" x14ac:dyDescent="0.2">
      <c r="A12" s="15" t="s">
        <v>122</v>
      </c>
      <c r="B12" s="15"/>
      <c r="C12" s="15"/>
      <c r="D12" s="15"/>
      <c r="E12" s="15"/>
      <c r="F12" s="15">
        <v>13.837999999999999</v>
      </c>
      <c r="G12" s="15"/>
      <c r="H12" s="15"/>
      <c r="I12" s="15"/>
      <c r="J12" s="15">
        <v>25.388000000000002</v>
      </c>
      <c r="K12" s="15">
        <v>30.187999999999999</v>
      </c>
      <c r="L12" s="15">
        <v>38.031999999999996</v>
      </c>
      <c r="M12" s="15">
        <v>50.213000000000001</v>
      </c>
      <c r="N12" s="15">
        <v>59.411000000000001</v>
      </c>
      <c r="O12" s="15">
        <v>67.778000000000006</v>
      </c>
      <c r="P12" s="15">
        <v>77.518000000000001</v>
      </c>
      <c r="Q12" s="15">
        <v>83.072000000000003</v>
      </c>
      <c r="R12" s="15">
        <v>88.370999999999995</v>
      </c>
      <c r="S12" s="15">
        <v>92.48</v>
      </c>
      <c r="T12" s="15">
        <v>97.32</v>
      </c>
      <c r="U12" s="15">
        <v>100.435</v>
      </c>
      <c r="V12" s="15">
        <v>107.39700000000001</v>
      </c>
      <c r="W12" s="15">
        <v>115.33499999999999</v>
      </c>
      <c r="X12" s="15">
        <v>122.405</v>
      </c>
      <c r="Y12" s="15">
        <v>128.45699999999999</v>
      </c>
      <c r="Z12" s="15">
        <v>138.33199999999999</v>
      </c>
      <c r="AA12" s="15">
        <v>220.43700000000001</v>
      </c>
      <c r="AB12" s="15">
        <v>231.64699999999999</v>
      </c>
      <c r="AC12" s="15">
        <v>238.71700000000001</v>
      </c>
      <c r="AD12" s="15">
        <v>254.417</v>
      </c>
      <c r="AE12" s="15">
        <v>270.19600000000003</v>
      </c>
      <c r="AF12" s="15">
        <v>269.06200000000001</v>
      </c>
      <c r="AG12" s="15">
        <v>296.02100000000002</v>
      </c>
      <c r="AH12" s="15">
        <v>306.37299999999999</v>
      </c>
      <c r="AI12" s="15">
        <v>323.27800000000002</v>
      </c>
      <c r="AJ12" s="15">
        <v>335.11500000000001</v>
      </c>
      <c r="AK12" s="15">
        <v>358.3</v>
      </c>
      <c r="AL12" s="15">
        <v>374.6</v>
      </c>
      <c r="AM12" s="15">
        <v>403.226</v>
      </c>
      <c r="AN12" s="15">
        <v>429.93200000000002</v>
      </c>
      <c r="AO12" s="15">
        <v>456.12700000000001</v>
      </c>
      <c r="AP12" s="15">
        <v>453.863</v>
      </c>
      <c r="AQ12" s="15">
        <v>489.47399999999999</v>
      </c>
      <c r="AR12" s="15">
        <v>509.524</v>
      </c>
      <c r="AS12" s="15">
        <v>544.16700000000003</v>
      </c>
      <c r="AT12" s="15">
        <v>553.40599999999995</v>
      </c>
      <c r="AU12" s="15">
        <v>607.78</v>
      </c>
      <c r="AV12" s="15">
        <v>639.38699999999994</v>
      </c>
      <c r="AW12" s="15">
        <v>655.86500000000001</v>
      </c>
      <c r="AX12" s="15">
        <v>701.82399999999996</v>
      </c>
      <c r="AY12" s="15">
        <v>691.73900000000003</v>
      </c>
      <c r="AZ12" s="15">
        <v>757.25199999999995</v>
      </c>
      <c r="BA12" s="15">
        <v>774.65700000000004</v>
      </c>
      <c r="BB12" s="15">
        <v>817.35</v>
      </c>
      <c r="BC12" s="15">
        <v>834.40300000000002</v>
      </c>
      <c r="BD12" s="15">
        <v>863.726</v>
      </c>
      <c r="BE12" s="15">
        <v>915.18899999999996</v>
      </c>
      <c r="BF12" s="15">
        <v>972.48099999999999</v>
      </c>
      <c r="BG12" s="15">
        <v>1640.7750000000001</v>
      </c>
      <c r="BH12" s="15">
        <v>1729.4069999999999</v>
      </c>
      <c r="BI12" s="15">
        <v>1797.99</v>
      </c>
      <c r="BJ12" s="15">
        <v>1883.0329999999999</v>
      </c>
      <c r="BK12" s="15">
        <v>1933.0319999999999</v>
      </c>
      <c r="BL12" s="15">
        <v>2017.18</v>
      </c>
      <c r="BM12" s="15">
        <v>2068.9430000000002</v>
      </c>
      <c r="BN12" s="15">
        <v>2171.1089999999999</v>
      </c>
      <c r="BO12" s="15">
        <v>2234.6689999999999</v>
      </c>
      <c r="BP12" s="15">
        <v>2310.0590000000002</v>
      </c>
      <c r="BQ12" s="15">
        <v>2483.1770000000001</v>
      </c>
      <c r="BR12" s="15">
        <v>2560.3870000000002</v>
      </c>
      <c r="BS12" s="15">
        <v>2665.433</v>
      </c>
      <c r="BT12" s="15">
        <v>2851.402</v>
      </c>
      <c r="BU12" s="15">
        <v>2987.627</v>
      </c>
      <c r="BV12" s="15">
        <v>3226.3310000000001</v>
      </c>
      <c r="BW12" s="15">
        <v>3330.0569999999998</v>
      </c>
      <c r="BX12" s="15">
        <v>3538.6219999999998</v>
      </c>
      <c r="BY12" s="15">
        <v>3586.6320000000001</v>
      </c>
      <c r="BZ12" s="15">
        <v>4028.846</v>
      </c>
      <c r="CA12" s="15">
        <v>4108.0259999999998</v>
      </c>
      <c r="CB12" s="15">
        <v>4277.4979999999996</v>
      </c>
      <c r="CC12" s="15">
        <v>4484.8670000000002</v>
      </c>
      <c r="CD12" s="15"/>
    </row>
    <row r="13" spans="1:82" x14ac:dyDescent="0.2">
      <c r="A13" s="15" t="s">
        <v>123</v>
      </c>
      <c r="B13" s="19"/>
      <c r="C13" s="19"/>
      <c r="D13" s="19"/>
      <c r="E13" s="19"/>
      <c r="F13" s="19">
        <v>-3.4119999999999999</v>
      </c>
      <c r="G13" s="19"/>
      <c r="H13" s="19"/>
      <c r="I13" s="19"/>
      <c r="J13" s="19">
        <v>-7.2119999999999997</v>
      </c>
      <c r="K13" s="19">
        <v>-9.0190000000000001</v>
      </c>
      <c r="L13" s="19">
        <v>-10.817</v>
      </c>
      <c r="M13" s="19">
        <v>-13.836</v>
      </c>
      <c r="N13" s="19">
        <v>-15.805999999999999</v>
      </c>
      <c r="O13" s="19">
        <v>-18.715</v>
      </c>
      <c r="P13" s="19">
        <v>-22.045000000000002</v>
      </c>
      <c r="Q13" s="19">
        <v>-23.178999999999998</v>
      </c>
      <c r="R13" s="19">
        <v>-26.71</v>
      </c>
      <c r="S13" s="19">
        <v>-31.52</v>
      </c>
      <c r="T13" s="19">
        <v>-36.055</v>
      </c>
      <c r="U13" s="19">
        <v>-40.534999999999997</v>
      </c>
      <c r="V13" s="19">
        <v>-45.805999999999997</v>
      </c>
      <c r="W13" s="19">
        <v>-51.491</v>
      </c>
      <c r="X13" s="19">
        <v>-57.795999999999999</v>
      </c>
      <c r="Y13" s="19">
        <v>-61</v>
      </c>
      <c r="Z13" s="19">
        <v>-67.378</v>
      </c>
      <c r="AA13" s="19">
        <v>-75.52</v>
      </c>
      <c r="AB13" s="19">
        <v>-80.527000000000001</v>
      </c>
      <c r="AC13" s="19">
        <v>-85.597999999999999</v>
      </c>
      <c r="AD13" s="19">
        <v>-91.475999999999999</v>
      </c>
      <c r="AE13" s="19">
        <v>-101.822</v>
      </c>
      <c r="AF13" s="19">
        <v>-87.94</v>
      </c>
      <c r="AG13" s="19">
        <v>-91.968999999999994</v>
      </c>
      <c r="AH13" s="19">
        <v>-91.733999999999995</v>
      </c>
      <c r="AI13" s="19">
        <v>-100.4</v>
      </c>
      <c r="AJ13" s="19">
        <v>-106.321</v>
      </c>
      <c r="AK13" s="19">
        <v>-114.67400000000001</v>
      </c>
      <c r="AL13" s="19">
        <v>-118.997</v>
      </c>
      <c r="AM13" s="19">
        <v>-131.85599999999999</v>
      </c>
      <c r="AN13" s="19">
        <v>-144.083</v>
      </c>
      <c r="AO13" s="19">
        <v>-154.286</v>
      </c>
      <c r="AP13" s="19">
        <v>-157.85499999999999</v>
      </c>
      <c r="AQ13" s="19">
        <v>-175.13800000000001</v>
      </c>
      <c r="AR13" s="19">
        <v>-185.43100000000001</v>
      </c>
      <c r="AS13" s="19">
        <v>-197.46199999999999</v>
      </c>
      <c r="AT13" s="19">
        <v>-203.80099999999999</v>
      </c>
      <c r="AU13" s="19">
        <v>-229.96700000000001</v>
      </c>
      <c r="AV13" s="19">
        <v>-244.37700000000001</v>
      </c>
      <c r="AW13" s="19">
        <v>-256.20699999999999</v>
      </c>
      <c r="AX13" s="19">
        <v>-278.32499999999999</v>
      </c>
      <c r="AY13" s="19">
        <v>-292.90600000000001</v>
      </c>
      <c r="AZ13" s="19">
        <v>-330.291</v>
      </c>
      <c r="BA13" s="19">
        <v>-334.25400000000002</v>
      </c>
      <c r="BB13" s="19">
        <v>-343.70800000000003</v>
      </c>
      <c r="BC13" s="19">
        <v>-362.14100000000002</v>
      </c>
      <c r="BD13" s="19">
        <v>-376.18</v>
      </c>
      <c r="BE13" s="19">
        <v>-383.93900000000002</v>
      </c>
      <c r="BF13" s="19">
        <v>-405.24400000000003</v>
      </c>
      <c r="BG13" s="19">
        <v>-431.06299999999999</v>
      </c>
      <c r="BH13" s="19">
        <v>-455.27300000000002</v>
      </c>
      <c r="BI13" s="19">
        <v>-489.12599999999998</v>
      </c>
      <c r="BJ13" s="19">
        <v>-521.67600000000004</v>
      </c>
      <c r="BK13" s="19">
        <v>-541.88400000000001</v>
      </c>
      <c r="BL13" s="19">
        <v>-592.86099999999999</v>
      </c>
      <c r="BM13" s="19">
        <v>-634.97699999999998</v>
      </c>
      <c r="BN13" s="19">
        <v>-690.58699999999999</v>
      </c>
      <c r="BO13" s="19">
        <v>-740.84500000000003</v>
      </c>
      <c r="BP13" s="19">
        <v>-774.05100000000004</v>
      </c>
      <c r="BQ13" s="19">
        <v>-817.30700000000002</v>
      </c>
      <c r="BR13" s="19">
        <v>-829.13400000000001</v>
      </c>
      <c r="BS13" s="19">
        <v>-870.65099999999995</v>
      </c>
      <c r="BT13" s="19">
        <v>-923.64200000000005</v>
      </c>
      <c r="BU13" s="19">
        <v>-918.45</v>
      </c>
      <c r="BV13" s="19">
        <v>-987.298</v>
      </c>
      <c r="BW13" s="19">
        <v>-1023.793</v>
      </c>
      <c r="BX13" s="19">
        <v>-1092.252</v>
      </c>
      <c r="BY13" s="19">
        <v>-1124.107</v>
      </c>
      <c r="BZ13" s="19">
        <v>-1217.425</v>
      </c>
      <c r="CA13" s="19">
        <v>-1283.0920000000001</v>
      </c>
      <c r="CB13" s="19">
        <v>-1359.6579999999999</v>
      </c>
      <c r="CC13" s="19">
        <v>-1426.519</v>
      </c>
      <c r="CD13" s="19"/>
    </row>
    <row r="14" spans="1:82" x14ac:dyDescent="0.2">
      <c r="A14" s="15" t="s">
        <v>124</v>
      </c>
      <c r="B14" s="15"/>
      <c r="C14" s="15"/>
      <c r="D14" s="15"/>
      <c r="E14" s="15"/>
      <c r="F14" s="15">
        <v>10.427</v>
      </c>
      <c r="G14" s="15"/>
      <c r="H14" s="15"/>
      <c r="I14" s="15"/>
      <c r="J14" s="15">
        <v>18.175999999999998</v>
      </c>
      <c r="K14" s="15">
        <v>21.169</v>
      </c>
      <c r="L14" s="15">
        <v>27.215</v>
      </c>
      <c r="M14" s="15">
        <v>36.377000000000002</v>
      </c>
      <c r="N14" s="15">
        <v>43.604999999999997</v>
      </c>
      <c r="O14" s="15">
        <v>49.063000000000002</v>
      </c>
      <c r="P14" s="15">
        <v>55.472999999999999</v>
      </c>
      <c r="Q14" s="15">
        <v>59.893000000000001</v>
      </c>
      <c r="R14" s="15">
        <v>61.661999999999999</v>
      </c>
      <c r="S14" s="15">
        <v>60.96</v>
      </c>
      <c r="T14" s="15">
        <v>61.265000000000001</v>
      </c>
      <c r="U14" s="15">
        <v>59.9</v>
      </c>
      <c r="V14" s="15">
        <v>61.591000000000001</v>
      </c>
      <c r="W14" s="15">
        <v>63.844000000000001</v>
      </c>
      <c r="X14" s="15">
        <v>64.608999999999995</v>
      </c>
      <c r="Y14" s="15">
        <v>67.456999999999994</v>
      </c>
      <c r="Z14" s="15">
        <v>70.953999999999994</v>
      </c>
      <c r="AA14" s="15">
        <v>144.917</v>
      </c>
      <c r="AB14" s="15">
        <v>151.12</v>
      </c>
      <c r="AC14" s="15">
        <v>153.119</v>
      </c>
      <c r="AD14" s="15">
        <v>162.941</v>
      </c>
      <c r="AE14" s="15">
        <v>168.374</v>
      </c>
      <c r="AF14" s="15">
        <v>181.12200000000001</v>
      </c>
      <c r="AG14" s="15">
        <v>204.05199999999999</v>
      </c>
      <c r="AH14" s="15">
        <v>214.63900000000001</v>
      </c>
      <c r="AI14" s="15">
        <v>222.87799999999999</v>
      </c>
      <c r="AJ14" s="15">
        <v>228.79400000000001</v>
      </c>
      <c r="AK14" s="15">
        <v>243.626</v>
      </c>
      <c r="AL14" s="15">
        <v>255.60300000000001</v>
      </c>
      <c r="AM14" s="15">
        <v>271.37</v>
      </c>
      <c r="AN14" s="15">
        <v>285.84899999999999</v>
      </c>
      <c r="AO14" s="15">
        <v>301.84100000000001</v>
      </c>
      <c r="AP14" s="15">
        <v>296.00799999999998</v>
      </c>
      <c r="AQ14" s="15">
        <v>314.33600000000001</v>
      </c>
      <c r="AR14" s="15">
        <v>324.09300000000002</v>
      </c>
      <c r="AS14" s="15">
        <v>346.70499999999998</v>
      </c>
      <c r="AT14" s="15">
        <v>349.60500000000002</v>
      </c>
      <c r="AU14" s="15">
        <v>377.81299999999999</v>
      </c>
      <c r="AV14" s="15">
        <v>395.01</v>
      </c>
      <c r="AW14" s="15">
        <v>399.65800000000002</v>
      </c>
      <c r="AX14" s="15">
        <v>423.49900000000002</v>
      </c>
      <c r="AY14" s="15">
        <v>398.83300000000003</v>
      </c>
      <c r="AZ14" s="15">
        <v>426.96100000000001</v>
      </c>
      <c r="BA14" s="15">
        <v>440.40300000000002</v>
      </c>
      <c r="BB14" s="15">
        <v>473.642</v>
      </c>
      <c r="BC14" s="15">
        <v>472.262</v>
      </c>
      <c r="BD14" s="15">
        <v>487.54599999999999</v>
      </c>
      <c r="BE14" s="15">
        <v>531.25</v>
      </c>
      <c r="BF14" s="15">
        <v>567.23699999999997</v>
      </c>
      <c r="BG14" s="15">
        <v>1209.712</v>
      </c>
      <c r="BH14" s="15">
        <v>1274.134</v>
      </c>
      <c r="BI14" s="15">
        <v>1308.864</v>
      </c>
      <c r="BJ14" s="15">
        <v>1361.357</v>
      </c>
      <c r="BK14" s="15">
        <v>1391.1479999999999</v>
      </c>
      <c r="BL14" s="15">
        <v>1424.319</v>
      </c>
      <c r="BM14" s="15">
        <v>1433.9659999999999</v>
      </c>
      <c r="BN14" s="15">
        <v>1480.5219999999999</v>
      </c>
      <c r="BO14" s="15">
        <v>1493.8240000000001</v>
      </c>
      <c r="BP14" s="15">
        <v>1536.008</v>
      </c>
      <c r="BQ14" s="15">
        <v>1665.87</v>
      </c>
      <c r="BR14" s="15">
        <v>1731.2529999999999</v>
      </c>
      <c r="BS14" s="15">
        <v>1794.7819999999999</v>
      </c>
      <c r="BT14" s="15">
        <v>1927.76</v>
      </c>
      <c r="BU14" s="15">
        <v>2069.1770000000001</v>
      </c>
      <c r="BV14" s="15">
        <v>2239.0329999999999</v>
      </c>
      <c r="BW14" s="15">
        <v>2306.2640000000001</v>
      </c>
      <c r="BX14" s="15">
        <v>2446.37</v>
      </c>
      <c r="BY14" s="15">
        <v>2462.5250000000001</v>
      </c>
      <c r="BZ14" s="15">
        <v>2811.4209999999998</v>
      </c>
      <c r="CA14" s="15">
        <v>2824.9340000000002</v>
      </c>
      <c r="CB14" s="15">
        <v>2917.84</v>
      </c>
      <c r="CC14" s="15">
        <v>3058.348</v>
      </c>
      <c r="CD14" s="15"/>
    </row>
    <row r="15" spans="1:82" x14ac:dyDescent="0.2">
      <c r="A15" s="15" t="s">
        <v>125</v>
      </c>
      <c r="B15" s="15"/>
      <c r="C15" s="15"/>
      <c r="D15" s="15"/>
      <c r="E15" s="15"/>
      <c r="F15" s="15">
        <v>0.84</v>
      </c>
      <c r="G15" s="15"/>
      <c r="H15" s="15"/>
      <c r="I15" s="15"/>
      <c r="J15" s="15">
        <v>0.81</v>
      </c>
      <c r="K15" s="15">
        <v>0.86</v>
      </c>
      <c r="L15" s="15">
        <v>0.9</v>
      </c>
      <c r="M15" s="15">
        <v>1.01</v>
      </c>
      <c r="N15" s="15">
        <v>0.96</v>
      </c>
      <c r="O15" s="15">
        <v>0.94</v>
      </c>
      <c r="P15" s="15">
        <v>0.93</v>
      </c>
      <c r="Q15" s="15">
        <v>0.74</v>
      </c>
      <c r="R15" s="15">
        <v>0.77</v>
      </c>
      <c r="S15" s="15">
        <v>0.74</v>
      </c>
      <c r="T15" s="15">
        <v>0.74</v>
      </c>
      <c r="U15" s="15">
        <v>0.74</v>
      </c>
      <c r="V15" s="15">
        <v>0.9</v>
      </c>
      <c r="W15" s="15">
        <v>0.74</v>
      </c>
      <c r="X15" s="15">
        <v>0.74</v>
      </c>
      <c r="Y15" s="15">
        <v>19.760000000000002</v>
      </c>
      <c r="Z15" s="15">
        <v>20.27</v>
      </c>
      <c r="AA15" s="15">
        <v>21.97</v>
      </c>
      <c r="AB15" s="15">
        <v>18.440000000000001</v>
      </c>
      <c r="AC15" s="15">
        <v>24.04</v>
      </c>
      <c r="AD15" s="15">
        <v>26.34</v>
      </c>
      <c r="AE15" s="15">
        <v>26.25</v>
      </c>
      <c r="AF15" s="15">
        <v>26.04</v>
      </c>
      <c r="AG15" s="15">
        <v>25.99</v>
      </c>
      <c r="AH15" s="15">
        <v>26.06</v>
      </c>
      <c r="AI15" s="15">
        <v>25.87</v>
      </c>
      <c r="AJ15" s="15">
        <v>23.85</v>
      </c>
      <c r="AK15" s="15">
        <v>24.49</v>
      </c>
      <c r="AL15" s="15">
        <v>25.28</v>
      </c>
      <c r="AM15" s="15">
        <v>25.37</v>
      </c>
      <c r="AN15" s="15">
        <v>25.41</v>
      </c>
      <c r="AO15" s="15">
        <v>25.18</v>
      </c>
      <c r="AP15" s="15">
        <v>24.41</v>
      </c>
      <c r="AQ15" s="15">
        <v>24.67</v>
      </c>
      <c r="AR15" s="15">
        <v>24.26</v>
      </c>
      <c r="AS15" s="15">
        <v>24.24</v>
      </c>
      <c r="AT15" s="15">
        <v>23.83</v>
      </c>
      <c r="AU15" s="15">
        <v>24.49</v>
      </c>
      <c r="AV15" s="15">
        <v>24.26</v>
      </c>
      <c r="AW15" s="15">
        <v>24.11</v>
      </c>
      <c r="AX15" s="15">
        <v>24.23</v>
      </c>
      <c r="AY15" s="15">
        <v>23.99</v>
      </c>
      <c r="AZ15" s="15">
        <v>24.55</v>
      </c>
      <c r="BA15" s="15">
        <v>24.34</v>
      </c>
      <c r="BB15" s="15">
        <v>24.61</v>
      </c>
      <c r="BC15" s="15">
        <v>24.35</v>
      </c>
      <c r="BD15" s="15">
        <v>24.26</v>
      </c>
      <c r="BE15" s="15">
        <v>24.24</v>
      </c>
      <c r="BF15" s="15"/>
      <c r="BG15" s="15">
        <v>24.09</v>
      </c>
      <c r="BH15" s="15">
        <v>24.18</v>
      </c>
      <c r="BI15" s="15">
        <v>24.48</v>
      </c>
      <c r="BJ15" s="15">
        <v>24.18</v>
      </c>
      <c r="BK15" s="15"/>
      <c r="BL15" s="15">
        <v>386.59</v>
      </c>
      <c r="BM15" s="15">
        <v>386.63</v>
      </c>
      <c r="BN15" s="15">
        <v>386.88</v>
      </c>
      <c r="BO15" s="15">
        <v>387.12</v>
      </c>
      <c r="BP15" s="15">
        <v>387.02</v>
      </c>
      <c r="BQ15" s="15">
        <v>387.07</v>
      </c>
      <c r="BR15" s="15">
        <v>386.88</v>
      </c>
      <c r="BS15" s="15">
        <v>386.84</v>
      </c>
      <c r="BT15" s="15">
        <v>386.87</v>
      </c>
      <c r="BU15" s="15">
        <v>386.52</v>
      </c>
      <c r="BV15" s="15">
        <v>24.14</v>
      </c>
      <c r="BW15" s="15">
        <v>24.04</v>
      </c>
      <c r="BX15" s="15">
        <v>24.18</v>
      </c>
      <c r="BY15" s="15">
        <v>23.91</v>
      </c>
      <c r="BZ15" s="15">
        <v>24.08</v>
      </c>
      <c r="CA15" s="15">
        <v>23.99</v>
      </c>
      <c r="CB15" s="15">
        <v>23.93</v>
      </c>
      <c r="CC15" s="15">
        <v>164.46</v>
      </c>
      <c r="CD15" s="15"/>
    </row>
    <row r="16" spans="1:82" x14ac:dyDescent="0.2">
      <c r="A16" s="15" t="s">
        <v>126</v>
      </c>
      <c r="B16" s="15"/>
      <c r="C16" s="15"/>
      <c r="D16" s="15"/>
      <c r="E16" s="15"/>
      <c r="F16" s="15">
        <v>2.4420000000000002</v>
      </c>
      <c r="G16" s="15"/>
      <c r="H16" s="15"/>
      <c r="I16" s="15"/>
      <c r="J16" s="15">
        <v>2.1419999999999999</v>
      </c>
      <c r="K16" s="15">
        <v>7.3710000000000004</v>
      </c>
      <c r="L16" s="15">
        <v>7.2030000000000003</v>
      </c>
      <c r="M16" s="15">
        <v>7.7720000000000002</v>
      </c>
      <c r="N16" s="15">
        <v>7.1589999999999998</v>
      </c>
      <c r="O16" s="15">
        <v>6.73</v>
      </c>
      <c r="P16" s="15">
        <v>6.444</v>
      </c>
      <c r="Q16" s="15">
        <v>7.899</v>
      </c>
      <c r="R16" s="15">
        <v>7.39</v>
      </c>
      <c r="S16" s="15">
        <v>7.4260000000000002</v>
      </c>
      <c r="T16" s="15">
        <v>7.7850000000000001</v>
      </c>
      <c r="U16" s="15">
        <v>7.5170000000000003</v>
      </c>
      <c r="V16" s="15">
        <v>7.15</v>
      </c>
      <c r="W16" s="15">
        <v>7.3559999999999999</v>
      </c>
      <c r="X16" s="15">
        <v>23.995000000000001</v>
      </c>
      <c r="Y16" s="15">
        <v>6.7279999999999998</v>
      </c>
      <c r="Z16" s="15">
        <v>6.8419999999999996</v>
      </c>
      <c r="AA16" s="15">
        <v>6.7990000000000004</v>
      </c>
      <c r="AB16" s="15">
        <v>9.9939999999999998</v>
      </c>
      <c r="AC16" s="15">
        <v>8.3109999999999999</v>
      </c>
      <c r="AD16" s="15">
        <v>5.532</v>
      </c>
      <c r="AE16" s="15">
        <v>5.2709999999999999</v>
      </c>
      <c r="AF16" s="15">
        <v>4.8529999999999998</v>
      </c>
      <c r="AG16" s="15">
        <v>4.54</v>
      </c>
      <c r="AH16" s="15">
        <v>4.141</v>
      </c>
      <c r="AI16" s="15">
        <v>3.94</v>
      </c>
      <c r="AJ16" s="15">
        <v>5.3739999999999997</v>
      </c>
      <c r="AK16" s="15">
        <v>4.5010000000000003</v>
      </c>
      <c r="AL16" s="15">
        <v>2.9209999999999998</v>
      </c>
      <c r="AM16" s="15">
        <v>2.7370000000000001</v>
      </c>
      <c r="AN16" s="15">
        <v>2.528</v>
      </c>
      <c r="AO16" s="15">
        <v>2.278</v>
      </c>
      <c r="AP16" s="15">
        <v>1.7529999999999999</v>
      </c>
      <c r="AQ16" s="15">
        <v>1.6060000000000001</v>
      </c>
      <c r="AR16" s="15">
        <v>1.351</v>
      </c>
      <c r="AS16" s="15">
        <v>1.167</v>
      </c>
      <c r="AT16" s="15">
        <v>0.94699999999999995</v>
      </c>
      <c r="AU16" s="15">
        <v>0.83</v>
      </c>
      <c r="AV16" s="15">
        <v>0.63700000000000001</v>
      </c>
      <c r="AW16" s="15">
        <v>0.45700000000000002</v>
      </c>
      <c r="AX16" s="15">
        <v>0.32700000000000001</v>
      </c>
      <c r="AY16" s="15">
        <v>0.25800000000000001</v>
      </c>
      <c r="AZ16" s="15">
        <v>0.19900000000000001</v>
      </c>
      <c r="BA16" s="15">
        <v>0.13600000000000001</v>
      </c>
      <c r="BB16" s="15">
        <v>6.8999999999998993E-2</v>
      </c>
      <c r="BC16" s="15">
        <v>1.0999999999999E-2</v>
      </c>
      <c r="BD16" s="15">
        <v>-5.0000000000025996E-3</v>
      </c>
      <c r="BE16" s="15">
        <v>-3.0000000000000998E-3</v>
      </c>
      <c r="BF16" s="15">
        <v>24.239000000000001</v>
      </c>
      <c r="BG16" s="15">
        <v>4.0000000000013003E-3</v>
      </c>
      <c r="BH16" s="15">
        <v>4.0000000000013003E-3</v>
      </c>
      <c r="BI16" s="15">
        <v>-1.9999999999988998E-3</v>
      </c>
      <c r="BJ16" s="15">
        <v>0.24299999999999999</v>
      </c>
      <c r="BK16" s="15">
        <v>24.044</v>
      </c>
      <c r="BL16" s="15">
        <v>84.474000000000004</v>
      </c>
      <c r="BM16" s="15">
        <v>82.278000000000006</v>
      </c>
      <c r="BN16" s="15">
        <v>80.076999999999998</v>
      </c>
      <c r="BO16" s="15">
        <v>77.88</v>
      </c>
      <c r="BP16" s="15">
        <v>75.694000000000003</v>
      </c>
      <c r="BQ16" s="15">
        <v>73.489000000000004</v>
      </c>
      <c r="BR16" s="15">
        <v>71.299000000000007</v>
      </c>
      <c r="BS16" s="15">
        <v>69.099999999999994</v>
      </c>
      <c r="BT16" s="15">
        <v>66.906000000000006</v>
      </c>
      <c r="BU16" s="15">
        <v>64.713999999999999</v>
      </c>
      <c r="BV16" s="15">
        <v>21.965</v>
      </c>
      <c r="BW16" s="15">
        <v>20.082999999999998</v>
      </c>
      <c r="BX16" s="15">
        <v>18.2</v>
      </c>
      <c r="BY16" s="15">
        <v>1.9999999999988998E-3</v>
      </c>
      <c r="BZ16" s="15">
        <v>3.0000000000000998E-3</v>
      </c>
      <c r="CA16" s="15">
        <v>2.0000000000024E-3</v>
      </c>
      <c r="CB16" s="15">
        <v>-4.9999999999989992E-3</v>
      </c>
      <c r="CC16" s="15">
        <v>13.725</v>
      </c>
      <c r="CD16" s="15"/>
    </row>
    <row r="17" spans="1:82" x14ac:dyDescent="0.2">
      <c r="A17" s="15" t="s">
        <v>127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</row>
    <row r="18" spans="1:82" x14ac:dyDescent="0.2">
      <c r="A18" s="15" t="s">
        <v>128</v>
      </c>
      <c r="B18" s="19">
        <v>1.89</v>
      </c>
      <c r="C18" s="19"/>
      <c r="D18" s="19"/>
      <c r="E18" s="19"/>
      <c r="F18" s="19">
        <v>0.98799999999999999</v>
      </c>
      <c r="G18" s="19"/>
      <c r="H18" s="19"/>
      <c r="I18" s="19"/>
      <c r="J18" s="19">
        <v>2.6720000000000002</v>
      </c>
      <c r="K18" s="19">
        <v>5.0339999999999998</v>
      </c>
      <c r="L18" s="19">
        <v>9.9009999999999998</v>
      </c>
      <c r="M18" s="19">
        <v>3.6379999999999999</v>
      </c>
      <c r="N18" s="19">
        <v>3.0310000000000001</v>
      </c>
      <c r="O18" s="19">
        <v>5.7160000000000002</v>
      </c>
      <c r="P18" s="19">
        <v>13.430999999999999</v>
      </c>
      <c r="Q18" s="19">
        <v>22</v>
      </c>
      <c r="R18" s="19">
        <v>24.826000000000001</v>
      </c>
      <c r="S18" s="19">
        <v>24.751000000000001</v>
      </c>
      <c r="T18" s="19">
        <v>13.304</v>
      </c>
      <c r="U18" s="19">
        <v>12.542999999999999</v>
      </c>
      <c r="V18" s="19">
        <v>21.207000000000001</v>
      </c>
      <c r="W18" s="19">
        <v>21.707000000000001</v>
      </c>
      <c r="X18" s="19">
        <v>15.302</v>
      </c>
      <c r="Y18" s="19">
        <v>13.31</v>
      </c>
      <c r="Z18" s="19">
        <v>11.957000000000001</v>
      </c>
      <c r="AA18" s="19">
        <v>12.786</v>
      </c>
      <c r="AB18" s="19">
        <v>22.934999999999999</v>
      </c>
      <c r="AC18" s="19">
        <v>22.783999999999999</v>
      </c>
      <c r="AD18" s="19">
        <v>12.728</v>
      </c>
      <c r="AE18" s="19">
        <v>12.619</v>
      </c>
      <c r="AF18" s="19">
        <v>13.598000000000001</v>
      </c>
      <c r="AG18" s="19">
        <v>13.115</v>
      </c>
      <c r="AH18" s="19">
        <v>19.184999999999999</v>
      </c>
      <c r="AI18" s="19">
        <v>19.169</v>
      </c>
      <c r="AJ18" s="19">
        <v>17.963999999999999</v>
      </c>
      <c r="AK18" s="19">
        <v>21.346</v>
      </c>
      <c r="AL18" s="19">
        <v>23.045000000000002</v>
      </c>
      <c r="AM18" s="19">
        <v>10.097</v>
      </c>
      <c r="AN18" s="19">
        <v>10.031000000000001</v>
      </c>
      <c r="AO18" s="19">
        <v>10.531000000000001</v>
      </c>
      <c r="AP18" s="19">
        <v>23.03</v>
      </c>
      <c r="AQ18" s="19">
        <v>24.312000000000001</v>
      </c>
      <c r="AR18" s="19">
        <v>26.248000000000001</v>
      </c>
      <c r="AS18" s="19">
        <v>20.943000000000001</v>
      </c>
      <c r="AT18" s="19">
        <v>22.655999999999999</v>
      </c>
      <c r="AU18" s="19">
        <v>27.329000000000001</v>
      </c>
      <c r="AV18" s="19">
        <v>32.911000000000001</v>
      </c>
      <c r="AW18" s="19">
        <v>31.805</v>
      </c>
      <c r="AX18" s="19">
        <v>46.747999999999998</v>
      </c>
      <c r="AY18" s="19">
        <v>53.572000000000003</v>
      </c>
      <c r="AZ18" s="19">
        <v>64.191000000000003</v>
      </c>
      <c r="BA18" s="19">
        <v>67.221999999999994</v>
      </c>
      <c r="BB18" s="19">
        <v>63.88</v>
      </c>
      <c r="BC18" s="19">
        <v>62.226999999999997</v>
      </c>
      <c r="BD18" s="19">
        <v>61.319000000000003</v>
      </c>
      <c r="BE18" s="19">
        <v>62.057000000000002</v>
      </c>
      <c r="BF18" s="19">
        <v>63.953000000000003</v>
      </c>
      <c r="BG18" s="19">
        <v>57.63</v>
      </c>
      <c r="BH18" s="19">
        <v>63.412999999999997</v>
      </c>
      <c r="BI18" s="19">
        <v>70.126000000000005</v>
      </c>
      <c r="BJ18" s="19">
        <v>87.635999999999996</v>
      </c>
      <c r="BK18" s="19">
        <v>92.049000000000007</v>
      </c>
      <c r="BL18" s="19">
        <v>108.889</v>
      </c>
      <c r="BM18" s="19">
        <v>124.233</v>
      </c>
      <c r="BN18" s="19">
        <v>113.357</v>
      </c>
      <c r="BO18" s="19">
        <v>117.55500000000001</v>
      </c>
      <c r="BP18" s="19">
        <v>131.06899999999999</v>
      </c>
      <c r="BQ18" s="19">
        <v>134.28399999999999</v>
      </c>
      <c r="BR18" s="19">
        <v>138.19300000000001</v>
      </c>
      <c r="BS18" s="19">
        <v>143.25</v>
      </c>
      <c r="BT18" s="19">
        <v>152.08099999999999</v>
      </c>
      <c r="BU18" s="19">
        <v>154.84399999999999</v>
      </c>
      <c r="BV18" s="19">
        <v>162.447</v>
      </c>
      <c r="BW18" s="19">
        <v>167.85499999999999</v>
      </c>
      <c r="BX18" s="19">
        <v>179.77500000000001</v>
      </c>
      <c r="BY18" s="19">
        <v>170.928</v>
      </c>
      <c r="BZ18" s="19">
        <v>195.86</v>
      </c>
      <c r="CA18" s="19">
        <v>211.482</v>
      </c>
      <c r="CB18" s="19">
        <v>230.626</v>
      </c>
      <c r="CC18" s="19">
        <v>241.84700000000001</v>
      </c>
      <c r="CD18" s="19"/>
    </row>
    <row r="19" spans="1:82" ht="17" thickBot="1" x14ac:dyDescent="0.25">
      <c r="A19" s="17" t="s">
        <v>129</v>
      </c>
      <c r="B19" s="20">
        <v>2.323</v>
      </c>
      <c r="C19" s="20"/>
      <c r="D19" s="20"/>
      <c r="E19" s="20"/>
      <c r="F19" s="20">
        <v>41.914000000000001</v>
      </c>
      <c r="G19" s="20"/>
      <c r="H19" s="20"/>
      <c r="I19" s="20"/>
      <c r="J19" s="20">
        <v>72.293000000000006</v>
      </c>
      <c r="K19" s="20">
        <v>69.034000000000006</v>
      </c>
      <c r="L19" s="20">
        <v>83.498000000000005</v>
      </c>
      <c r="M19" s="20">
        <v>141.17599999999999</v>
      </c>
      <c r="N19" s="20">
        <v>155.09200000000001</v>
      </c>
      <c r="O19" s="20">
        <v>159.32400000000001</v>
      </c>
      <c r="P19" s="20">
        <v>174.46899999999999</v>
      </c>
      <c r="Q19" s="20">
        <v>198.01900000000001</v>
      </c>
      <c r="R19" s="20">
        <v>211.636</v>
      </c>
      <c r="S19" s="20">
        <v>207.786</v>
      </c>
      <c r="T19" s="20">
        <v>225.82599999999999</v>
      </c>
      <c r="U19" s="20">
        <v>246.768</v>
      </c>
      <c r="V19" s="20">
        <v>307.25799999999998</v>
      </c>
      <c r="W19" s="20">
        <v>333.09</v>
      </c>
      <c r="X19" s="20">
        <v>363.69600000000003</v>
      </c>
      <c r="Y19" s="20">
        <v>418.97199999999998</v>
      </c>
      <c r="Z19" s="20">
        <v>499.30200000000002</v>
      </c>
      <c r="AA19" s="20">
        <v>536.46</v>
      </c>
      <c r="AB19" s="20">
        <v>586.46100000000001</v>
      </c>
      <c r="AC19" s="20">
        <v>636.07000000000005</v>
      </c>
      <c r="AD19" s="20">
        <v>734.63400000000001</v>
      </c>
      <c r="AE19" s="20">
        <v>770.61900000000003</v>
      </c>
      <c r="AF19" s="20">
        <v>829.13800000000003</v>
      </c>
      <c r="AG19" s="20">
        <v>888.78099999999995</v>
      </c>
      <c r="AH19" s="20">
        <v>1051.078</v>
      </c>
      <c r="AI19" s="20">
        <v>1053.4760000000001</v>
      </c>
      <c r="AJ19" s="20">
        <v>1114.1220000000001</v>
      </c>
      <c r="AK19" s="20">
        <v>1174.5540000000001</v>
      </c>
      <c r="AL19" s="20">
        <v>1252.3879999999999</v>
      </c>
      <c r="AM19" s="20">
        <v>1290.9570000000001</v>
      </c>
      <c r="AN19" s="20">
        <v>1297.92</v>
      </c>
      <c r="AO19" s="20">
        <v>1284.4870000000001</v>
      </c>
      <c r="AP19" s="20">
        <v>1296.213</v>
      </c>
      <c r="AQ19" s="20">
        <v>1337.7159999999999</v>
      </c>
      <c r="AR19" s="20">
        <v>1294.221</v>
      </c>
      <c r="AS19" s="20">
        <v>1321.559</v>
      </c>
      <c r="AT19" s="20">
        <v>1314.077</v>
      </c>
      <c r="AU19" s="20">
        <v>1401.655</v>
      </c>
      <c r="AV19" s="20">
        <v>1415.501</v>
      </c>
      <c r="AW19" s="20">
        <v>1478.94</v>
      </c>
      <c r="AX19" s="20">
        <v>1657.5409999999999</v>
      </c>
      <c r="AY19" s="20">
        <v>1609.3340000000001</v>
      </c>
      <c r="AZ19" s="20">
        <v>1686.923</v>
      </c>
      <c r="BA19" s="20">
        <v>1720.4490000000001</v>
      </c>
      <c r="BB19" s="20">
        <v>1998.4829999999999</v>
      </c>
      <c r="BC19" s="20">
        <v>2011.7049999999999</v>
      </c>
      <c r="BD19" s="20">
        <v>1881.1569999999999</v>
      </c>
      <c r="BE19" s="20">
        <v>1981.011</v>
      </c>
      <c r="BF19" s="20">
        <v>2084.7109999999998</v>
      </c>
      <c r="BG19" s="20">
        <v>2463.02</v>
      </c>
      <c r="BH19" s="20">
        <v>2694.7440000000001</v>
      </c>
      <c r="BI19" s="20">
        <v>2855.1439999999998</v>
      </c>
      <c r="BJ19" s="20">
        <v>3281.3539999999998</v>
      </c>
      <c r="BK19" s="20">
        <v>3201.7860000000001</v>
      </c>
      <c r="BL19" s="20">
        <v>3494.027</v>
      </c>
      <c r="BM19" s="20">
        <v>3627.92</v>
      </c>
      <c r="BN19" s="20">
        <v>4185.2150000000001</v>
      </c>
      <c r="BO19" s="20">
        <v>4329.8310000000001</v>
      </c>
      <c r="BP19" s="20">
        <v>4405.098</v>
      </c>
      <c r="BQ19" s="20">
        <v>4572.0069999999996</v>
      </c>
      <c r="BR19" s="20">
        <v>4942.4780000000001</v>
      </c>
      <c r="BS19" s="20">
        <v>4697.2120000000004</v>
      </c>
      <c r="BT19" s="20">
        <v>4920.7110000000002</v>
      </c>
      <c r="BU19" s="20">
        <v>5309.4359999999997</v>
      </c>
      <c r="BV19" s="20">
        <v>5607.0379999999996</v>
      </c>
      <c r="BW19" s="20">
        <v>5571.5439999999999</v>
      </c>
      <c r="BX19" s="20">
        <v>5992.4579999999996</v>
      </c>
      <c r="BY19" s="20">
        <v>6022.2640000000001</v>
      </c>
      <c r="BZ19" s="20">
        <v>7091.9409999999998</v>
      </c>
      <c r="CA19" s="20">
        <v>6828.4949999999999</v>
      </c>
      <c r="CB19" s="20">
        <v>6744.1350000000002</v>
      </c>
      <c r="CC19" s="20">
        <v>7083.6689999999999</v>
      </c>
      <c r="CD19" s="20"/>
    </row>
    <row r="20" spans="1:82" ht="17" thickTop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</row>
    <row r="21" spans="1:82" x14ac:dyDescent="0.2">
      <c r="A21" s="17" t="s">
        <v>130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</row>
    <row r="22" spans="1:82" x14ac:dyDescent="0.2">
      <c r="A22" s="15" t="s">
        <v>131</v>
      </c>
      <c r="B22" s="15"/>
      <c r="C22" s="15"/>
      <c r="D22" s="15"/>
      <c r="E22" s="15"/>
      <c r="F22" s="15">
        <v>5.8769999999999998</v>
      </c>
      <c r="G22" s="15"/>
      <c r="H22" s="15"/>
      <c r="I22" s="15"/>
      <c r="J22" s="15">
        <v>4.9349999999999996</v>
      </c>
      <c r="K22" s="15">
        <v>3.0790000000000002</v>
      </c>
      <c r="L22" s="15">
        <v>4.9279999999999999</v>
      </c>
      <c r="M22" s="15">
        <v>12.605</v>
      </c>
      <c r="N22" s="15">
        <v>5.3970000000000002</v>
      </c>
      <c r="O22" s="15">
        <v>4.8520000000000003</v>
      </c>
      <c r="P22" s="15">
        <v>1.3220000000000001</v>
      </c>
      <c r="Q22" s="15">
        <v>8.4480000000000004</v>
      </c>
      <c r="R22" s="15">
        <v>5.2690000000000001</v>
      </c>
      <c r="S22" s="15">
        <v>5.218</v>
      </c>
      <c r="T22" s="15">
        <v>3.073</v>
      </c>
      <c r="U22" s="15">
        <v>5.8659999999999997</v>
      </c>
      <c r="V22" s="15">
        <v>11.028</v>
      </c>
      <c r="W22" s="15">
        <v>8.0190000000000001</v>
      </c>
      <c r="X22" s="15">
        <v>7.2750000000000004</v>
      </c>
      <c r="Y22" s="15">
        <v>9.2750000000000004</v>
      </c>
      <c r="Z22" s="15">
        <v>6.6589999999999998</v>
      </c>
      <c r="AA22" s="15">
        <v>3.4089999999999998</v>
      </c>
      <c r="AB22" s="15">
        <v>4.4450000000000003</v>
      </c>
      <c r="AC22" s="15">
        <v>6.04</v>
      </c>
      <c r="AD22" s="15">
        <v>14.536</v>
      </c>
      <c r="AE22" s="15">
        <v>4.2290000000000001</v>
      </c>
      <c r="AF22" s="15">
        <v>6.9530000000000003</v>
      </c>
      <c r="AG22" s="15">
        <v>6.569</v>
      </c>
      <c r="AH22" s="15">
        <v>1.0449999999999999</v>
      </c>
      <c r="AI22" s="15">
        <v>3.7559999999999998</v>
      </c>
      <c r="AJ22" s="15">
        <v>12.721</v>
      </c>
      <c r="AK22" s="15">
        <v>4.7830000000000004</v>
      </c>
      <c r="AL22" s="15">
        <v>12.647</v>
      </c>
      <c r="AM22" s="15">
        <v>6.96</v>
      </c>
      <c r="AN22" s="15">
        <v>7.1</v>
      </c>
      <c r="AO22" s="15">
        <v>9.5449999999999999</v>
      </c>
      <c r="AP22" s="15">
        <v>9.3390000000000004</v>
      </c>
      <c r="AQ22" s="15">
        <v>5.3179999999999996</v>
      </c>
      <c r="AR22" s="15">
        <v>7.4880000000000004</v>
      </c>
      <c r="AS22" s="15">
        <v>5.8449999999999998</v>
      </c>
      <c r="AT22" s="15">
        <v>10.381</v>
      </c>
      <c r="AU22" s="15">
        <v>6.4429999999999996</v>
      </c>
      <c r="AV22" s="15">
        <v>8.2949999999999999</v>
      </c>
      <c r="AW22" s="15">
        <v>9.1319999999999997</v>
      </c>
      <c r="AX22" s="15">
        <v>24.846</v>
      </c>
      <c r="AY22" s="15">
        <v>8.5329999999999995</v>
      </c>
      <c r="AZ22" s="15">
        <v>19.048999999999999</v>
      </c>
      <c r="BA22" s="15">
        <v>14.113</v>
      </c>
      <c r="BB22" s="15">
        <v>24.646000000000001</v>
      </c>
      <c r="BC22" s="15">
        <v>16.254999999999999</v>
      </c>
      <c r="BD22" s="15">
        <v>110.523</v>
      </c>
      <c r="BE22" s="15">
        <v>153.13999999999999</v>
      </c>
      <c r="BF22" s="15">
        <v>95.533000000000001</v>
      </c>
      <c r="BG22" s="15">
        <v>88.257999999999996</v>
      </c>
      <c r="BH22" s="15">
        <v>110.51300000000001</v>
      </c>
      <c r="BI22" s="15">
        <v>116.28100000000001</v>
      </c>
      <c r="BJ22" s="15">
        <v>79.997</v>
      </c>
      <c r="BK22" s="15">
        <v>78.94</v>
      </c>
      <c r="BL22" s="15">
        <v>122.767</v>
      </c>
      <c r="BM22" s="15">
        <v>160.779</v>
      </c>
      <c r="BN22" s="15">
        <v>172.24600000000001</v>
      </c>
      <c r="BO22" s="15">
        <v>196.934</v>
      </c>
      <c r="BP22" s="15">
        <v>203.54599999999999</v>
      </c>
      <c r="BQ22" s="15">
        <v>227.06700000000001</v>
      </c>
      <c r="BR22" s="15">
        <v>289.72800000000001</v>
      </c>
      <c r="BS22" s="15">
        <v>308.08600000000001</v>
      </c>
      <c r="BT22" s="15">
        <v>259.92700000000002</v>
      </c>
      <c r="BU22" s="15">
        <v>300.87</v>
      </c>
      <c r="BV22" s="15">
        <v>172.732</v>
      </c>
      <c r="BW22" s="15">
        <v>287.464</v>
      </c>
      <c r="BX22" s="15">
        <v>298.91399999999999</v>
      </c>
      <c r="BY22" s="15">
        <v>309.32400000000001</v>
      </c>
      <c r="BZ22" s="15">
        <v>348.44099999999997</v>
      </c>
      <c r="CA22" s="15">
        <v>261.60500000000002</v>
      </c>
      <c r="CB22" s="15">
        <v>317.34800000000001</v>
      </c>
      <c r="CC22" s="15">
        <v>385.96</v>
      </c>
      <c r="CD22" s="15"/>
    </row>
    <row r="23" spans="1:82" x14ac:dyDescent="0.2">
      <c r="A23" s="15" t="s">
        <v>132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>
        <v>7.742</v>
      </c>
      <c r="W23" s="15">
        <v>1.9610000000000001</v>
      </c>
      <c r="X23" s="15">
        <v>2.419</v>
      </c>
      <c r="Y23" s="15">
        <v>5.5179999999999998</v>
      </c>
      <c r="Z23" s="15">
        <v>22.904</v>
      </c>
      <c r="AA23" s="15"/>
      <c r="AB23" s="15"/>
      <c r="AC23" s="15"/>
      <c r="AD23" s="15">
        <v>21.46</v>
      </c>
      <c r="AE23" s="15">
        <v>15.15</v>
      </c>
      <c r="AF23" s="15">
        <v>10.722</v>
      </c>
      <c r="AG23" s="15">
        <v>11.992000000000001</v>
      </c>
      <c r="AH23" s="15">
        <v>48.137999999999998</v>
      </c>
      <c r="AI23" s="15">
        <v>10.329000000000001</v>
      </c>
      <c r="AJ23" s="15">
        <v>9.0039999999999996</v>
      </c>
      <c r="AK23" s="15">
        <v>9.9</v>
      </c>
      <c r="AL23" s="15">
        <v>9.11</v>
      </c>
      <c r="AM23" s="15">
        <v>9.4410000000000007</v>
      </c>
      <c r="AN23" s="15">
        <v>9.07</v>
      </c>
      <c r="AO23" s="15">
        <v>11.859</v>
      </c>
      <c r="AP23" s="15">
        <v>28.652000000000001</v>
      </c>
      <c r="AQ23" s="15">
        <v>10.782</v>
      </c>
      <c r="AR23" s="15">
        <v>11.207000000000001</v>
      </c>
      <c r="AS23" s="15">
        <v>56.661999999999999</v>
      </c>
      <c r="AT23" s="15">
        <v>48.241999999999997</v>
      </c>
      <c r="AU23" s="15">
        <v>47.917000000000002</v>
      </c>
      <c r="AV23" s="15">
        <v>43.223999999999997</v>
      </c>
      <c r="AW23" s="15">
        <v>31.957999999999998</v>
      </c>
      <c r="AX23" s="15">
        <v>40.472000000000001</v>
      </c>
      <c r="AY23" s="15">
        <v>38.154000000000003</v>
      </c>
      <c r="AZ23" s="15">
        <v>19.07</v>
      </c>
      <c r="BA23" s="15">
        <v>16.088999999999999</v>
      </c>
      <c r="BB23" s="15">
        <v>27.510999999999999</v>
      </c>
      <c r="BC23" s="15">
        <v>31.81</v>
      </c>
      <c r="BD23" s="15">
        <v>16.225999999999999</v>
      </c>
      <c r="BE23" s="15">
        <v>35.831000000000003</v>
      </c>
      <c r="BF23" s="15">
        <v>83.503</v>
      </c>
      <c r="BG23" s="15">
        <v>25.128</v>
      </c>
      <c r="BH23" s="15">
        <v>18.148</v>
      </c>
      <c r="BI23" s="15">
        <v>25.544</v>
      </c>
      <c r="BJ23" s="15">
        <v>43.805999999999997</v>
      </c>
      <c r="BK23" s="15">
        <v>38.213999999999999</v>
      </c>
      <c r="BL23" s="15">
        <v>94.453999999999994</v>
      </c>
      <c r="BM23" s="15">
        <v>21.991</v>
      </c>
      <c r="BN23" s="15">
        <v>23.603000000000002</v>
      </c>
      <c r="BO23" s="15">
        <v>26.486000000000001</v>
      </c>
      <c r="BP23" s="15">
        <v>32.817999999999998</v>
      </c>
      <c r="BQ23" s="15">
        <v>60.781999999999996</v>
      </c>
      <c r="BR23" s="15">
        <v>147.392</v>
      </c>
      <c r="BS23" s="15">
        <v>37.409999999999997</v>
      </c>
      <c r="BT23" s="15">
        <v>64.540999999999997</v>
      </c>
      <c r="BU23" s="15">
        <v>91.468000000000004</v>
      </c>
      <c r="BV23" s="15">
        <v>194.404</v>
      </c>
      <c r="BW23" s="15">
        <v>49.851999999999997</v>
      </c>
      <c r="BX23" s="15">
        <v>34.750999999999998</v>
      </c>
      <c r="BY23" s="15">
        <v>50.58</v>
      </c>
      <c r="BZ23" s="15">
        <v>15.186</v>
      </c>
      <c r="CA23" s="15">
        <v>61.972000000000001</v>
      </c>
      <c r="CB23" s="15">
        <v>32.648000000000003</v>
      </c>
      <c r="CC23" s="15">
        <v>111.736</v>
      </c>
      <c r="CD23" s="15"/>
    </row>
    <row r="24" spans="1:82" x14ac:dyDescent="0.2">
      <c r="A24" s="15" t="s">
        <v>133</v>
      </c>
      <c r="B24" s="15"/>
      <c r="C24" s="15"/>
      <c r="D24" s="15"/>
      <c r="E24" s="15"/>
      <c r="F24" s="15">
        <v>2.988</v>
      </c>
      <c r="G24" s="15"/>
      <c r="H24" s="15"/>
      <c r="I24" s="15"/>
      <c r="J24" s="15">
        <v>17.170999999999999</v>
      </c>
      <c r="K24" s="15">
        <v>10.192</v>
      </c>
      <c r="L24" s="15">
        <v>11.542999999999999</v>
      </c>
      <c r="M24" s="15">
        <v>20.853000000000002</v>
      </c>
      <c r="N24" s="15">
        <v>15.234</v>
      </c>
      <c r="O24" s="15">
        <v>17.280999999999999</v>
      </c>
      <c r="P24" s="15">
        <v>17.922000000000001</v>
      </c>
      <c r="Q24" s="15">
        <v>12.363</v>
      </c>
      <c r="R24" s="15">
        <v>27.965</v>
      </c>
      <c r="S24" s="15">
        <v>15.212</v>
      </c>
      <c r="T24" s="15">
        <v>24.931999999999999</v>
      </c>
      <c r="U24" s="15">
        <v>26.771000000000001</v>
      </c>
      <c r="V24" s="15">
        <v>27.832999999999998</v>
      </c>
      <c r="W24" s="15">
        <v>26.788</v>
      </c>
      <c r="X24" s="15">
        <v>27.504000000000001</v>
      </c>
      <c r="Y24" s="15">
        <v>40.31</v>
      </c>
      <c r="Z24" s="15">
        <v>14.675000000000001</v>
      </c>
      <c r="AA24" s="15">
        <v>39.807000000000002</v>
      </c>
      <c r="AB24" s="15">
        <v>45.628</v>
      </c>
      <c r="AC24" s="15">
        <v>63.645000000000003</v>
      </c>
      <c r="AD24" s="15">
        <v>14.991</v>
      </c>
      <c r="AE24" s="15">
        <v>12.895</v>
      </c>
      <c r="AF24" s="15">
        <v>12.195</v>
      </c>
      <c r="AG24" s="15">
        <v>25.26</v>
      </c>
      <c r="AH24" s="15">
        <v>13.321</v>
      </c>
      <c r="AI24" s="15">
        <v>21.640999999999998</v>
      </c>
      <c r="AJ24" s="15">
        <v>22.574000000000002</v>
      </c>
      <c r="AK24" s="15">
        <v>17.93</v>
      </c>
      <c r="AL24" s="15">
        <v>21.350999999999999</v>
      </c>
      <c r="AM24" s="15">
        <v>19.114000000000001</v>
      </c>
      <c r="AN24" s="15">
        <v>21.437000000000001</v>
      </c>
      <c r="AO24" s="15">
        <v>46.334000000000003</v>
      </c>
      <c r="AP24" s="15">
        <v>38.176000000000002</v>
      </c>
      <c r="AQ24" s="15">
        <v>43.442</v>
      </c>
      <c r="AR24" s="15">
        <v>40.488</v>
      </c>
      <c r="AS24" s="15">
        <v>45.674999999999997</v>
      </c>
      <c r="AT24" s="15">
        <v>57.537999999999997</v>
      </c>
      <c r="AU24" s="15">
        <v>55.692999999999998</v>
      </c>
      <c r="AV24" s="15">
        <v>53.148000000000003</v>
      </c>
      <c r="AW24" s="15">
        <v>67.662000000000006</v>
      </c>
      <c r="AX24" s="15">
        <v>41.64</v>
      </c>
      <c r="AY24" s="15">
        <v>53.415999999999997</v>
      </c>
      <c r="AZ24" s="15">
        <v>65.150999999999996</v>
      </c>
      <c r="BA24" s="15">
        <v>71.962999999999994</v>
      </c>
      <c r="BB24" s="15">
        <v>59.51</v>
      </c>
      <c r="BC24" s="15">
        <v>72.013999999999996</v>
      </c>
      <c r="BD24" s="15">
        <v>68.31</v>
      </c>
      <c r="BE24" s="15">
        <v>77.497</v>
      </c>
      <c r="BF24" s="15">
        <v>84.811999999999998</v>
      </c>
      <c r="BG24" s="15">
        <v>78.186999999999998</v>
      </c>
      <c r="BH24" s="15">
        <v>86.085999999999999</v>
      </c>
      <c r="BI24" s="15">
        <v>99.721999999999994</v>
      </c>
      <c r="BJ24" s="15">
        <v>79.56</v>
      </c>
      <c r="BK24" s="15">
        <v>102.41500000000001</v>
      </c>
      <c r="BL24" s="15">
        <v>153.15799999999999</v>
      </c>
      <c r="BM24" s="15">
        <v>151.23599999999999</v>
      </c>
      <c r="BN24" s="15">
        <v>146.90700000000001</v>
      </c>
      <c r="BO24" s="15">
        <v>182.69800000000001</v>
      </c>
      <c r="BP24" s="15">
        <v>241.696</v>
      </c>
      <c r="BQ24" s="15">
        <v>253.155</v>
      </c>
      <c r="BR24" s="15">
        <v>240.26900000000001</v>
      </c>
      <c r="BS24" s="15">
        <v>268.31099999999998</v>
      </c>
      <c r="BT24" s="15">
        <v>267.947</v>
      </c>
      <c r="BU24" s="15">
        <v>266.745</v>
      </c>
      <c r="BV24" s="15">
        <v>284.10000000000002</v>
      </c>
      <c r="BW24" s="15">
        <v>254.94300000000001</v>
      </c>
      <c r="BX24" s="15">
        <v>306.25799999999998</v>
      </c>
      <c r="BY24" s="15">
        <v>290.82499999999999</v>
      </c>
      <c r="BZ24" s="15">
        <v>263.51400000000001</v>
      </c>
      <c r="CA24" s="15">
        <v>274.79300000000001</v>
      </c>
      <c r="CB24" s="15">
        <v>297.02300000000002</v>
      </c>
      <c r="CC24" s="15">
        <v>418.91699999999997</v>
      </c>
      <c r="CD24" s="15"/>
    </row>
    <row r="25" spans="1:82" x14ac:dyDescent="0.2">
      <c r="A25" s="15" t="s">
        <v>134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>
        <v>18.167999999999999</v>
      </c>
      <c r="AA25" s="15"/>
      <c r="AB25" s="15"/>
      <c r="AC25" s="15"/>
      <c r="AD25" s="15">
        <v>22.773</v>
      </c>
      <c r="AE25" s="15">
        <v>17.702000000000002</v>
      </c>
      <c r="AF25" s="15">
        <v>17.704000000000001</v>
      </c>
      <c r="AG25" s="15">
        <v>17.66</v>
      </c>
      <c r="AH25" s="15">
        <v>35.113</v>
      </c>
      <c r="AI25" s="15">
        <v>29.416</v>
      </c>
      <c r="AJ25" s="15">
        <v>25.850999999999999</v>
      </c>
      <c r="AK25" s="15">
        <v>23.79</v>
      </c>
      <c r="AL25" s="15">
        <v>38.343000000000004</v>
      </c>
      <c r="AM25" s="15">
        <v>30.919</v>
      </c>
      <c r="AN25" s="15">
        <v>29.231999999999999</v>
      </c>
      <c r="AO25" s="15">
        <v>28.015999999999998</v>
      </c>
      <c r="AP25" s="15">
        <v>46.252000000000002</v>
      </c>
      <c r="AQ25" s="15">
        <v>39.225999999999999</v>
      </c>
      <c r="AR25" s="15">
        <v>36.148000000000003</v>
      </c>
      <c r="AS25" s="15">
        <v>35.122999999999998</v>
      </c>
      <c r="AT25" s="15">
        <v>57.735999999999997</v>
      </c>
      <c r="AU25" s="15">
        <v>50.387</v>
      </c>
      <c r="AV25" s="15">
        <v>46.180999999999997</v>
      </c>
      <c r="AW25" s="15">
        <v>44.173000000000002</v>
      </c>
      <c r="AX25" s="15">
        <v>70.453999999999994</v>
      </c>
      <c r="AY25" s="15">
        <v>59.398000000000003</v>
      </c>
      <c r="AZ25" s="15">
        <v>56.17</v>
      </c>
      <c r="BA25" s="15">
        <v>52.5</v>
      </c>
      <c r="BB25" s="15">
        <v>85.120999999999995</v>
      </c>
      <c r="BC25" s="15">
        <v>69.510000000000005</v>
      </c>
      <c r="BD25" s="15">
        <v>64.42</v>
      </c>
      <c r="BE25" s="15">
        <v>63.473999999999997</v>
      </c>
      <c r="BF25" s="15">
        <v>107.45699999999999</v>
      </c>
      <c r="BG25" s="15">
        <v>93.649000000000001</v>
      </c>
      <c r="BH25" s="15">
        <v>88.814999999999998</v>
      </c>
      <c r="BI25" s="15">
        <v>85.451999999999998</v>
      </c>
      <c r="BJ25" s="15">
        <v>120.413</v>
      </c>
      <c r="BK25" s="15">
        <v>133.06100000000001</v>
      </c>
      <c r="BL25" s="15">
        <v>106.425</v>
      </c>
      <c r="BM25" s="15">
        <v>104.76</v>
      </c>
      <c r="BN25" s="15">
        <v>155.84800000000001</v>
      </c>
      <c r="BO25" s="15">
        <v>141.149</v>
      </c>
      <c r="BP25" s="15">
        <v>137.02099999999999</v>
      </c>
      <c r="BQ25" s="15">
        <v>137.65600000000001</v>
      </c>
      <c r="BR25" s="15">
        <v>208.19499999999999</v>
      </c>
      <c r="BS25" s="15">
        <v>183.91</v>
      </c>
      <c r="BT25" s="15">
        <v>172.666</v>
      </c>
      <c r="BU25" s="15">
        <v>171.65899999999999</v>
      </c>
      <c r="BV25" s="15">
        <v>251.47800000000001</v>
      </c>
      <c r="BW25" s="15">
        <v>223.97</v>
      </c>
      <c r="BX25" s="15">
        <v>216.11600000000001</v>
      </c>
      <c r="BY25" s="15">
        <v>213.256</v>
      </c>
      <c r="BZ25" s="15">
        <v>306.47899999999998</v>
      </c>
      <c r="CA25" s="15">
        <v>268.29599999999999</v>
      </c>
      <c r="CB25" s="15">
        <v>250.75399999999999</v>
      </c>
      <c r="CC25" s="15">
        <v>238.327</v>
      </c>
      <c r="CD25" s="15"/>
    </row>
    <row r="26" spans="1:82" x14ac:dyDescent="0.2">
      <c r="A26" s="15" t="s">
        <v>135</v>
      </c>
      <c r="B26" s="15"/>
      <c r="C26" s="15"/>
      <c r="D26" s="15"/>
      <c r="E26" s="15"/>
      <c r="F26" s="15"/>
      <c r="G26" s="15"/>
      <c r="H26" s="15"/>
      <c r="I26" s="15"/>
      <c r="J26" s="15"/>
      <c r="K26" s="15">
        <v>1.4550000000000001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>
        <v>100</v>
      </c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</row>
    <row r="27" spans="1:82" x14ac:dyDescent="0.2">
      <c r="A27" s="15" t="s">
        <v>136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</row>
    <row r="28" spans="1:82" x14ac:dyDescent="0.2">
      <c r="A28" s="15" t="s">
        <v>137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>
        <v>127.18</v>
      </c>
      <c r="BH28" s="15">
        <v>130.18199999999999</v>
      </c>
      <c r="BI28" s="15">
        <v>131.38499999999999</v>
      </c>
      <c r="BJ28" s="15">
        <v>128.49700000000001</v>
      </c>
      <c r="BK28" s="15">
        <v>144.64599999999999</v>
      </c>
      <c r="BL28" s="15">
        <v>147.941</v>
      </c>
      <c r="BM28" s="15">
        <v>138.08199999999999</v>
      </c>
      <c r="BN28" s="15">
        <v>166.09100000000001</v>
      </c>
      <c r="BO28" s="15">
        <v>168.14500000000001</v>
      </c>
      <c r="BP28" s="15">
        <v>150.08699999999999</v>
      </c>
      <c r="BQ28" s="15">
        <v>175.44499999999999</v>
      </c>
      <c r="BR28" s="15">
        <v>188.99600000000001</v>
      </c>
      <c r="BS28" s="15">
        <v>178.273</v>
      </c>
      <c r="BT28" s="15">
        <v>196.25899999999999</v>
      </c>
      <c r="BU28" s="15">
        <v>188.11</v>
      </c>
      <c r="BV28" s="15">
        <v>207.97200000000001</v>
      </c>
      <c r="BW28" s="15">
        <v>210.506</v>
      </c>
      <c r="BX28" s="15">
        <v>216.83699999999999</v>
      </c>
      <c r="BY28" s="15">
        <v>217.13800000000001</v>
      </c>
      <c r="BZ28" s="15">
        <v>249.27</v>
      </c>
      <c r="CA28" s="15">
        <v>254.44300000000001</v>
      </c>
      <c r="CB28" s="15">
        <v>278.06700000000001</v>
      </c>
      <c r="CC28" s="15">
        <v>290.36799999999999</v>
      </c>
      <c r="CD28" s="15"/>
    </row>
    <row r="29" spans="1:82" x14ac:dyDescent="0.2">
      <c r="A29" s="15" t="s">
        <v>138</v>
      </c>
      <c r="B29" s="19"/>
      <c r="C29" s="19"/>
      <c r="D29" s="19"/>
      <c r="E29" s="19"/>
      <c r="F29" s="19">
        <v>3.3769999999999998</v>
      </c>
      <c r="G29" s="19"/>
      <c r="H29" s="19"/>
      <c r="I29" s="19"/>
      <c r="J29" s="19">
        <v>9.1780000000000008</v>
      </c>
      <c r="K29" s="19">
        <v>6.641</v>
      </c>
      <c r="L29" s="19">
        <v>8.6639999999999997</v>
      </c>
      <c r="M29" s="19">
        <v>2.4830000000000001</v>
      </c>
      <c r="N29" s="19">
        <v>15.509</v>
      </c>
      <c r="O29" s="19">
        <v>8.0679999999999996</v>
      </c>
      <c r="P29" s="19">
        <v>8.9719999999999995</v>
      </c>
      <c r="Q29" s="19">
        <v>25.959</v>
      </c>
      <c r="R29" s="19">
        <v>12.101000000000001</v>
      </c>
      <c r="S29" s="19">
        <v>6.9450000000000003</v>
      </c>
      <c r="T29" s="19">
        <v>7.2629999999999999</v>
      </c>
      <c r="U29" s="19">
        <v>6.81</v>
      </c>
      <c r="V29" s="19">
        <v>12.074999999999999</v>
      </c>
      <c r="W29" s="19">
        <v>10.029</v>
      </c>
      <c r="X29" s="19">
        <v>9.5150000000000006</v>
      </c>
      <c r="Y29" s="19">
        <v>9.173</v>
      </c>
      <c r="Z29" s="19">
        <v>22.957999999999998</v>
      </c>
      <c r="AA29" s="19">
        <v>15.773999999999999</v>
      </c>
      <c r="AB29" s="19">
        <v>14.885</v>
      </c>
      <c r="AC29" s="19">
        <v>12.829000000000001</v>
      </c>
      <c r="AD29" s="19">
        <v>29.678999999999998</v>
      </c>
      <c r="AE29" s="19">
        <v>20.858000000000001</v>
      </c>
      <c r="AF29" s="19">
        <v>27.402000000000001</v>
      </c>
      <c r="AG29" s="19">
        <v>29.709</v>
      </c>
      <c r="AH29" s="19">
        <v>35.74</v>
      </c>
      <c r="AI29" s="19">
        <v>27.184000000000001</v>
      </c>
      <c r="AJ29" s="19">
        <v>30.791</v>
      </c>
      <c r="AK29" s="19">
        <v>38.210999999999999</v>
      </c>
      <c r="AL29" s="19">
        <v>34.762999999999998</v>
      </c>
      <c r="AM29" s="19">
        <v>39.048999999999999</v>
      </c>
      <c r="AN29" s="19">
        <v>48.061</v>
      </c>
      <c r="AO29" s="19">
        <v>51.996000000000002</v>
      </c>
      <c r="AP29" s="19">
        <v>37.462000000000003</v>
      </c>
      <c r="AQ29" s="19">
        <v>44.713999999999999</v>
      </c>
      <c r="AR29" s="19">
        <v>52.777000000000001</v>
      </c>
      <c r="AS29" s="19">
        <v>65.022999999999996</v>
      </c>
      <c r="AT29" s="19">
        <v>51.606999999999999</v>
      </c>
      <c r="AU29" s="19">
        <v>41.988</v>
      </c>
      <c r="AV29" s="19">
        <v>46.59</v>
      </c>
      <c r="AW29" s="19">
        <v>59.783000000000001</v>
      </c>
      <c r="AX29" s="19">
        <v>64.578000000000003</v>
      </c>
      <c r="AY29" s="19">
        <v>46.472000000000001</v>
      </c>
      <c r="AZ29" s="19">
        <v>64.850999999999999</v>
      </c>
      <c r="BA29" s="19">
        <v>85.912000000000006</v>
      </c>
      <c r="BB29" s="19">
        <v>95.81</v>
      </c>
      <c r="BC29" s="19">
        <v>77.751999999999995</v>
      </c>
      <c r="BD29" s="19">
        <v>89.682000000000002</v>
      </c>
      <c r="BE29" s="19">
        <v>113.729</v>
      </c>
      <c r="BF29" s="19">
        <v>129.172</v>
      </c>
      <c r="BG29" s="19">
        <v>90.54</v>
      </c>
      <c r="BH29" s="19">
        <v>118.86499999999999</v>
      </c>
      <c r="BI29" s="19">
        <v>116.38500000000001</v>
      </c>
      <c r="BJ29" s="19">
        <v>168.14500000000001</v>
      </c>
      <c r="BK29" s="19">
        <v>134.22</v>
      </c>
      <c r="BL29" s="19">
        <v>138.56399999999999</v>
      </c>
      <c r="BM29" s="19">
        <v>154.03</v>
      </c>
      <c r="BN29" s="19">
        <v>218.483</v>
      </c>
      <c r="BO29" s="19">
        <v>249.40199999999999</v>
      </c>
      <c r="BP29" s="19">
        <v>216.18600000000001</v>
      </c>
      <c r="BQ29" s="19">
        <v>263.91500000000002</v>
      </c>
      <c r="BR29" s="19">
        <v>330.75400000000002</v>
      </c>
      <c r="BS29" s="19">
        <v>230.90100000000001</v>
      </c>
      <c r="BT29" s="19">
        <v>245.87</v>
      </c>
      <c r="BU29" s="19">
        <v>303.983</v>
      </c>
      <c r="BV29" s="19">
        <v>381.512</v>
      </c>
      <c r="BW29" s="19">
        <v>230.036</v>
      </c>
      <c r="BX29" s="19">
        <v>313.49400000000003</v>
      </c>
      <c r="BY29" s="19">
        <v>366.99099999999999</v>
      </c>
      <c r="BZ29" s="19">
        <v>448.37099999999998</v>
      </c>
      <c r="CA29" s="19">
        <v>262.46199999999999</v>
      </c>
      <c r="CB29" s="19">
        <v>292.81099999999998</v>
      </c>
      <c r="CC29" s="19">
        <v>358.22500000000002</v>
      </c>
      <c r="CD29" s="19"/>
    </row>
    <row r="30" spans="1:82" x14ac:dyDescent="0.2">
      <c r="A30" s="15" t="s">
        <v>139</v>
      </c>
      <c r="B30" s="15"/>
      <c r="C30" s="15"/>
      <c r="D30" s="15"/>
      <c r="E30" s="15"/>
      <c r="F30" s="15">
        <v>12.242000000000001</v>
      </c>
      <c r="G30" s="15"/>
      <c r="H30" s="15"/>
      <c r="I30" s="15"/>
      <c r="J30" s="15">
        <v>31.283999999999999</v>
      </c>
      <c r="K30" s="15">
        <v>21.367000000000001</v>
      </c>
      <c r="L30" s="15">
        <v>25.135000000000002</v>
      </c>
      <c r="M30" s="15">
        <v>35.941000000000003</v>
      </c>
      <c r="N30" s="15">
        <v>36.14</v>
      </c>
      <c r="O30" s="15">
        <v>30.201000000000001</v>
      </c>
      <c r="P30" s="15">
        <v>28.216000000000001</v>
      </c>
      <c r="Q30" s="15">
        <v>46.77</v>
      </c>
      <c r="R30" s="15">
        <v>45.335000000000001</v>
      </c>
      <c r="S30" s="15">
        <v>27.375</v>
      </c>
      <c r="T30" s="15">
        <v>35.268000000000001</v>
      </c>
      <c r="U30" s="15">
        <v>39.447000000000003</v>
      </c>
      <c r="V30" s="15">
        <v>58.677999999999997</v>
      </c>
      <c r="W30" s="15">
        <v>46.796999999999997</v>
      </c>
      <c r="X30" s="15">
        <v>46.713000000000001</v>
      </c>
      <c r="Y30" s="15">
        <v>64.275999999999996</v>
      </c>
      <c r="Z30" s="15">
        <v>85.364000000000004</v>
      </c>
      <c r="AA30" s="15">
        <v>58.99</v>
      </c>
      <c r="AB30" s="15">
        <v>64.957999999999998</v>
      </c>
      <c r="AC30" s="15">
        <v>82.513999999999996</v>
      </c>
      <c r="AD30" s="15">
        <v>103.43899999999999</v>
      </c>
      <c r="AE30" s="15">
        <v>70.834000000000003</v>
      </c>
      <c r="AF30" s="15">
        <v>74.975999999999999</v>
      </c>
      <c r="AG30" s="15">
        <v>91.19</v>
      </c>
      <c r="AH30" s="15">
        <v>133.357</v>
      </c>
      <c r="AI30" s="15">
        <v>92.325999999999993</v>
      </c>
      <c r="AJ30" s="15">
        <v>100.941</v>
      </c>
      <c r="AK30" s="15">
        <v>94.614000000000004</v>
      </c>
      <c r="AL30" s="15">
        <v>116.214</v>
      </c>
      <c r="AM30" s="15">
        <v>105.483</v>
      </c>
      <c r="AN30" s="15">
        <v>114.9</v>
      </c>
      <c r="AO30" s="15">
        <v>147.75</v>
      </c>
      <c r="AP30" s="15">
        <v>159.881</v>
      </c>
      <c r="AQ30" s="15">
        <v>143.482</v>
      </c>
      <c r="AR30" s="15">
        <v>148.108</v>
      </c>
      <c r="AS30" s="15">
        <v>208.328</v>
      </c>
      <c r="AT30" s="15">
        <v>225.50399999999999</v>
      </c>
      <c r="AU30" s="15">
        <v>202.428</v>
      </c>
      <c r="AV30" s="15">
        <v>197.43799999999999</v>
      </c>
      <c r="AW30" s="15">
        <v>212.708</v>
      </c>
      <c r="AX30" s="15">
        <v>241.99</v>
      </c>
      <c r="AY30" s="15">
        <v>205.97300000000001</v>
      </c>
      <c r="AZ30" s="15">
        <v>224.291</v>
      </c>
      <c r="BA30" s="15">
        <v>240.577</v>
      </c>
      <c r="BB30" s="15">
        <v>292.59800000000001</v>
      </c>
      <c r="BC30" s="15">
        <v>267.34100000000001</v>
      </c>
      <c r="BD30" s="15">
        <v>449.161</v>
      </c>
      <c r="BE30" s="15">
        <v>443.67099999999999</v>
      </c>
      <c r="BF30" s="15">
        <v>500.47699999999998</v>
      </c>
      <c r="BG30" s="15">
        <v>502.94200000000001</v>
      </c>
      <c r="BH30" s="15">
        <v>552.60900000000004</v>
      </c>
      <c r="BI30" s="15">
        <v>574.76900000000001</v>
      </c>
      <c r="BJ30" s="15">
        <v>620.41800000000001</v>
      </c>
      <c r="BK30" s="15">
        <v>631.49599999999998</v>
      </c>
      <c r="BL30" s="15">
        <v>763.30899999999997</v>
      </c>
      <c r="BM30" s="15">
        <v>730.87800000000004</v>
      </c>
      <c r="BN30" s="15">
        <v>883.178</v>
      </c>
      <c r="BO30" s="15">
        <v>964.81399999999996</v>
      </c>
      <c r="BP30" s="15">
        <v>981.35400000000004</v>
      </c>
      <c r="BQ30" s="15">
        <v>1118.02</v>
      </c>
      <c r="BR30" s="15">
        <v>1405.3340000000001</v>
      </c>
      <c r="BS30" s="15">
        <v>1206.8910000000001</v>
      </c>
      <c r="BT30" s="15">
        <v>1207.21</v>
      </c>
      <c r="BU30" s="15">
        <v>1322.835</v>
      </c>
      <c r="BV30" s="15">
        <v>1492.1980000000001</v>
      </c>
      <c r="BW30" s="15">
        <v>1256.771</v>
      </c>
      <c r="BX30" s="15">
        <v>1386.37</v>
      </c>
      <c r="BY30" s="15">
        <v>1448.114</v>
      </c>
      <c r="BZ30" s="15">
        <v>1631.261</v>
      </c>
      <c r="CA30" s="15">
        <v>1383.5709999999999</v>
      </c>
      <c r="CB30" s="15">
        <v>1468.6510000000001</v>
      </c>
      <c r="CC30" s="15">
        <v>1803.5329999999999</v>
      </c>
      <c r="CD30" s="15"/>
    </row>
    <row r="31" spans="1:82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</row>
    <row r="32" spans="1:82" x14ac:dyDescent="0.2">
      <c r="A32" s="15" t="s">
        <v>140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</row>
    <row r="33" spans="1:82" x14ac:dyDescent="0.2">
      <c r="A33" s="15" t="s">
        <v>141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>
        <v>537.75800000000004</v>
      </c>
      <c r="BH33" s="15">
        <v>568.31100000000004</v>
      </c>
      <c r="BI33" s="15">
        <v>563.92499999999995</v>
      </c>
      <c r="BJ33" s="15">
        <v>611.46400000000006</v>
      </c>
      <c r="BK33" s="15">
        <v>639.24199999999996</v>
      </c>
      <c r="BL33" s="15">
        <v>632.64599999999996</v>
      </c>
      <c r="BM33" s="15">
        <v>635.38599999999997</v>
      </c>
      <c r="BN33" s="15">
        <v>632.59</v>
      </c>
      <c r="BO33" s="15">
        <v>616.91700000000003</v>
      </c>
      <c r="BP33" s="15">
        <v>644.73400000000004</v>
      </c>
      <c r="BQ33" s="15">
        <v>684.46</v>
      </c>
      <c r="BR33" s="15">
        <v>692.05600000000004</v>
      </c>
      <c r="BS33" s="15">
        <v>726.27</v>
      </c>
      <c r="BT33" s="15">
        <v>757.86500000000001</v>
      </c>
      <c r="BU33" s="15">
        <v>850.37300000000005</v>
      </c>
      <c r="BV33" s="15">
        <v>862.36199999999997</v>
      </c>
      <c r="BW33" s="15">
        <v>888.58199999999999</v>
      </c>
      <c r="BX33" s="15">
        <v>976.73599999999999</v>
      </c>
      <c r="BY33" s="15">
        <v>950.95399999999995</v>
      </c>
      <c r="BZ33" s="15">
        <v>1154.0119999999999</v>
      </c>
      <c r="CA33" s="15">
        <v>1147.6310000000001</v>
      </c>
      <c r="CB33" s="15">
        <v>1180.8230000000001</v>
      </c>
      <c r="CC33" s="15">
        <v>1223.7329999999999</v>
      </c>
      <c r="CD33" s="15"/>
    </row>
    <row r="34" spans="1:82" x14ac:dyDescent="0.2">
      <c r="A34" s="15" t="s">
        <v>142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</row>
    <row r="35" spans="1:82" x14ac:dyDescent="0.2">
      <c r="A35" s="15" t="s">
        <v>134</v>
      </c>
      <c r="B35" s="15"/>
      <c r="C35" s="15"/>
      <c r="D35" s="15"/>
      <c r="E35" s="15"/>
      <c r="F35" s="15">
        <v>0.53700000000000003</v>
      </c>
      <c r="G35" s="15"/>
      <c r="H35" s="15"/>
      <c r="I35" s="15"/>
      <c r="J35" s="15">
        <v>0.38400000000000001</v>
      </c>
      <c r="K35" s="15">
        <v>0.26400000000000001</v>
      </c>
      <c r="L35" s="15">
        <v>0.183</v>
      </c>
      <c r="M35" s="15">
        <v>0.20599999999999999</v>
      </c>
      <c r="N35" s="15">
        <v>0.19700000000000001</v>
      </c>
      <c r="O35" s="15">
        <v>0.192</v>
      </c>
      <c r="P35" s="15">
        <v>9.7449999999999992</v>
      </c>
      <c r="Q35" s="15">
        <v>10.989000000000001</v>
      </c>
      <c r="R35" s="15">
        <v>0.158</v>
      </c>
      <c r="S35" s="15">
        <v>0.16500000000000001</v>
      </c>
      <c r="T35" s="15">
        <v>0.18099999999999999</v>
      </c>
      <c r="U35" s="15">
        <v>0.18099999999999999</v>
      </c>
      <c r="V35" s="15">
        <v>10.821999999999999</v>
      </c>
      <c r="W35" s="15">
        <v>2.1549999999999998</v>
      </c>
      <c r="X35" s="15">
        <v>5.2839999999999998</v>
      </c>
      <c r="Y35" s="15">
        <v>8.9209999999999994</v>
      </c>
      <c r="Z35" s="15">
        <v>13.129</v>
      </c>
      <c r="AA35" s="15"/>
      <c r="AB35" s="15">
        <v>14.359</v>
      </c>
      <c r="AC35" s="15">
        <v>15.237</v>
      </c>
      <c r="AD35" s="15">
        <v>15.302</v>
      </c>
      <c r="AE35" s="15">
        <v>15.694000000000001</v>
      </c>
      <c r="AF35" s="15">
        <v>16.437000000000001</v>
      </c>
      <c r="AG35" s="15">
        <v>16.655000000000001</v>
      </c>
      <c r="AH35" s="15">
        <v>16.785</v>
      </c>
      <c r="AI35" s="15">
        <v>17.125</v>
      </c>
      <c r="AJ35" s="15">
        <v>17.483000000000001</v>
      </c>
      <c r="AK35" s="15">
        <v>17.920999999999999</v>
      </c>
      <c r="AL35" s="15">
        <v>21.971</v>
      </c>
      <c r="AM35" s="15">
        <v>39.966999999999999</v>
      </c>
      <c r="AN35" s="15">
        <v>37.646999999999998</v>
      </c>
      <c r="AO35" s="15">
        <v>31.600999999999999</v>
      </c>
      <c r="AP35" s="15">
        <v>24.47</v>
      </c>
      <c r="AQ35" s="15">
        <v>25.036999999999999</v>
      </c>
      <c r="AR35" s="15">
        <v>25.878</v>
      </c>
      <c r="AS35" s="15">
        <v>28.672999999999998</v>
      </c>
      <c r="AT35" s="15">
        <v>36.481999999999999</v>
      </c>
      <c r="AU35" s="15">
        <v>38.677999999999997</v>
      </c>
      <c r="AV35" s="15">
        <v>38.143000000000001</v>
      </c>
      <c r="AW35" s="15">
        <v>37.633000000000003</v>
      </c>
      <c r="AX35" s="15">
        <v>33.909999999999997</v>
      </c>
      <c r="AY35" s="15">
        <v>33.496000000000002</v>
      </c>
      <c r="AZ35" s="15">
        <v>35.182000000000002</v>
      </c>
      <c r="BA35" s="15">
        <v>26.763000000000002</v>
      </c>
      <c r="BB35" s="15">
        <v>28.521999999999998</v>
      </c>
      <c r="BC35" s="15">
        <v>28.812000000000001</v>
      </c>
      <c r="BD35" s="15">
        <v>31.643000000000001</v>
      </c>
      <c r="BE35" s="15">
        <v>34.081000000000003</v>
      </c>
      <c r="BF35" s="15">
        <v>47.655000000000001</v>
      </c>
      <c r="BG35" s="15">
        <v>13.834</v>
      </c>
      <c r="BH35" s="15">
        <v>14.114000000000001</v>
      </c>
      <c r="BI35" s="15">
        <v>14.19</v>
      </c>
      <c r="BJ35" s="15">
        <v>43.432000000000002</v>
      </c>
      <c r="BK35" s="15">
        <v>40.764000000000003</v>
      </c>
      <c r="BL35" s="15">
        <v>46.901000000000003</v>
      </c>
      <c r="BM35" s="15">
        <v>47.198999999999998</v>
      </c>
      <c r="BN35" s="15">
        <v>58.755000000000003</v>
      </c>
      <c r="BO35" s="15">
        <v>60.807000000000002</v>
      </c>
      <c r="BP35" s="15">
        <v>60.01</v>
      </c>
      <c r="BQ35" s="15">
        <v>60.374000000000002</v>
      </c>
      <c r="BR35" s="15">
        <v>53.351999999999997</v>
      </c>
      <c r="BS35" s="15">
        <v>53.061</v>
      </c>
      <c r="BT35" s="15">
        <v>53.271000000000001</v>
      </c>
      <c r="BU35" s="15">
        <v>50.884</v>
      </c>
      <c r="BV35" s="15">
        <v>55.084000000000003</v>
      </c>
      <c r="BW35" s="15">
        <v>54.533000000000001</v>
      </c>
      <c r="BX35" s="15">
        <v>55.258000000000003</v>
      </c>
      <c r="BY35" s="15">
        <v>53.832999999999998</v>
      </c>
      <c r="BZ35" s="15">
        <v>29.521999999999998</v>
      </c>
      <c r="CA35" s="15">
        <v>29.15</v>
      </c>
      <c r="CB35" s="15">
        <v>28.876000000000001</v>
      </c>
      <c r="CC35" s="15">
        <v>33.231000000000002</v>
      </c>
      <c r="CD35" s="15"/>
    </row>
    <row r="36" spans="1:82" x14ac:dyDescent="0.2">
      <c r="A36" s="15" t="s">
        <v>143</v>
      </c>
      <c r="B36" s="19">
        <v>1.9039999999999999</v>
      </c>
      <c r="C36" s="19"/>
      <c r="D36" s="19"/>
      <c r="E36" s="19"/>
      <c r="F36" s="19">
        <v>1.073</v>
      </c>
      <c r="G36" s="19"/>
      <c r="H36" s="19"/>
      <c r="I36" s="19"/>
      <c r="J36" s="19">
        <v>2.6789999999999998</v>
      </c>
      <c r="K36" s="19">
        <v>2.3460000000000001</v>
      </c>
      <c r="L36" s="19">
        <v>5.21</v>
      </c>
      <c r="M36" s="19">
        <v>6.968</v>
      </c>
      <c r="N36" s="19">
        <v>6.7210000000000001</v>
      </c>
      <c r="O36" s="19">
        <v>7.0970000000000004</v>
      </c>
      <c r="P36" s="19"/>
      <c r="Q36" s="19"/>
      <c r="R36" s="19">
        <v>11.301</v>
      </c>
      <c r="S36" s="19">
        <v>11.976000000000001</v>
      </c>
      <c r="T36" s="19">
        <v>13.298</v>
      </c>
      <c r="U36" s="19">
        <v>14.541</v>
      </c>
      <c r="V36" s="19">
        <v>4.6500000000000004</v>
      </c>
      <c r="W36" s="19">
        <v>16.341999999999999</v>
      </c>
      <c r="X36" s="19">
        <v>18.385000000000002</v>
      </c>
      <c r="Y36" s="19">
        <v>19.102</v>
      </c>
      <c r="Z36" s="19">
        <v>6.516</v>
      </c>
      <c r="AA36" s="19">
        <v>21.609000000000002</v>
      </c>
      <c r="AB36" s="19">
        <v>7.4669999999999996</v>
      </c>
      <c r="AC36" s="19">
        <v>9.2289999999999992</v>
      </c>
      <c r="AD36" s="19">
        <v>9.7119999999999997</v>
      </c>
      <c r="AE36" s="19">
        <v>10.689</v>
      </c>
      <c r="AF36" s="19">
        <v>11.38</v>
      </c>
      <c r="AG36" s="19">
        <v>13.115</v>
      </c>
      <c r="AH36" s="19">
        <v>13.637</v>
      </c>
      <c r="AI36" s="19">
        <v>13.965</v>
      </c>
      <c r="AJ36" s="19">
        <v>16.41</v>
      </c>
      <c r="AK36" s="19">
        <v>19.259</v>
      </c>
      <c r="AL36" s="19">
        <v>17.521000000000001</v>
      </c>
      <c r="AM36" s="19">
        <v>17.126000000000001</v>
      </c>
      <c r="AN36" s="19">
        <v>18.706</v>
      </c>
      <c r="AO36" s="19">
        <v>19.875</v>
      </c>
      <c r="AP36" s="19">
        <v>22.294</v>
      </c>
      <c r="AQ36" s="19">
        <v>24.186</v>
      </c>
      <c r="AR36" s="19">
        <v>24.766999999999999</v>
      </c>
      <c r="AS36" s="19">
        <v>24.599</v>
      </c>
      <c r="AT36" s="19">
        <v>24.609000000000002</v>
      </c>
      <c r="AU36" s="19">
        <v>24.324000000000002</v>
      </c>
      <c r="AV36" s="19">
        <v>23.718</v>
      </c>
      <c r="AW36" s="19">
        <v>24.13</v>
      </c>
      <c r="AX36" s="19">
        <v>21.667999999999999</v>
      </c>
      <c r="AY36" s="19">
        <v>22.178000000000001</v>
      </c>
      <c r="AZ36" s="19">
        <v>29.640999999999998</v>
      </c>
      <c r="BA36" s="19">
        <v>31.832999999999998</v>
      </c>
      <c r="BB36" s="19">
        <v>80.403000000000006</v>
      </c>
      <c r="BC36" s="19">
        <v>79.317999999999998</v>
      </c>
      <c r="BD36" s="19">
        <v>80.138000000000005</v>
      </c>
      <c r="BE36" s="19">
        <v>96.501999999999995</v>
      </c>
      <c r="BF36" s="19">
        <v>90.603999999999999</v>
      </c>
      <c r="BG36" s="19">
        <v>41.765999999999998</v>
      </c>
      <c r="BH36" s="19">
        <v>52.331000000000003</v>
      </c>
      <c r="BI36" s="19">
        <v>53.524000000000001</v>
      </c>
      <c r="BJ36" s="19">
        <v>53.822000000000003</v>
      </c>
      <c r="BK36" s="19">
        <v>54.497</v>
      </c>
      <c r="BL36" s="19">
        <v>50.069000000000003</v>
      </c>
      <c r="BM36" s="19">
        <v>51.503999999999998</v>
      </c>
      <c r="BN36" s="19">
        <v>52.125999999999998</v>
      </c>
      <c r="BO36" s="19">
        <v>47.438000000000002</v>
      </c>
      <c r="BP36" s="19">
        <v>47.834000000000003</v>
      </c>
      <c r="BQ36" s="19">
        <v>50.698</v>
      </c>
      <c r="BR36" s="19">
        <v>51.69</v>
      </c>
      <c r="BS36" s="19">
        <v>42.94</v>
      </c>
      <c r="BT36" s="19">
        <v>44.567</v>
      </c>
      <c r="BU36" s="19">
        <v>46.14</v>
      </c>
      <c r="BV36" s="19">
        <v>48.594999999999999</v>
      </c>
      <c r="BW36" s="19">
        <v>51.582000000000001</v>
      </c>
      <c r="BX36" s="19">
        <v>40.612000000000997</v>
      </c>
      <c r="BY36" s="19">
        <v>43.514000000000003</v>
      </c>
      <c r="BZ36" s="19">
        <v>45.064999999999998</v>
      </c>
      <c r="CA36" s="19">
        <v>48.335000000000001</v>
      </c>
      <c r="CB36" s="19">
        <v>34.139999999998999</v>
      </c>
      <c r="CC36" s="19">
        <v>37.44</v>
      </c>
      <c r="CD36" s="19"/>
    </row>
    <row r="37" spans="1:82" x14ac:dyDescent="0.2">
      <c r="A37" s="17" t="s">
        <v>144</v>
      </c>
      <c r="B37" s="17">
        <v>1.9039999999999999</v>
      </c>
      <c r="C37" s="17"/>
      <c r="D37" s="17"/>
      <c r="E37" s="17"/>
      <c r="F37" s="17">
        <v>13.852</v>
      </c>
      <c r="G37" s="17"/>
      <c r="H37" s="17"/>
      <c r="I37" s="17"/>
      <c r="J37" s="17">
        <v>34.347000000000001</v>
      </c>
      <c r="K37" s="17">
        <v>23.977</v>
      </c>
      <c r="L37" s="17">
        <v>30.527999999999999</v>
      </c>
      <c r="M37" s="17">
        <v>43.115000000000002</v>
      </c>
      <c r="N37" s="17">
        <v>43.058</v>
      </c>
      <c r="O37" s="17">
        <v>37.49</v>
      </c>
      <c r="P37" s="17">
        <v>37.960999999999999</v>
      </c>
      <c r="Q37" s="17">
        <v>57.759</v>
      </c>
      <c r="R37" s="17">
        <v>56.793999999999997</v>
      </c>
      <c r="S37" s="17">
        <v>39.515999999999998</v>
      </c>
      <c r="T37" s="17">
        <v>48.747</v>
      </c>
      <c r="U37" s="17">
        <v>54.168999999999997</v>
      </c>
      <c r="V37" s="17">
        <v>74.150000000000006</v>
      </c>
      <c r="W37" s="17">
        <v>65.293999999999997</v>
      </c>
      <c r="X37" s="17">
        <v>70.382000000000005</v>
      </c>
      <c r="Y37" s="17">
        <v>92.299000000000007</v>
      </c>
      <c r="Z37" s="17">
        <v>105.009</v>
      </c>
      <c r="AA37" s="17">
        <v>80.599000000000004</v>
      </c>
      <c r="AB37" s="17">
        <v>86.784000000000006</v>
      </c>
      <c r="AC37" s="17">
        <v>106.98</v>
      </c>
      <c r="AD37" s="17">
        <v>128.453</v>
      </c>
      <c r="AE37" s="17">
        <v>97.216999999999999</v>
      </c>
      <c r="AF37" s="17">
        <v>102.79300000000001</v>
      </c>
      <c r="AG37" s="17">
        <v>120.96</v>
      </c>
      <c r="AH37" s="17">
        <v>163.779</v>
      </c>
      <c r="AI37" s="17">
        <v>123.416</v>
      </c>
      <c r="AJ37" s="17">
        <v>134.834</v>
      </c>
      <c r="AK37" s="17">
        <v>131.79400000000001</v>
      </c>
      <c r="AL37" s="17">
        <v>155.70599999999999</v>
      </c>
      <c r="AM37" s="17">
        <v>162.57599999999999</v>
      </c>
      <c r="AN37" s="17">
        <v>171.25299999999999</v>
      </c>
      <c r="AO37" s="17">
        <v>199.226</v>
      </c>
      <c r="AP37" s="17">
        <v>206.64500000000001</v>
      </c>
      <c r="AQ37" s="17">
        <v>192.70500000000001</v>
      </c>
      <c r="AR37" s="17">
        <v>198.75299999999999</v>
      </c>
      <c r="AS37" s="17">
        <v>261.60000000000002</v>
      </c>
      <c r="AT37" s="17">
        <v>286.59500000000003</v>
      </c>
      <c r="AU37" s="17">
        <v>265.43</v>
      </c>
      <c r="AV37" s="17">
        <v>259.29899999999998</v>
      </c>
      <c r="AW37" s="17">
        <v>274.471</v>
      </c>
      <c r="AX37" s="17">
        <v>297.56799999999998</v>
      </c>
      <c r="AY37" s="17">
        <v>261.64699999999999</v>
      </c>
      <c r="AZ37" s="17">
        <v>289.11399999999998</v>
      </c>
      <c r="BA37" s="17">
        <v>299.173</v>
      </c>
      <c r="BB37" s="17">
        <v>401.52300000000002</v>
      </c>
      <c r="BC37" s="17">
        <v>375.471</v>
      </c>
      <c r="BD37" s="17">
        <v>560.94200000000001</v>
      </c>
      <c r="BE37" s="17">
        <v>574.25400000000002</v>
      </c>
      <c r="BF37" s="17">
        <v>638.73599999999999</v>
      </c>
      <c r="BG37" s="17">
        <v>1096.3</v>
      </c>
      <c r="BH37" s="17">
        <v>1187.365</v>
      </c>
      <c r="BI37" s="17">
        <v>1206.4079999999999</v>
      </c>
      <c r="BJ37" s="17">
        <v>1329.136</v>
      </c>
      <c r="BK37" s="17">
        <v>1365.999</v>
      </c>
      <c r="BL37" s="17">
        <v>1492.925</v>
      </c>
      <c r="BM37" s="17">
        <v>1464.9670000000001</v>
      </c>
      <c r="BN37" s="17">
        <v>1626.6489999999999</v>
      </c>
      <c r="BO37" s="17">
        <v>1689.9760000000001</v>
      </c>
      <c r="BP37" s="17">
        <v>1733.932</v>
      </c>
      <c r="BQ37" s="17">
        <v>1913.5519999999999</v>
      </c>
      <c r="BR37" s="17">
        <v>2202.4319999999998</v>
      </c>
      <c r="BS37" s="17">
        <v>2029.162</v>
      </c>
      <c r="BT37" s="17">
        <v>2062.913</v>
      </c>
      <c r="BU37" s="17">
        <v>2270.232</v>
      </c>
      <c r="BV37" s="17">
        <v>2458.239</v>
      </c>
      <c r="BW37" s="17">
        <v>2251.4679999999998</v>
      </c>
      <c r="BX37" s="17">
        <v>2458.9760000000001</v>
      </c>
      <c r="BY37" s="17">
        <v>2496.415</v>
      </c>
      <c r="BZ37" s="17">
        <v>2859.86</v>
      </c>
      <c r="CA37" s="17">
        <v>2608.6869999999999</v>
      </c>
      <c r="CB37" s="17">
        <v>2712.49</v>
      </c>
      <c r="CC37" s="17">
        <v>3097.9369999999999</v>
      </c>
      <c r="CD37" s="17"/>
    </row>
    <row r="38" spans="1:82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</row>
    <row r="39" spans="1:82" x14ac:dyDescent="0.2">
      <c r="A39" s="17" t="s">
        <v>145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</row>
    <row r="40" spans="1:82" x14ac:dyDescent="0.2">
      <c r="A40" s="15" t="s">
        <v>146</v>
      </c>
      <c r="B40" s="15"/>
      <c r="C40" s="15"/>
      <c r="D40" s="15"/>
      <c r="E40" s="15"/>
      <c r="F40" s="15">
        <v>95.834999999999994</v>
      </c>
      <c r="G40" s="15"/>
      <c r="H40" s="15"/>
      <c r="I40" s="15"/>
      <c r="J40" s="15">
        <v>98.67</v>
      </c>
      <c r="K40" s="15">
        <v>100.518</v>
      </c>
      <c r="L40" s="15">
        <v>101.63800000000001</v>
      </c>
      <c r="M40" s="15">
        <v>134.947</v>
      </c>
      <c r="N40" s="15">
        <v>136.005</v>
      </c>
      <c r="O40" s="15">
        <v>138.23099999999999</v>
      </c>
      <c r="P40" s="15">
        <v>142.73400000000001</v>
      </c>
      <c r="Q40" s="15">
        <v>152.327</v>
      </c>
      <c r="R40" s="15">
        <v>155.96100000000001</v>
      </c>
      <c r="S40" s="15">
        <v>157.67699999999999</v>
      </c>
      <c r="T40" s="15">
        <v>146.91900000000001</v>
      </c>
      <c r="U40" s="15">
        <v>148.41300000000001</v>
      </c>
      <c r="V40" s="15">
        <v>158.92099999999999</v>
      </c>
      <c r="W40" s="15">
        <v>165.62700000000001</v>
      </c>
      <c r="X40" s="15">
        <v>168.61600000000001</v>
      </c>
      <c r="Y40" s="15">
        <v>172.214</v>
      </c>
      <c r="Z40" s="15">
        <v>179.87</v>
      </c>
      <c r="AA40" s="15">
        <v>190.751</v>
      </c>
      <c r="AB40" s="15">
        <v>197.02199999999999</v>
      </c>
      <c r="AC40" s="15">
        <v>202.07599999999999</v>
      </c>
      <c r="AD40" s="15">
        <v>205.55699999999999</v>
      </c>
      <c r="AE40" s="15">
        <v>218.25200000000001</v>
      </c>
      <c r="AF40" s="15">
        <v>224.06</v>
      </c>
      <c r="AG40" s="15">
        <v>211.19399999999999</v>
      </c>
      <c r="AH40" s="15">
        <v>221.37200000000001</v>
      </c>
      <c r="AI40" s="15">
        <v>221.3</v>
      </c>
      <c r="AJ40" s="15">
        <v>235.953</v>
      </c>
      <c r="AK40" s="15">
        <v>242.465</v>
      </c>
      <c r="AL40" s="15">
        <v>240.351</v>
      </c>
      <c r="AM40" s="15">
        <v>240.678</v>
      </c>
      <c r="AN40" s="15">
        <v>240.34299999999999</v>
      </c>
      <c r="AO40" s="15">
        <v>239.5</v>
      </c>
      <c r="AP40" s="15">
        <v>241.69499999999999</v>
      </c>
      <c r="AQ40" s="15">
        <v>245.136</v>
      </c>
      <c r="AR40" s="15">
        <v>249.078</v>
      </c>
      <c r="AS40" s="15">
        <v>246.81399999999999</v>
      </c>
      <c r="AT40" s="15">
        <v>245.53299999999999</v>
      </c>
      <c r="AU40" s="15">
        <v>250.79900000000001</v>
      </c>
      <c r="AV40" s="15">
        <v>257.70999999999998</v>
      </c>
      <c r="AW40" s="15">
        <v>262.44</v>
      </c>
      <c r="AX40" s="15">
        <v>266.62200000000001</v>
      </c>
      <c r="AY40" s="15">
        <v>267.36900000000003</v>
      </c>
      <c r="AZ40" s="15">
        <v>272.04300000000001</v>
      </c>
      <c r="BA40" s="15">
        <v>275.87099999999998</v>
      </c>
      <c r="BB40" s="15">
        <v>284.25299999999999</v>
      </c>
      <c r="BC40" s="15">
        <v>291.35199999999998</v>
      </c>
      <c r="BD40" s="15">
        <v>299.702</v>
      </c>
      <c r="BE40" s="15">
        <v>307.154</v>
      </c>
      <c r="BF40" s="15">
        <v>315.28500000000003</v>
      </c>
      <c r="BG40" s="15">
        <v>317.20400000000001</v>
      </c>
      <c r="BH40" s="15">
        <v>329.91500000000002</v>
      </c>
      <c r="BI40" s="15">
        <v>343.33499999999998</v>
      </c>
      <c r="BJ40" s="15">
        <v>355.541</v>
      </c>
      <c r="BK40" s="15">
        <v>334.20100000000002</v>
      </c>
      <c r="BL40" s="15">
        <v>358.41399999999999</v>
      </c>
      <c r="BM40" s="15">
        <v>374.35199999999998</v>
      </c>
      <c r="BN40" s="15">
        <v>388.66699999999997</v>
      </c>
      <c r="BO40" s="15">
        <v>364.74299999999999</v>
      </c>
      <c r="BP40" s="15">
        <v>381.73700000000002</v>
      </c>
      <c r="BQ40" s="15">
        <v>406.41300000000001</v>
      </c>
      <c r="BR40" s="15">
        <v>422.50700000000001</v>
      </c>
      <c r="BS40" s="15">
        <v>412.71300000000002</v>
      </c>
      <c r="BT40" s="15">
        <v>433.09199999999998</v>
      </c>
      <c r="BU40" s="15">
        <v>455.44400000000002</v>
      </c>
      <c r="BV40" s="15">
        <v>474.64499999999998</v>
      </c>
      <c r="BW40" s="15">
        <v>478.49599999999998</v>
      </c>
      <c r="BX40" s="15">
        <v>505.12700000000001</v>
      </c>
      <c r="BY40" s="15">
        <v>536.39</v>
      </c>
      <c r="BZ40" s="15">
        <v>575.36900000000003</v>
      </c>
      <c r="CA40" s="15">
        <v>570.28599999999994</v>
      </c>
      <c r="CB40" s="15">
        <v>589.15599999999995</v>
      </c>
      <c r="CC40" s="15">
        <v>610.40200000000004</v>
      </c>
      <c r="CD40" s="15"/>
    </row>
    <row r="41" spans="1:82" x14ac:dyDescent="0.2">
      <c r="A41" s="15" t="s">
        <v>147</v>
      </c>
      <c r="B41" s="15"/>
      <c r="C41" s="15"/>
      <c r="D41" s="15"/>
      <c r="E41" s="15"/>
      <c r="F41" s="15">
        <v>-68.343999999999994</v>
      </c>
      <c r="G41" s="15"/>
      <c r="H41" s="15"/>
      <c r="I41" s="15"/>
      <c r="J41" s="15">
        <v>-60.677</v>
      </c>
      <c r="K41" s="15">
        <v>-57.134999999999998</v>
      </c>
      <c r="L41" s="15">
        <v>-52.012999999999998</v>
      </c>
      <c r="M41" s="15">
        <v>-44.444000000000003</v>
      </c>
      <c r="N41" s="15">
        <v>-29.835000000000001</v>
      </c>
      <c r="O41" s="15">
        <v>-21.359000000000002</v>
      </c>
      <c r="P41" s="15">
        <v>-10.211</v>
      </c>
      <c r="Q41" s="15">
        <v>-11.16</v>
      </c>
      <c r="R41" s="15">
        <v>9.5280000000000005</v>
      </c>
      <c r="S41" s="15">
        <v>16.045999999999999</v>
      </c>
      <c r="T41" s="15">
        <v>25.29</v>
      </c>
      <c r="U41" s="15">
        <v>39.357999999999997</v>
      </c>
      <c r="V41" s="15">
        <v>67.808999999999997</v>
      </c>
      <c r="W41" s="15">
        <v>87.397000000000006</v>
      </c>
      <c r="X41" s="15">
        <v>109.18899999999999</v>
      </c>
      <c r="Y41" s="15">
        <v>134.88999999999999</v>
      </c>
      <c r="Z41" s="15">
        <v>189.65600000000001</v>
      </c>
      <c r="AA41" s="15">
        <v>223.02799999999999</v>
      </c>
      <c r="AB41" s="15">
        <v>261.40699999999998</v>
      </c>
      <c r="AC41" s="15">
        <v>300.20100000000002</v>
      </c>
      <c r="AD41" s="15">
        <v>373.71899999999999</v>
      </c>
      <c r="AE41" s="15">
        <v>420.36200000000002</v>
      </c>
      <c r="AF41" s="15">
        <v>477.584</v>
      </c>
      <c r="AG41" s="15">
        <v>534.9</v>
      </c>
      <c r="AH41" s="15">
        <v>644.27499999999998</v>
      </c>
      <c r="AI41" s="15">
        <v>691.55399999999997</v>
      </c>
      <c r="AJ41" s="15">
        <v>748.01800000000003</v>
      </c>
      <c r="AK41" s="15">
        <v>814.13</v>
      </c>
      <c r="AL41" s="15">
        <v>923.822</v>
      </c>
      <c r="AM41" s="15">
        <v>942.803</v>
      </c>
      <c r="AN41" s="15">
        <v>937.76700000000005</v>
      </c>
      <c r="AO41" s="15">
        <v>926.36900000000003</v>
      </c>
      <c r="AP41" s="15">
        <v>1020.619</v>
      </c>
      <c r="AQ41" s="15">
        <v>1050.0160000000001</v>
      </c>
      <c r="AR41" s="15">
        <v>1035.903</v>
      </c>
      <c r="AS41" s="15">
        <v>1003.331</v>
      </c>
      <c r="AT41" s="15">
        <v>1019.515</v>
      </c>
      <c r="AU41" s="15">
        <v>1049.43</v>
      </c>
      <c r="AV41" s="15">
        <v>1090.549</v>
      </c>
      <c r="AW41" s="15">
        <v>1158.8340000000001</v>
      </c>
      <c r="AX41" s="15">
        <v>1294.2139999999999</v>
      </c>
      <c r="AY41" s="15">
        <v>1312.9570000000001</v>
      </c>
      <c r="AZ41" s="15">
        <v>1285.559</v>
      </c>
      <c r="BA41" s="15">
        <v>1336.2159999999999</v>
      </c>
      <c r="BB41" s="15">
        <v>1455.002</v>
      </c>
      <c r="BC41" s="15">
        <v>1530.1469999999999</v>
      </c>
      <c r="BD41" s="15">
        <v>1224.0440000000001</v>
      </c>
      <c r="BE41" s="15">
        <v>1310.452</v>
      </c>
      <c r="BF41" s="15">
        <v>1346.89</v>
      </c>
      <c r="BG41" s="15">
        <v>1281.432</v>
      </c>
      <c r="BH41" s="15">
        <v>1404.866</v>
      </c>
      <c r="BI41" s="15">
        <v>1522.921</v>
      </c>
      <c r="BJ41" s="15">
        <v>1820.6369999999999</v>
      </c>
      <c r="BK41" s="15">
        <v>1786.1469999999999</v>
      </c>
      <c r="BL41" s="15">
        <v>1872.9480000000001</v>
      </c>
      <c r="BM41" s="15">
        <v>2016.5909999999999</v>
      </c>
      <c r="BN41" s="15">
        <v>2346.4279999999999</v>
      </c>
      <c r="BO41" s="15">
        <v>2408.0059999999999</v>
      </c>
      <c r="BP41" s="15">
        <v>2445.8449999999998</v>
      </c>
      <c r="BQ41" s="15">
        <v>2398.1860000000001</v>
      </c>
      <c r="BR41" s="15">
        <v>2512.84</v>
      </c>
      <c r="BS41" s="15">
        <v>2471.4319999999998</v>
      </c>
      <c r="BT41" s="15">
        <v>2636.377</v>
      </c>
      <c r="BU41" s="15">
        <v>2874.9549999999999</v>
      </c>
      <c r="BV41" s="15">
        <v>2926.127</v>
      </c>
      <c r="BW41" s="15">
        <v>3118.5839999999998</v>
      </c>
      <c r="BX41" s="15">
        <v>3267.5889999999999</v>
      </c>
      <c r="BY41" s="15">
        <v>3304.683</v>
      </c>
      <c r="BZ41" s="15">
        <v>3920.3620000000001</v>
      </c>
      <c r="CA41" s="15">
        <v>3944</v>
      </c>
      <c r="CB41" s="15">
        <v>3751.7130000000002</v>
      </c>
      <c r="CC41" s="15">
        <v>3694.547</v>
      </c>
      <c r="CD41" s="15"/>
    </row>
    <row r="42" spans="1:82" x14ac:dyDescent="0.2">
      <c r="A42" s="15" t="s">
        <v>148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</row>
    <row r="43" spans="1:82" x14ac:dyDescent="0.2">
      <c r="A43" s="15" t="s">
        <v>149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>
        <v>1</v>
      </c>
      <c r="R43" s="15">
        <v>1</v>
      </c>
      <c r="S43" s="15">
        <v>1</v>
      </c>
      <c r="T43" s="15">
        <v>1</v>
      </c>
      <c r="U43" s="15">
        <v>1</v>
      </c>
      <c r="V43" s="15">
        <v>1</v>
      </c>
      <c r="W43" s="15">
        <v>1</v>
      </c>
      <c r="X43" s="15">
        <v>1</v>
      </c>
      <c r="Y43" s="15">
        <v>1</v>
      </c>
      <c r="Z43" s="15">
        <v>1</v>
      </c>
      <c r="AA43" s="15">
        <v>1</v>
      </c>
      <c r="AB43" s="15">
        <v>1</v>
      </c>
      <c r="AC43" s="15">
        <v>1</v>
      </c>
      <c r="AD43" s="15">
        <v>1</v>
      </c>
      <c r="AE43" s="15">
        <v>1</v>
      </c>
      <c r="AF43" s="15">
        <v>1</v>
      </c>
      <c r="AG43" s="15">
        <v>1</v>
      </c>
      <c r="AH43" s="15">
        <v>1</v>
      </c>
      <c r="AI43" s="15">
        <v>1</v>
      </c>
      <c r="AJ43" s="15">
        <v>1</v>
      </c>
      <c r="AK43" s="15">
        <v>1</v>
      </c>
      <c r="AL43" s="15">
        <v>1</v>
      </c>
      <c r="AM43" s="15">
        <v>1</v>
      </c>
      <c r="AN43" s="15">
        <v>1</v>
      </c>
      <c r="AO43" s="15">
        <v>1</v>
      </c>
      <c r="AP43" s="15">
        <v>1</v>
      </c>
      <c r="AQ43" s="15">
        <v>1</v>
      </c>
      <c r="AR43" s="15">
        <v>1</v>
      </c>
      <c r="AS43" s="15">
        <v>1</v>
      </c>
      <c r="AT43" s="15">
        <v>1</v>
      </c>
      <c r="AU43" s="15">
        <v>1</v>
      </c>
      <c r="AV43" s="15">
        <v>1</v>
      </c>
      <c r="AW43" s="15">
        <v>1</v>
      </c>
      <c r="AX43" s="15">
        <v>1</v>
      </c>
      <c r="AY43" s="15">
        <v>1</v>
      </c>
      <c r="AZ43" s="15">
        <v>1</v>
      </c>
      <c r="BA43" s="15">
        <v>1</v>
      </c>
      <c r="BB43" s="15">
        <v>1</v>
      </c>
      <c r="BC43" s="15">
        <v>1</v>
      </c>
      <c r="BD43" s="15">
        <v>1</v>
      </c>
      <c r="BE43" s="15">
        <v>1</v>
      </c>
      <c r="BF43" s="15">
        <v>1</v>
      </c>
      <c r="BG43" s="15">
        <v>1</v>
      </c>
      <c r="BH43" s="15">
        <v>1</v>
      </c>
      <c r="BI43" s="15">
        <v>1</v>
      </c>
      <c r="BJ43" s="15">
        <v>1</v>
      </c>
      <c r="BK43" s="15">
        <v>1</v>
      </c>
      <c r="BL43" s="15">
        <v>1</v>
      </c>
      <c r="BM43" s="15">
        <v>1</v>
      </c>
      <c r="BN43" s="15">
        <v>1</v>
      </c>
      <c r="BO43" s="15">
        <v>1</v>
      </c>
      <c r="BP43" s="15">
        <v>1</v>
      </c>
      <c r="BQ43" s="15">
        <v>1</v>
      </c>
      <c r="BR43" s="15">
        <v>1</v>
      </c>
      <c r="BS43" s="15">
        <v>1</v>
      </c>
      <c r="BT43" s="15">
        <v>1</v>
      </c>
      <c r="BU43" s="15">
        <v>1</v>
      </c>
      <c r="BV43" s="15">
        <v>1</v>
      </c>
      <c r="BW43" s="15">
        <v>1</v>
      </c>
      <c r="BX43" s="15">
        <v>1</v>
      </c>
      <c r="BY43" s="15">
        <v>1</v>
      </c>
      <c r="BZ43" s="15">
        <v>1</v>
      </c>
      <c r="CA43" s="15">
        <v>1</v>
      </c>
      <c r="CB43" s="15">
        <v>1</v>
      </c>
      <c r="CC43" s="15">
        <v>1</v>
      </c>
      <c r="CD43" s="15"/>
    </row>
    <row r="44" spans="1:82" x14ac:dyDescent="0.2">
      <c r="A44" s="15" t="s">
        <v>150</v>
      </c>
      <c r="B44" s="15"/>
      <c r="C44" s="15"/>
      <c r="D44" s="15"/>
      <c r="E44" s="15"/>
      <c r="F44" s="15">
        <v>2E-3</v>
      </c>
      <c r="G44" s="15"/>
      <c r="H44" s="15"/>
      <c r="I44" s="15"/>
      <c r="J44" s="15"/>
      <c r="K44" s="15">
        <v>2E-3</v>
      </c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</row>
    <row r="45" spans="1:82" x14ac:dyDescent="0.2">
      <c r="A45" s="15" t="s">
        <v>151</v>
      </c>
      <c r="B45" s="15"/>
      <c r="C45" s="15"/>
      <c r="D45" s="15"/>
      <c r="E45" s="15"/>
      <c r="F45" s="15">
        <v>0.55900000000000005</v>
      </c>
      <c r="G45" s="15"/>
      <c r="H45" s="15"/>
      <c r="I45" s="15"/>
      <c r="J45" s="15">
        <v>-1.0569999999999999</v>
      </c>
      <c r="K45" s="15">
        <v>1.1060000000000001</v>
      </c>
      <c r="L45" s="15">
        <v>2.399</v>
      </c>
      <c r="M45" s="15">
        <v>6.617</v>
      </c>
      <c r="N45" s="15">
        <v>5.3970000000000002</v>
      </c>
      <c r="O45" s="15">
        <v>4.2370000000000001</v>
      </c>
      <c r="P45" s="15">
        <v>3.5129999999999999</v>
      </c>
      <c r="Q45" s="15">
        <v>-1.41</v>
      </c>
      <c r="R45" s="15">
        <v>-11.151</v>
      </c>
      <c r="S45" s="15">
        <v>-5.96</v>
      </c>
      <c r="T45" s="15">
        <v>4.3620000000000001</v>
      </c>
      <c r="U45" s="15">
        <v>4.319</v>
      </c>
      <c r="V45" s="15">
        <v>5.867</v>
      </c>
      <c r="W45" s="15">
        <v>14.257999999999999</v>
      </c>
      <c r="X45" s="15">
        <v>11.032</v>
      </c>
      <c r="Y45" s="15">
        <v>14.516999999999999</v>
      </c>
      <c r="Z45" s="15">
        <v>20.329000000000001</v>
      </c>
      <c r="AA45" s="15">
        <v>37.494</v>
      </c>
      <c r="AB45" s="15">
        <v>36.415999999999997</v>
      </c>
      <c r="AC45" s="15">
        <v>21.831</v>
      </c>
      <c r="AD45" s="15">
        <v>21.548999999999999</v>
      </c>
      <c r="AE45" s="15">
        <v>29.094000000000001</v>
      </c>
      <c r="AF45" s="15">
        <v>18.527000000000001</v>
      </c>
      <c r="AG45" s="15">
        <v>21.167999999999999</v>
      </c>
      <c r="AH45" s="15">
        <v>21.09</v>
      </c>
      <c r="AI45" s="15">
        <v>16.643000000000001</v>
      </c>
      <c r="AJ45" s="15">
        <v>-5.258</v>
      </c>
      <c r="AK45" s="15">
        <v>-14.411</v>
      </c>
      <c r="AL45" s="15">
        <v>-68.067999999999998</v>
      </c>
      <c r="AM45" s="15">
        <v>-55.677999999999997</v>
      </c>
      <c r="AN45" s="15">
        <v>-52.014000000000003</v>
      </c>
      <c r="AO45" s="15">
        <v>-81.27</v>
      </c>
      <c r="AP45" s="15">
        <v>-173.40700000000001</v>
      </c>
      <c r="AQ45" s="15">
        <v>-150.80099999999999</v>
      </c>
      <c r="AR45" s="15">
        <v>-190.16900000000001</v>
      </c>
      <c r="AS45" s="15">
        <v>-190.834</v>
      </c>
      <c r="AT45" s="15">
        <v>-238.203</v>
      </c>
      <c r="AU45" s="15">
        <v>-164.64099999999999</v>
      </c>
      <c r="AV45" s="15">
        <v>-192.69300000000001</v>
      </c>
      <c r="AW45" s="15">
        <v>-217.441</v>
      </c>
      <c r="AX45" s="15">
        <v>-201.5</v>
      </c>
      <c r="AY45" s="15">
        <v>-233.27500000000001</v>
      </c>
      <c r="AZ45" s="15">
        <v>-160.42099999999999</v>
      </c>
      <c r="BA45" s="15">
        <v>-191.43899999999999</v>
      </c>
      <c r="BB45" s="15">
        <v>-142.923</v>
      </c>
      <c r="BC45" s="15">
        <v>-185.89500000000001</v>
      </c>
      <c r="BD45" s="15">
        <v>-204.14400000000001</v>
      </c>
      <c r="BE45" s="15">
        <v>-211.46199999999999</v>
      </c>
      <c r="BF45" s="15">
        <v>-216.80799999999999</v>
      </c>
      <c r="BG45" s="15">
        <v>-232.53100000000001</v>
      </c>
      <c r="BH45" s="15">
        <v>-228.017</v>
      </c>
      <c r="BI45" s="15">
        <v>-218.137</v>
      </c>
      <c r="BJ45" s="15">
        <v>-224.58099999999999</v>
      </c>
      <c r="BK45" s="15">
        <v>-285.185</v>
      </c>
      <c r="BL45" s="15">
        <v>-230.88499999999999</v>
      </c>
      <c r="BM45" s="15">
        <v>-228.61600000000001</v>
      </c>
      <c r="BN45" s="15">
        <v>-177.155</v>
      </c>
      <c r="BO45" s="15">
        <v>-133.51900000000001</v>
      </c>
      <c r="BP45" s="15">
        <v>-157.03899999999999</v>
      </c>
      <c r="BQ45" s="15">
        <v>-146.76499999999999</v>
      </c>
      <c r="BR45" s="15">
        <v>-195.917</v>
      </c>
      <c r="BS45" s="15">
        <v>-216.709</v>
      </c>
      <c r="BT45" s="15">
        <v>-212.28299999999999</v>
      </c>
      <c r="BU45" s="15">
        <v>-291.80700000000002</v>
      </c>
      <c r="BV45" s="15">
        <v>-252.584</v>
      </c>
      <c r="BW45" s="15">
        <v>-277.61399999999998</v>
      </c>
      <c r="BX45" s="15">
        <v>-239.84200000000001</v>
      </c>
      <c r="BY45" s="15">
        <v>-315.83</v>
      </c>
      <c r="BZ45" s="15">
        <v>-264.25599999999997</v>
      </c>
      <c r="CA45" s="15">
        <v>-295.08</v>
      </c>
      <c r="CB45" s="15">
        <v>-309.81700000000001</v>
      </c>
      <c r="CC45" s="15">
        <v>-319.80200000000002</v>
      </c>
      <c r="CD45" s="15"/>
    </row>
    <row r="46" spans="1:82" x14ac:dyDescent="0.2">
      <c r="A46" s="15" t="s">
        <v>152</v>
      </c>
      <c r="B46" s="15"/>
      <c r="C46" s="15"/>
      <c r="D46" s="15"/>
      <c r="E46" s="15"/>
      <c r="F46" s="15">
        <v>0.01</v>
      </c>
      <c r="G46" s="15"/>
      <c r="H46" s="15"/>
      <c r="I46" s="15"/>
      <c r="J46" s="15">
        <v>0.56799999999999995</v>
      </c>
      <c r="K46" s="15">
        <v>0.56699999999999995</v>
      </c>
      <c r="L46" s="15">
        <v>0.503</v>
      </c>
      <c r="M46" s="15">
        <v>0.47499999999999998</v>
      </c>
      <c r="N46" s="15"/>
      <c r="O46" s="15">
        <v>0.25700000000000001</v>
      </c>
      <c r="P46" s="15"/>
      <c r="Q46" s="15"/>
      <c r="R46" s="15"/>
      <c r="S46" s="15"/>
      <c r="T46" s="15"/>
      <c r="U46" s="15"/>
      <c r="V46" s="15"/>
      <c r="W46" s="15"/>
      <c r="X46" s="15">
        <v>3.96</v>
      </c>
      <c r="Y46" s="15">
        <v>4.524</v>
      </c>
      <c r="Z46" s="15">
        <v>3.9039999999999999</v>
      </c>
      <c r="AA46" s="15">
        <v>4.048</v>
      </c>
      <c r="AB46" s="15">
        <v>4.2880000000000003</v>
      </c>
      <c r="AC46" s="15">
        <v>4.4349999999999996</v>
      </c>
      <c r="AD46" s="15">
        <v>4.8049999999999997</v>
      </c>
      <c r="AE46" s="15">
        <v>5.1360000000000001</v>
      </c>
      <c r="AF46" s="15">
        <v>5.6159999999999997</v>
      </c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</row>
    <row r="47" spans="1:82" x14ac:dyDescent="0.2">
      <c r="A47" s="15" t="s">
        <v>153</v>
      </c>
      <c r="B47" s="19">
        <v>0.41899999999999998</v>
      </c>
      <c r="C47" s="19"/>
      <c r="D47" s="19"/>
      <c r="E47" s="19"/>
      <c r="F47" s="19">
        <v>7.1054273576010003E-15</v>
      </c>
      <c r="G47" s="19"/>
      <c r="H47" s="19"/>
      <c r="I47" s="19"/>
      <c r="J47" s="19">
        <v>0.442</v>
      </c>
      <c r="K47" s="19">
        <v>-7.1054273576010003E-15</v>
      </c>
      <c r="L47" s="19">
        <v>0.44299999999999001</v>
      </c>
      <c r="M47" s="19">
        <v>0.46600000000001002</v>
      </c>
      <c r="N47" s="19">
        <v>0.46700000000001002</v>
      </c>
      <c r="O47" s="19">
        <v>0.46800000000000003</v>
      </c>
      <c r="P47" s="19">
        <v>0.47200000000001002</v>
      </c>
      <c r="Q47" s="19">
        <v>-0.49700000000000999</v>
      </c>
      <c r="R47" s="19">
        <v>-0.49500000000003003</v>
      </c>
      <c r="S47" s="19">
        <v>-0.49299999999997002</v>
      </c>
      <c r="T47" s="19">
        <v>-0.49200000000001998</v>
      </c>
      <c r="U47" s="19">
        <v>-0.49100000000000998</v>
      </c>
      <c r="V47" s="19">
        <v>-0.48899999999998001</v>
      </c>
      <c r="W47" s="19">
        <v>-0.48600000000005</v>
      </c>
      <c r="X47" s="19">
        <v>-0.48299999999995002</v>
      </c>
      <c r="Y47" s="19">
        <v>-0.47199999999997999</v>
      </c>
      <c r="Z47" s="19">
        <v>-0.46600000000001002</v>
      </c>
      <c r="AA47" s="19">
        <v>-0.46000000000003999</v>
      </c>
      <c r="AB47" s="19">
        <v>-0.45599999999995999</v>
      </c>
      <c r="AC47" s="19">
        <v>-0.45299999999996998</v>
      </c>
      <c r="AD47" s="19">
        <v>-0.44899999999984003</v>
      </c>
      <c r="AE47" s="19">
        <v>-0.44200000000001</v>
      </c>
      <c r="AF47" s="19">
        <v>-0.44200000000001</v>
      </c>
      <c r="AG47" s="19">
        <v>-0.44099999999992001</v>
      </c>
      <c r="AH47" s="19">
        <v>-0.43800000000009998</v>
      </c>
      <c r="AI47" s="19">
        <v>-0.43700000000013001</v>
      </c>
      <c r="AJ47" s="19">
        <v>-0.42499999999994997</v>
      </c>
      <c r="AK47" s="19">
        <v>-0.42399999999998</v>
      </c>
      <c r="AL47" s="19">
        <v>-0.42299999999999999</v>
      </c>
      <c r="AM47" s="19">
        <v>-0.42199999999979998</v>
      </c>
      <c r="AN47" s="19">
        <v>-0.42900000000008998</v>
      </c>
      <c r="AO47" s="19">
        <v>-0.33800000000018998</v>
      </c>
      <c r="AP47" s="19">
        <v>-0.33899999999994002</v>
      </c>
      <c r="AQ47" s="19">
        <v>-0.34000000000015002</v>
      </c>
      <c r="AR47" s="19">
        <v>-0.34400000000004999</v>
      </c>
      <c r="AS47" s="19">
        <v>-0.35200000000009002</v>
      </c>
      <c r="AT47" s="19">
        <v>-0.36300000000006</v>
      </c>
      <c r="AU47" s="19">
        <v>-0.36300000000027999</v>
      </c>
      <c r="AV47" s="19">
        <v>-0.36400000000003002</v>
      </c>
      <c r="AW47" s="19">
        <v>-0.36400000000003002</v>
      </c>
      <c r="AX47" s="19">
        <v>-0.36300000000006</v>
      </c>
      <c r="AY47" s="19">
        <v>-0.36400000000003002</v>
      </c>
      <c r="AZ47" s="19">
        <v>-0.37200000000007</v>
      </c>
      <c r="BA47" s="19">
        <v>-0.37199999999962002</v>
      </c>
      <c r="BB47" s="19">
        <v>-0.37199999999984001</v>
      </c>
      <c r="BC47" s="19">
        <v>-0.36999999999988997</v>
      </c>
      <c r="BD47" s="19">
        <v>-0.38700000000016999</v>
      </c>
      <c r="BE47" s="19">
        <v>-0.38699999999994</v>
      </c>
      <c r="BF47" s="19">
        <v>-0.39200000000028001</v>
      </c>
      <c r="BG47" s="19">
        <v>-0.38499999999999002</v>
      </c>
      <c r="BH47" s="19">
        <v>-0.38499999999999002</v>
      </c>
      <c r="BI47" s="19">
        <v>-0.38300000000003998</v>
      </c>
      <c r="BJ47" s="19">
        <v>-0.37899999999991002</v>
      </c>
      <c r="BK47" s="19">
        <v>-0.37599999999998002</v>
      </c>
      <c r="BL47" s="19">
        <v>-0.375</v>
      </c>
      <c r="BM47" s="19">
        <v>-0.37399999999979999</v>
      </c>
      <c r="BN47" s="19">
        <v>-0.37399999999979999</v>
      </c>
      <c r="BO47" s="19">
        <v>-0.375</v>
      </c>
      <c r="BP47" s="19">
        <v>-0.37699999999950001</v>
      </c>
      <c r="BQ47" s="19">
        <v>-0.37900000000035999</v>
      </c>
      <c r="BR47" s="19">
        <v>-0.38400000000047002</v>
      </c>
      <c r="BS47" s="19">
        <v>-0.38599999999996998</v>
      </c>
      <c r="BT47" s="19">
        <v>-0.38800000000036999</v>
      </c>
      <c r="BU47" s="19">
        <v>-0.38799999999992002</v>
      </c>
      <c r="BV47" s="19">
        <v>-0.38900000000012003</v>
      </c>
      <c r="BW47" s="19">
        <v>-0.38999999999987001</v>
      </c>
      <c r="BX47" s="19">
        <v>-0.39199999999982998</v>
      </c>
      <c r="BY47" s="19">
        <v>-0.39399999999978003</v>
      </c>
      <c r="BZ47" s="19">
        <v>-0.39400000000023</v>
      </c>
      <c r="CA47" s="19">
        <v>-0.39800000000014002</v>
      </c>
      <c r="CB47" s="19">
        <v>-0.40700000000015002</v>
      </c>
      <c r="CC47" s="19">
        <v>-0.41499999999996001</v>
      </c>
      <c r="CD47" s="19"/>
    </row>
    <row r="48" spans="1:82" x14ac:dyDescent="0.2">
      <c r="A48" s="17" t="s">
        <v>154</v>
      </c>
      <c r="B48" s="17">
        <v>0.41899999999999998</v>
      </c>
      <c r="C48" s="17"/>
      <c r="D48" s="17"/>
      <c r="E48" s="17"/>
      <c r="F48" s="17">
        <v>28.062000000000001</v>
      </c>
      <c r="G48" s="17"/>
      <c r="H48" s="17"/>
      <c r="I48" s="17"/>
      <c r="J48" s="17">
        <v>37.945999999999998</v>
      </c>
      <c r="K48" s="17">
        <v>45.058</v>
      </c>
      <c r="L48" s="17">
        <v>52.97</v>
      </c>
      <c r="M48" s="17">
        <v>98.061000000000007</v>
      </c>
      <c r="N48" s="17">
        <v>112.03400000000001</v>
      </c>
      <c r="O48" s="17">
        <v>121.834</v>
      </c>
      <c r="P48" s="17">
        <v>136.50800000000001</v>
      </c>
      <c r="Q48" s="17">
        <v>140.26</v>
      </c>
      <c r="R48" s="17">
        <v>154.84299999999999</v>
      </c>
      <c r="S48" s="17">
        <v>168.27</v>
      </c>
      <c r="T48" s="17">
        <v>177.07900000000001</v>
      </c>
      <c r="U48" s="17">
        <v>192.59899999999999</v>
      </c>
      <c r="V48" s="17">
        <v>233.108</v>
      </c>
      <c r="W48" s="17">
        <v>267.79599999999999</v>
      </c>
      <c r="X48" s="17">
        <v>293.31400000000002</v>
      </c>
      <c r="Y48" s="17">
        <v>326.673</v>
      </c>
      <c r="Z48" s="17">
        <v>394.29300000000001</v>
      </c>
      <c r="AA48" s="17">
        <v>455.86099999999999</v>
      </c>
      <c r="AB48" s="17">
        <v>499.67700000000002</v>
      </c>
      <c r="AC48" s="17">
        <v>529.09</v>
      </c>
      <c r="AD48" s="17">
        <v>606.18100000000004</v>
      </c>
      <c r="AE48" s="17">
        <v>673.40200000000004</v>
      </c>
      <c r="AF48" s="17">
        <v>726.34500000000003</v>
      </c>
      <c r="AG48" s="17">
        <v>767.82100000000003</v>
      </c>
      <c r="AH48" s="17">
        <v>887.29899999999998</v>
      </c>
      <c r="AI48" s="17">
        <v>930.06</v>
      </c>
      <c r="AJ48" s="17">
        <v>979.28800000000001</v>
      </c>
      <c r="AK48" s="17">
        <v>1042.76</v>
      </c>
      <c r="AL48" s="17">
        <v>1096.682</v>
      </c>
      <c r="AM48" s="17">
        <v>1128.3810000000001</v>
      </c>
      <c r="AN48" s="17">
        <v>1126.6669999999999</v>
      </c>
      <c r="AO48" s="17">
        <v>1085.261</v>
      </c>
      <c r="AP48" s="17">
        <v>1089.568</v>
      </c>
      <c r="AQ48" s="17">
        <v>1145.011</v>
      </c>
      <c r="AR48" s="17">
        <v>1095.4680000000001</v>
      </c>
      <c r="AS48" s="17">
        <v>1059.9590000000001</v>
      </c>
      <c r="AT48" s="17">
        <v>1027.482</v>
      </c>
      <c r="AU48" s="17">
        <v>1136.2249999999999</v>
      </c>
      <c r="AV48" s="17">
        <v>1156.202</v>
      </c>
      <c r="AW48" s="17">
        <v>1204.4690000000001</v>
      </c>
      <c r="AX48" s="17">
        <v>1359.973</v>
      </c>
      <c r="AY48" s="17">
        <v>1347.6869999999999</v>
      </c>
      <c r="AZ48" s="17">
        <v>1397.809</v>
      </c>
      <c r="BA48" s="17">
        <v>1421.2760000000001</v>
      </c>
      <c r="BB48" s="17">
        <v>1596.96</v>
      </c>
      <c r="BC48" s="17">
        <v>1636.2339999999999</v>
      </c>
      <c r="BD48" s="17">
        <v>1320.2149999999999</v>
      </c>
      <c r="BE48" s="17">
        <v>1406.7570000000001</v>
      </c>
      <c r="BF48" s="17">
        <v>1445.9749999999999</v>
      </c>
      <c r="BG48" s="17">
        <v>1366.72</v>
      </c>
      <c r="BH48" s="17">
        <v>1507.3789999999999</v>
      </c>
      <c r="BI48" s="17">
        <v>1648.7360000000001</v>
      </c>
      <c r="BJ48" s="17">
        <v>1952.2180000000001</v>
      </c>
      <c r="BK48" s="17">
        <v>1835.787</v>
      </c>
      <c r="BL48" s="17">
        <v>2001.1020000000001</v>
      </c>
      <c r="BM48" s="17">
        <v>2162.953</v>
      </c>
      <c r="BN48" s="17">
        <v>2558.5659999999998</v>
      </c>
      <c r="BO48" s="17">
        <v>2639.855</v>
      </c>
      <c r="BP48" s="17">
        <v>2671.1660000000002</v>
      </c>
      <c r="BQ48" s="17">
        <v>2658.4549999999999</v>
      </c>
      <c r="BR48" s="17">
        <v>2740.0459999999998</v>
      </c>
      <c r="BS48" s="17">
        <v>2668.05</v>
      </c>
      <c r="BT48" s="17">
        <v>2857.7979999999998</v>
      </c>
      <c r="BU48" s="17">
        <v>3039.2040000000002</v>
      </c>
      <c r="BV48" s="17">
        <v>3148.799</v>
      </c>
      <c r="BW48" s="17">
        <v>3320.076</v>
      </c>
      <c r="BX48" s="17">
        <v>3533.482</v>
      </c>
      <c r="BY48" s="17">
        <v>3525.8490000000002</v>
      </c>
      <c r="BZ48" s="17">
        <v>4232.0810000000001</v>
      </c>
      <c r="CA48" s="17">
        <v>4219.808</v>
      </c>
      <c r="CB48" s="17">
        <v>4031.645</v>
      </c>
      <c r="CC48" s="17">
        <v>3985.732</v>
      </c>
      <c r="CD48" s="17"/>
    </row>
    <row r="49" spans="1:82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</row>
    <row r="50" spans="1:82" ht="17" thickBot="1" x14ac:dyDescent="0.25">
      <c r="A50" s="17" t="s">
        <v>155</v>
      </c>
      <c r="B50" s="20">
        <v>2.323</v>
      </c>
      <c r="C50" s="20"/>
      <c r="D50" s="20"/>
      <c r="E50" s="20"/>
      <c r="F50" s="20">
        <v>41.914000000000001</v>
      </c>
      <c r="G50" s="20"/>
      <c r="H50" s="20"/>
      <c r="I50" s="20"/>
      <c r="J50" s="20">
        <v>72.293000000000006</v>
      </c>
      <c r="K50" s="20">
        <v>69.034999999999997</v>
      </c>
      <c r="L50" s="20">
        <v>83.498000000000005</v>
      </c>
      <c r="M50" s="20">
        <v>141.17599999999999</v>
      </c>
      <c r="N50" s="20">
        <v>155.09200000000001</v>
      </c>
      <c r="O50" s="20">
        <v>159.32400000000001</v>
      </c>
      <c r="P50" s="20">
        <v>174.46899999999999</v>
      </c>
      <c r="Q50" s="20">
        <v>198.01900000000001</v>
      </c>
      <c r="R50" s="20">
        <v>211.637</v>
      </c>
      <c r="S50" s="20">
        <v>207.786</v>
      </c>
      <c r="T50" s="20">
        <v>225.82599999999999</v>
      </c>
      <c r="U50" s="20">
        <v>246.768</v>
      </c>
      <c r="V50" s="20">
        <v>307.25799999999998</v>
      </c>
      <c r="W50" s="20">
        <v>333.09</v>
      </c>
      <c r="X50" s="20">
        <v>363.69600000000003</v>
      </c>
      <c r="Y50" s="20">
        <v>418.97199999999998</v>
      </c>
      <c r="Z50" s="20">
        <v>499.30200000000002</v>
      </c>
      <c r="AA50" s="20">
        <v>536.46</v>
      </c>
      <c r="AB50" s="20">
        <v>586.46100000000001</v>
      </c>
      <c r="AC50" s="20">
        <v>636.07000000000005</v>
      </c>
      <c r="AD50" s="20">
        <v>734.63400000000001</v>
      </c>
      <c r="AE50" s="20">
        <v>770.61900000000003</v>
      </c>
      <c r="AF50" s="20">
        <v>829.13800000000003</v>
      </c>
      <c r="AG50" s="20">
        <v>888.78099999999995</v>
      </c>
      <c r="AH50" s="20">
        <v>1051.078</v>
      </c>
      <c r="AI50" s="20">
        <v>1053.4760000000001</v>
      </c>
      <c r="AJ50" s="20">
        <v>1114.1220000000001</v>
      </c>
      <c r="AK50" s="20">
        <v>1174.5540000000001</v>
      </c>
      <c r="AL50" s="20">
        <v>1252.3879999999999</v>
      </c>
      <c r="AM50" s="20">
        <v>1290.9570000000001</v>
      </c>
      <c r="AN50" s="20">
        <v>1297.92</v>
      </c>
      <c r="AO50" s="20">
        <v>1284.4870000000001</v>
      </c>
      <c r="AP50" s="20">
        <v>1296.213</v>
      </c>
      <c r="AQ50" s="20">
        <v>1337.7159999999999</v>
      </c>
      <c r="AR50" s="20">
        <v>1294.221</v>
      </c>
      <c r="AS50" s="20">
        <v>1321.559</v>
      </c>
      <c r="AT50" s="20">
        <v>1314.077</v>
      </c>
      <c r="AU50" s="20">
        <v>1401.655</v>
      </c>
      <c r="AV50" s="20">
        <v>1415.501</v>
      </c>
      <c r="AW50" s="20">
        <v>1478.94</v>
      </c>
      <c r="AX50" s="20">
        <v>1657.5409999999999</v>
      </c>
      <c r="AY50" s="20">
        <v>1609.3340000000001</v>
      </c>
      <c r="AZ50" s="20">
        <v>1686.923</v>
      </c>
      <c r="BA50" s="20">
        <v>1720.4490000000001</v>
      </c>
      <c r="BB50" s="20">
        <v>1998.4829999999999</v>
      </c>
      <c r="BC50" s="20">
        <v>2011.7049999999999</v>
      </c>
      <c r="BD50" s="20">
        <v>1881.1569999999999</v>
      </c>
      <c r="BE50" s="20">
        <v>1981.011</v>
      </c>
      <c r="BF50" s="20">
        <v>2084.7109999999998</v>
      </c>
      <c r="BG50" s="20">
        <v>2463.02</v>
      </c>
      <c r="BH50" s="20">
        <v>2694.7440000000001</v>
      </c>
      <c r="BI50" s="20">
        <v>2855.1439999999998</v>
      </c>
      <c r="BJ50" s="20">
        <v>3281.3539999999998</v>
      </c>
      <c r="BK50" s="20">
        <v>3201.7860000000001</v>
      </c>
      <c r="BL50" s="20">
        <v>3494.027</v>
      </c>
      <c r="BM50" s="20">
        <v>3627.92</v>
      </c>
      <c r="BN50" s="20">
        <v>4185.2150000000001</v>
      </c>
      <c r="BO50" s="20">
        <v>4329.8310000000001</v>
      </c>
      <c r="BP50" s="20">
        <v>4405.098</v>
      </c>
      <c r="BQ50" s="20">
        <v>4572.0069999999996</v>
      </c>
      <c r="BR50" s="20">
        <v>4942.4780000000001</v>
      </c>
      <c r="BS50" s="20">
        <v>4697.2120000000004</v>
      </c>
      <c r="BT50" s="20">
        <v>4920.7110000000002</v>
      </c>
      <c r="BU50" s="20">
        <v>5309.4359999999997</v>
      </c>
      <c r="BV50" s="20">
        <v>5607.0379999999996</v>
      </c>
      <c r="BW50" s="20">
        <v>5571.5439999999999</v>
      </c>
      <c r="BX50" s="20">
        <v>5992.4579999999996</v>
      </c>
      <c r="BY50" s="20">
        <v>6022.2640000000001</v>
      </c>
      <c r="BZ50" s="20">
        <v>7091.9409999999998</v>
      </c>
      <c r="CA50" s="20">
        <v>6828.4949999999999</v>
      </c>
      <c r="CB50" s="20">
        <v>6744.1350000000002</v>
      </c>
      <c r="CC50" s="20">
        <v>7083.6689999999999</v>
      </c>
      <c r="CD50" s="20"/>
    </row>
    <row r="51" spans="1:82" ht="17" thickTop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</row>
    <row r="52" spans="1:82" x14ac:dyDescent="0.2">
      <c r="A52" s="17" t="s">
        <v>156</v>
      </c>
      <c r="B52" s="15">
        <v>67.691000000000003</v>
      </c>
      <c r="C52" s="15">
        <v>89.549000000000007</v>
      </c>
      <c r="D52" s="15">
        <v>89.549000000000007</v>
      </c>
      <c r="E52" s="15">
        <v>89.549000000000007</v>
      </c>
      <c r="F52" s="15">
        <v>89.549000000000007</v>
      </c>
      <c r="G52" s="15">
        <v>89.549000000000007</v>
      </c>
      <c r="H52" s="15">
        <v>89.549000000000007</v>
      </c>
      <c r="I52" s="15">
        <v>89.549000000000007</v>
      </c>
      <c r="J52" s="15">
        <v>88.602000000000004</v>
      </c>
      <c r="K52" s="15">
        <v>88.602000000000004</v>
      </c>
      <c r="L52" s="15">
        <v>88.602000000000004</v>
      </c>
      <c r="M52" s="15">
        <v>93.183999999999997</v>
      </c>
      <c r="N52" s="15">
        <v>93.468999999999994</v>
      </c>
      <c r="O52" s="15">
        <v>93.561000000000007</v>
      </c>
      <c r="P52" s="15">
        <v>94.519000000000005</v>
      </c>
      <c r="Q52" s="15">
        <v>100.596</v>
      </c>
      <c r="R52" s="15">
        <v>101.309</v>
      </c>
      <c r="S52" s="15">
        <v>101.309</v>
      </c>
      <c r="T52" s="15">
        <v>101.658</v>
      </c>
      <c r="U52" s="15">
        <v>101.816</v>
      </c>
      <c r="V52" s="15">
        <v>102.252</v>
      </c>
      <c r="W52" s="15">
        <v>102.86199999999999</v>
      </c>
      <c r="X52" s="15">
        <v>103.446</v>
      </c>
      <c r="Y52" s="15">
        <v>123.84</v>
      </c>
      <c r="Z52" s="15">
        <v>124.574</v>
      </c>
      <c r="AA52" s="15">
        <v>125.56</v>
      </c>
      <c r="AB52" s="15">
        <v>143.298</v>
      </c>
      <c r="AC52" s="15">
        <v>143.48400000000001</v>
      </c>
      <c r="AD52" s="15">
        <v>143.547</v>
      </c>
      <c r="AE52" s="15">
        <v>143.91900000000001</v>
      </c>
      <c r="AF52" s="15">
        <v>144.012</v>
      </c>
      <c r="AG52" s="15">
        <v>144.15600000000001</v>
      </c>
      <c r="AH52" s="15">
        <v>144.43600000000001</v>
      </c>
      <c r="AI52" s="15">
        <v>144.55099999999999</v>
      </c>
      <c r="AJ52" s="15">
        <v>145.03899999999999</v>
      </c>
      <c r="AK52" s="15">
        <v>145.20599999999999</v>
      </c>
      <c r="AL52" s="15">
        <v>145.297</v>
      </c>
      <c r="AM52" s="15">
        <v>145.44200000000001</v>
      </c>
      <c r="AN52" s="15">
        <v>144.12299999999999</v>
      </c>
      <c r="AO52" s="15">
        <v>142.31100000000001</v>
      </c>
      <c r="AP52" s="15">
        <v>141.94499999999999</v>
      </c>
      <c r="AQ52" s="15">
        <v>141.81100000000001</v>
      </c>
      <c r="AR52" s="15">
        <v>140.93700000000001</v>
      </c>
      <c r="AS52" s="15">
        <v>139.38499999999999</v>
      </c>
      <c r="AT52" s="15">
        <v>137.286</v>
      </c>
      <c r="AU52" s="15">
        <v>137.16300000000001</v>
      </c>
      <c r="AV52" s="15">
        <v>137.042</v>
      </c>
      <c r="AW52" s="15">
        <v>137.08000000000001</v>
      </c>
      <c r="AX52" s="15">
        <v>137.08500000000001</v>
      </c>
      <c r="AY52" s="15">
        <v>136.91200000000001</v>
      </c>
      <c r="AZ52" s="15">
        <v>135.47800000000001</v>
      </c>
      <c r="BA52" s="15">
        <v>135.37299999999999</v>
      </c>
      <c r="BB52" s="15">
        <v>125.65</v>
      </c>
      <c r="BC52" s="15">
        <v>135.68700000000001</v>
      </c>
      <c r="BD52" s="15">
        <v>132.43199999999999</v>
      </c>
      <c r="BE52" s="15">
        <v>132.44300000000001</v>
      </c>
      <c r="BF52" s="15">
        <v>129.27000000000001</v>
      </c>
      <c r="BG52" s="15">
        <v>130.28100000000001</v>
      </c>
      <c r="BH52" s="15">
        <v>130.30199999999999</v>
      </c>
      <c r="BI52" s="15">
        <v>130.29599999999999</v>
      </c>
      <c r="BJ52" s="15">
        <v>130.34899999999999</v>
      </c>
      <c r="BK52" s="15">
        <v>124.717</v>
      </c>
      <c r="BL52" s="15">
        <v>130.31</v>
      </c>
      <c r="BM52" s="15">
        <v>130.33699999999999</v>
      </c>
      <c r="BN52" s="15">
        <v>130.35300000000001</v>
      </c>
      <c r="BO52" s="15">
        <v>130.27199999999999</v>
      </c>
      <c r="BP52" s="15">
        <v>129.84700000000001</v>
      </c>
      <c r="BQ52" s="15">
        <v>129.33799999999999</v>
      </c>
      <c r="BR52" s="15">
        <v>128.5</v>
      </c>
      <c r="BS52" s="15">
        <v>127.935</v>
      </c>
      <c r="BT52" s="15">
        <v>127.53700000000001</v>
      </c>
      <c r="BU52" s="15">
        <v>127.521</v>
      </c>
      <c r="BV52" s="15">
        <v>127.321</v>
      </c>
      <c r="BW52" s="15">
        <v>127.215</v>
      </c>
      <c r="BX52" s="15">
        <v>126.729</v>
      </c>
      <c r="BY52" s="15">
        <v>126.238</v>
      </c>
      <c r="BZ52" s="15">
        <v>126.22199999999999</v>
      </c>
      <c r="CA52" s="15">
        <v>125.586</v>
      </c>
      <c r="CB52" s="15">
        <v>123.726</v>
      </c>
      <c r="CC52" s="15">
        <v>122.777</v>
      </c>
      <c r="CD52" s="15"/>
    </row>
    <row r="53" spans="1:82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</row>
    <row r="54" spans="1:82" x14ac:dyDescent="0.2">
      <c r="A54" s="17" t="s">
        <v>157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</row>
    <row r="55" spans="1:82" x14ac:dyDescent="0.2">
      <c r="A55" s="15" t="s">
        <v>158</v>
      </c>
      <c r="B55" s="21">
        <f t="shared" ref="B55:BM55" si="0">B48</f>
        <v>0.41899999999999998</v>
      </c>
      <c r="C55" s="21">
        <f t="shared" si="0"/>
        <v>0</v>
      </c>
      <c r="D55" s="21">
        <f t="shared" si="0"/>
        <v>0</v>
      </c>
      <c r="E55" s="21">
        <f t="shared" si="0"/>
        <v>0</v>
      </c>
      <c r="F55" s="21">
        <f t="shared" si="0"/>
        <v>28.062000000000001</v>
      </c>
      <c r="G55" s="21">
        <f t="shared" si="0"/>
        <v>0</v>
      </c>
      <c r="H55" s="21">
        <f t="shared" si="0"/>
        <v>0</v>
      </c>
      <c r="I55" s="21">
        <f t="shared" si="0"/>
        <v>0</v>
      </c>
      <c r="J55" s="21">
        <f t="shared" si="0"/>
        <v>37.945999999999998</v>
      </c>
      <c r="K55" s="21">
        <f t="shared" si="0"/>
        <v>45.058</v>
      </c>
      <c r="L55" s="21">
        <f t="shared" si="0"/>
        <v>52.97</v>
      </c>
      <c r="M55" s="21">
        <f t="shared" si="0"/>
        <v>98.061000000000007</v>
      </c>
      <c r="N55" s="21">
        <f t="shared" si="0"/>
        <v>112.03400000000001</v>
      </c>
      <c r="O55" s="21">
        <f t="shared" si="0"/>
        <v>121.834</v>
      </c>
      <c r="P55" s="21">
        <f t="shared" si="0"/>
        <v>136.50800000000001</v>
      </c>
      <c r="Q55" s="21">
        <f t="shared" si="0"/>
        <v>140.26</v>
      </c>
      <c r="R55" s="21">
        <f t="shared" si="0"/>
        <v>154.84299999999999</v>
      </c>
      <c r="S55" s="21">
        <f t="shared" si="0"/>
        <v>168.27</v>
      </c>
      <c r="T55" s="21">
        <f t="shared" si="0"/>
        <v>177.07900000000001</v>
      </c>
      <c r="U55" s="21">
        <f t="shared" si="0"/>
        <v>192.59899999999999</v>
      </c>
      <c r="V55" s="21">
        <f t="shared" si="0"/>
        <v>233.108</v>
      </c>
      <c r="W55" s="21">
        <f t="shared" si="0"/>
        <v>267.79599999999999</v>
      </c>
      <c r="X55" s="21">
        <f t="shared" si="0"/>
        <v>293.31400000000002</v>
      </c>
      <c r="Y55" s="21">
        <f t="shared" si="0"/>
        <v>326.673</v>
      </c>
      <c r="Z55" s="21">
        <f t="shared" si="0"/>
        <v>394.29300000000001</v>
      </c>
      <c r="AA55" s="21">
        <f t="shared" si="0"/>
        <v>455.86099999999999</v>
      </c>
      <c r="AB55" s="21">
        <f t="shared" si="0"/>
        <v>499.67700000000002</v>
      </c>
      <c r="AC55" s="21">
        <f t="shared" si="0"/>
        <v>529.09</v>
      </c>
      <c r="AD55" s="21">
        <f t="shared" si="0"/>
        <v>606.18100000000004</v>
      </c>
      <c r="AE55" s="21">
        <f t="shared" si="0"/>
        <v>673.40200000000004</v>
      </c>
      <c r="AF55" s="21">
        <f t="shared" si="0"/>
        <v>726.34500000000003</v>
      </c>
      <c r="AG55" s="21">
        <f t="shared" si="0"/>
        <v>767.82100000000003</v>
      </c>
      <c r="AH55" s="21">
        <f t="shared" si="0"/>
        <v>887.29899999999998</v>
      </c>
      <c r="AI55" s="21">
        <f t="shared" si="0"/>
        <v>930.06</v>
      </c>
      <c r="AJ55" s="21">
        <f t="shared" si="0"/>
        <v>979.28800000000001</v>
      </c>
      <c r="AK55" s="21">
        <f t="shared" si="0"/>
        <v>1042.76</v>
      </c>
      <c r="AL55" s="21">
        <f t="shared" si="0"/>
        <v>1096.682</v>
      </c>
      <c r="AM55" s="21">
        <f t="shared" si="0"/>
        <v>1128.3810000000001</v>
      </c>
      <c r="AN55" s="21">
        <f t="shared" si="0"/>
        <v>1126.6669999999999</v>
      </c>
      <c r="AO55" s="21">
        <f t="shared" si="0"/>
        <v>1085.261</v>
      </c>
      <c r="AP55" s="21">
        <f t="shared" si="0"/>
        <v>1089.568</v>
      </c>
      <c r="AQ55" s="21">
        <f t="shared" si="0"/>
        <v>1145.011</v>
      </c>
      <c r="AR55" s="21">
        <f t="shared" si="0"/>
        <v>1095.4680000000001</v>
      </c>
      <c r="AS55" s="21">
        <f t="shared" si="0"/>
        <v>1059.9590000000001</v>
      </c>
      <c r="AT55" s="21">
        <f t="shared" si="0"/>
        <v>1027.482</v>
      </c>
      <c r="AU55" s="21">
        <f t="shared" si="0"/>
        <v>1136.2249999999999</v>
      </c>
      <c r="AV55" s="21">
        <f t="shared" si="0"/>
        <v>1156.202</v>
      </c>
      <c r="AW55" s="21">
        <f t="shared" si="0"/>
        <v>1204.4690000000001</v>
      </c>
      <c r="AX55" s="21">
        <f t="shared" si="0"/>
        <v>1359.973</v>
      </c>
      <c r="AY55" s="21">
        <f t="shared" si="0"/>
        <v>1347.6869999999999</v>
      </c>
      <c r="AZ55" s="21">
        <f t="shared" si="0"/>
        <v>1397.809</v>
      </c>
      <c r="BA55" s="21">
        <f t="shared" si="0"/>
        <v>1421.2760000000001</v>
      </c>
      <c r="BB55" s="21">
        <f t="shared" si="0"/>
        <v>1596.96</v>
      </c>
      <c r="BC55" s="21">
        <f t="shared" si="0"/>
        <v>1636.2339999999999</v>
      </c>
      <c r="BD55" s="21">
        <f t="shared" si="0"/>
        <v>1320.2149999999999</v>
      </c>
      <c r="BE55" s="21">
        <f t="shared" si="0"/>
        <v>1406.7570000000001</v>
      </c>
      <c r="BF55" s="21">
        <f t="shared" si="0"/>
        <v>1445.9749999999999</v>
      </c>
      <c r="BG55" s="21">
        <f t="shared" si="0"/>
        <v>1366.72</v>
      </c>
      <c r="BH55" s="21">
        <f t="shared" si="0"/>
        <v>1507.3789999999999</v>
      </c>
      <c r="BI55" s="21">
        <f t="shared" si="0"/>
        <v>1648.7360000000001</v>
      </c>
      <c r="BJ55" s="21">
        <f t="shared" si="0"/>
        <v>1952.2180000000001</v>
      </c>
      <c r="BK55" s="21">
        <f t="shared" si="0"/>
        <v>1835.787</v>
      </c>
      <c r="BL55" s="21">
        <f t="shared" si="0"/>
        <v>2001.1020000000001</v>
      </c>
      <c r="BM55" s="21">
        <f t="shared" si="0"/>
        <v>2162.953</v>
      </c>
      <c r="BN55" s="21">
        <f t="shared" ref="BN55:CD55" si="1">BN48</f>
        <v>2558.5659999999998</v>
      </c>
      <c r="BO55" s="21">
        <f t="shared" si="1"/>
        <v>2639.855</v>
      </c>
      <c r="BP55" s="21">
        <f t="shared" si="1"/>
        <v>2671.1660000000002</v>
      </c>
      <c r="BQ55" s="21">
        <f t="shared" si="1"/>
        <v>2658.4549999999999</v>
      </c>
      <c r="BR55" s="21">
        <f t="shared" si="1"/>
        <v>2740.0459999999998</v>
      </c>
      <c r="BS55" s="21">
        <f t="shared" si="1"/>
        <v>2668.05</v>
      </c>
      <c r="BT55" s="21">
        <f t="shared" si="1"/>
        <v>2857.7979999999998</v>
      </c>
      <c r="BU55" s="21">
        <f t="shared" si="1"/>
        <v>3039.2040000000002</v>
      </c>
      <c r="BV55" s="21">
        <f t="shared" si="1"/>
        <v>3148.799</v>
      </c>
      <c r="BW55" s="21">
        <f t="shared" si="1"/>
        <v>3320.076</v>
      </c>
      <c r="BX55" s="21">
        <f t="shared" si="1"/>
        <v>3533.482</v>
      </c>
      <c r="BY55" s="21">
        <f t="shared" si="1"/>
        <v>3525.8490000000002</v>
      </c>
      <c r="BZ55" s="21">
        <f t="shared" si="1"/>
        <v>4232.0810000000001</v>
      </c>
      <c r="CA55" s="21">
        <f t="shared" si="1"/>
        <v>4219.808</v>
      </c>
      <c r="CB55" s="21">
        <f t="shared" si="1"/>
        <v>4031.645</v>
      </c>
      <c r="CC55" s="21">
        <f t="shared" si="1"/>
        <v>3985.732</v>
      </c>
      <c r="CD55" s="21">
        <f t="shared" si="1"/>
        <v>0</v>
      </c>
    </row>
    <row r="56" spans="1:82" x14ac:dyDescent="0.2">
      <c r="A56" s="15" t="s">
        <v>159</v>
      </c>
      <c r="B56" s="21">
        <f t="shared" ref="B56:BM56" si="2">B32+B33</f>
        <v>0</v>
      </c>
      <c r="C56" s="21">
        <f t="shared" si="2"/>
        <v>0</v>
      </c>
      <c r="D56" s="21">
        <f t="shared" si="2"/>
        <v>0</v>
      </c>
      <c r="E56" s="21">
        <f t="shared" si="2"/>
        <v>0</v>
      </c>
      <c r="F56" s="21">
        <f t="shared" si="2"/>
        <v>0</v>
      </c>
      <c r="G56" s="21">
        <f t="shared" si="2"/>
        <v>0</v>
      </c>
      <c r="H56" s="21">
        <f t="shared" si="2"/>
        <v>0</v>
      </c>
      <c r="I56" s="21">
        <f t="shared" si="2"/>
        <v>0</v>
      </c>
      <c r="J56" s="21">
        <f t="shared" si="2"/>
        <v>0</v>
      </c>
      <c r="K56" s="21">
        <f t="shared" si="2"/>
        <v>0</v>
      </c>
      <c r="L56" s="21">
        <f t="shared" si="2"/>
        <v>0</v>
      </c>
      <c r="M56" s="21">
        <f t="shared" si="2"/>
        <v>0</v>
      </c>
      <c r="N56" s="21">
        <f t="shared" si="2"/>
        <v>0</v>
      </c>
      <c r="O56" s="21">
        <f t="shared" si="2"/>
        <v>0</v>
      </c>
      <c r="P56" s="21">
        <f t="shared" si="2"/>
        <v>0</v>
      </c>
      <c r="Q56" s="21">
        <f t="shared" si="2"/>
        <v>0</v>
      </c>
      <c r="R56" s="21">
        <f t="shared" si="2"/>
        <v>0</v>
      </c>
      <c r="S56" s="21">
        <f t="shared" si="2"/>
        <v>0</v>
      </c>
      <c r="T56" s="21">
        <f t="shared" si="2"/>
        <v>0</v>
      </c>
      <c r="U56" s="21">
        <f t="shared" si="2"/>
        <v>0</v>
      </c>
      <c r="V56" s="21">
        <f t="shared" si="2"/>
        <v>0</v>
      </c>
      <c r="W56" s="21">
        <f t="shared" si="2"/>
        <v>0</v>
      </c>
      <c r="X56" s="21">
        <f t="shared" si="2"/>
        <v>0</v>
      </c>
      <c r="Y56" s="21">
        <f t="shared" si="2"/>
        <v>0</v>
      </c>
      <c r="Z56" s="21">
        <f t="shared" si="2"/>
        <v>0</v>
      </c>
      <c r="AA56" s="21">
        <f t="shared" si="2"/>
        <v>0</v>
      </c>
      <c r="AB56" s="21">
        <f t="shared" si="2"/>
        <v>0</v>
      </c>
      <c r="AC56" s="21">
        <f t="shared" si="2"/>
        <v>0</v>
      </c>
      <c r="AD56" s="21">
        <f t="shared" si="2"/>
        <v>0</v>
      </c>
      <c r="AE56" s="21">
        <f t="shared" si="2"/>
        <v>0</v>
      </c>
      <c r="AF56" s="21">
        <f t="shared" si="2"/>
        <v>0</v>
      </c>
      <c r="AG56" s="21">
        <f t="shared" si="2"/>
        <v>0</v>
      </c>
      <c r="AH56" s="21">
        <f t="shared" si="2"/>
        <v>0</v>
      </c>
      <c r="AI56" s="21">
        <f t="shared" si="2"/>
        <v>0</v>
      </c>
      <c r="AJ56" s="21">
        <f t="shared" si="2"/>
        <v>0</v>
      </c>
      <c r="AK56" s="21">
        <f t="shared" si="2"/>
        <v>0</v>
      </c>
      <c r="AL56" s="21">
        <f t="shared" si="2"/>
        <v>0</v>
      </c>
      <c r="AM56" s="21">
        <f t="shared" si="2"/>
        <v>0</v>
      </c>
      <c r="AN56" s="21">
        <f t="shared" si="2"/>
        <v>0</v>
      </c>
      <c r="AO56" s="21">
        <f t="shared" si="2"/>
        <v>0</v>
      </c>
      <c r="AP56" s="21">
        <f t="shared" si="2"/>
        <v>0</v>
      </c>
      <c r="AQ56" s="21">
        <f t="shared" si="2"/>
        <v>0</v>
      </c>
      <c r="AR56" s="21">
        <f t="shared" si="2"/>
        <v>0</v>
      </c>
      <c r="AS56" s="21">
        <f t="shared" si="2"/>
        <v>0</v>
      </c>
      <c r="AT56" s="21">
        <f t="shared" si="2"/>
        <v>0</v>
      </c>
      <c r="AU56" s="21">
        <f t="shared" si="2"/>
        <v>0</v>
      </c>
      <c r="AV56" s="21">
        <f t="shared" si="2"/>
        <v>0</v>
      </c>
      <c r="AW56" s="21">
        <f t="shared" si="2"/>
        <v>0</v>
      </c>
      <c r="AX56" s="21">
        <f t="shared" si="2"/>
        <v>0</v>
      </c>
      <c r="AY56" s="21">
        <f t="shared" si="2"/>
        <v>0</v>
      </c>
      <c r="AZ56" s="21">
        <f t="shared" si="2"/>
        <v>0</v>
      </c>
      <c r="BA56" s="21">
        <f t="shared" si="2"/>
        <v>0</v>
      </c>
      <c r="BB56" s="21">
        <f t="shared" si="2"/>
        <v>0</v>
      </c>
      <c r="BC56" s="21">
        <f t="shared" si="2"/>
        <v>0</v>
      </c>
      <c r="BD56" s="21">
        <f t="shared" si="2"/>
        <v>0</v>
      </c>
      <c r="BE56" s="21">
        <f t="shared" si="2"/>
        <v>0</v>
      </c>
      <c r="BF56" s="21">
        <f t="shared" si="2"/>
        <v>0</v>
      </c>
      <c r="BG56" s="21">
        <f t="shared" si="2"/>
        <v>537.75800000000004</v>
      </c>
      <c r="BH56" s="21">
        <f t="shared" si="2"/>
        <v>568.31100000000004</v>
      </c>
      <c r="BI56" s="21">
        <f t="shared" si="2"/>
        <v>563.92499999999995</v>
      </c>
      <c r="BJ56" s="21">
        <f t="shared" si="2"/>
        <v>611.46400000000006</v>
      </c>
      <c r="BK56" s="21">
        <f t="shared" si="2"/>
        <v>639.24199999999996</v>
      </c>
      <c r="BL56" s="21">
        <f t="shared" si="2"/>
        <v>632.64599999999996</v>
      </c>
      <c r="BM56" s="21">
        <f t="shared" si="2"/>
        <v>635.38599999999997</v>
      </c>
      <c r="BN56" s="21">
        <f t="shared" ref="BN56:CD56" si="3">BN32+BN33</f>
        <v>632.59</v>
      </c>
      <c r="BO56" s="21">
        <f t="shared" si="3"/>
        <v>616.91700000000003</v>
      </c>
      <c r="BP56" s="21">
        <f t="shared" si="3"/>
        <v>644.73400000000004</v>
      </c>
      <c r="BQ56" s="21">
        <f t="shared" si="3"/>
        <v>684.46</v>
      </c>
      <c r="BR56" s="21">
        <f t="shared" si="3"/>
        <v>692.05600000000004</v>
      </c>
      <c r="BS56" s="21">
        <f t="shared" si="3"/>
        <v>726.27</v>
      </c>
      <c r="BT56" s="21">
        <f t="shared" si="3"/>
        <v>757.86500000000001</v>
      </c>
      <c r="BU56" s="21">
        <f t="shared" si="3"/>
        <v>850.37300000000005</v>
      </c>
      <c r="BV56" s="21">
        <f t="shared" si="3"/>
        <v>862.36199999999997</v>
      </c>
      <c r="BW56" s="21">
        <f t="shared" si="3"/>
        <v>888.58199999999999</v>
      </c>
      <c r="BX56" s="21">
        <f t="shared" si="3"/>
        <v>976.73599999999999</v>
      </c>
      <c r="BY56" s="21">
        <f t="shared" si="3"/>
        <v>950.95399999999995</v>
      </c>
      <c r="BZ56" s="21">
        <f t="shared" si="3"/>
        <v>1154.0119999999999</v>
      </c>
      <c r="CA56" s="21">
        <f t="shared" si="3"/>
        <v>1147.6310000000001</v>
      </c>
      <c r="CB56" s="21">
        <f t="shared" si="3"/>
        <v>1180.8230000000001</v>
      </c>
      <c r="CC56" s="21">
        <f t="shared" si="3"/>
        <v>1223.7329999999999</v>
      </c>
      <c r="CD56" s="21">
        <f t="shared" si="3"/>
        <v>0</v>
      </c>
    </row>
    <row r="57" spans="1:82" x14ac:dyDescent="0.2">
      <c r="A57" s="15" t="s">
        <v>160</v>
      </c>
      <c r="B57" s="21">
        <f t="shared" ref="B57:BM57" si="4">B26</f>
        <v>0</v>
      </c>
      <c r="C57" s="21">
        <f t="shared" si="4"/>
        <v>0</v>
      </c>
      <c r="D57" s="21">
        <f t="shared" si="4"/>
        <v>0</v>
      </c>
      <c r="E57" s="21">
        <f t="shared" si="4"/>
        <v>0</v>
      </c>
      <c r="F57" s="21">
        <f t="shared" si="4"/>
        <v>0</v>
      </c>
      <c r="G57" s="21">
        <f t="shared" si="4"/>
        <v>0</v>
      </c>
      <c r="H57" s="21">
        <f t="shared" si="4"/>
        <v>0</v>
      </c>
      <c r="I57" s="21">
        <f t="shared" si="4"/>
        <v>0</v>
      </c>
      <c r="J57" s="21">
        <f t="shared" si="4"/>
        <v>0</v>
      </c>
      <c r="K57" s="21">
        <f t="shared" si="4"/>
        <v>1.4550000000000001</v>
      </c>
      <c r="L57" s="21">
        <f t="shared" si="4"/>
        <v>0</v>
      </c>
      <c r="M57" s="21">
        <f t="shared" si="4"/>
        <v>0</v>
      </c>
      <c r="N57" s="21">
        <f t="shared" si="4"/>
        <v>0</v>
      </c>
      <c r="O57" s="21">
        <f t="shared" si="4"/>
        <v>0</v>
      </c>
      <c r="P57" s="21">
        <f t="shared" si="4"/>
        <v>0</v>
      </c>
      <c r="Q57" s="21">
        <f t="shared" si="4"/>
        <v>0</v>
      </c>
      <c r="R57" s="21">
        <f t="shared" si="4"/>
        <v>0</v>
      </c>
      <c r="S57" s="21">
        <f t="shared" si="4"/>
        <v>0</v>
      </c>
      <c r="T57" s="21">
        <f t="shared" si="4"/>
        <v>0</v>
      </c>
      <c r="U57" s="21">
        <f t="shared" si="4"/>
        <v>0</v>
      </c>
      <c r="V57" s="21">
        <f t="shared" si="4"/>
        <v>0</v>
      </c>
      <c r="W57" s="21">
        <f t="shared" si="4"/>
        <v>0</v>
      </c>
      <c r="X57" s="21">
        <f t="shared" si="4"/>
        <v>0</v>
      </c>
      <c r="Y57" s="21">
        <f t="shared" si="4"/>
        <v>0</v>
      </c>
      <c r="Z57" s="21">
        <f t="shared" si="4"/>
        <v>0</v>
      </c>
      <c r="AA57" s="21">
        <f t="shared" si="4"/>
        <v>0</v>
      </c>
      <c r="AB57" s="21">
        <f t="shared" si="4"/>
        <v>0</v>
      </c>
      <c r="AC57" s="21">
        <f t="shared" si="4"/>
        <v>0</v>
      </c>
      <c r="AD57" s="21">
        <f t="shared" si="4"/>
        <v>0</v>
      </c>
      <c r="AE57" s="21">
        <f t="shared" si="4"/>
        <v>0</v>
      </c>
      <c r="AF57" s="21">
        <f t="shared" si="4"/>
        <v>0</v>
      </c>
      <c r="AG57" s="21">
        <f t="shared" si="4"/>
        <v>0</v>
      </c>
      <c r="AH57" s="21">
        <f t="shared" si="4"/>
        <v>0</v>
      </c>
      <c r="AI57" s="21">
        <f t="shared" si="4"/>
        <v>0</v>
      </c>
      <c r="AJ57" s="21">
        <f t="shared" si="4"/>
        <v>0</v>
      </c>
      <c r="AK57" s="21">
        <f t="shared" si="4"/>
        <v>0</v>
      </c>
      <c r="AL57" s="21">
        <f t="shared" si="4"/>
        <v>0</v>
      </c>
      <c r="AM57" s="21">
        <f t="shared" si="4"/>
        <v>0</v>
      </c>
      <c r="AN57" s="21">
        <f t="shared" si="4"/>
        <v>0</v>
      </c>
      <c r="AO57" s="21">
        <f t="shared" si="4"/>
        <v>0</v>
      </c>
      <c r="AP57" s="21">
        <f t="shared" si="4"/>
        <v>0</v>
      </c>
      <c r="AQ57" s="21">
        <f t="shared" si="4"/>
        <v>0</v>
      </c>
      <c r="AR57" s="21">
        <f t="shared" si="4"/>
        <v>0</v>
      </c>
      <c r="AS57" s="21">
        <f t="shared" si="4"/>
        <v>0</v>
      </c>
      <c r="AT57" s="21">
        <f t="shared" si="4"/>
        <v>0</v>
      </c>
      <c r="AU57" s="21">
        <f t="shared" si="4"/>
        <v>0</v>
      </c>
      <c r="AV57" s="21">
        <f t="shared" si="4"/>
        <v>0</v>
      </c>
      <c r="AW57" s="21">
        <f t="shared" si="4"/>
        <v>0</v>
      </c>
      <c r="AX57" s="21">
        <f t="shared" si="4"/>
        <v>0</v>
      </c>
      <c r="AY57" s="21">
        <f t="shared" si="4"/>
        <v>0</v>
      </c>
      <c r="AZ57" s="21">
        <f t="shared" si="4"/>
        <v>0</v>
      </c>
      <c r="BA57" s="21">
        <f t="shared" si="4"/>
        <v>0</v>
      </c>
      <c r="BB57" s="21">
        <f t="shared" si="4"/>
        <v>0</v>
      </c>
      <c r="BC57" s="21">
        <f t="shared" si="4"/>
        <v>0</v>
      </c>
      <c r="BD57" s="21">
        <f t="shared" si="4"/>
        <v>100</v>
      </c>
      <c r="BE57" s="21">
        <f t="shared" si="4"/>
        <v>0</v>
      </c>
      <c r="BF57" s="21">
        <f t="shared" si="4"/>
        <v>0</v>
      </c>
      <c r="BG57" s="21">
        <f t="shared" si="4"/>
        <v>0</v>
      </c>
      <c r="BH57" s="21">
        <f t="shared" si="4"/>
        <v>0</v>
      </c>
      <c r="BI57" s="21">
        <f t="shared" si="4"/>
        <v>0</v>
      </c>
      <c r="BJ57" s="21">
        <f t="shared" si="4"/>
        <v>0</v>
      </c>
      <c r="BK57" s="21">
        <f t="shared" si="4"/>
        <v>0</v>
      </c>
      <c r="BL57" s="21">
        <f t="shared" si="4"/>
        <v>0</v>
      </c>
      <c r="BM57" s="21">
        <f t="shared" si="4"/>
        <v>0</v>
      </c>
      <c r="BN57" s="21">
        <f t="shared" ref="BN57:CD57" si="5">BN26</f>
        <v>0</v>
      </c>
      <c r="BO57" s="21">
        <f t="shared" si="5"/>
        <v>0</v>
      </c>
      <c r="BP57" s="21">
        <f t="shared" si="5"/>
        <v>0</v>
      </c>
      <c r="BQ57" s="21">
        <f t="shared" si="5"/>
        <v>0</v>
      </c>
      <c r="BR57" s="21">
        <f t="shared" si="5"/>
        <v>0</v>
      </c>
      <c r="BS57" s="21">
        <f t="shared" si="5"/>
        <v>0</v>
      </c>
      <c r="BT57" s="21">
        <f t="shared" si="5"/>
        <v>0</v>
      </c>
      <c r="BU57" s="21">
        <f t="shared" si="5"/>
        <v>0</v>
      </c>
      <c r="BV57" s="21">
        <f t="shared" si="5"/>
        <v>0</v>
      </c>
      <c r="BW57" s="21">
        <f t="shared" si="5"/>
        <v>0</v>
      </c>
      <c r="BX57" s="21">
        <f t="shared" si="5"/>
        <v>0</v>
      </c>
      <c r="BY57" s="21">
        <f t="shared" si="5"/>
        <v>0</v>
      </c>
      <c r="BZ57" s="21">
        <f t="shared" si="5"/>
        <v>0</v>
      </c>
      <c r="CA57" s="21">
        <f t="shared" si="5"/>
        <v>0</v>
      </c>
      <c r="CB57" s="21">
        <f t="shared" si="5"/>
        <v>0</v>
      </c>
      <c r="CC57" s="21">
        <f t="shared" si="5"/>
        <v>0</v>
      </c>
      <c r="CD57" s="21">
        <f t="shared" si="5"/>
        <v>0</v>
      </c>
    </row>
    <row r="58" spans="1:82" x14ac:dyDescent="0.2">
      <c r="A58" s="15" t="s">
        <v>161</v>
      </c>
      <c r="B58" s="21">
        <f t="shared" ref="B58:BM58" si="6">B46</f>
        <v>0</v>
      </c>
      <c r="C58" s="21">
        <f t="shared" si="6"/>
        <v>0</v>
      </c>
      <c r="D58" s="21">
        <f t="shared" si="6"/>
        <v>0</v>
      </c>
      <c r="E58" s="21">
        <f t="shared" si="6"/>
        <v>0</v>
      </c>
      <c r="F58" s="21">
        <f t="shared" si="6"/>
        <v>0.01</v>
      </c>
      <c r="G58" s="21">
        <f t="shared" si="6"/>
        <v>0</v>
      </c>
      <c r="H58" s="21">
        <f t="shared" si="6"/>
        <v>0</v>
      </c>
      <c r="I58" s="21">
        <f t="shared" si="6"/>
        <v>0</v>
      </c>
      <c r="J58" s="21">
        <f t="shared" si="6"/>
        <v>0.56799999999999995</v>
      </c>
      <c r="K58" s="21">
        <f t="shared" si="6"/>
        <v>0.56699999999999995</v>
      </c>
      <c r="L58" s="21">
        <f t="shared" si="6"/>
        <v>0.503</v>
      </c>
      <c r="M58" s="21">
        <f t="shared" si="6"/>
        <v>0.47499999999999998</v>
      </c>
      <c r="N58" s="21">
        <f t="shared" si="6"/>
        <v>0</v>
      </c>
      <c r="O58" s="21">
        <f t="shared" si="6"/>
        <v>0.25700000000000001</v>
      </c>
      <c r="P58" s="21">
        <f t="shared" si="6"/>
        <v>0</v>
      </c>
      <c r="Q58" s="21">
        <f t="shared" si="6"/>
        <v>0</v>
      </c>
      <c r="R58" s="21">
        <f t="shared" si="6"/>
        <v>0</v>
      </c>
      <c r="S58" s="21">
        <f t="shared" si="6"/>
        <v>0</v>
      </c>
      <c r="T58" s="21">
        <f t="shared" si="6"/>
        <v>0</v>
      </c>
      <c r="U58" s="21">
        <f t="shared" si="6"/>
        <v>0</v>
      </c>
      <c r="V58" s="21">
        <f t="shared" si="6"/>
        <v>0</v>
      </c>
      <c r="W58" s="21">
        <f t="shared" si="6"/>
        <v>0</v>
      </c>
      <c r="X58" s="21">
        <f t="shared" si="6"/>
        <v>3.96</v>
      </c>
      <c r="Y58" s="21">
        <f t="shared" si="6"/>
        <v>4.524</v>
      </c>
      <c r="Z58" s="21">
        <f t="shared" si="6"/>
        <v>3.9039999999999999</v>
      </c>
      <c r="AA58" s="21">
        <f t="shared" si="6"/>
        <v>4.048</v>
      </c>
      <c r="AB58" s="21">
        <f t="shared" si="6"/>
        <v>4.2880000000000003</v>
      </c>
      <c r="AC58" s="21">
        <f t="shared" si="6"/>
        <v>4.4349999999999996</v>
      </c>
      <c r="AD58" s="21">
        <f t="shared" si="6"/>
        <v>4.8049999999999997</v>
      </c>
      <c r="AE58" s="21">
        <f t="shared" si="6"/>
        <v>5.1360000000000001</v>
      </c>
      <c r="AF58" s="21">
        <f t="shared" si="6"/>
        <v>5.6159999999999997</v>
      </c>
      <c r="AG58" s="21">
        <f t="shared" si="6"/>
        <v>0</v>
      </c>
      <c r="AH58" s="21">
        <f t="shared" si="6"/>
        <v>0</v>
      </c>
      <c r="AI58" s="21">
        <f t="shared" si="6"/>
        <v>0</v>
      </c>
      <c r="AJ58" s="21">
        <f t="shared" si="6"/>
        <v>0</v>
      </c>
      <c r="AK58" s="21">
        <f t="shared" si="6"/>
        <v>0</v>
      </c>
      <c r="AL58" s="21">
        <f t="shared" si="6"/>
        <v>0</v>
      </c>
      <c r="AM58" s="21">
        <f t="shared" si="6"/>
        <v>0</v>
      </c>
      <c r="AN58" s="21">
        <f t="shared" si="6"/>
        <v>0</v>
      </c>
      <c r="AO58" s="21">
        <f t="shared" si="6"/>
        <v>0</v>
      </c>
      <c r="AP58" s="21">
        <f t="shared" si="6"/>
        <v>0</v>
      </c>
      <c r="AQ58" s="21">
        <f t="shared" si="6"/>
        <v>0</v>
      </c>
      <c r="AR58" s="21">
        <f t="shared" si="6"/>
        <v>0</v>
      </c>
      <c r="AS58" s="21">
        <f t="shared" si="6"/>
        <v>0</v>
      </c>
      <c r="AT58" s="21">
        <f t="shared" si="6"/>
        <v>0</v>
      </c>
      <c r="AU58" s="21">
        <f t="shared" si="6"/>
        <v>0</v>
      </c>
      <c r="AV58" s="21">
        <f t="shared" si="6"/>
        <v>0</v>
      </c>
      <c r="AW58" s="21">
        <f t="shared" si="6"/>
        <v>0</v>
      </c>
      <c r="AX58" s="21">
        <f t="shared" si="6"/>
        <v>0</v>
      </c>
      <c r="AY58" s="21">
        <f t="shared" si="6"/>
        <v>0</v>
      </c>
      <c r="AZ58" s="21">
        <f t="shared" si="6"/>
        <v>0</v>
      </c>
      <c r="BA58" s="21">
        <f t="shared" si="6"/>
        <v>0</v>
      </c>
      <c r="BB58" s="21">
        <f t="shared" si="6"/>
        <v>0</v>
      </c>
      <c r="BC58" s="21">
        <f t="shared" si="6"/>
        <v>0</v>
      </c>
      <c r="BD58" s="21">
        <f t="shared" si="6"/>
        <v>0</v>
      </c>
      <c r="BE58" s="21">
        <f t="shared" si="6"/>
        <v>0</v>
      </c>
      <c r="BF58" s="21">
        <f t="shared" si="6"/>
        <v>0</v>
      </c>
      <c r="BG58" s="21">
        <f t="shared" si="6"/>
        <v>0</v>
      </c>
      <c r="BH58" s="21">
        <f t="shared" si="6"/>
        <v>0</v>
      </c>
      <c r="BI58" s="21">
        <f t="shared" si="6"/>
        <v>0</v>
      </c>
      <c r="BJ58" s="21">
        <f t="shared" si="6"/>
        <v>0</v>
      </c>
      <c r="BK58" s="21">
        <f t="shared" si="6"/>
        <v>0</v>
      </c>
      <c r="BL58" s="21">
        <f t="shared" si="6"/>
        <v>0</v>
      </c>
      <c r="BM58" s="21">
        <f t="shared" si="6"/>
        <v>0</v>
      </c>
      <c r="BN58" s="21">
        <f t="shared" ref="BN58:CD58" si="7">BN46</f>
        <v>0</v>
      </c>
      <c r="BO58" s="21">
        <f t="shared" si="7"/>
        <v>0</v>
      </c>
      <c r="BP58" s="21">
        <f t="shared" si="7"/>
        <v>0</v>
      </c>
      <c r="BQ58" s="21">
        <f t="shared" si="7"/>
        <v>0</v>
      </c>
      <c r="BR58" s="21">
        <f t="shared" si="7"/>
        <v>0</v>
      </c>
      <c r="BS58" s="21">
        <f t="shared" si="7"/>
        <v>0</v>
      </c>
      <c r="BT58" s="21">
        <f t="shared" si="7"/>
        <v>0</v>
      </c>
      <c r="BU58" s="21">
        <f t="shared" si="7"/>
        <v>0</v>
      </c>
      <c r="BV58" s="21">
        <f t="shared" si="7"/>
        <v>0</v>
      </c>
      <c r="BW58" s="21">
        <f t="shared" si="7"/>
        <v>0</v>
      </c>
      <c r="BX58" s="21">
        <f t="shared" si="7"/>
        <v>0</v>
      </c>
      <c r="BY58" s="21">
        <f t="shared" si="7"/>
        <v>0</v>
      </c>
      <c r="BZ58" s="21">
        <f t="shared" si="7"/>
        <v>0</v>
      </c>
      <c r="CA58" s="21">
        <f t="shared" si="7"/>
        <v>0</v>
      </c>
      <c r="CB58" s="21">
        <f t="shared" si="7"/>
        <v>0</v>
      </c>
      <c r="CC58" s="21">
        <f t="shared" si="7"/>
        <v>0</v>
      </c>
      <c r="CD58" s="21">
        <f t="shared" si="7"/>
        <v>0</v>
      </c>
    </row>
    <row r="59" spans="1:82" x14ac:dyDescent="0.2">
      <c r="A59" s="15" t="s">
        <v>162</v>
      </c>
      <c r="B59" s="22">
        <f t="shared" ref="B59:BM59" si="8">B5</f>
        <v>0.433</v>
      </c>
      <c r="C59" s="22">
        <f t="shared" si="8"/>
        <v>0</v>
      </c>
      <c r="D59" s="22">
        <f t="shared" si="8"/>
        <v>0</v>
      </c>
      <c r="E59" s="22">
        <f t="shared" si="8"/>
        <v>0</v>
      </c>
      <c r="F59" s="22">
        <f t="shared" si="8"/>
        <v>3.8769999999999998</v>
      </c>
      <c r="G59" s="22">
        <f t="shared" si="8"/>
        <v>0</v>
      </c>
      <c r="H59" s="22">
        <f t="shared" si="8"/>
        <v>0</v>
      </c>
      <c r="I59" s="22">
        <f t="shared" si="8"/>
        <v>0</v>
      </c>
      <c r="J59" s="22">
        <f t="shared" si="8"/>
        <v>16.029</v>
      </c>
      <c r="K59" s="22">
        <f t="shared" si="8"/>
        <v>4.3929999999999998</v>
      </c>
      <c r="L59" s="22">
        <f t="shared" si="8"/>
        <v>9.7270000000000003</v>
      </c>
      <c r="M59" s="22">
        <f t="shared" si="8"/>
        <v>36.325000000000003</v>
      </c>
      <c r="N59" s="22">
        <f t="shared" si="8"/>
        <v>52.545000000000002</v>
      </c>
      <c r="O59" s="22">
        <f t="shared" si="8"/>
        <v>34.061999999999998</v>
      </c>
      <c r="P59" s="22">
        <f t="shared" si="8"/>
        <v>43.734999999999999</v>
      </c>
      <c r="Q59" s="22">
        <f t="shared" si="8"/>
        <v>52.039000000000001</v>
      </c>
      <c r="R59" s="22">
        <f t="shared" si="8"/>
        <v>56.796999999999997</v>
      </c>
      <c r="S59" s="22">
        <f t="shared" si="8"/>
        <v>59.271000000000001</v>
      </c>
      <c r="T59" s="22">
        <f t="shared" si="8"/>
        <v>83.796999999999997</v>
      </c>
      <c r="U59" s="22">
        <f t="shared" si="8"/>
        <v>101.83199999999999</v>
      </c>
      <c r="V59" s="22">
        <f t="shared" si="8"/>
        <v>159.57300000000001</v>
      </c>
      <c r="W59" s="22">
        <f t="shared" si="8"/>
        <v>173.64</v>
      </c>
      <c r="X59" s="22">
        <f t="shared" si="8"/>
        <v>178.172</v>
      </c>
      <c r="Y59" s="22">
        <f t="shared" si="8"/>
        <v>224.77500000000001</v>
      </c>
      <c r="Z59" s="22">
        <f t="shared" si="8"/>
        <v>316.286</v>
      </c>
      <c r="AA59" s="22">
        <f t="shared" si="8"/>
        <v>260.87099999999998</v>
      </c>
      <c r="AB59" s="22">
        <f t="shared" si="8"/>
        <v>264.72800000000001</v>
      </c>
      <c r="AC59" s="22">
        <f t="shared" si="8"/>
        <v>276.94600000000003</v>
      </c>
      <c r="AD59" s="22">
        <f t="shared" si="8"/>
        <v>409.43700000000001</v>
      </c>
      <c r="AE59" s="22">
        <f t="shared" si="8"/>
        <v>424.33</v>
      </c>
      <c r="AF59" s="22">
        <f t="shared" si="8"/>
        <v>444.286</v>
      </c>
      <c r="AG59" s="22">
        <f t="shared" si="8"/>
        <v>439.423</v>
      </c>
      <c r="AH59" s="22">
        <f t="shared" si="8"/>
        <v>590.17899999999997</v>
      </c>
      <c r="AI59" s="22">
        <f t="shared" si="8"/>
        <v>588.41800000000001</v>
      </c>
      <c r="AJ59" s="22">
        <f t="shared" si="8"/>
        <v>610.27300000000002</v>
      </c>
      <c r="AK59" s="22">
        <f t="shared" si="8"/>
        <v>600.745</v>
      </c>
      <c r="AL59" s="22">
        <f t="shared" si="8"/>
        <v>698.649</v>
      </c>
      <c r="AM59" s="22">
        <f t="shared" si="8"/>
        <v>751.96500000000003</v>
      </c>
      <c r="AN59" s="22">
        <f t="shared" si="8"/>
        <v>725.07299999999998</v>
      </c>
      <c r="AO59" s="22">
        <f t="shared" si="8"/>
        <v>633.58199999999999</v>
      </c>
      <c r="AP59" s="22">
        <f t="shared" si="8"/>
        <v>664.47900000000004</v>
      </c>
      <c r="AQ59" s="22">
        <f t="shared" si="8"/>
        <v>655.88099999999997</v>
      </c>
      <c r="AR59" s="22">
        <f t="shared" si="8"/>
        <v>541.26199999999994</v>
      </c>
      <c r="AS59" s="22">
        <f t="shared" si="8"/>
        <v>403.44600000000003</v>
      </c>
      <c r="AT59" s="22">
        <f t="shared" si="8"/>
        <v>501.48200000000003</v>
      </c>
      <c r="AU59" s="22">
        <f t="shared" si="8"/>
        <v>550.04600000000005</v>
      </c>
      <c r="AV59" s="22">
        <f t="shared" si="8"/>
        <v>535.35</v>
      </c>
      <c r="AW59" s="22">
        <f t="shared" si="8"/>
        <v>480.38600000000002</v>
      </c>
      <c r="AX59" s="22">
        <f t="shared" si="8"/>
        <v>734.846</v>
      </c>
      <c r="AY59" s="22">
        <f t="shared" si="8"/>
        <v>698.28899999999999</v>
      </c>
      <c r="AZ59" s="22">
        <f t="shared" si="8"/>
        <v>721.21199999999999</v>
      </c>
      <c r="BA59" s="22">
        <f t="shared" si="8"/>
        <v>650.05399999999997</v>
      </c>
      <c r="BB59" s="22">
        <f t="shared" si="8"/>
        <v>990.50099999999998</v>
      </c>
      <c r="BC59" s="22">
        <f t="shared" si="8"/>
        <v>966.57100000000003</v>
      </c>
      <c r="BD59" s="22">
        <f t="shared" si="8"/>
        <v>777.84100000000001</v>
      </c>
      <c r="BE59" s="22">
        <f t="shared" si="8"/>
        <v>703.60699999999997</v>
      </c>
      <c r="BF59" s="22">
        <f t="shared" si="8"/>
        <v>881.32</v>
      </c>
      <c r="BG59" s="22">
        <f t="shared" si="8"/>
        <v>576.24099999999999</v>
      </c>
      <c r="BH59" s="22">
        <f t="shared" si="8"/>
        <v>623.73800000000006</v>
      </c>
      <c r="BI59" s="22">
        <f t="shared" si="8"/>
        <v>586.15300000000002</v>
      </c>
      <c r="BJ59" s="22">
        <f t="shared" si="8"/>
        <v>1093.5050000000001</v>
      </c>
      <c r="BK59" s="22">
        <f t="shared" si="8"/>
        <v>823.00599999999997</v>
      </c>
      <c r="BL59" s="22">
        <f t="shared" si="8"/>
        <v>522.99800000000005</v>
      </c>
      <c r="BM59" s="22">
        <f t="shared" si="8"/>
        <v>481.58100000000002</v>
      </c>
      <c r="BN59" s="22">
        <f t="shared" ref="BN59:CD59" si="9">BN5</f>
        <v>1150.5170000000001</v>
      </c>
      <c r="BO59" s="22">
        <f t="shared" si="9"/>
        <v>1179.739</v>
      </c>
      <c r="BP59" s="22">
        <f t="shared" si="9"/>
        <v>1170.0409999999999</v>
      </c>
      <c r="BQ59" s="22">
        <f t="shared" si="9"/>
        <v>993.59100000000001</v>
      </c>
      <c r="BR59" s="22">
        <f t="shared" si="9"/>
        <v>1259.8710000000001</v>
      </c>
      <c r="BS59" s="22">
        <f t="shared" si="9"/>
        <v>649.01599999999996</v>
      </c>
      <c r="BT59" s="22">
        <f t="shared" si="9"/>
        <v>498.83100000000002</v>
      </c>
      <c r="BU59" s="22">
        <f t="shared" si="9"/>
        <v>352.62400000000002</v>
      </c>
      <c r="BV59" s="22">
        <f t="shared" si="9"/>
        <v>1154.867</v>
      </c>
      <c r="BW59" s="22">
        <f t="shared" si="9"/>
        <v>950.60699999999997</v>
      </c>
      <c r="BX59" s="22">
        <f t="shared" si="9"/>
        <v>1107.53</v>
      </c>
      <c r="BY59" s="22">
        <f t="shared" si="9"/>
        <v>1091.1379999999999</v>
      </c>
      <c r="BZ59" s="22">
        <f t="shared" si="9"/>
        <v>2243.971</v>
      </c>
      <c r="CA59" s="22">
        <f t="shared" si="9"/>
        <v>1900.672</v>
      </c>
      <c r="CB59" s="22">
        <f t="shared" si="9"/>
        <v>1610.1120000000001</v>
      </c>
      <c r="CC59" s="22">
        <f t="shared" si="9"/>
        <v>1188.4190000000001</v>
      </c>
      <c r="CD59" s="22">
        <f t="shared" si="9"/>
        <v>0</v>
      </c>
    </row>
    <row r="60" spans="1:82" x14ac:dyDescent="0.2">
      <c r="A60" s="15" t="s">
        <v>163</v>
      </c>
      <c r="B60" s="15">
        <f t="shared" ref="B60:BM60" si="10">SUM(B55:B58)-B59</f>
        <v>-1.4000000000000012E-2</v>
      </c>
      <c r="C60" s="15">
        <f t="shared" si="10"/>
        <v>0</v>
      </c>
      <c r="D60" s="15">
        <f t="shared" si="10"/>
        <v>0</v>
      </c>
      <c r="E60" s="15">
        <f t="shared" si="10"/>
        <v>0</v>
      </c>
      <c r="F60" s="15">
        <f t="shared" si="10"/>
        <v>24.195000000000004</v>
      </c>
      <c r="G60" s="15">
        <f t="shared" si="10"/>
        <v>0</v>
      </c>
      <c r="H60" s="15">
        <f t="shared" si="10"/>
        <v>0</v>
      </c>
      <c r="I60" s="15">
        <f t="shared" si="10"/>
        <v>0</v>
      </c>
      <c r="J60" s="15">
        <f t="shared" si="10"/>
        <v>22.484999999999996</v>
      </c>
      <c r="K60" s="15">
        <f t="shared" si="10"/>
        <v>42.686999999999998</v>
      </c>
      <c r="L60" s="15">
        <f t="shared" si="10"/>
        <v>43.745999999999995</v>
      </c>
      <c r="M60" s="15">
        <f t="shared" si="10"/>
        <v>62.210999999999999</v>
      </c>
      <c r="N60" s="15">
        <f t="shared" si="10"/>
        <v>59.489000000000004</v>
      </c>
      <c r="O60" s="15">
        <f t="shared" si="10"/>
        <v>88.029000000000011</v>
      </c>
      <c r="P60" s="15">
        <f t="shared" si="10"/>
        <v>92.77300000000001</v>
      </c>
      <c r="Q60" s="15">
        <f t="shared" si="10"/>
        <v>88.220999999999989</v>
      </c>
      <c r="R60" s="15">
        <f t="shared" si="10"/>
        <v>98.045999999999992</v>
      </c>
      <c r="S60" s="15">
        <f t="shared" si="10"/>
        <v>108.99900000000001</v>
      </c>
      <c r="T60" s="15">
        <f t="shared" si="10"/>
        <v>93.282000000000011</v>
      </c>
      <c r="U60" s="15">
        <f t="shared" si="10"/>
        <v>90.766999999999996</v>
      </c>
      <c r="V60" s="15">
        <f t="shared" si="10"/>
        <v>73.534999999999997</v>
      </c>
      <c r="W60" s="15">
        <f t="shared" si="10"/>
        <v>94.156000000000006</v>
      </c>
      <c r="X60" s="15">
        <f t="shared" si="10"/>
        <v>119.102</v>
      </c>
      <c r="Y60" s="15">
        <f t="shared" si="10"/>
        <v>106.422</v>
      </c>
      <c r="Z60" s="15">
        <f t="shared" si="10"/>
        <v>81.911000000000001</v>
      </c>
      <c r="AA60" s="15">
        <f t="shared" si="10"/>
        <v>199.03800000000001</v>
      </c>
      <c r="AB60" s="15">
        <f t="shared" si="10"/>
        <v>239.23700000000002</v>
      </c>
      <c r="AC60" s="15">
        <f t="shared" si="10"/>
        <v>256.57899999999995</v>
      </c>
      <c r="AD60" s="15">
        <f t="shared" si="10"/>
        <v>201.54899999999998</v>
      </c>
      <c r="AE60" s="15">
        <f t="shared" si="10"/>
        <v>254.20800000000003</v>
      </c>
      <c r="AF60" s="15">
        <f t="shared" si="10"/>
        <v>287.67500000000001</v>
      </c>
      <c r="AG60" s="15">
        <f t="shared" si="10"/>
        <v>328.39800000000002</v>
      </c>
      <c r="AH60" s="15">
        <f t="shared" si="10"/>
        <v>297.12</v>
      </c>
      <c r="AI60" s="15">
        <f t="shared" si="10"/>
        <v>341.64199999999994</v>
      </c>
      <c r="AJ60" s="15">
        <f t="shared" si="10"/>
        <v>369.01499999999999</v>
      </c>
      <c r="AK60" s="15">
        <f t="shared" si="10"/>
        <v>442.01499999999999</v>
      </c>
      <c r="AL60" s="15">
        <f t="shared" si="10"/>
        <v>398.03300000000002</v>
      </c>
      <c r="AM60" s="15">
        <f t="shared" si="10"/>
        <v>376.41600000000005</v>
      </c>
      <c r="AN60" s="15">
        <f t="shared" si="10"/>
        <v>401.59399999999994</v>
      </c>
      <c r="AO60" s="15">
        <f t="shared" si="10"/>
        <v>451.67899999999997</v>
      </c>
      <c r="AP60" s="15">
        <f t="shared" si="10"/>
        <v>425.08899999999994</v>
      </c>
      <c r="AQ60" s="15">
        <f t="shared" si="10"/>
        <v>489.13</v>
      </c>
      <c r="AR60" s="15">
        <f t="shared" si="10"/>
        <v>554.20600000000013</v>
      </c>
      <c r="AS60" s="15">
        <f t="shared" si="10"/>
        <v>656.51300000000003</v>
      </c>
      <c r="AT60" s="15">
        <f t="shared" si="10"/>
        <v>526</v>
      </c>
      <c r="AU60" s="15">
        <f t="shared" si="10"/>
        <v>586.17899999999986</v>
      </c>
      <c r="AV60" s="15">
        <f t="shared" si="10"/>
        <v>620.85199999999998</v>
      </c>
      <c r="AW60" s="15">
        <f t="shared" si="10"/>
        <v>724.08300000000008</v>
      </c>
      <c r="AX60" s="15">
        <f t="shared" si="10"/>
        <v>625.12699999999995</v>
      </c>
      <c r="AY60" s="15">
        <f t="shared" si="10"/>
        <v>649.39799999999991</v>
      </c>
      <c r="AZ60" s="15">
        <f t="shared" si="10"/>
        <v>676.59699999999998</v>
      </c>
      <c r="BA60" s="15">
        <f t="shared" si="10"/>
        <v>771.22200000000009</v>
      </c>
      <c r="BB60" s="15">
        <f t="shared" si="10"/>
        <v>606.45900000000006</v>
      </c>
      <c r="BC60" s="15">
        <f t="shared" si="10"/>
        <v>669.6629999999999</v>
      </c>
      <c r="BD60" s="15">
        <f t="shared" si="10"/>
        <v>642.37399999999991</v>
      </c>
      <c r="BE60" s="15">
        <f t="shared" si="10"/>
        <v>703.15000000000009</v>
      </c>
      <c r="BF60" s="15">
        <f t="shared" si="10"/>
        <v>564.65499999999986</v>
      </c>
      <c r="BG60" s="15">
        <f t="shared" si="10"/>
        <v>1328.2370000000001</v>
      </c>
      <c r="BH60" s="15">
        <f t="shared" si="10"/>
        <v>1451.952</v>
      </c>
      <c r="BI60" s="15">
        <f t="shared" si="10"/>
        <v>1626.508</v>
      </c>
      <c r="BJ60" s="15">
        <f t="shared" si="10"/>
        <v>1470.1770000000001</v>
      </c>
      <c r="BK60" s="15">
        <f t="shared" si="10"/>
        <v>1652.0230000000001</v>
      </c>
      <c r="BL60" s="15">
        <f t="shared" si="10"/>
        <v>2110.75</v>
      </c>
      <c r="BM60" s="15">
        <f t="shared" si="10"/>
        <v>2316.7579999999998</v>
      </c>
      <c r="BN60" s="15">
        <f t="shared" ref="BN60:CD60" si="11">SUM(BN55:BN58)-BN59</f>
        <v>2040.6389999999999</v>
      </c>
      <c r="BO60" s="15">
        <f t="shared" si="11"/>
        <v>2077.0329999999999</v>
      </c>
      <c r="BP60" s="15">
        <f t="shared" si="11"/>
        <v>2145.8590000000004</v>
      </c>
      <c r="BQ60" s="15">
        <f t="shared" si="11"/>
        <v>2349.3240000000001</v>
      </c>
      <c r="BR60" s="15">
        <f t="shared" si="11"/>
        <v>2172.2309999999998</v>
      </c>
      <c r="BS60" s="15">
        <f t="shared" si="11"/>
        <v>2745.3040000000001</v>
      </c>
      <c r="BT60" s="15">
        <f t="shared" si="11"/>
        <v>3116.8319999999994</v>
      </c>
      <c r="BU60" s="15">
        <f t="shared" si="11"/>
        <v>3536.9530000000004</v>
      </c>
      <c r="BV60" s="15">
        <f t="shared" si="11"/>
        <v>2856.2939999999999</v>
      </c>
      <c r="BW60" s="15">
        <f t="shared" si="11"/>
        <v>3258.0510000000004</v>
      </c>
      <c r="BX60" s="15">
        <f t="shared" si="11"/>
        <v>3402.6880000000001</v>
      </c>
      <c r="BY60" s="15">
        <f t="shared" si="11"/>
        <v>3385.665</v>
      </c>
      <c r="BZ60" s="15">
        <f t="shared" si="11"/>
        <v>3142.1219999999998</v>
      </c>
      <c r="CA60" s="15">
        <f t="shared" si="11"/>
        <v>3466.7670000000003</v>
      </c>
      <c r="CB60" s="15">
        <f t="shared" si="11"/>
        <v>3602.3559999999998</v>
      </c>
      <c r="CC60" s="15">
        <f t="shared" si="11"/>
        <v>4021.0460000000003</v>
      </c>
      <c r="CD60" s="15">
        <f t="shared" si="11"/>
        <v>0</v>
      </c>
    </row>
    <row r="61" spans="1:82" x14ac:dyDescent="0.2">
      <c r="A61" s="23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</row>
    <row r="62" spans="1:82" x14ac:dyDescent="0.2">
      <c r="A62" s="23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</row>
    <row r="63" spans="1:82" x14ac:dyDescent="0.2">
      <c r="A63" s="13" t="s">
        <v>164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</row>
    <row r="64" spans="1:82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x14ac:dyDescent="0.2">
      <c r="A65" s="15"/>
      <c r="B65" s="16" t="s">
        <v>191</v>
      </c>
      <c r="C65" s="16" t="s">
        <v>271</v>
      </c>
      <c r="D65" s="16" t="s">
        <v>195</v>
      </c>
      <c r="E65" s="16" t="s">
        <v>199</v>
      </c>
      <c r="F65" s="16" t="s">
        <v>203</v>
      </c>
      <c r="G65" s="16" t="s">
        <v>207</v>
      </c>
      <c r="H65" s="16" t="s">
        <v>211</v>
      </c>
      <c r="I65" s="16" t="s">
        <v>215</v>
      </c>
      <c r="J65" s="16" t="s">
        <v>219</v>
      </c>
      <c r="K65" s="16" t="s">
        <v>223</v>
      </c>
      <c r="L65" s="16" t="s">
        <v>227</v>
      </c>
      <c r="M65" s="16" t="s">
        <v>231</v>
      </c>
      <c r="N65" s="16" t="s">
        <v>235</v>
      </c>
      <c r="O65" s="16" t="s">
        <v>239</v>
      </c>
      <c r="P65" s="16" t="s">
        <v>243</v>
      </c>
      <c r="Q65" s="16" t="s">
        <v>247</v>
      </c>
      <c r="R65" s="16" t="s">
        <v>251</v>
      </c>
      <c r="S65" s="16" t="s">
        <v>255</v>
      </c>
      <c r="T65" s="16" t="s">
        <v>259</v>
      </c>
      <c r="U65" s="16" t="s">
        <v>263</v>
      </c>
      <c r="V65" s="16" t="s">
        <v>267</v>
      </c>
      <c r="W65" s="16" t="s">
        <v>166</v>
      </c>
      <c r="X65" s="16"/>
    </row>
    <row r="66" spans="1:24" x14ac:dyDescent="0.2">
      <c r="A66" s="15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x14ac:dyDescent="0.2">
      <c r="A67" s="15" t="s">
        <v>167</v>
      </c>
      <c r="B67" s="15">
        <v>18.187999999999999</v>
      </c>
      <c r="C67" s="15">
        <v>40.747999999999998</v>
      </c>
      <c r="D67" s="15">
        <v>84.129000000000005</v>
      </c>
      <c r="E67" s="15">
        <v>147.964</v>
      </c>
      <c r="F67" s="15">
        <v>269.94200000000001</v>
      </c>
      <c r="G67" s="15">
        <v>353.488</v>
      </c>
      <c r="H67" s="15">
        <v>452.89800000000002</v>
      </c>
      <c r="I67" s="15">
        <v>711.70399999999995</v>
      </c>
      <c r="J67" s="15">
        <v>1000.8390000000001</v>
      </c>
      <c r="K67" s="15">
        <v>1370.3579999999999</v>
      </c>
      <c r="L67" s="15">
        <v>1591.1880000000001</v>
      </c>
      <c r="M67" s="15">
        <v>1797.213</v>
      </c>
      <c r="N67" s="15">
        <v>2060.5230000000001</v>
      </c>
      <c r="O67" s="15">
        <v>2344.3919999999998</v>
      </c>
      <c r="P67" s="15">
        <v>2649.181</v>
      </c>
      <c r="Q67" s="15">
        <v>3288.319</v>
      </c>
      <c r="R67" s="15">
        <v>3979.2959999999998</v>
      </c>
      <c r="S67" s="15">
        <v>4401.8789999999999</v>
      </c>
      <c r="T67" s="15">
        <v>6256.6170000000002</v>
      </c>
      <c r="U67" s="15">
        <v>8110.518</v>
      </c>
      <c r="V67" s="15">
        <v>9619.2780000000002</v>
      </c>
      <c r="W67" s="15">
        <v>10181.732</v>
      </c>
      <c r="X67" s="15"/>
    </row>
    <row r="68" spans="1:24" x14ac:dyDescent="0.2">
      <c r="A68" s="15" t="s">
        <v>168</v>
      </c>
      <c r="B68" s="19"/>
      <c r="C68" s="19"/>
      <c r="D68" s="19">
        <v>41.177</v>
      </c>
      <c r="E68" s="19">
        <v>72.248999999999995</v>
      </c>
      <c r="F68" s="19">
        <v>125.015</v>
      </c>
      <c r="G68" s="19">
        <v>174.42099999999999</v>
      </c>
      <c r="H68" s="19">
        <v>229.81200000000001</v>
      </c>
      <c r="I68" s="19">
        <v>316.75700000000001</v>
      </c>
      <c r="J68" s="19">
        <v>431.488</v>
      </c>
      <c r="K68" s="19">
        <v>607.53200000000004</v>
      </c>
      <c r="L68" s="19">
        <v>751.11199999999997</v>
      </c>
      <c r="M68" s="19">
        <v>883.03300000000002</v>
      </c>
      <c r="N68" s="19">
        <v>1063.357</v>
      </c>
      <c r="O68" s="19">
        <v>1144.7750000000001</v>
      </c>
      <c r="P68" s="19">
        <v>1250.3910000000001</v>
      </c>
      <c r="Q68" s="19">
        <v>1472.0319999999999</v>
      </c>
      <c r="R68" s="19">
        <v>1755.91</v>
      </c>
      <c r="S68" s="19">
        <v>1937.8879999999999</v>
      </c>
      <c r="T68" s="19">
        <v>2648.0520000000001</v>
      </c>
      <c r="U68" s="19">
        <v>3618.1779999999999</v>
      </c>
      <c r="V68" s="19">
        <v>4009.873</v>
      </c>
      <c r="W68" s="19">
        <v>4189.4480000000003</v>
      </c>
      <c r="X68" s="19"/>
    </row>
    <row r="69" spans="1:24" x14ac:dyDescent="0.2">
      <c r="A69" s="15" t="s">
        <v>169</v>
      </c>
      <c r="B69" s="15">
        <v>18.187999999999999</v>
      </c>
      <c r="C69" s="15">
        <v>40.747999999999998</v>
      </c>
      <c r="D69" s="15">
        <v>42.951999999999998</v>
      </c>
      <c r="E69" s="15">
        <v>75.715000000000003</v>
      </c>
      <c r="F69" s="15">
        <v>144.92699999999999</v>
      </c>
      <c r="G69" s="15">
        <v>179.06700000000001</v>
      </c>
      <c r="H69" s="15">
        <v>223.08600000000001</v>
      </c>
      <c r="I69" s="15">
        <v>394.947</v>
      </c>
      <c r="J69" s="15">
        <v>569.351</v>
      </c>
      <c r="K69" s="15">
        <v>762.82600000000002</v>
      </c>
      <c r="L69" s="15">
        <v>840.07600000000002</v>
      </c>
      <c r="M69" s="15">
        <v>914.18</v>
      </c>
      <c r="N69" s="15">
        <v>997.16600000000005</v>
      </c>
      <c r="O69" s="15">
        <v>1199.617</v>
      </c>
      <c r="P69" s="15">
        <v>1398.79</v>
      </c>
      <c r="Q69" s="15">
        <v>1816.287</v>
      </c>
      <c r="R69" s="15">
        <v>2223.386</v>
      </c>
      <c r="S69" s="15">
        <v>2463.991</v>
      </c>
      <c r="T69" s="15">
        <v>3608.5650000000001</v>
      </c>
      <c r="U69" s="15">
        <v>4492.34</v>
      </c>
      <c r="V69" s="15">
        <v>5609.4049999999997</v>
      </c>
      <c r="W69" s="15">
        <v>5992.2839999999997</v>
      </c>
      <c r="X69" s="15"/>
    </row>
    <row r="70" spans="1:24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x14ac:dyDescent="0.2">
      <c r="A71" s="17" t="s">
        <v>170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x14ac:dyDescent="0.2">
      <c r="A72" s="15" t="s">
        <v>171</v>
      </c>
      <c r="B72" s="15"/>
      <c r="C72" s="15"/>
      <c r="D72" s="15">
        <v>39.225000000000001</v>
      </c>
      <c r="E72" s="15">
        <v>51.863</v>
      </c>
      <c r="F72" s="15">
        <v>93.376000000000005</v>
      </c>
      <c r="G72" s="15">
        <v>118.098</v>
      </c>
      <c r="H72" s="15">
        <v>136.161</v>
      </c>
      <c r="I72" s="15">
        <v>214.55600000000001</v>
      </c>
      <c r="J72" s="15">
        <v>282.39299999999997</v>
      </c>
      <c r="K72" s="15">
        <v>386.387</v>
      </c>
      <c r="L72" s="15">
        <v>448.71800000000002</v>
      </c>
      <c r="M72" s="15">
        <v>538.14700000000005</v>
      </c>
      <c r="N72" s="15">
        <v>628.09</v>
      </c>
      <c r="O72" s="15">
        <v>778.46500000000003</v>
      </c>
      <c r="P72" s="15">
        <v>904.26400000000001</v>
      </c>
      <c r="Q72" s="15">
        <v>1110.3789999999999</v>
      </c>
      <c r="R72" s="15">
        <v>1334.2470000000001</v>
      </c>
      <c r="S72" s="15">
        <v>1609.0029999999999</v>
      </c>
      <c r="T72" s="15">
        <v>2225.0340000000001</v>
      </c>
      <c r="U72" s="15">
        <v>2757.4470000000001</v>
      </c>
      <c r="V72" s="15">
        <v>3397.2179999999998</v>
      </c>
      <c r="W72" s="15">
        <v>3613.7469999999998</v>
      </c>
      <c r="X72" s="15"/>
    </row>
    <row r="73" spans="1:24" x14ac:dyDescent="0.2">
      <c r="A73" s="15" t="s">
        <v>172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x14ac:dyDescent="0.2">
      <c r="A74" s="15" t="s">
        <v>173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x14ac:dyDescent="0.2">
      <c r="A75" s="15" t="s">
        <v>174</v>
      </c>
      <c r="B75" s="19">
        <v>17.427</v>
      </c>
      <c r="C75" s="19"/>
      <c r="D75" s="19"/>
      <c r="E75" s="19">
        <v>7.6280000000000001</v>
      </c>
      <c r="F75" s="19"/>
      <c r="G75" s="19">
        <v>4.4050000000000002</v>
      </c>
      <c r="H75" s="19"/>
      <c r="I75" s="19"/>
      <c r="J75" s="19"/>
      <c r="K75" s="19"/>
      <c r="L75" s="19"/>
      <c r="M75" s="19"/>
      <c r="N75" s="19"/>
      <c r="O75" s="19"/>
      <c r="P75" s="19"/>
      <c r="Q75" s="19">
        <v>7.1999999999999995E-2</v>
      </c>
      <c r="R75" s="19">
        <v>2.9000000000000001E-2</v>
      </c>
      <c r="S75" s="19">
        <v>5.16</v>
      </c>
      <c r="T75" s="19">
        <v>8.782</v>
      </c>
      <c r="U75" s="19">
        <v>8.7520000000000007</v>
      </c>
      <c r="V75" s="19">
        <v>5.01</v>
      </c>
      <c r="W75" s="19">
        <v>1.1180000000000001</v>
      </c>
      <c r="X75" s="19"/>
    </row>
    <row r="76" spans="1:24" x14ac:dyDescent="0.2">
      <c r="A76" s="17" t="s">
        <v>175</v>
      </c>
      <c r="B76" s="15">
        <v>0.76100000000000001</v>
      </c>
      <c r="C76" s="15">
        <v>40.747999999999998</v>
      </c>
      <c r="D76" s="15">
        <v>3.7269999999999999</v>
      </c>
      <c r="E76" s="15">
        <v>16.224</v>
      </c>
      <c r="F76" s="15">
        <v>51.551000000000002</v>
      </c>
      <c r="G76" s="15">
        <v>56.564</v>
      </c>
      <c r="H76" s="15">
        <v>86.924999999999997</v>
      </c>
      <c r="I76" s="15">
        <v>180.39099999999999</v>
      </c>
      <c r="J76" s="15">
        <v>286.95800000000003</v>
      </c>
      <c r="K76" s="15">
        <v>376.43900000000002</v>
      </c>
      <c r="L76" s="15">
        <v>391.358</v>
      </c>
      <c r="M76" s="15">
        <v>376.03300000000002</v>
      </c>
      <c r="N76" s="15">
        <v>369.07600000000002</v>
      </c>
      <c r="O76" s="15">
        <v>421.15199999999999</v>
      </c>
      <c r="P76" s="15">
        <v>494.52600000000001</v>
      </c>
      <c r="Q76" s="15">
        <v>705.83600000000001</v>
      </c>
      <c r="R76" s="15">
        <v>889.11</v>
      </c>
      <c r="S76" s="15">
        <v>849.82799999999997</v>
      </c>
      <c r="T76" s="15">
        <v>1374.749</v>
      </c>
      <c r="U76" s="15">
        <v>1726.1410000000001</v>
      </c>
      <c r="V76" s="15">
        <v>2207.1770000000001</v>
      </c>
      <c r="W76" s="15">
        <v>2377.4189999999999</v>
      </c>
      <c r="X76" s="15"/>
    </row>
    <row r="77" spans="1:24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x14ac:dyDescent="0.2">
      <c r="A78" s="15" t="s">
        <v>176</v>
      </c>
      <c r="B78" s="15">
        <v>4.0000000000000001E-3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x14ac:dyDescent="0.2">
      <c r="A79" s="15" t="s">
        <v>177</v>
      </c>
      <c r="B79" s="19">
        <v>-8.0000000000000002E-3</v>
      </c>
      <c r="C79" s="19">
        <v>-40.747999999999998</v>
      </c>
      <c r="D79" s="19">
        <v>3.0000000000000001E-3</v>
      </c>
      <c r="E79" s="19">
        <v>0.504</v>
      </c>
      <c r="F79" s="19">
        <v>1.0289999999999999</v>
      </c>
      <c r="G79" s="19">
        <v>0.82199999999999995</v>
      </c>
      <c r="H79" s="19">
        <v>-0.215</v>
      </c>
      <c r="I79" s="19">
        <v>2.8860000000000001</v>
      </c>
      <c r="J79" s="19">
        <v>2.5</v>
      </c>
      <c r="K79" s="19">
        <v>4.9569999999999999</v>
      </c>
      <c r="L79" s="19">
        <v>5.7679999999999998</v>
      </c>
      <c r="M79" s="19">
        <v>7.1020000000000003</v>
      </c>
      <c r="N79" s="19">
        <v>-0.58099999999999996</v>
      </c>
      <c r="O79" s="19">
        <v>1.577</v>
      </c>
      <c r="P79" s="19">
        <v>-34.527999999999999</v>
      </c>
      <c r="Q79" s="19">
        <v>9.4139999999999997</v>
      </c>
      <c r="R79" s="19">
        <v>8.2829999999999995</v>
      </c>
      <c r="S79" s="19">
        <v>-30.478000000000002</v>
      </c>
      <c r="T79" s="19">
        <v>-40.880000000000003</v>
      </c>
      <c r="U79" s="19">
        <v>-393.57</v>
      </c>
      <c r="V79" s="19">
        <v>-31.442</v>
      </c>
      <c r="W79" s="19">
        <v>72.849999999999994</v>
      </c>
      <c r="X79" s="19"/>
    </row>
    <row r="80" spans="1:24" x14ac:dyDescent="0.2">
      <c r="A80" s="15" t="s">
        <v>178</v>
      </c>
      <c r="B80" s="17">
        <v>0.75700000000000001</v>
      </c>
      <c r="C80" s="17"/>
      <c r="D80" s="17">
        <v>3.73</v>
      </c>
      <c r="E80" s="17">
        <v>16.728000000000002</v>
      </c>
      <c r="F80" s="17">
        <v>52.58</v>
      </c>
      <c r="G80" s="17">
        <v>57.386000000000003</v>
      </c>
      <c r="H80" s="17">
        <v>86.71</v>
      </c>
      <c r="I80" s="17">
        <v>183.27699999999999</v>
      </c>
      <c r="J80" s="17">
        <v>289.45800000000003</v>
      </c>
      <c r="K80" s="17">
        <v>381.39600000000002</v>
      </c>
      <c r="L80" s="17">
        <v>397.12599999999998</v>
      </c>
      <c r="M80" s="17">
        <v>383.13499999999999</v>
      </c>
      <c r="N80" s="17">
        <v>368.495</v>
      </c>
      <c r="O80" s="17">
        <v>422.72899999999998</v>
      </c>
      <c r="P80" s="17">
        <v>459.99799999999999</v>
      </c>
      <c r="Q80" s="17">
        <v>715.25</v>
      </c>
      <c r="R80" s="17">
        <v>897.39300000000003</v>
      </c>
      <c r="S80" s="17">
        <v>819.35</v>
      </c>
      <c r="T80" s="17">
        <v>1333.8689999999999</v>
      </c>
      <c r="U80" s="17">
        <v>1332.5709999999999</v>
      </c>
      <c r="V80" s="17">
        <v>2175.7350000000001</v>
      </c>
      <c r="W80" s="17">
        <v>2450.2689999999998</v>
      </c>
      <c r="X80" s="17"/>
    </row>
    <row r="81" spans="1:24" x14ac:dyDescent="0.2">
      <c r="A81" s="15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spans="1:24" x14ac:dyDescent="0.2">
      <c r="A82" s="15" t="s">
        <v>179</v>
      </c>
      <c r="B82" s="19"/>
      <c r="C82" s="19"/>
      <c r="D82" s="19">
        <v>-2.3359999999999999</v>
      </c>
      <c r="E82" s="19">
        <v>-8.7520000000000007</v>
      </c>
      <c r="F82" s="19">
        <v>-20.463999999999999</v>
      </c>
      <c r="G82" s="19">
        <v>-16.884</v>
      </c>
      <c r="H82" s="19">
        <v>-28.428999999999998</v>
      </c>
      <c r="I82" s="19">
        <v>-61.08</v>
      </c>
      <c r="J82" s="19">
        <v>-104.494</v>
      </c>
      <c r="K82" s="19">
        <v>-109.965</v>
      </c>
      <c r="L82" s="19">
        <v>-117.57899999999999</v>
      </c>
      <c r="M82" s="19">
        <v>-144.102</v>
      </c>
      <c r="N82" s="19">
        <v>-102.44799999999999</v>
      </c>
      <c r="O82" s="19">
        <v>-119.348</v>
      </c>
      <c r="P82" s="19">
        <v>-201.33600000000001</v>
      </c>
      <c r="Q82" s="19">
        <v>-231.44900000000001</v>
      </c>
      <c r="R82" s="19">
        <v>-251.797</v>
      </c>
      <c r="S82" s="19">
        <v>-230.43700000000001</v>
      </c>
      <c r="T82" s="19">
        <v>-358.54700000000003</v>
      </c>
      <c r="U82" s="19">
        <v>-477.77100000000002</v>
      </c>
      <c r="V82" s="19">
        <v>-625.54499999999996</v>
      </c>
      <c r="W82" s="19">
        <v>-714.58799999999997</v>
      </c>
      <c r="X82" s="19"/>
    </row>
    <row r="83" spans="1:24" x14ac:dyDescent="0.2">
      <c r="A83" s="15" t="s">
        <v>180</v>
      </c>
      <c r="B83" s="17">
        <v>0.75700000000000001</v>
      </c>
      <c r="C83" s="17"/>
      <c r="D83" s="17">
        <v>1.3939999999999999</v>
      </c>
      <c r="E83" s="17">
        <v>7.976</v>
      </c>
      <c r="F83" s="17">
        <v>32.116</v>
      </c>
      <c r="G83" s="17">
        <v>40.502000000000002</v>
      </c>
      <c r="H83" s="17">
        <v>58.280999999999999</v>
      </c>
      <c r="I83" s="17">
        <v>122.197</v>
      </c>
      <c r="J83" s="17">
        <v>184.964</v>
      </c>
      <c r="K83" s="17">
        <v>271.43099999999998</v>
      </c>
      <c r="L83" s="17">
        <v>279.54700000000003</v>
      </c>
      <c r="M83" s="17">
        <v>239.03299999999999</v>
      </c>
      <c r="N83" s="17">
        <v>266.04700000000003</v>
      </c>
      <c r="O83" s="17">
        <v>303.38099999999997</v>
      </c>
      <c r="P83" s="17">
        <v>258.66199999999998</v>
      </c>
      <c r="Q83" s="17">
        <v>483.80099999999999</v>
      </c>
      <c r="R83" s="17">
        <v>645.596</v>
      </c>
      <c r="S83" s="17">
        <v>588.91300000000001</v>
      </c>
      <c r="T83" s="17">
        <v>975.322</v>
      </c>
      <c r="U83" s="17">
        <v>854.8</v>
      </c>
      <c r="V83" s="17">
        <v>1550.19</v>
      </c>
      <c r="W83" s="17">
        <v>1735.681</v>
      </c>
      <c r="X83" s="17"/>
    </row>
    <row r="84" spans="1:24" x14ac:dyDescent="0.2">
      <c r="A84" s="15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spans="1:24" x14ac:dyDescent="0.2">
      <c r="A85" s="15" t="s">
        <v>181</v>
      </c>
      <c r="B85" s="15"/>
      <c r="C85" s="15"/>
      <c r="D85" s="15"/>
      <c r="E85" s="15">
        <v>-0.31</v>
      </c>
      <c r="F85" s="15">
        <v>-1.2729999999999999</v>
      </c>
      <c r="G85" s="15">
        <v>-1.1379999999999999</v>
      </c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x14ac:dyDescent="0.2">
      <c r="A86" s="15" t="s">
        <v>152</v>
      </c>
      <c r="B86" s="15"/>
      <c r="C86" s="15"/>
      <c r="D86" s="15"/>
      <c r="E86" s="15">
        <v>0.112</v>
      </c>
      <c r="F86" s="15">
        <v>0.33400000000000002</v>
      </c>
      <c r="G86" s="15"/>
      <c r="H86" s="15"/>
      <c r="I86" s="15">
        <v>-0.35</v>
      </c>
      <c r="J86" s="15">
        <v>-0.90100000000000002</v>
      </c>
      <c r="K86" s="15">
        <v>-0.875</v>
      </c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x14ac:dyDescent="0.2">
      <c r="A87" s="15" t="s">
        <v>182</v>
      </c>
      <c r="B87" s="15">
        <v>-0.438</v>
      </c>
      <c r="C87" s="15">
        <v>-1.411</v>
      </c>
      <c r="D87" s="15">
        <v>-2.2204460492503E-16</v>
      </c>
      <c r="E87" s="15">
        <v>-0.112</v>
      </c>
      <c r="F87" s="15">
        <v>-0.33500000000000002</v>
      </c>
      <c r="G87" s="15">
        <v>-1.0000000000048E-3</v>
      </c>
      <c r="H87" s="15">
        <v>7.1054273576010003E-15</v>
      </c>
      <c r="I87" s="15"/>
      <c r="J87" s="15">
        <v>-2.8421709430404001E-14</v>
      </c>
      <c r="K87" s="15">
        <v>-5.6843418860808002E-14</v>
      </c>
      <c r="L87" s="15">
        <v>5.6843418860808002E-14</v>
      </c>
      <c r="M87" s="15"/>
      <c r="N87" s="15"/>
      <c r="O87" s="15"/>
      <c r="P87" s="15"/>
      <c r="Q87" s="15"/>
      <c r="R87" s="15"/>
      <c r="S87" s="15"/>
      <c r="T87" s="15">
        <v>1.1368683772161999E-13</v>
      </c>
      <c r="U87" s="15"/>
      <c r="V87" s="15"/>
      <c r="W87" s="15">
        <v>-1.7053025658242001E-13</v>
      </c>
      <c r="X87" s="15"/>
    </row>
    <row r="88" spans="1:24" ht="17" thickBot="1" x14ac:dyDescent="0.25">
      <c r="A88" s="17" t="s">
        <v>183</v>
      </c>
      <c r="B88" s="24">
        <v>0.31900000000000001</v>
      </c>
      <c r="C88" s="24">
        <v>-1.411</v>
      </c>
      <c r="D88" s="24">
        <v>1.3939999999999999</v>
      </c>
      <c r="E88" s="24">
        <v>7.6660000000000004</v>
      </c>
      <c r="F88" s="24">
        <v>30.841999999999999</v>
      </c>
      <c r="G88" s="24">
        <v>39.363</v>
      </c>
      <c r="H88" s="24">
        <v>58.280999999999999</v>
      </c>
      <c r="I88" s="24">
        <v>121.84699999999999</v>
      </c>
      <c r="J88" s="24">
        <v>184.06299999999999</v>
      </c>
      <c r="K88" s="24">
        <v>270.55599999999998</v>
      </c>
      <c r="L88" s="24">
        <v>279.54700000000003</v>
      </c>
      <c r="M88" s="24">
        <v>239.03299999999999</v>
      </c>
      <c r="N88" s="24">
        <v>266.04700000000003</v>
      </c>
      <c r="O88" s="24">
        <v>303.38099999999997</v>
      </c>
      <c r="P88" s="24">
        <v>258.66199999999998</v>
      </c>
      <c r="Q88" s="24">
        <v>483.80099999999999</v>
      </c>
      <c r="R88" s="24">
        <v>645.596</v>
      </c>
      <c r="S88" s="24">
        <v>588.91300000000001</v>
      </c>
      <c r="T88" s="24">
        <v>975.322</v>
      </c>
      <c r="U88" s="24">
        <v>854.8</v>
      </c>
      <c r="V88" s="24">
        <v>1550.19</v>
      </c>
      <c r="W88" s="24">
        <v>1735.681</v>
      </c>
      <c r="X88" s="24"/>
    </row>
    <row r="89" spans="1:24" ht="17" thickTop="1" x14ac:dyDescent="0.2">
      <c r="A89" s="15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spans="1:24" x14ac:dyDescent="0.2">
      <c r="A90" s="15" t="s">
        <v>184</v>
      </c>
      <c r="B90" s="25">
        <v>0.01</v>
      </c>
      <c r="C90" s="25">
        <v>-0.02</v>
      </c>
      <c r="D90" s="25">
        <v>0.02</v>
      </c>
      <c r="E90" s="25">
        <v>0.06</v>
      </c>
      <c r="F90" s="25">
        <v>0.23</v>
      </c>
      <c r="G90" s="25">
        <v>0.28999999999999998</v>
      </c>
      <c r="H90" s="25">
        <v>0.41</v>
      </c>
      <c r="I90" s="25">
        <v>0.86</v>
      </c>
      <c r="J90" s="25">
        <v>1.29</v>
      </c>
      <c r="K90" s="25">
        <v>1.88</v>
      </c>
      <c r="L90" s="25">
        <v>1.93</v>
      </c>
      <c r="M90" s="25">
        <v>1.66</v>
      </c>
      <c r="N90" s="25">
        <v>1.9</v>
      </c>
      <c r="O90" s="25">
        <v>2.21</v>
      </c>
      <c r="P90" s="25">
        <v>1.9</v>
      </c>
      <c r="Q90" s="25">
        <v>3.63</v>
      </c>
      <c r="R90" s="25">
        <v>4.95</v>
      </c>
      <c r="S90" s="25">
        <v>4.5199999999999996</v>
      </c>
      <c r="T90" s="25">
        <v>7.52</v>
      </c>
      <c r="U90" s="25">
        <v>6.7</v>
      </c>
      <c r="V90" s="25">
        <v>12.23</v>
      </c>
      <c r="W90" s="25">
        <v>13.86</v>
      </c>
      <c r="X90" s="25"/>
    </row>
    <row r="91" spans="1:24" x14ac:dyDescent="0.2">
      <c r="A91" s="15" t="s">
        <v>185</v>
      </c>
      <c r="B91" s="25">
        <v>0.01</v>
      </c>
      <c r="C91" s="25">
        <v>-0.02</v>
      </c>
      <c r="D91" s="25">
        <v>0.02</v>
      </c>
      <c r="E91" s="25">
        <v>0.06</v>
      </c>
      <c r="F91" s="25">
        <v>0.23</v>
      </c>
      <c r="G91" s="25">
        <v>0.28000000000000003</v>
      </c>
      <c r="H91" s="25">
        <v>0.41</v>
      </c>
      <c r="I91" s="25">
        <v>0.85</v>
      </c>
      <c r="J91" s="25">
        <v>1.27</v>
      </c>
      <c r="K91" s="25">
        <v>1.85</v>
      </c>
      <c r="L91" s="25">
        <v>1.91</v>
      </c>
      <c r="M91" s="25">
        <v>1.66</v>
      </c>
      <c r="N91" s="25">
        <v>1.89</v>
      </c>
      <c r="O91" s="25">
        <v>2.21</v>
      </c>
      <c r="P91" s="25">
        <v>1.9</v>
      </c>
      <c r="Q91" s="25">
        <v>3.61</v>
      </c>
      <c r="R91" s="25">
        <v>4.93</v>
      </c>
      <c r="S91" s="25">
        <v>4.5</v>
      </c>
      <c r="T91" s="25">
        <v>7.49</v>
      </c>
      <c r="U91" s="25">
        <v>6.68</v>
      </c>
      <c r="V91" s="25">
        <v>12.2</v>
      </c>
      <c r="W91" s="25">
        <v>13.84</v>
      </c>
      <c r="X91" s="25"/>
    </row>
    <row r="92" spans="1:24" x14ac:dyDescent="0.2">
      <c r="A92" s="1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</row>
    <row r="93" spans="1:24" x14ac:dyDescent="0.2">
      <c r="A93" s="15" t="s">
        <v>186</v>
      </c>
      <c r="B93" s="15">
        <v>67.691000000000003</v>
      </c>
      <c r="C93" s="15">
        <v>89.549000000000007</v>
      </c>
      <c r="D93" s="15">
        <v>89.549000000000007</v>
      </c>
      <c r="E93" s="15">
        <v>130.31299999999999</v>
      </c>
      <c r="F93" s="15">
        <v>132.86000000000001</v>
      </c>
      <c r="G93" s="15">
        <v>137.42099999999999</v>
      </c>
      <c r="H93" s="15">
        <v>140.50200000000001</v>
      </c>
      <c r="I93" s="15">
        <v>141.72</v>
      </c>
      <c r="J93" s="15">
        <v>143.196</v>
      </c>
      <c r="K93" s="15">
        <v>144</v>
      </c>
      <c r="L93" s="15">
        <v>144.91300000000001</v>
      </c>
      <c r="M93" s="15">
        <v>143.935</v>
      </c>
      <c r="N93" s="15">
        <v>140.36500000000001</v>
      </c>
      <c r="O93" s="15">
        <v>137.08600000000001</v>
      </c>
      <c r="P93" s="15">
        <v>135.988</v>
      </c>
      <c r="Q93" s="15">
        <v>133.41300000000001</v>
      </c>
      <c r="R93" s="15">
        <v>130.393</v>
      </c>
      <c r="S93" s="15">
        <v>130.28899999999999</v>
      </c>
      <c r="T93" s="15">
        <v>129.768</v>
      </c>
      <c r="U93" s="15">
        <v>127.666</v>
      </c>
      <c r="V93" s="15">
        <v>126.726</v>
      </c>
      <c r="W93" s="15">
        <v>126.726</v>
      </c>
      <c r="X93" s="15"/>
    </row>
    <row r="94" spans="1:24" x14ac:dyDescent="0.2">
      <c r="A94" s="15" t="s">
        <v>187</v>
      </c>
      <c r="B94" s="15">
        <v>67.691000000000003</v>
      </c>
      <c r="C94" s="15">
        <v>89.549000000000007</v>
      </c>
      <c r="D94" s="15">
        <v>89.549000000000007</v>
      </c>
      <c r="E94" s="15">
        <v>130.608</v>
      </c>
      <c r="F94" s="15">
        <v>138.596</v>
      </c>
      <c r="G94" s="15">
        <v>141.88499999999999</v>
      </c>
      <c r="H94" s="15">
        <v>141.898</v>
      </c>
      <c r="I94" s="15">
        <v>143.858</v>
      </c>
      <c r="J94" s="15">
        <v>145.27799999999999</v>
      </c>
      <c r="K94" s="15">
        <v>145.80600000000001</v>
      </c>
      <c r="L94" s="15">
        <v>146.04300000000001</v>
      </c>
      <c r="M94" s="15">
        <v>144.298</v>
      </c>
      <c r="N94" s="15">
        <v>140.61000000000001</v>
      </c>
      <c r="O94" s="15">
        <v>137.30199999999999</v>
      </c>
      <c r="P94" s="15">
        <v>136.19800000000001</v>
      </c>
      <c r="Q94" s="15">
        <v>133.971</v>
      </c>
      <c r="R94" s="15">
        <v>130.95500000000001</v>
      </c>
      <c r="S94" s="15">
        <v>130.87100000000001</v>
      </c>
      <c r="T94" s="15">
        <v>130.29499999999999</v>
      </c>
      <c r="U94" s="15">
        <v>128.017</v>
      </c>
      <c r="V94" s="15">
        <v>127.06</v>
      </c>
      <c r="W94" s="15">
        <v>127.06</v>
      </c>
      <c r="X94" s="15"/>
    </row>
    <row r="95" spans="1:24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x14ac:dyDescent="0.2">
      <c r="A96" s="17" t="s">
        <v>188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2">
      <c r="A97" s="15" t="s">
        <v>175</v>
      </c>
      <c r="B97" s="21">
        <f>'[2]Income Statement'!B76</f>
        <v>0</v>
      </c>
      <c r="C97" s="21">
        <f>'[2]Income Statement'!C76</f>
        <v>0</v>
      </c>
      <c r="D97" s="21">
        <f>'[2]Income Statement'!D76</f>
        <v>0</v>
      </c>
      <c r="E97" s="21">
        <f>'[2]Income Statement'!E76</f>
        <v>0</v>
      </c>
      <c r="F97" s="21">
        <f>'[2]Income Statement'!F76</f>
        <v>0</v>
      </c>
      <c r="G97" s="21">
        <f>'[2]Income Statement'!G76</f>
        <v>0</v>
      </c>
      <c r="H97" s="21">
        <f>'[2]Income Statement'!H76</f>
        <v>0</v>
      </c>
      <c r="I97" s="21">
        <f>'[2]Income Statement'!I76</f>
        <v>0</v>
      </c>
      <c r="J97" s="21">
        <f>'[2]Income Statement'!J76</f>
        <v>0</v>
      </c>
      <c r="K97" s="21">
        <f>'[2]Income Statement'!K76</f>
        <v>0</v>
      </c>
      <c r="L97" s="21">
        <f>'[2]Income Statement'!L76</f>
        <v>0</v>
      </c>
      <c r="M97" s="21">
        <f>'[2]Income Statement'!M76</f>
        <v>0</v>
      </c>
      <c r="N97" s="21">
        <f>'[2]Income Statement'!N76</f>
        <v>0</v>
      </c>
      <c r="O97" s="21">
        <f>'[2]Income Statement'!O76</f>
        <v>0</v>
      </c>
      <c r="P97" s="21">
        <f>'[2]Income Statement'!P76</f>
        <v>0</v>
      </c>
      <c r="Q97" s="21">
        <f>'[2]Income Statement'!Q76</f>
        <v>0</v>
      </c>
      <c r="R97" s="21">
        <f>'[2]Income Statement'!R76</f>
        <v>0</v>
      </c>
      <c r="S97" s="21">
        <f>'[2]Income Statement'!S76</f>
        <v>0</v>
      </c>
      <c r="T97" s="21">
        <f>'[2]Income Statement'!T76</f>
        <v>0</v>
      </c>
      <c r="U97" s="21">
        <f>'[2]Income Statement'!U76</f>
        <v>0</v>
      </c>
      <c r="V97" s="21">
        <f>'[2]Income Statement'!V76</f>
        <v>0</v>
      </c>
      <c r="W97" s="21">
        <f>'[2]Income Statement'!W76</f>
        <v>0</v>
      </c>
      <c r="X97" s="21">
        <f>'[2]Income Statement'!X76</f>
        <v>0</v>
      </c>
    </row>
    <row r="98" spans="1:24" x14ac:dyDescent="0.2">
      <c r="A98" s="15" t="s">
        <v>189</v>
      </c>
      <c r="B98" s="22">
        <f>'[2]Cash Flow Statement'!B69</f>
        <v>0</v>
      </c>
      <c r="C98" s="22">
        <f>'[2]Cash Flow Statement'!C69</f>
        <v>0</v>
      </c>
      <c r="D98" s="22">
        <f>'[2]Cash Flow Statement'!D69</f>
        <v>0</v>
      </c>
      <c r="E98" s="22">
        <f>'[2]Cash Flow Statement'!E69</f>
        <v>0</v>
      </c>
      <c r="F98" s="22">
        <f>'[2]Cash Flow Statement'!F69</f>
        <v>0</v>
      </c>
      <c r="G98" s="22">
        <f>'[2]Cash Flow Statement'!G69</f>
        <v>0</v>
      </c>
      <c r="H98" s="22">
        <f>'[2]Cash Flow Statement'!H69</f>
        <v>0</v>
      </c>
      <c r="I98" s="22">
        <f>'[2]Cash Flow Statement'!I69</f>
        <v>0</v>
      </c>
      <c r="J98" s="22">
        <f>'[2]Cash Flow Statement'!J69</f>
        <v>0</v>
      </c>
      <c r="K98" s="22">
        <f>'[2]Cash Flow Statement'!K69</f>
        <v>0</v>
      </c>
      <c r="L98" s="22">
        <f>'[2]Cash Flow Statement'!L69</f>
        <v>0</v>
      </c>
      <c r="M98" s="22">
        <f>'[2]Cash Flow Statement'!M69</f>
        <v>0</v>
      </c>
      <c r="N98" s="22">
        <f>'[2]Cash Flow Statement'!N69</f>
        <v>0</v>
      </c>
      <c r="O98" s="22">
        <f>'[2]Cash Flow Statement'!O69</f>
        <v>0</v>
      </c>
      <c r="P98" s="22">
        <f>'[2]Cash Flow Statement'!P69</f>
        <v>0</v>
      </c>
      <c r="Q98" s="22">
        <f>'[2]Cash Flow Statement'!Q69</f>
        <v>0</v>
      </c>
      <c r="R98" s="22">
        <f>'[2]Cash Flow Statement'!R69</f>
        <v>0</v>
      </c>
      <c r="S98" s="22">
        <f>'[2]Cash Flow Statement'!S69</f>
        <v>0</v>
      </c>
      <c r="T98" s="22">
        <f>'[2]Cash Flow Statement'!T69</f>
        <v>0</v>
      </c>
      <c r="U98" s="22">
        <f>'[2]Cash Flow Statement'!U69</f>
        <v>0</v>
      </c>
      <c r="V98" s="22">
        <f>'[2]Cash Flow Statement'!V69</f>
        <v>0</v>
      </c>
      <c r="W98" s="22">
        <f>'[2]Cash Flow Statement'!W69</f>
        <v>0</v>
      </c>
      <c r="X98" s="22">
        <f>'[2]Cash Flow Statement'!X69</f>
        <v>0</v>
      </c>
    </row>
    <row r="99" spans="1:24" x14ac:dyDescent="0.2">
      <c r="A99" s="15" t="s">
        <v>190</v>
      </c>
      <c r="B99" s="15">
        <f t="shared" ref="B99:X99" si="12">B97+B98</f>
        <v>0</v>
      </c>
      <c r="C99" s="15">
        <f t="shared" si="12"/>
        <v>0</v>
      </c>
      <c r="D99" s="15">
        <f t="shared" si="12"/>
        <v>0</v>
      </c>
      <c r="E99" s="15">
        <f t="shared" si="12"/>
        <v>0</v>
      </c>
      <c r="F99" s="15">
        <f t="shared" si="12"/>
        <v>0</v>
      </c>
      <c r="G99" s="15">
        <f t="shared" si="12"/>
        <v>0</v>
      </c>
      <c r="H99" s="15">
        <f t="shared" si="12"/>
        <v>0</v>
      </c>
      <c r="I99" s="15">
        <f t="shared" si="12"/>
        <v>0</v>
      </c>
      <c r="J99" s="15">
        <f t="shared" si="12"/>
        <v>0</v>
      </c>
      <c r="K99" s="15">
        <f t="shared" si="12"/>
        <v>0</v>
      </c>
      <c r="L99" s="15">
        <f t="shared" si="12"/>
        <v>0</v>
      </c>
      <c r="M99" s="15">
        <f t="shared" si="12"/>
        <v>0</v>
      </c>
      <c r="N99" s="15">
        <f t="shared" si="12"/>
        <v>0</v>
      </c>
      <c r="O99" s="15">
        <f t="shared" si="12"/>
        <v>0</v>
      </c>
      <c r="P99" s="15">
        <f t="shared" si="12"/>
        <v>0</v>
      </c>
      <c r="Q99" s="15">
        <f t="shared" si="12"/>
        <v>0</v>
      </c>
      <c r="R99" s="15">
        <f t="shared" si="12"/>
        <v>0</v>
      </c>
      <c r="S99" s="15">
        <f t="shared" si="12"/>
        <v>0</v>
      </c>
      <c r="T99" s="15">
        <f t="shared" si="12"/>
        <v>0</v>
      </c>
      <c r="U99" s="15">
        <f t="shared" si="12"/>
        <v>0</v>
      </c>
      <c r="V99" s="15">
        <f t="shared" si="12"/>
        <v>0</v>
      </c>
      <c r="W99" s="15">
        <f t="shared" si="12"/>
        <v>0</v>
      </c>
      <c r="X99" s="15">
        <f t="shared" si="12"/>
        <v>0</v>
      </c>
    </row>
    <row r="100" spans="1:24" x14ac:dyDescent="0.2">
      <c r="A100" s="23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x14ac:dyDescent="0.2">
      <c r="A101" s="23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x14ac:dyDescent="0.2">
      <c r="A102" s="23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x14ac:dyDescent="0.2">
      <c r="A103" s="23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x14ac:dyDescent="0.2">
      <c r="A104" s="23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E96A-E1D8-6A4A-9498-8197FCFA24F6}">
  <dimension ref="A1:CG102"/>
  <sheetViews>
    <sheetView topLeftCell="A9" workbookViewId="0">
      <pane xSplit="1" topLeftCell="BW1" activePane="topRight" state="frozen"/>
      <selection pane="topRight" activeCell="B1" sqref="B1:B1048576"/>
    </sheetView>
  </sheetViews>
  <sheetFormatPr baseColWidth="10" defaultRowHeight="16" x14ac:dyDescent="0.2"/>
  <cols>
    <col min="1" max="1" width="35.83203125" bestFit="1" customWidth="1"/>
  </cols>
  <sheetData>
    <row r="1" spans="1:85" x14ac:dyDescent="0.2">
      <c r="A1" s="13" t="s">
        <v>20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</row>
    <row r="2" spans="1:85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</row>
    <row r="3" spans="1:85" x14ac:dyDescent="0.2">
      <c r="A3" s="15"/>
      <c r="B3" s="16" t="s">
        <v>272</v>
      </c>
      <c r="C3" s="16" t="s">
        <v>273</v>
      </c>
      <c r="D3" s="16" t="s">
        <v>274</v>
      </c>
      <c r="E3" s="16" t="s">
        <v>275</v>
      </c>
      <c r="F3" s="16" t="s">
        <v>276</v>
      </c>
      <c r="G3" s="16" t="s">
        <v>277</v>
      </c>
      <c r="H3" s="16" t="s">
        <v>278</v>
      </c>
      <c r="I3" s="16" t="s">
        <v>279</v>
      </c>
      <c r="J3" s="16" t="s">
        <v>280</v>
      </c>
      <c r="K3" s="16" t="s">
        <v>281</v>
      </c>
      <c r="L3" s="16" t="s">
        <v>282</v>
      </c>
      <c r="M3" s="16" t="s">
        <v>283</v>
      </c>
      <c r="N3" s="16" t="s">
        <v>284</v>
      </c>
      <c r="O3" s="16" t="s">
        <v>285</v>
      </c>
      <c r="P3" s="16" t="s">
        <v>286</v>
      </c>
      <c r="Q3" s="16" t="s">
        <v>287</v>
      </c>
      <c r="R3" s="16" t="s">
        <v>288</v>
      </c>
      <c r="S3" s="16" t="s">
        <v>289</v>
      </c>
      <c r="T3" s="16" t="s">
        <v>290</v>
      </c>
      <c r="U3" s="16" t="s">
        <v>291</v>
      </c>
      <c r="V3" s="16" t="s">
        <v>292</v>
      </c>
      <c r="W3" s="16" t="s">
        <v>293</v>
      </c>
      <c r="X3" s="16" t="s">
        <v>294</v>
      </c>
      <c r="Y3" s="16" t="s">
        <v>295</v>
      </c>
      <c r="Z3" s="16" t="s">
        <v>296</v>
      </c>
      <c r="AA3" s="16" t="s">
        <v>297</v>
      </c>
      <c r="AB3" s="16" t="s">
        <v>298</v>
      </c>
      <c r="AC3" s="16" t="s">
        <v>299</v>
      </c>
      <c r="AD3" s="16" t="s">
        <v>300</v>
      </c>
      <c r="AE3" s="16" t="s">
        <v>301</v>
      </c>
      <c r="AF3" s="16" t="s">
        <v>302</v>
      </c>
      <c r="AG3" s="16" t="s">
        <v>303</v>
      </c>
      <c r="AH3" s="16" t="s">
        <v>304</v>
      </c>
      <c r="AI3" s="16" t="s">
        <v>305</v>
      </c>
      <c r="AJ3" s="16" t="s">
        <v>306</v>
      </c>
      <c r="AK3" s="16" t="s">
        <v>307</v>
      </c>
      <c r="AL3" s="16" t="s">
        <v>308</v>
      </c>
      <c r="AM3" s="16" t="s">
        <v>309</v>
      </c>
      <c r="AN3" s="16" t="s">
        <v>310</v>
      </c>
      <c r="AO3" s="16" t="s">
        <v>311</v>
      </c>
      <c r="AP3" s="16" t="s">
        <v>312</v>
      </c>
      <c r="AQ3" s="16" t="s">
        <v>313</v>
      </c>
      <c r="AR3" s="16" t="s">
        <v>314</v>
      </c>
      <c r="AS3" s="16" t="s">
        <v>315</v>
      </c>
      <c r="AT3" s="16" t="s">
        <v>316</v>
      </c>
      <c r="AU3" s="16" t="s">
        <v>317</v>
      </c>
      <c r="AV3" s="16" t="s">
        <v>318</v>
      </c>
      <c r="AW3" s="16" t="s">
        <v>319</v>
      </c>
      <c r="AX3" s="16" t="s">
        <v>320</v>
      </c>
      <c r="AY3" s="16" t="s">
        <v>321</v>
      </c>
      <c r="AZ3" s="16" t="s">
        <v>322</v>
      </c>
      <c r="BA3" s="16" t="s">
        <v>323</v>
      </c>
      <c r="BB3" s="16" t="s">
        <v>324</v>
      </c>
      <c r="BC3" s="16" t="s">
        <v>325</v>
      </c>
      <c r="BD3" s="16" t="s">
        <v>326</v>
      </c>
      <c r="BE3" s="16" t="s">
        <v>327</v>
      </c>
      <c r="BF3" s="16" t="s">
        <v>328</v>
      </c>
      <c r="BG3" s="16" t="s">
        <v>329</v>
      </c>
      <c r="BH3" s="16" t="s">
        <v>330</v>
      </c>
      <c r="BI3" s="16" t="s">
        <v>331</v>
      </c>
      <c r="BJ3" s="16" t="s">
        <v>332</v>
      </c>
      <c r="BK3" s="16" t="s">
        <v>333</v>
      </c>
      <c r="BL3" s="16" t="s">
        <v>334</v>
      </c>
      <c r="BM3" s="16" t="s">
        <v>335</v>
      </c>
      <c r="BN3" s="16" t="s">
        <v>336</v>
      </c>
      <c r="BO3" s="16" t="s">
        <v>337</v>
      </c>
      <c r="BP3" s="16" t="s">
        <v>338</v>
      </c>
      <c r="BQ3" s="16" t="s">
        <v>339</v>
      </c>
      <c r="BR3" s="16" t="s">
        <v>340</v>
      </c>
      <c r="BS3" s="16" t="s">
        <v>341</v>
      </c>
      <c r="BT3" s="16" t="s">
        <v>342</v>
      </c>
      <c r="BU3" s="16" t="s">
        <v>343</v>
      </c>
      <c r="BV3" s="16" t="s">
        <v>344</v>
      </c>
      <c r="BW3" s="16" t="s">
        <v>345</v>
      </c>
      <c r="BX3" s="16" t="s">
        <v>346</v>
      </c>
      <c r="BY3" s="16" t="s">
        <v>347</v>
      </c>
      <c r="BZ3" s="16" t="s">
        <v>348</v>
      </c>
      <c r="CA3" s="16" t="s">
        <v>349</v>
      </c>
      <c r="CB3" s="16" t="s">
        <v>350</v>
      </c>
      <c r="CC3" s="16" t="s">
        <v>351</v>
      </c>
      <c r="CD3" s="16" t="s">
        <v>352</v>
      </c>
      <c r="CE3" s="16" t="s">
        <v>353</v>
      </c>
      <c r="CF3" s="16"/>
      <c r="CG3" s="16"/>
    </row>
    <row r="4" spans="1:85" x14ac:dyDescent="0.2">
      <c r="A4" s="17" t="s">
        <v>115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</row>
    <row r="5" spans="1:85" x14ac:dyDescent="0.2">
      <c r="A5" s="15" t="s">
        <v>116</v>
      </c>
      <c r="B5" s="15">
        <v>0.79400000000000004</v>
      </c>
      <c r="C5" s="15">
        <v>0.66700000000000004</v>
      </c>
      <c r="D5" s="15"/>
      <c r="E5" s="15">
        <v>1.085</v>
      </c>
      <c r="F5" s="15">
        <v>0.32400000000000001</v>
      </c>
      <c r="G5" s="15">
        <v>62.976999999999997</v>
      </c>
      <c r="H5" s="15">
        <v>58.292000000000002</v>
      </c>
      <c r="I5" s="15">
        <v>41.917999999999999</v>
      </c>
      <c r="J5" s="15">
        <v>44.256999999999998</v>
      </c>
      <c r="K5" s="15">
        <v>70.655000000000001</v>
      </c>
      <c r="L5" s="15">
        <v>57.201999999999998</v>
      </c>
      <c r="M5" s="15">
        <v>25.675999999999998</v>
      </c>
      <c r="N5" s="15">
        <v>14.473000000000001</v>
      </c>
      <c r="O5" s="15">
        <v>40.588000000000001</v>
      </c>
      <c r="P5" s="15">
        <v>17.591000000000001</v>
      </c>
      <c r="Q5" s="15">
        <v>13.324999999999999</v>
      </c>
      <c r="R5" s="15">
        <v>40.152000000000001</v>
      </c>
      <c r="S5" s="15">
        <v>102.042</v>
      </c>
      <c r="T5" s="15">
        <v>65.572000000000003</v>
      </c>
      <c r="U5" s="15">
        <v>79.542000000000002</v>
      </c>
      <c r="V5" s="15">
        <v>93.376000000000005</v>
      </c>
      <c r="W5" s="15">
        <v>187.297</v>
      </c>
      <c r="X5" s="15">
        <v>165.96199999999999</v>
      </c>
      <c r="Y5" s="15">
        <v>156.089</v>
      </c>
      <c r="Z5" s="15">
        <v>133.93600000000001</v>
      </c>
      <c r="AA5" s="15">
        <v>203.87</v>
      </c>
      <c r="AB5" s="15">
        <v>110.84399999999999</v>
      </c>
      <c r="AC5" s="15">
        <v>119.684</v>
      </c>
      <c r="AD5" s="15">
        <v>67.858999999999995</v>
      </c>
      <c r="AE5" s="15">
        <v>175.38399999999999</v>
      </c>
      <c r="AF5" s="15">
        <v>107.05200000000001</v>
      </c>
      <c r="AG5" s="15">
        <v>142.928</v>
      </c>
      <c r="AH5" s="15">
        <v>157.047</v>
      </c>
      <c r="AI5" s="15">
        <v>341.84100000000001</v>
      </c>
      <c r="AJ5" s="15">
        <v>255.72200000000001</v>
      </c>
      <c r="AK5" s="15">
        <v>223.84200000000001</v>
      </c>
      <c r="AL5" s="15">
        <v>186.37700000000001</v>
      </c>
      <c r="AM5" s="15">
        <v>347.48899999999998</v>
      </c>
      <c r="AN5" s="15">
        <v>179.92599999999999</v>
      </c>
      <c r="AO5" s="15">
        <v>300.43400000000003</v>
      </c>
      <c r="AP5" s="15">
        <v>249.46899999999999</v>
      </c>
      <c r="AQ5" s="15">
        <v>593.17499999999995</v>
      </c>
      <c r="AR5" s="15">
        <v>232.04</v>
      </c>
      <c r="AS5" s="15">
        <v>171.23599999999999</v>
      </c>
      <c r="AT5" s="15">
        <v>159.398</v>
      </c>
      <c r="AU5" s="15">
        <v>129.852</v>
      </c>
      <c r="AV5" s="15">
        <v>157.001</v>
      </c>
      <c r="AW5" s="15">
        <v>121.21599999999999</v>
      </c>
      <c r="AX5" s="15">
        <v>179.95400000000001</v>
      </c>
      <c r="AY5" s="15">
        <v>250.47</v>
      </c>
      <c r="AZ5" s="15">
        <v>172.12799999999999</v>
      </c>
      <c r="BA5" s="15">
        <v>165.685</v>
      </c>
      <c r="BB5" s="15">
        <v>258.00200000000001</v>
      </c>
      <c r="BC5" s="15">
        <v>312.483</v>
      </c>
      <c r="BD5" s="15">
        <v>283.64400000000001</v>
      </c>
      <c r="BE5" s="15">
        <v>196.87899999999999</v>
      </c>
      <c r="BF5" s="15">
        <v>168.68199999999999</v>
      </c>
      <c r="BG5" s="15">
        <v>557.40300000000002</v>
      </c>
      <c r="BH5" s="15">
        <v>288.726</v>
      </c>
      <c r="BI5" s="15">
        <v>455.726</v>
      </c>
      <c r="BJ5" s="15">
        <v>416.60300000000001</v>
      </c>
      <c r="BK5" s="15">
        <v>788.072</v>
      </c>
      <c r="BL5" s="15">
        <v>959.31799999999998</v>
      </c>
      <c r="BM5" s="15">
        <v>1079.4090000000001</v>
      </c>
      <c r="BN5" s="15">
        <v>865.60900000000004</v>
      </c>
      <c r="BO5" s="15">
        <v>1517.3610000000001</v>
      </c>
      <c r="BP5" s="15">
        <v>1348.7370000000001</v>
      </c>
      <c r="BQ5" s="15">
        <v>1349.7929999999999</v>
      </c>
      <c r="BR5" s="15">
        <v>1253.7059999999999</v>
      </c>
      <c r="BS5" s="15">
        <v>1669.453</v>
      </c>
      <c r="BT5" s="15">
        <v>1009.139</v>
      </c>
      <c r="BU5" s="15">
        <v>1049.413</v>
      </c>
      <c r="BV5" s="15">
        <v>853.65200000000004</v>
      </c>
      <c r="BW5" s="15">
        <v>849.54600000000005</v>
      </c>
      <c r="BX5" s="15">
        <v>710.92899999999997</v>
      </c>
      <c r="BY5" s="15">
        <v>703.59100000000001</v>
      </c>
      <c r="BZ5" s="15">
        <v>655.86599999999999</v>
      </c>
      <c r="CA5" s="15">
        <v>1040.0899999999999</v>
      </c>
      <c r="CB5" s="15">
        <v>858.69100000000003</v>
      </c>
      <c r="CC5" s="15">
        <v>884.55200000000002</v>
      </c>
      <c r="CD5" s="15">
        <v>530.70100000000002</v>
      </c>
      <c r="CE5" s="15">
        <v>726.87699999999995</v>
      </c>
      <c r="CF5" s="15"/>
      <c r="CG5" s="15"/>
    </row>
    <row r="6" spans="1:85" x14ac:dyDescent="0.2">
      <c r="A6" s="15" t="s">
        <v>117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</row>
    <row r="7" spans="1:85" x14ac:dyDescent="0.2">
      <c r="A7" s="15" t="s">
        <v>118</v>
      </c>
      <c r="B7" s="15"/>
      <c r="C7" s="15">
        <v>24.716000000000001</v>
      </c>
      <c r="D7" s="15"/>
      <c r="E7" s="15">
        <v>38.506</v>
      </c>
      <c r="F7" s="15">
        <v>61.88</v>
      </c>
      <c r="G7" s="15">
        <v>53.131999999999998</v>
      </c>
      <c r="H7" s="15">
        <v>63.216999999999999</v>
      </c>
      <c r="I7" s="15">
        <v>63.244</v>
      </c>
      <c r="J7" s="15">
        <v>89.884</v>
      </c>
      <c r="K7" s="15">
        <v>76.177000000000007</v>
      </c>
      <c r="L7" s="15">
        <v>84.552999999999997</v>
      </c>
      <c r="M7" s="15">
        <v>85.870999999999995</v>
      </c>
      <c r="N7" s="15">
        <v>128.334</v>
      </c>
      <c r="O7" s="15">
        <v>93.515000000000001</v>
      </c>
      <c r="P7" s="15">
        <v>101.991</v>
      </c>
      <c r="Q7" s="15">
        <v>108.105</v>
      </c>
      <c r="R7" s="15">
        <v>151.08600000000001</v>
      </c>
      <c r="S7" s="15">
        <v>81.302000000000007</v>
      </c>
      <c r="T7" s="15">
        <v>105.999</v>
      </c>
      <c r="U7" s="15">
        <v>85.421000000000006</v>
      </c>
      <c r="V7" s="15">
        <v>145.04300000000001</v>
      </c>
      <c r="W7" s="15">
        <v>79.355999999999995</v>
      </c>
      <c r="X7" s="15">
        <v>110.33199999999999</v>
      </c>
      <c r="Y7" s="15">
        <v>96.313999999999993</v>
      </c>
      <c r="Z7" s="15">
        <v>174.20699999999999</v>
      </c>
      <c r="AA7" s="15">
        <v>102.03400000000001</v>
      </c>
      <c r="AB7" s="15">
        <v>163.38499999999999</v>
      </c>
      <c r="AC7" s="15">
        <v>139.59</v>
      </c>
      <c r="AD7" s="15">
        <v>235.90700000000001</v>
      </c>
      <c r="AE7" s="15">
        <v>134.04300000000001</v>
      </c>
      <c r="AF7" s="15">
        <v>196.411</v>
      </c>
      <c r="AG7" s="15">
        <v>175.249</v>
      </c>
      <c r="AH7" s="15">
        <v>311.00099999999998</v>
      </c>
      <c r="AI7" s="15">
        <v>175.524</v>
      </c>
      <c r="AJ7" s="15">
        <v>246.21799999999999</v>
      </c>
      <c r="AK7" s="15">
        <v>212.83600000000001</v>
      </c>
      <c r="AL7" s="15">
        <v>353.25700000000001</v>
      </c>
      <c r="AM7" s="15">
        <v>209.952</v>
      </c>
      <c r="AN7" s="15">
        <v>331.29899999999998</v>
      </c>
      <c r="AO7" s="15">
        <v>269.13299999999998</v>
      </c>
      <c r="AP7" s="15">
        <v>449.221</v>
      </c>
      <c r="AQ7" s="15">
        <v>279.83499999999998</v>
      </c>
      <c r="AR7" s="15">
        <v>395.91699999999997</v>
      </c>
      <c r="AS7" s="15">
        <v>353.40600000000001</v>
      </c>
      <c r="AT7" s="15">
        <v>551.18799999999999</v>
      </c>
      <c r="AU7" s="15">
        <v>433.63799999999998</v>
      </c>
      <c r="AV7" s="15">
        <v>566.28599999999994</v>
      </c>
      <c r="AW7" s="15">
        <v>460.95499999999998</v>
      </c>
      <c r="AX7" s="15">
        <v>713.73099999999999</v>
      </c>
      <c r="AY7" s="15">
        <v>622.68499999999995</v>
      </c>
      <c r="AZ7" s="15">
        <v>629.23500000000001</v>
      </c>
      <c r="BA7" s="15">
        <v>602.79499999999996</v>
      </c>
      <c r="BB7" s="15">
        <v>733.29200000000003</v>
      </c>
      <c r="BC7" s="15">
        <v>609.66999999999996</v>
      </c>
      <c r="BD7" s="15">
        <v>805.41300000000001</v>
      </c>
      <c r="BE7" s="15">
        <v>724.94500000000005</v>
      </c>
      <c r="BF7" s="15">
        <v>867.07399999999996</v>
      </c>
      <c r="BG7" s="15">
        <v>652.54600000000005</v>
      </c>
      <c r="BH7" s="15">
        <v>743.67700000000002</v>
      </c>
      <c r="BI7" s="15">
        <v>735.18100000000004</v>
      </c>
      <c r="BJ7" s="15">
        <v>843.495</v>
      </c>
      <c r="BK7" s="15">
        <v>708.71400000000006</v>
      </c>
      <c r="BL7" s="15">
        <v>668.40899999999999</v>
      </c>
      <c r="BM7" s="15">
        <v>568.42999999999995</v>
      </c>
      <c r="BN7" s="15">
        <v>806.91600000000005</v>
      </c>
      <c r="BO7" s="15">
        <v>527.34</v>
      </c>
      <c r="BP7" s="15">
        <v>696.28700000000003</v>
      </c>
      <c r="BQ7" s="15">
        <v>639.17600000000004</v>
      </c>
      <c r="BR7" s="15">
        <v>735.779</v>
      </c>
      <c r="BS7" s="15">
        <v>569.01400000000001</v>
      </c>
      <c r="BT7" s="15">
        <v>702.197</v>
      </c>
      <c r="BU7" s="15">
        <v>693.63599999999997</v>
      </c>
      <c r="BV7" s="15">
        <v>789.08699999999999</v>
      </c>
      <c r="BW7" s="15">
        <v>700.54399999999998</v>
      </c>
      <c r="BX7" s="15">
        <v>758.56399999999996</v>
      </c>
      <c r="BY7" s="15">
        <v>695.45500000000004</v>
      </c>
      <c r="BZ7" s="15">
        <v>805.197</v>
      </c>
      <c r="CA7" s="15">
        <v>691.54600000000005</v>
      </c>
      <c r="CB7" s="15">
        <v>757.33900000000006</v>
      </c>
      <c r="CC7" s="15">
        <v>684.69500000000005</v>
      </c>
      <c r="CD7" s="15">
        <v>723.04200000000003</v>
      </c>
      <c r="CE7" s="15">
        <v>615.46699999999998</v>
      </c>
      <c r="CF7" s="15"/>
      <c r="CG7" s="15"/>
    </row>
    <row r="8" spans="1:85" x14ac:dyDescent="0.2">
      <c r="A8" s="15" t="s">
        <v>119</v>
      </c>
      <c r="B8" s="15">
        <v>13.904999999999999</v>
      </c>
      <c r="C8" s="15">
        <v>21.849</v>
      </c>
      <c r="D8" s="15"/>
      <c r="E8" s="15">
        <v>48.055</v>
      </c>
      <c r="F8" s="15">
        <v>50.277000000000001</v>
      </c>
      <c r="G8" s="15">
        <v>53.606999999999999</v>
      </c>
      <c r="H8" s="15">
        <v>53.475000000000001</v>
      </c>
      <c r="I8" s="15">
        <v>80.22</v>
      </c>
      <c r="J8" s="15">
        <v>74.971999999999994</v>
      </c>
      <c r="K8" s="15">
        <v>81.031000000000006</v>
      </c>
      <c r="L8" s="15">
        <v>80.067999999999998</v>
      </c>
      <c r="M8" s="15">
        <v>128.76</v>
      </c>
      <c r="N8" s="15">
        <v>151.76</v>
      </c>
      <c r="O8" s="15">
        <v>166.08199999999999</v>
      </c>
      <c r="P8" s="15">
        <v>167.94900000000001</v>
      </c>
      <c r="Q8" s="15">
        <v>183.90899999999999</v>
      </c>
      <c r="R8" s="15">
        <v>163.61199999999999</v>
      </c>
      <c r="S8" s="15">
        <v>182.232</v>
      </c>
      <c r="T8" s="15">
        <v>164.42599999999999</v>
      </c>
      <c r="U8" s="15">
        <v>181.36500000000001</v>
      </c>
      <c r="V8" s="15">
        <v>152.75299999999999</v>
      </c>
      <c r="W8" s="15">
        <v>148.488</v>
      </c>
      <c r="X8" s="15">
        <v>147.86500000000001</v>
      </c>
      <c r="Y8" s="15">
        <v>179.15</v>
      </c>
      <c r="Z8" s="15">
        <v>196.17</v>
      </c>
      <c r="AA8" s="15">
        <v>215.35499999999999</v>
      </c>
      <c r="AB8" s="15">
        <v>248.614</v>
      </c>
      <c r="AC8" s="15">
        <v>311.06599999999997</v>
      </c>
      <c r="AD8" s="15">
        <v>318.88799999999998</v>
      </c>
      <c r="AE8" s="15">
        <v>324.40899999999999</v>
      </c>
      <c r="AF8" s="15">
        <v>324.35399999999998</v>
      </c>
      <c r="AG8" s="15">
        <v>380.89499999999998</v>
      </c>
      <c r="AH8" s="15">
        <v>312.15800000000002</v>
      </c>
      <c r="AI8" s="15">
        <v>319.286</v>
      </c>
      <c r="AJ8" s="15">
        <v>323.50900000000001</v>
      </c>
      <c r="AK8" s="15">
        <v>490.94299999999998</v>
      </c>
      <c r="AL8" s="15">
        <v>497.40600000000001</v>
      </c>
      <c r="AM8" s="15">
        <v>469.00599999999997</v>
      </c>
      <c r="AN8" s="15">
        <v>472.24400000000003</v>
      </c>
      <c r="AO8" s="15">
        <v>662.38800000000003</v>
      </c>
      <c r="AP8" s="15">
        <v>637.45899999999995</v>
      </c>
      <c r="AQ8" s="15">
        <v>536.71400000000006</v>
      </c>
      <c r="AR8" s="15">
        <v>577.947</v>
      </c>
      <c r="AS8" s="15">
        <v>836.60500000000002</v>
      </c>
      <c r="AT8" s="15">
        <v>867.08199999999999</v>
      </c>
      <c r="AU8" s="15">
        <v>783.03099999999995</v>
      </c>
      <c r="AV8" s="15">
        <v>834.28700000000003</v>
      </c>
      <c r="AW8" s="15">
        <v>1086.749</v>
      </c>
      <c r="AX8" s="15">
        <v>970.62099999999998</v>
      </c>
      <c r="AY8" s="15">
        <v>917.49099999999999</v>
      </c>
      <c r="AZ8" s="15">
        <v>901.61300000000006</v>
      </c>
      <c r="BA8" s="15">
        <v>1168.7860000000001</v>
      </c>
      <c r="BB8" s="15">
        <v>1180.653</v>
      </c>
      <c r="BC8" s="15">
        <v>1158.548</v>
      </c>
      <c r="BD8" s="15">
        <v>1148.4929999999999</v>
      </c>
      <c r="BE8" s="15">
        <v>1299.3320000000001</v>
      </c>
      <c r="BF8" s="15">
        <v>1173.115</v>
      </c>
      <c r="BG8" s="15">
        <v>1019.496</v>
      </c>
      <c r="BH8" s="15">
        <v>875.25199999999995</v>
      </c>
      <c r="BI8" s="15">
        <v>965.71100000000001</v>
      </c>
      <c r="BJ8" s="15">
        <v>906.54399999999998</v>
      </c>
      <c r="BK8" s="15">
        <v>892.25800000000004</v>
      </c>
      <c r="BL8" s="15">
        <v>940.23599999999999</v>
      </c>
      <c r="BM8" s="15">
        <v>1198.509</v>
      </c>
      <c r="BN8" s="15">
        <v>1056.845</v>
      </c>
      <c r="BO8" s="15">
        <v>895.97400000000005</v>
      </c>
      <c r="BP8" s="15">
        <v>851.82899999999995</v>
      </c>
      <c r="BQ8" s="15">
        <v>881.11699999999996</v>
      </c>
      <c r="BR8" s="15">
        <v>837.74</v>
      </c>
      <c r="BS8" s="15">
        <v>811.41</v>
      </c>
      <c r="BT8" s="15">
        <v>824.45500000000004</v>
      </c>
      <c r="BU8" s="15">
        <v>954.39400000000001</v>
      </c>
      <c r="BV8" s="15">
        <v>1080.42</v>
      </c>
      <c r="BW8" s="15">
        <v>1217.78</v>
      </c>
      <c r="BX8" s="15">
        <v>1185.6569999999999</v>
      </c>
      <c r="BY8" s="15">
        <v>1320.4680000000001</v>
      </c>
      <c r="BZ8" s="15">
        <v>1143.8720000000001</v>
      </c>
      <c r="CA8" s="15">
        <v>1104.027</v>
      </c>
      <c r="CB8" s="15">
        <v>958.495</v>
      </c>
      <c r="CC8" s="15">
        <v>1119.5989999999999</v>
      </c>
      <c r="CD8" s="15">
        <v>1105.884</v>
      </c>
      <c r="CE8" s="15">
        <v>1100.53</v>
      </c>
      <c r="CF8" s="15"/>
      <c r="CG8" s="15"/>
    </row>
    <row r="9" spans="1:85" x14ac:dyDescent="0.2">
      <c r="A9" s="15" t="s">
        <v>120</v>
      </c>
      <c r="B9" s="19"/>
      <c r="C9" s="19">
        <v>3.1509999999999998</v>
      </c>
      <c r="D9" s="19"/>
      <c r="E9" s="19">
        <v>8.8170000000000002</v>
      </c>
      <c r="F9" s="19">
        <v>9.8949999999999996</v>
      </c>
      <c r="G9" s="19">
        <v>12.074</v>
      </c>
      <c r="H9" s="19">
        <v>11.496</v>
      </c>
      <c r="I9" s="19">
        <v>17.251999999999999</v>
      </c>
      <c r="J9" s="19">
        <v>20.661999999999999</v>
      </c>
      <c r="K9" s="19">
        <v>17.088999999999999</v>
      </c>
      <c r="L9" s="19">
        <v>17.045999999999999</v>
      </c>
      <c r="M9" s="19">
        <v>21.236000000000001</v>
      </c>
      <c r="N9" s="19">
        <v>25.408000000000001</v>
      </c>
      <c r="O9" s="19">
        <v>22.06</v>
      </c>
      <c r="P9" s="19">
        <v>23.776</v>
      </c>
      <c r="Q9" s="19">
        <v>27.86</v>
      </c>
      <c r="R9" s="19">
        <v>32.935000000000002</v>
      </c>
      <c r="S9" s="19">
        <v>30.847000000000001</v>
      </c>
      <c r="T9" s="19">
        <v>28.209</v>
      </c>
      <c r="U9" s="19">
        <v>39.563000000000002</v>
      </c>
      <c r="V9" s="19">
        <v>28.219000000000001</v>
      </c>
      <c r="W9" s="19">
        <v>32.859000000000002</v>
      </c>
      <c r="X9" s="19">
        <v>23.073</v>
      </c>
      <c r="Y9" s="19">
        <v>35.997</v>
      </c>
      <c r="Z9" s="19">
        <v>32.031999999999996</v>
      </c>
      <c r="AA9" s="19">
        <v>34.591000000000001</v>
      </c>
      <c r="AB9" s="19">
        <v>35.261000000000003</v>
      </c>
      <c r="AC9" s="19">
        <v>50.987000000000002</v>
      </c>
      <c r="AD9" s="19">
        <v>49.35</v>
      </c>
      <c r="AE9" s="19">
        <v>55.826999999999998</v>
      </c>
      <c r="AF9" s="19">
        <v>66.284999999999997</v>
      </c>
      <c r="AG9" s="19">
        <v>78.222999999999999</v>
      </c>
      <c r="AH9" s="19">
        <v>62.095999999999997</v>
      </c>
      <c r="AI9" s="19">
        <v>66.947000000000003</v>
      </c>
      <c r="AJ9" s="19">
        <v>61.991999999999997</v>
      </c>
      <c r="AK9" s="19">
        <v>84.334000000000003</v>
      </c>
      <c r="AL9" s="19">
        <v>85.875</v>
      </c>
      <c r="AM9" s="19">
        <v>102.364</v>
      </c>
      <c r="AN9" s="19">
        <v>141.68799999999999</v>
      </c>
      <c r="AO9" s="19">
        <v>136.364</v>
      </c>
      <c r="AP9" s="19">
        <v>127.754</v>
      </c>
      <c r="AQ9" s="19">
        <v>139.67500000000001</v>
      </c>
      <c r="AR9" s="19">
        <v>228.57499999999999</v>
      </c>
      <c r="AS9" s="19">
        <v>196.68899999999999</v>
      </c>
      <c r="AT9" s="19">
        <v>195.44300000000001</v>
      </c>
      <c r="AU9" s="19">
        <v>152.24199999999999</v>
      </c>
      <c r="AV9" s="19">
        <v>211.209</v>
      </c>
      <c r="AW9" s="19">
        <v>180.26499999999999</v>
      </c>
      <c r="AX9" s="19">
        <v>162.255</v>
      </c>
      <c r="AY9" s="19">
        <v>174.50700000000001</v>
      </c>
      <c r="AZ9" s="19">
        <v>203.05199999999999</v>
      </c>
      <c r="BA9" s="19">
        <v>229.20400000000001</v>
      </c>
      <c r="BB9" s="19">
        <v>284.89499999999998</v>
      </c>
      <c r="BC9" s="19">
        <v>256.97800000000001</v>
      </c>
      <c r="BD9" s="19">
        <v>354.45499999999998</v>
      </c>
      <c r="BE9" s="19">
        <v>340.35899999999998</v>
      </c>
      <c r="BF9" s="19">
        <v>378.15899999999999</v>
      </c>
      <c r="BG9" s="19">
        <v>364.18299999999999</v>
      </c>
      <c r="BH9" s="19">
        <v>299.053</v>
      </c>
      <c r="BI9" s="19">
        <v>287.82900000000001</v>
      </c>
      <c r="BJ9" s="19">
        <v>292.447</v>
      </c>
      <c r="BK9" s="19">
        <v>313.16500000000002</v>
      </c>
      <c r="BL9" s="19">
        <v>300.04399999999998</v>
      </c>
      <c r="BM9" s="19">
        <v>242.661</v>
      </c>
      <c r="BN9" s="19">
        <v>243.971</v>
      </c>
      <c r="BO9" s="19">
        <v>282.3</v>
      </c>
      <c r="BP9" s="19">
        <v>260.86500000000001</v>
      </c>
      <c r="BQ9" s="19">
        <v>273.09899999999999</v>
      </c>
      <c r="BR9" s="19">
        <v>300.71899999999999</v>
      </c>
      <c r="BS9" s="19">
        <v>286.42200000000003</v>
      </c>
      <c r="BT9" s="19">
        <v>297.03399999999999</v>
      </c>
      <c r="BU9" s="19">
        <v>302.64400000000001</v>
      </c>
      <c r="BV9" s="19">
        <v>356.24400000000003</v>
      </c>
      <c r="BW9" s="19">
        <v>348.73399999999998</v>
      </c>
      <c r="BX9" s="19">
        <v>293.334</v>
      </c>
      <c r="BY9" s="19">
        <v>264.70400000000001</v>
      </c>
      <c r="BZ9" s="19">
        <v>266.82499999999999</v>
      </c>
      <c r="CA9" s="19">
        <v>287.15300000000002</v>
      </c>
      <c r="CB9" s="19">
        <v>289.15699999999998</v>
      </c>
      <c r="CC9" s="19">
        <v>279.14</v>
      </c>
      <c r="CD9" s="19">
        <v>210.10900000000001</v>
      </c>
      <c r="CE9" s="19">
        <v>248.119</v>
      </c>
      <c r="CF9" s="19"/>
      <c r="CG9" s="19"/>
    </row>
    <row r="10" spans="1:85" x14ac:dyDescent="0.2">
      <c r="A10" s="15" t="s">
        <v>121</v>
      </c>
      <c r="B10" s="15">
        <v>14.699</v>
      </c>
      <c r="C10" s="15">
        <v>50.383000000000003</v>
      </c>
      <c r="D10" s="15"/>
      <c r="E10" s="15">
        <v>96.462999999999994</v>
      </c>
      <c r="F10" s="15">
        <v>122.376</v>
      </c>
      <c r="G10" s="15">
        <v>181.79</v>
      </c>
      <c r="H10" s="15">
        <v>186.48</v>
      </c>
      <c r="I10" s="15">
        <v>202.63399999999999</v>
      </c>
      <c r="J10" s="15">
        <v>229.77500000000001</v>
      </c>
      <c r="K10" s="15">
        <v>244.952</v>
      </c>
      <c r="L10" s="15">
        <v>238.869</v>
      </c>
      <c r="M10" s="15">
        <v>261.54300000000001</v>
      </c>
      <c r="N10" s="15">
        <v>319.97500000000002</v>
      </c>
      <c r="O10" s="15">
        <v>322.245</v>
      </c>
      <c r="P10" s="15">
        <v>311.30700000000002</v>
      </c>
      <c r="Q10" s="15">
        <v>333.19900000000001</v>
      </c>
      <c r="R10" s="15">
        <v>387.78500000000003</v>
      </c>
      <c r="S10" s="15">
        <v>396.423</v>
      </c>
      <c r="T10" s="15">
        <v>364.20600000000002</v>
      </c>
      <c r="U10" s="15">
        <v>385.89100000000002</v>
      </c>
      <c r="V10" s="15">
        <v>419.39100000000002</v>
      </c>
      <c r="W10" s="15">
        <v>448</v>
      </c>
      <c r="X10" s="15">
        <v>447.23200000000003</v>
      </c>
      <c r="Y10" s="15">
        <v>467.55</v>
      </c>
      <c r="Z10" s="15">
        <v>536.34500000000003</v>
      </c>
      <c r="AA10" s="15">
        <v>555.85</v>
      </c>
      <c r="AB10" s="15">
        <v>558.10400000000004</v>
      </c>
      <c r="AC10" s="15">
        <v>621.327</v>
      </c>
      <c r="AD10" s="15">
        <v>672.00400000000002</v>
      </c>
      <c r="AE10" s="15">
        <v>689.66300000000001</v>
      </c>
      <c r="AF10" s="15">
        <v>694.10199999999998</v>
      </c>
      <c r="AG10" s="15">
        <v>777.29499999999996</v>
      </c>
      <c r="AH10" s="15">
        <v>842.30200000000002</v>
      </c>
      <c r="AI10" s="15">
        <v>903.59799999999996</v>
      </c>
      <c r="AJ10" s="15">
        <v>887.44100000000003</v>
      </c>
      <c r="AK10" s="15">
        <v>1011.955</v>
      </c>
      <c r="AL10" s="15">
        <v>1122.915</v>
      </c>
      <c r="AM10" s="15">
        <v>1128.8109999999999</v>
      </c>
      <c r="AN10" s="15">
        <v>1125.1569999999999</v>
      </c>
      <c r="AO10" s="15">
        <v>1368.319</v>
      </c>
      <c r="AP10" s="15">
        <v>1463.903</v>
      </c>
      <c r="AQ10" s="15">
        <v>1549.3989999999999</v>
      </c>
      <c r="AR10" s="15">
        <v>1434.479</v>
      </c>
      <c r="AS10" s="15">
        <v>1557.9359999999999</v>
      </c>
      <c r="AT10" s="15">
        <v>1773.1110000000001</v>
      </c>
      <c r="AU10" s="15">
        <v>1498.7629999999999</v>
      </c>
      <c r="AV10" s="15">
        <v>1768.7829999999999</v>
      </c>
      <c r="AW10" s="15">
        <v>1849.1849999999999</v>
      </c>
      <c r="AX10" s="15">
        <v>2026.5609999999999</v>
      </c>
      <c r="AY10" s="15">
        <v>1965.153</v>
      </c>
      <c r="AZ10" s="15">
        <v>1906.028</v>
      </c>
      <c r="BA10" s="15">
        <v>2166.4699999999998</v>
      </c>
      <c r="BB10" s="15">
        <v>2456.8420000000001</v>
      </c>
      <c r="BC10" s="15">
        <v>2337.6790000000001</v>
      </c>
      <c r="BD10" s="15">
        <v>2592.0050000000001</v>
      </c>
      <c r="BE10" s="15">
        <v>2561.5149999999999</v>
      </c>
      <c r="BF10" s="15">
        <v>2587.0300000000002</v>
      </c>
      <c r="BG10" s="15">
        <v>2593.6280000000002</v>
      </c>
      <c r="BH10" s="15">
        <v>2206.7080000000001</v>
      </c>
      <c r="BI10" s="15">
        <v>2444.4470000000001</v>
      </c>
      <c r="BJ10" s="15">
        <v>2459.0889999999999</v>
      </c>
      <c r="BK10" s="15">
        <v>2702.2089999999998</v>
      </c>
      <c r="BL10" s="15">
        <v>2868.0070000000001</v>
      </c>
      <c r="BM10" s="15">
        <v>3089.009</v>
      </c>
      <c r="BN10" s="15">
        <v>2973.3409999999999</v>
      </c>
      <c r="BO10" s="15">
        <v>3222.9749999999999</v>
      </c>
      <c r="BP10" s="15">
        <v>3157.7179999999998</v>
      </c>
      <c r="BQ10" s="15">
        <v>3143.1849999999999</v>
      </c>
      <c r="BR10" s="15">
        <v>3127.944</v>
      </c>
      <c r="BS10" s="15">
        <v>3336.299</v>
      </c>
      <c r="BT10" s="15">
        <v>2832.8249999999998</v>
      </c>
      <c r="BU10" s="15">
        <v>3000.087</v>
      </c>
      <c r="BV10" s="15">
        <v>3079.4029999999998</v>
      </c>
      <c r="BW10" s="15">
        <v>3116.6039999999998</v>
      </c>
      <c r="BX10" s="15">
        <v>2948.4839999999999</v>
      </c>
      <c r="BY10" s="15">
        <v>2984.2179999999998</v>
      </c>
      <c r="BZ10" s="15">
        <v>2871.76</v>
      </c>
      <c r="CA10" s="15">
        <v>3122.8159999999998</v>
      </c>
      <c r="CB10" s="15">
        <v>2863.6819999999998</v>
      </c>
      <c r="CC10" s="15">
        <v>2967.9859999999999</v>
      </c>
      <c r="CD10" s="15">
        <v>2569.7359999999999</v>
      </c>
      <c r="CE10" s="15">
        <v>2690.9929999999999</v>
      </c>
      <c r="CF10" s="15"/>
      <c r="CG10" s="15"/>
    </row>
    <row r="11" spans="1:85" x14ac:dyDescent="0.2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</row>
    <row r="12" spans="1:85" x14ac:dyDescent="0.2">
      <c r="A12" s="15" t="s">
        <v>122</v>
      </c>
      <c r="B12" s="15"/>
      <c r="C12" s="15">
        <v>4.1280000000000001</v>
      </c>
      <c r="D12" s="15"/>
      <c r="E12" s="15">
        <v>18.326000000000001</v>
      </c>
      <c r="F12" s="15">
        <v>28.673999999999999</v>
      </c>
      <c r="G12" s="15">
        <v>31.132999999999999</v>
      </c>
      <c r="H12" s="15">
        <v>33.927</v>
      </c>
      <c r="I12" s="15">
        <v>35.555</v>
      </c>
      <c r="J12" s="15">
        <v>36.072000000000003</v>
      </c>
      <c r="K12" s="15">
        <v>49.216000000000001</v>
      </c>
      <c r="L12" s="15">
        <v>54.716000000000001</v>
      </c>
      <c r="M12" s="15">
        <v>60.241</v>
      </c>
      <c r="N12" s="15">
        <v>66.917000000000002</v>
      </c>
      <c r="O12" s="15">
        <v>83.686999999999998</v>
      </c>
      <c r="P12" s="15">
        <v>88.757999999999996</v>
      </c>
      <c r="Q12" s="15">
        <v>97.364999999999995</v>
      </c>
      <c r="R12" s="15">
        <v>102</v>
      </c>
      <c r="S12" s="15">
        <v>120.107</v>
      </c>
      <c r="T12" s="15">
        <v>76.084999999999994</v>
      </c>
      <c r="U12" s="15">
        <v>74.753</v>
      </c>
      <c r="V12" s="15">
        <v>73.557000000000002</v>
      </c>
      <c r="W12" s="15">
        <v>142.58199999999999</v>
      </c>
      <c r="X12" s="15">
        <v>74.539000000000001</v>
      </c>
      <c r="Y12" s="15">
        <v>74.900000000000006</v>
      </c>
      <c r="Z12" s="15">
        <v>76.558999999999997</v>
      </c>
      <c r="AA12" s="15">
        <v>162.90600000000001</v>
      </c>
      <c r="AB12" s="15">
        <v>80.298000000000002</v>
      </c>
      <c r="AC12" s="15">
        <v>90.718999999999994</v>
      </c>
      <c r="AD12" s="15">
        <v>163.256</v>
      </c>
      <c r="AE12" s="15">
        <v>273.81</v>
      </c>
      <c r="AF12" s="15">
        <v>158.482</v>
      </c>
      <c r="AG12" s="15">
        <v>163.82900000000001</v>
      </c>
      <c r="AH12" s="15">
        <v>170.15700000000001</v>
      </c>
      <c r="AI12" s="15">
        <v>326.12099999999998</v>
      </c>
      <c r="AJ12" s="15">
        <v>180.59100000000001</v>
      </c>
      <c r="AK12" s="15">
        <v>190.92400000000001</v>
      </c>
      <c r="AL12" s="15">
        <v>201.60300000000001</v>
      </c>
      <c r="AM12" s="15">
        <v>396.08600000000001</v>
      </c>
      <c r="AN12" s="15">
        <v>240.721</v>
      </c>
      <c r="AO12" s="15">
        <v>255.018</v>
      </c>
      <c r="AP12" s="15">
        <v>264.62900000000002</v>
      </c>
      <c r="AQ12" s="15">
        <v>522.37599999999998</v>
      </c>
      <c r="AR12" s="15">
        <v>359.48899999999998</v>
      </c>
      <c r="AS12" s="15">
        <v>430.536</v>
      </c>
      <c r="AT12" s="15">
        <v>478.41800000000001</v>
      </c>
      <c r="AU12" s="15">
        <v>831.76400000000001</v>
      </c>
      <c r="AV12" s="15">
        <v>601.91</v>
      </c>
      <c r="AW12" s="15">
        <v>712.87300000000005</v>
      </c>
      <c r="AX12" s="15">
        <v>751.28599999999994</v>
      </c>
      <c r="AY12" s="15">
        <v>1201.2670000000001</v>
      </c>
      <c r="AZ12" s="15">
        <v>830.53899999999999</v>
      </c>
      <c r="BA12" s="15">
        <v>875.005</v>
      </c>
      <c r="BB12" s="15">
        <v>868.25</v>
      </c>
      <c r="BC12" s="15">
        <v>1412.758</v>
      </c>
      <c r="BD12" s="15">
        <v>870.12</v>
      </c>
      <c r="BE12" s="15">
        <v>835.42700000000002</v>
      </c>
      <c r="BF12" s="15">
        <v>821.07799999999997</v>
      </c>
      <c r="BG12" s="15">
        <v>1482.463</v>
      </c>
      <c r="BH12" s="15">
        <v>1401.454</v>
      </c>
      <c r="BI12" s="15">
        <v>1401.5170000000001</v>
      </c>
      <c r="BJ12" s="15">
        <v>1374.7260000000001</v>
      </c>
      <c r="BK12" s="15">
        <v>2194.1979999999999</v>
      </c>
      <c r="BL12" s="15">
        <v>1309.9860000000001</v>
      </c>
      <c r="BM12" s="15">
        <v>1270.895</v>
      </c>
      <c r="BN12" s="15">
        <v>1241.0170000000001</v>
      </c>
      <c r="BO12" s="15">
        <v>2078.9119999999998</v>
      </c>
      <c r="BP12" s="15">
        <v>1143.4369999999999</v>
      </c>
      <c r="BQ12" s="15">
        <v>1112.1300000000001</v>
      </c>
      <c r="BR12" s="15">
        <v>1071.338</v>
      </c>
      <c r="BS12" s="15">
        <v>2005.0129999999999</v>
      </c>
      <c r="BT12" s="15">
        <v>1998.53</v>
      </c>
      <c r="BU12" s="15">
        <v>2011.1310000000001</v>
      </c>
      <c r="BV12" s="15">
        <v>2118.2530000000002</v>
      </c>
      <c r="BW12" s="15">
        <v>2169.71</v>
      </c>
      <c r="BX12" s="15">
        <v>2186.018</v>
      </c>
      <c r="BY12" s="15">
        <v>2215.105</v>
      </c>
      <c r="BZ12" s="15">
        <v>2236.3670000000002</v>
      </c>
      <c r="CA12" s="15">
        <v>2309.098</v>
      </c>
      <c r="CB12" s="15">
        <v>2255.6370000000002</v>
      </c>
      <c r="CC12" s="15">
        <v>2273.61</v>
      </c>
      <c r="CD12" s="15">
        <v>2231.1779999999999</v>
      </c>
      <c r="CE12" s="15">
        <v>2080.6260000000002</v>
      </c>
      <c r="CF12" s="15"/>
      <c r="CG12" s="15"/>
    </row>
    <row r="13" spans="1:85" x14ac:dyDescent="0.2">
      <c r="A13" s="15" t="s">
        <v>123</v>
      </c>
      <c r="B13" s="19"/>
      <c r="C13" s="19"/>
      <c r="D13" s="19"/>
      <c r="E13" s="19">
        <v>-4.1150000000000002</v>
      </c>
      <c r="F13" s="19">
        <v>-8.4819999999999993</v>
      </c>
      <c r="G13" s="19">
        <v>-10.268000000000001</v>
      </c>
      <c r="H13" s="19">
        <v>-10.268000000000001</v>
      </c>
      <c r="I13" s="19">
        <v>-10.268000000000001</v>
      </c>
      <c r="J13" s="19">
        <v>-10.268000000000001</v>
      </c>
      <c r="K13" s="19">
        <v>-19.292999999999999</v>
      </c>
      <c r="L13" s="19">
        <v>-19.292999999999999</v>
      </c>
      <c r="M13" s="19">
        <v>-19.292999999999999</v>
      </c>
      <c r="N13" s="19">
        <v>-19.292999999999999</v>
      </c>
      <c r="O13" s="19">
        <v>-31.355</v>
      </c>
      <c r="P13" s="19">
        <v>-31.355</v>
      </c>
      <c r="Q13" s="19">
        <v>-31.355</v>
      </c>
      <c r="R13" s="19">
        <v>-31.355</v>
      </c>
      <c r="S13" s="19">
        <v>-46.558999999999997</v>
      </c>
      <c r="T13" s="19"/>
      <c r="U13" s="19"/>
      <c r="V13" s="19"/>
      <c r="W13" s="19">
        <v>-69.656000000000006</v>
      </c>
      <c r="X13" s="19"/>
      <c r="Y13" s="19"/>
      <c r="Z13" s="19"/>
      <c r="AA13" s="19">
        <v>-86.778999999999996</v>
      </c>
      <c r="AB13" s="19"/>
      <c r="AC13" s="19"/>
      <c r="AD13" s="19"/>
      <c r="AE13" s="19">
        <v>-114.675</v>
      </c>
      <c r="AF13" s="19"/>
      <c r="AG13" s="19"/>
      <c r="AH13" s="19"/>
      <c r="AI13" s="19">
        <v>-145.27099999999999</v>
      </c>
      <c r="AJ13" s="19"/>
      <c r="AK13" s="19"/>
      <c r="AL13" s="19"/>
      <c r="AM13" s="19">
        <v>-172.13399999999999</v>
      </c>
      <c r="AN13" s="19"/>
      <c r="AO13" s="19"/>
      <c r="AP13" s="19"/>
      <c r="AQ13" s="19">
        <v>-216.81200000000001</v>
      </c>
      <c r="AR13" s="19"/>
      <c r="AS13" s="19"/>
      <c r="AT13" s="19"/>
      <c r="AU13" s="19">
        <v>-293.233</v>
      </c>
      <c r="AV13" s="19"/>
      <c r="AW13" s="19"/>
      <c r="AX13" s="19"/>
      <c r="AY13" s="19">
        <v>-397.05599999999998</v>
      </c>
      <c r="AZ13" s="19"/>
      <c r="BA13" s="19"/>
      <c r="BB13" s="19"/>
      <c r="BC13" s="19">
        <v>-526.98400000000004</v>
      </c>
      <c r="BD13" s="19"/>
      <c r="BE13" s="19"/>
      <c r="BF13" s="19"/>
      <c r="BG13" s="19">
        <v>-655.59500000000003</v>
      </c>
      <c r="BH13" s="19"/>
      <c r="BI13" s="19"/>
      <c r="BJ13" s="19"/>
      <c r="BK13" s="19">
        <v>-810.11900000000003</v>
      </c>
      <c r="BL13" s="19"/>
      <c r="BM13" s="19"/>
      <c r="BN13" s="19"/>
      <c r="BO13" s="19">
        <v>-883.57399999999996</v>
      </c>
      <c r="BP13" s="19"/>
      <c r="BQ13" s="19"/>
      <c r="BR13" s="19"/>
      <c r="BS13" s="19">
        <v>-949.423</v>
      </c>
      <c r="BT13" s="19">
        <v>-976.76800000000003</v>
      </c>
      <c r="BU13" s="19">
        <v>-992.45500000000004</v>
      </c>
      <c r="BV13" s="19">
        <v>-1009.6130000000001</v>
      </c>
      <c r="BW13" s="19">
        <v>-1031.1510000000001</v>
      </c>
      <c r="BX13" s="19">
        <v>-1051.8779999999999</v>
      </c>
      <c r="BY13" s="19">
        <v>-1071.1980000000001</v>
      </c>
      <c r="BZ13" s="19">
        <v>-1099.3530000000001</v>
      </c>
      <c r="CA13" s="19">
        <v>-1138.7139999999999</v>
      </c>
      <c r="CB13" s="19">
        <v>-1156.4349999999999</v>
      </c>
      <c r="CC13" s="19">
        <v>-1183.672</v>
      </c>
      <c r="CD13" s="19">
        <v>-1138.3920000000001</v>
      </c>
      <c r="CE13" s="19">
        <v>-1038.2149999999999</v>
      </c>
      <c r="CF13" s="19"/>
      <c r="CG13" s="19"/>
    </row>
    <row r="14" spans="1:85" x14ac:dyDescent="0.2">
      <c r="A14" s="15" t="s">
        <v>124</v>
      </c>
      <c r="B14" s="15"/>
      <c r="C14" s="15">
        <v>4.1280000000000001</v>
      </c>
      <c r="D14" s="15"/>
      <c r="E14" s="15">
        <v>14.211</v>
      </c>
      <c r="F14" s="15">
        <v>20.192</v>
      </c>
      <c r="G14" s="15">
        <v>20.864999999999998</v>
      </c>
      <c r="H14" s="15">
        <v>23.658999999999999</v>
      </c>
      <c r="I14" s="15">
        <v>25.286999999999999</v>
      </c>
      <c r="J14" s="15">
        <v>25.803999999999998</v>
      </c>
      <c r="K14" s="15">
        <v>29.922999999999998</v>
      </c>
      <c r="L14" s="15">
        <v>35.423000000000002</v>
      </c>
      <c r="M14" s="15">
        <v>40.948</v>
      </c>
      <c r="N14" s="15">
        <v>47.624000000000002</v>
      </c>
      <c r="O14" s="15">
        <v>52.332000000000001</v>
      </c>
      <c r="P14" s="15">
        <v>57.402999999999999</v>
      </c>
      <c r="Q14" s="15">
        <v>66.010000000000005</v>
      </c>
      <c r="R14" s="15">
        <v>70.644999999999996</v>
      </c>
      <c r="S14" s="15">
        <v>73.548000000000002</v>
      </c>
      <c r="T14" s="15">
        <v>76.084999999999994</v>
      </c>
      <c r="U14" s="15">
        <v>74.753</v>
      </c>
      <c r="V14" s="15">
        <v>73.557000000000002</v>
      </c>
      <c r="W14" s="15">
        <v>72.926000000000002</v>
      </c>
      <c r="X14" s="15">
        <v>74.539000000000001</v>
      </c>
      <c r="Y14" s="15">
        <v>74.900000000000006</v>
      </c>
      <c r="Z14" s="15">
        <v>76.558999999999997</v>
      </c>
      <c r="AA14" s="15">
        <v>76.126999999999995</v>
      </c>
      <c r="AB14" s="15">
        <v>80.298000000000002</v>
      </c>
      <c r="AC14" s="15">
        <v>90.718999999999994</v>
      </c>
      <c r="AD14" s="15">
        <v>163.256</v>
      </c>
      <c r="AE14" s="15">
        <v>159.13499999999999</v>
      </c>
      <c r="AF14" s="15">
        <v>158.482</v>
      </c>
      <c r="AG14" s="15">
        <v>163.82900000000001</v>
      </c>
      <c r="AH14" s="15">
        <v>170.15700000000001</v>
      </c>
      <c r="AI14" s="15">
        <v>180.85</v>
      </c>
      <c r="AJ14" s="15">
        <v>180.59100000000001</v>
      </c>
      <c r="AK14" s="15">
        <v>190.92400000000001</v>
      </c>
      <c r="AL14" s="15">
        <v>201.60300000000001</v>
      </c>
      <c r="AM14" s="15">
        <v>223.952</v>
      </c>
      <c r="AN14" s="15">
        <v>240.721</v>
      </c>
      <c r="AO14" s="15">
        <v>255.018</v>
      </c>
      <c r="AP14" s="15">
        <v>264.62900000000002</v>
      </c>
      <c r="AQ14" s="15">
        <v>305.56400000000002</v>
      </c>
      <c r="AR14" s="15">
        <v>359.48899999999998</v>
      </c>
      <c r="AS14" s="15">
        <v>430.536</v>
      </c>
      <c r="AT14" s="15">
        <v>478.41800000000001</v>
      </c>
      <c r="AU14" s="15">
        <v>538.53099999999995</v>
      </c>
      <c r="AV14" s="15">
        <v>601.91</v>
      </c>
      <c r="AW14" s="15">
        <v>712.87300000000005</v>
      </c>
      <c r="AX14" s="15">
        <v>751.28599999999994</v>
      </c>
      <c r="AY14" s="15">
        <v>804.21100000000001</v>
      </c>
      <c r="AZ14" s="15">
        <v>830.53899999999999</v>
      </c>
      <c r="BA14" s="15">
        <v>875.005</v>
      </c>
      <c r="BB14" s="15">
        <v>868.25</v>
      </c>
      <c r="BC14" s="15">
        <v>885.774</v>
      </c>
      <c r="BD14" s="15">
        <v>870.12</v>
      </c>
      <c r="BE14" s="15">
        <v>835.42700000000002</v>
      </c>
      <c r="BF14" s="15">
        <v>821.07799999999997</v>
      </c>
      <c r="BG14" s="15">
        <v>826.86800000000005</v>
      </c>
      <c r="BH14" s="15">
        <v>1401.454</v>
      </c>
      <c r="BI14" s="15">
        <v>1401.5170000000001</v>
      </c>
      <c r="BJ14" s="15">
        <v>1374.7260000000001</v>
      </c>
      <c r="BK14" s="15">
        <v>1384.079</v>
      </c>
      <c r="BL14" s="15">
        <v>1309.9860000000001</v>
      </c>
      <c r="BM14" s="15">
        <v>1270.895</v>
      </c>
      <c r="BN14" s="15">
        <v>1241.0170000000001</v>
      </c>
      <c r="BO14" s="15">
        <v>1195.338</v>
      </c>
      <c r="BP14" s="15">
        <v>1143.4369999999999</v>
      </c>
      <c r="BQ14" s="15">
        <v>1112.1300000000001</v>
      </c>
      <c r="BR14" s="15">
        <v>1071.338</v>
      </c>
      <c r="BS14" s="15">
        <v>1055.5899999999999</v>
      </c>
      <c r="BT14" s="15">
        <v>1021.7619999999999</v>
      </c>
      <c r="BU14" s="15">
        <v>1018.676</v>
      </c>
      <c r="BV14" s="15">
        <v>1108.6400000000001</v>
      </c>
      <c r="BW14" s="15">
        <v>1138.559</v>
      </c>
      <c r="BX14" s="15">
        <v>1134.1400000000001</v>
      </c>
      <c r="BY14" s="15">
        <v>1143.9069999999999</v>
      </c>
      <c r="BZ14" s="15">
        <v>1137.0139999999999</v>
      </c>
      <c r="CA14" s="15">
        <v>1170.384</v>
      </c>
      <c r="CB14" s="15">
        <v>1099.202</v>
      </c>
      <c r="CC14" s="15">
        <v>1089.9380000000001</v>
      </c>
      <c r="CD14" s="15">
        <v>1092.7860000000001</v>
      </c>
      <c r="CE14" s="15">
        <v>1042.4110000000001</v>
      </c>
      <c r="CF14" s="15"/>
      <c r="CG14" s="15"/>
    </row>
    <row r="15" spans="1:85" x14ac:dyDescent="0.2">
      <c r="A15" s="15" t="s">
        <v>125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>
        <v>122.24</v>
      </c>
      <c r="AN15" s="15">
        <v>123.39</v>
      </c>
      <c r="AO15" s="15">
        <v>123.4</v>
      </c>
      <c r="AP15" s="15">
        <v>123.36</v>
      </c>
      <c r="AQ15" s="15">
        <v>123.26</v>
      </c>
      <c r="AR15" s="15">
        <v>595.49</v>
      </c>
      <c r="AS15" s="15">
        <v>591.77</v>
      </c>
      <c r="AT15" s="15">
        <v>591.87</v>
      </c>
      <c r="AU15" s="15">
        <v>585.17999999999995</v>
      </c>
      <c r="AV15" s="15">
        <v>588.9</v>
      </c>
      <c r="AW15" s="15">
        <v>580.29999999999995</v>
      </c>
      <c r="AX15" s="15">
        <v>576.9</v>
      </c>
      <c r="AY15" s="15">
        <v>563.59</v>
      </c>
      <c r="AZ15" s="15">
        <v>571.38</v>
      </c>
      <c r="BA15" s="15">
        <v>580.45000000000005</v>
      </c>
      <c r="BB15" s="15">
        <v>559.32000000000005</v>
      </c>
      <c r="BC15" s="15">
        <v>555.66999999999996</v>
      </c>
      <c r="BD15" s="15">
        <v>565.20000000000005</v>
      </c>
      <c r="BE15" s="15">
        <v>551.16</v>
      </c>
      <c r="BF15" s="15">
        <v>551.21</v>
      </c>
      <c r="BG15" s="15">
        <v>546.49</v>
      </c>
      <c r="BH15" s="15">
        <v>548.74</v>
      </c>
      <c r="BI15" s="15">
        <v>548.76</v>
      </c>
      <c r="BJ15" s="15">
        <v>541.79999999999995</v>
      </c>
      <c r="BK15" s="15">
        <v>550.17999999999995</v>
      </c>
      <c r="BL15" s="15">
        <v>485.67</v>
      </c>
      <c r="BM15" s="15">
        <v>486.87</v>
      </c>
      <c r="BN15" s="15">
        <v>493.63</v>
      </c>
      <c r="BO15" s="15">
        <v>502.21</v>
      </c>
      <c r="BP15" s="15">
        <v>497.97</v>
      </c>
      <c r="BQ15" s="15">
        <v>499.54</v>
      </c>
      <c r="BR15" s="15">
        <v>498.17</v>
      </c>
      <c r="BS15" s="15">
        <v>495.22</v>
      </c>
      <c r="BT15" s="15">
        <v>491.51</v>
      </c>
      <c r="BU15" s="15">
        <v>479.52</v>
      </c>
      <c r="BV15" s="15">
        <v>468.33</v>
      </c>
      <c r="BW15" s="15">
        <v>479.98</v>
      </c>
      <c r="BX15" s="15">
        <v>481.99</v>
      </c>
      <c r="BY15" s="15">
        <v>479.57</v>
      </c>
      <c r="BZ15" s="15">
        <v>474.44</v>
      </c>
      <c r="CA15" s="15">
        <v>481.57</v>
      </c>
      <c r="CB15" s="15">
        <v>478.3</v>
      </c>
      <c r="CC15" s="15">
        <v>476.1</v>
      </c>
      <c r="CD15" s="15">
        <v>495.03</v>
      </c>
      <c r="CE15" s="15">
        <v>484.55</v>
      </c>
      <c r="CF15" s="15"/>
      <c r="CG15" s="15"/>
    </row>
    <row r="16" spans="1:85" x14ac:dyDescent="0.2">
      <c r="A16" s="15" t="s">
        <v>126</v>
      </c>
      <c r="B16" s="15"/>
      <c r="C16" s="15"/>
      <c r="D16" s="15"/>
      <c r="E16" s="15"/>
      <c r="F16" s="15"/>
      <c r="G16" s="15"/>
      <c r="H16" s="15"/>
      <c r="I16" s="15"/>
      <c r="J16" s="15">
        <v>8.25</v>
      </c>
      <c r="K16" s="15">
        <v>7.875</v>
      </c>
      <c r="L16" s="15">
        <v>7.5</v>
      </c>
      <c r="M16" s="15">
        <v>7.242</v>
      </c>
      <c r="N16" s="15">
        <v>6.8559999999999999</v>
      </c>
      <c r="O16" s="15">
        <v>6.47</v>
      </c>
      <c r="P16" s="15">
        <v>6.0830000000000002</v>
      </c>
      <c r="Q16" s="15">
        <v>5.6970000000000001</v>
      </c>
      <c r="R16" s="15">
        <v>5.8769999999999998</v>
      </c>
      <c r="S16" s="15">
        <v>5.47</v>
      </c>
      <c r="T16" s="15">
        <v>5.0640000000000001</v>
      </c>
      <c r="U16" s="15">
        <v>6.7240000000000002</v>
      </c>
      <c r="V16" s="15">
        <v>6.2030000000000003</v>
      </c>
      <c r="W16" s="15">
        <v>5.681</v>
      </c>
      <c r="X16" s="15">
        <v>5.1680000000000001</v>
      </c>
      <c r="Y16" s="15">
        <v>4.657</v>
      </c>
      <c r="Z16" s="15">
        <v>4.1479999999999997</v>
      </c>
      <c r="AA16" s="15">
        <v>3.9140000000000001</v>
      </c>
      <c r="AB16" s="15">
        <v>3.9820000000000002</v>
      </c>
      <c r="AC16" s="15">
        <v>3.4489999999999998</v>
      </c>
      <c r="AD16" s="15">
        <v>2.9159999999999999</v>
      </c>
      <c r="AE16" s="15">
        <v>5.5350000000000001</v>
      </c>
      <c r="AF16" s="15">
        <v>4.6479999999999997</v>
      </c>
      <c r="AG16" s="15">
        <v>5.2220000000000004</v>
      </c>
      <c r="AH16" s="15">
        <v>4.8150000000000004</v>
      </c>
      <c r="AI16" s="15">
        <v>4.4829999999999997</v>
      </c>
      <c r="AJ16" s="15">
        <v>3.8420000000000001</v>
      </c>
      <c r="AK16" s="15">
        <v>3.798</v>
      </c>
      <c r="AL16" s="15">
        <v>3.7210000000000001</v>
      </c>
      <c r="AM16" s="15">
        <v>24.100999999999999</v>
      </c>
      <c r="AN16" s="15">
        <v>31.568999999999999</v>
      </c>
      <c r="AO16" s="15">
        <v>30.771000000000001</v>
      </c>
      <c r="AP16" s="15">
        <v>28.846</v>
      </c>
      <c r="AQ16" s="15">
        <v>26.225999999999999</v>
      </c>
      <c r="AR16" s="15">
        <v>87.076999999999998</v>
      </c>
      <c r="AS16" s="15">
        <v>83.747</v>
      </c>
      <c r="AT16" s="15">
        <v>79.694000000000003</v>
      </c>
      <c r="AU16" s="15">
        <v>75.686999999999998</v>
      </c>
      <c r="AV16" s="15">
        <v>73.212000000000003</v>
      </c>
      <c r="AW16" s="15">
        <v>70.69</v>
      </c>
      <c r="AX16" s="15">
        <v>68.251000000000005</v>
      </c>
      <c r="AY16" s="15">
        <v>64.311000000000007</v>
      </c>
      <c r="AZ16" s="15">
        <v>61.987000000000002</v>
      </c>
      <c r="BA16" s="15">
        <v>59.862000000000002</v>
      </c>
      <c r="BB16" s="15">
        <v>48.643999999999998</v>
      </c>
      <c r="BC16" s="15">
        <v>46.999000000000002</v>
      </c>
      <c r="BD16" s="15">
        <v>45.932000000000002</v>
      </c>
      <c r="BE16" s="15">
        <v>45.88</v>
      </c>
      <c r="BF16" s="15">
        <v>43.79</v>
      </c>
      <c r="BG16" s="15">
        <v>41.796999999999997</v>
      </c>
      <c r="BH16" s="15">
        <v>40.103999999999999</v>
      </c>
      <c r="BI16" s="15">
        <v>39.529000000000003</v>
      </c>
      <c r="BJ16" s="15">
        <v>37.808999999999997</v>
      </c>
      <c r="BK16" s="15">
        <v>36.344000000000001</v>
      </c>
      <c r="BL16" s="15">
        <v>40.491999999999997</v>
      </c>
      <c r="BM16" s="15">
        <v>38.746000000000002</v>
      </c>
      <c r="BN16" s="15">
        <v>37.274999999999999</v>
      </c>
      <c r="BO16" s="15">
        <v>13.298999999999999</v>
      </c>
      <c r="BP16" s="15">
        <v>12.548</v>
      </c>
      <c r="BQ16" s="15">
        <v>12.111000000000001</v>
      </c>
      <c r="BR16" s="15">
        <v>11.47</v>
      </c>
      <c r="BS16" s="15">
        <v>11.005000000000001</v>
      </c>
      <c r="BT16" s="15">
        <v>10.577999999999999</v>
      </c>
      <c r="BU16" s="15">
        <v>9.9109999999999996</v>
      </c>
      <c r="BV16" s="15">
        <v>9.2929999999999993</v>
      </c>
      <c r="BW16" s="15">
        <v>9.1929999999999996</v>
      </c>
      <c r="BX16" s="15">
        <v>8.9420000000000002</v>
      </c>
      <c r="BY16" s="15">
        <v>8.6140000000000008</v>
      </c>
      <c r="BZ16" s="15">
        <v>8.1319999999999997</v>
      </c>
      <c r="CA16" s="15">
        <v>8.0050000000000008</v>
      </c>
      <c r="CB16" s="15">
        <v>7.0019999999999998</v>
      </c>
      <c r="CC16" s="15">
        <v>6.431</v>
      </c>
      <c r="CD16" s="15">
        <v>6.0910000000000002</v>
      </c>
      <c r="CE16" s="15">
        <v>5.5279999999999996</v>
      </c>
      <c r="CF16" s="15"/>
      <c r="CG16" s="15"/>
    </row>
    <row r="17" spans="1:85" x14ac:dyDescent="0.2">
      <c r="A17" s="15" t="s">
        <v>127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</row>
    <row r="18" spans="1:85" x14ac:dyDescent="0.2">
      <c r="A18" s="15" t="s">
        <v>128</v>
      </c>
      <c r="B18" s="19">
        <v>14.824999999999999</v>
      </c>
      <c r="C18" s="19">
        <v>0.214</v>
      </c>
      <c r="D18" s="19"/>
      <c r="E18" s="19">
        <v>0.30300000000000998</v>
      </c>
      <c r="F18" s="19">
        <v>1.9550000000000001</v>
      </c>
      <c r="G18" s="19">
        <v>1.032</v>
      </c>
      <c r="H18" s="19">
        <v>1.0920000000000001</v>
      </c>
      <c r="I18" s="19">
        <v>1.1619999999999999</v>
      </c>
      <c r="J18" s="19">
        <v>1.1399999999999999</v>
      </c>
      <c r="K18" s="19">
        <v>6.6180000000000003</v>
      </c>
      <c r="L18" s="19">
        <v>7.5259999999999998</v>
      </c>
      <c r="M18" s="19">
        <v>8.1289999999999996</v>
      </c>
      <c r="N18" s="19">
        <v>9.8149999999999</v>
      </c>
      <c r="O18" s="19">
        <v>9.5660000000000007</v>
      </c>
      <c r="P18" s="19">
        <v>13.736000000000001</v>
      </c>
      <c r="Q18" s="19">
        <v>12.547000000000001</v>
      </c>
      <c r="R18" s="19">
        <v>10.579000000000001</v>
      </c>
      <c r="S18" s="19">
        <v>12.114000000000001</v>
      </c>
      <c r="T18" s="19">
        <v>12.961</v>
      </c>
      <c r="U18" s="19">
        <v>14.336</v>
      </c>
      <c r="V18" s="19">
        <v>16.917000000000002</v>
      </c>
      <c r="W18" s="19">
        <v>18.981000000000002</v>
      </c>
      <c r="X18" s="19">
        <v>22.312000000000001</v>
      </c>
      <c r="Y18" s="19">
        <v>22.992000000000001</v>
      </c>
      <c r="Z18" s="19">
        <v>25.811</v>
      </c>
      <c r="AA18" s="19">
        <v>39.487000000000002</v>
      </c>
      <c r="AB18" s="19">
        <v>49.326000000000001</v>
      </c>
      <c r="AC18" s="19">
        <v>50.694000000000003</v>
      </c>
      <c r="AD18" s="19">
        <v>61.962000000000003</v>
      </c>
      <c r="AE18" s="19">
        <v>64.876999999999995</v>
      </c>
      <c r="AF18" s="19">
        <v>63.005000000000003</v>
      </c>
      <c r="AG18" s="19">
        <v>58.343000000000004</v>
      </c>
      <c r="AH18" s="19">
        <v>61.365000000000002</v>
      </c>
      <c r="AI18" s="19">
        <v>68.152000000000001</v>
      </c>
      <c r="AJ18" s="19">
        <v>68.614000000000004</v>
      </c>
      <c r="AK18" s="19">
        <v>68.710999999999999</v>
      </c>
      <c r="AL18" s="19">
        <v>68.751000000000005</v>
      </c>
      <c r="AM18" s="19">
        <v>78.637</v>
      </c>
      <c r="AN18" s="19">
        <v>78.179000000000002</v>
      </c>
      <c r="AO18" s="19">
        <v>86.436999999999998</v>
      </c>
      <c r="AP18" s="19">
        <v>97.372</v>
      </c>
      <c r="AQ18" s="19">
        <v>90.634</v>
      </c>
      <c r="AR18" s="19">
        <v>71.519000000000005</v>
      </c>
      <c r="AS18" s="19">
        <v>98.269000000000005</v>
      </c>
      <c r="AT18" s="19">
        <v>112.40900000000001</v>
      </c>
      <c r="AU18" s="19">
        <v>167.809</v>
      </c>
      <c r="AV18" s="19">
        <v>185.31899999999999</v>
      </c>
      <c r="AW18" s="19">
        <v>213.876</v>
      </c>
      <c r="AX18" s="19">
        <v>262.339</v>
      </c>
      <c r="AY18" s="19">
        <v>247.066</v>
      </c>
      <c r="AZ18" s="19">
        <v>207.226</v>
      </c>
      <c r="BA18" s="19">
        <v>212.45699999999999</v>
      </c>
      <c r="BB18" s="19">
        <v>197.309</v>
      </c>
      <c r="BC18" s="19">
        <v>180.245</v>
      </c>
      <c r="BD18" s="19">
        <v>191.06200000000001</v>
      </c>
      <c r="BE18" s="19">
        <v>247.17</v>
      </c>
      <c r="BF18" s="19">
        <v>224.06100000000001</v>
      </c>
      <c r="BG18" s="19">
        <v>236.239</v>
      </c>
      <c r="BH18" s="19">
        <v>239.066</v>
      </c>
      <c r="BI18" s="19">
        <v>245.655</v>
      </c>
      <c r="BJ18" s="19">
        <v>220.34100000000001</v>
      </c>
      <c r="BK18" s="19">
        <v>170.71899999999999</v>
      </c>
      <c r="BL18" s="19">
        <v>133.41999999999999</v>
      </c>
      <c r="BM18" s="19">
        <v>117.821</v>
      </c>
      <c r="BN18" s="19">
        <v>118.288</v>
      </c>
      <c r="BO18" s="19">
        <v>96.805999999999997</v>
      </c>
      <c r="BP18" s="19">
        <v>102.623</v>
      </c>
      <c r="BQ18" s="19">
        <v>104.54300000000001</v>
      </c>
      <c r="BR18" s="19">
        <v>113.379</v>
      </c>
      <c r="BS18" s="19">
        <v>93.281999999999002</v>
      </c>
      <c r="BT18" s="19">
        <v>96.157000000001005</v>
      </c>
      <c r="BU18" s="19">
        <v>97.606000000001004</v>
      </c>
      <c r="BV18" s="19">
        <v>104.405</v>
      </c>
      <c r="BW18" s="19">
        <v>83.219000000001003</v>
      </c>
      <c r="BX18" s="19">
        <v>253.99700000000001</v>
      </c>
      <c r="BY18" s="19">
        <v>250.851</v>
      </c>
      <c r="BZ18" s="19">
        <v>255.20699999999999</v>
      </c>
      <c r="CA18" s="19">
        <v>261.73099999999999</v>
      </c>
      <c r="CB18" s="19">
        <v>312.548</v>
      </c>
      <c r="CC18" s="19">
        <v>320.05599999999998</v>
      </c>
      <c r="CD18" s="19">
        <v>330.95</v>
      </c>
      <c r="CE18" s="19">
        <v>407.483</v>
      </c>
      <c r="CF18" s="19"/>
      <c r="CG18" s="19"/>
    </row>
    <row r="19" spans="1:85" ht="17" thickBot="1" x14ac:dyDescent="0.25">
      <c r="A19" s="17" t="s">
        <v>129</v>
      </c>
      <c r="B19" s="20">
        <v>29.524000000000001</v>
      </c>
      <c r="C19" s="20">
        <v>54.725000000000001</v>
      </c>
      <c r="D19" s="20"/>
      <c r="E19" s="20">
        <v>110.977</v>
      </c>
      <c r="F19" s="20">
        <v>144.523</v>
      </c>
      <c r="G19" s="20">
        <v>203.68700000000001</v>
      </c>
      <c r="H19" s="20">
        <v>211.23099999999999</v>
      </c>
      <c r="I19" s="20">
        <v>229.083</v>
      </c>
      <c r="J19" s="20">
        <v>264.96899999999999</v>
      </c>
      <c r="K19" s="20">
        <v>289.36799999999999</v>
      </c>
      <c r="L19" s="20">
        <v>289.31799999999998</v>
      </c>
      <c r="M19" s="20">
        <v>317.86200000000002</v>
      </c>
      <c r="N19" s="20">
        <v>384.27</v>
      </c>
      <c r="O19" s="20">
        <v>390.613</v>
      </c>
      <c r="P19" s="20">
        <v>388.529</v>
      </c>
      <c r="Q19" s="20">
        <v>417.45299999999997</v>
      </c>
      <c r="R19" s="20">
        <v>474.88600000000002</v>
      </c>
      <c r="S19" s="20">
        <v>487.55500000000001</v>
      </c>
      <c r="T19" s="20">
        <v>458.31599999999997</v>
      </c>
      <c r="U19" s="20">
        <v>481.70400000000001</v>
      </c>
      <c r="V19" s="20">
        <v>516.06799999999998</v>
      </c>
      <c r="W19" s="20">
        <v>545.58799999999997</v>
      </c>
      <c r="X19" s="20">
        <v>549.25099999999998</v>
      </c>
      <c r="Y19" s="20">
        <v>570.09900000000005</v>
      </c>
      <c r="Z19" s="20">
        <v>642.86300000000006</v>
      </c>
      <c r="AA19" s="20">
        <v>675.37800000000004</v>
      </c>
      <c r="AB19" s="20">
        <v>691.71</v>
      </c>
      <c r="AC19" s="20">
        <v>766.18899999999996</v>
      </c>
      <c r="AD19" s="20">
        <v>900.13800000000003</v>
      </c>
      <c r="AE19" s="20">
        <v>919.21</v>
      </c>
      <c r="AF19" s="20">
        <v>920.23699999999997</v>
      </c>
      <c r="AG19" s="20">
        <v>1004.689</v>
      </c>
      <c r="AH19" s="20">
        <v>1078.6389999999999</v>
      </c>
      <c r="AI19" s="20">
        <v>1157.0830000000001</v>
      </c>
      <c r="AJ19" s="20">
        <v>1140.4880000000001</v>
      </c>
      <c r="AK19" s="20">
        <v>1275.3879999999999</v>
      </c>
      <c r="AL19" s="20">
        <v>1396.99</v>
      </c>
      <c r="AM19" s="20">
        <v>1577.741</v>
      </c>
      <c r="AN19" s="20">
        <v>1599.0160000000001</v>
      </c>
      <c r="AO19" s="20">
        <v>1863.9449999999999</v>
      </c>
      <c r="AP19" s="20">
        <v>1978.11</v>
      </c>
      <c r="AQ19" s="20">
        <v>2095.0830000000001</v>
      </c>
      <c r="AR19" s="20">
        <v>2548.0540000000001</v>
      </c>
      <c r="AS19" s="20">
        <v>2762.2579999999998</v>
      </c>
      <c r="AT19" s="20">
        <v>3035.502</v>
      </c>
      <c r="AU19" s="20">
        <v>2865.97</v>
      </c>
      <c r="AV19" s="20">
        <v>3218.1239999999998</v>
      </c>
      <c r="AW19" s="20">
        <v>3426.924</v>
      </c>
      <c r="AX19" s="20">
        <v>3685.337</v>
      </c>
      <c r="AY19" s="20">
        <v>3644.3310000000001</v>
      </c>
      <c r="AZ19" s="20">
        <v>3577.16</v>
      </c>
      <c r="BA19" s="20">
        <v>3894.2440000000001</v>
      </c>
      <c r="BB19" s="20">
        <v>4130.3649999999998</v>
      </c>
      <c r="BC19" s="20">
        <v>4006.3670000000002</v>
      </c>
      <c r="BD19" s="20">
        <v>4264.3190000000004</v>
      </c>
      <c r="BE19" s="20">
        <v>4241.152</v>
      </c>
      <c r="BF19" s="20">
        <v>4227.1689999999999</v>
      </c>
      <c r="BG19" s="20">
        <v>4245.0219999999999</v>
      </c>
      <c r="BH19" s="20">
        <v>4436.0720000000001</v>
      </c>
      <c r="BI19" s="20">
        <v>4679.9080000000004</v>
      </c>
      <c r="BJ19" s="20">
        <v>4633.7650000000003</v>
      </c>
      <c r="BK19" s="20">
        <v>4843.5309999999999</v>
      </c>
      <c r="BL19" s="20">
        <v>4837.5749999999998</v>
      </c>
      <c r="BM19" s="20">
        <v>5003.3410000000003</v>
      </c>
      <c r="BN19" s="20">
        <v>4863.5510000000004</v>
      </c>
      <c r="BO19" s="20">
        <v>5030.6279999999997</v>
      </c>
      <c r="BP19" s="20">
        <v>4914.2960000000003</v>
      </c>
      <c r="BQ19" s="20">
        <v>4871.509</v>
      </c>
      <c r="BR19" s="20">
        <v>4822.3010000000004</v>
      </c>
      <c r="BS19" s="20">
        <v>4991.3959999999997</v>
      </c>
      <c r="BT19" s="20">
        <v>4452.8320000000003</v>
      </c>
      <c r="BU19" s="20">
        <v>4605.8</v>
      </c>
      <c r="BV19" s="20">
        <v>4770.0709999999999</v>
      </c>
      <c r="BW19" s="20">
        <v>4827.5550000000003</v>
      </c>
      <c r="BX19" s="20">
        <v>4827.5529999999999</v>
      </c>
      <c r="BY19" s="20">
        <v>4867.16</v>
      </c>
      <c r="BZ19" s="20">
        <v>4746.5529999999999</v>
      </c>
      <c r="CA19" s="20">
        <v>5044.5060000000003</v>
      </c>
      <c r="CB19" s="20">
        <v>4760.7340000000004</v>
      </c>
      <c r="CC19" s="20">
        <v>4860.5110000000004</v>
      </c>
      <c r="CD19" s="20">
        <v>4494.5929999999998</v>
      </c>
      <c r="CE19" s="20">
        <v>4630.9650000000001</v>
      </c>
      <c r="CF19" s="20"/>
      <c r="CG19" s="20"/>
    </row>
    <row r="20" spans="1:85" ht="17" thickTop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</row>
    <row r="21" spans="1:85" x14ac:dyDescent="0.2">
      <c r="A21" s="17" t="s">
        <v>130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</row>
    <row r="22" spans="1:85" x14ac:dyDescent="0.2">
      <c r="A22" s="15" t="s">
        <v>131</v>
      </c>
      <c r="B22" s="15"/>
      <c r="C22" s="15">
        <v>10.874000000000001</v>
      </c>
      <c r="D22" s="15"/>
      <c r="E22" s="15">
        <v>20.62</v>
      </c>
      <c r="F22" s="15">
        <v>29.582999999999998</v>
      </c>
      <c r="G22" s="15">
        <v>31.699000000000002</v>
      </c>
      <c r="H22" s="15">
        <v>24.760999999999999</v>
      </c>
      <c r="I22" s="15">
        <v>38.89</v>
      </c>
      <c r="J22" s="15">
        <v>38.302</v>
      </c>
      <c r="K22" s="15">
        <v>42.718000000000004</v>
      </c>
      <c r="L22" s="15">
        <v>35.963999999999999</v>
      </c>
      <c r="M22" s="15">
        <v>54.273000000000003</v>
      </c>
      <c r="N22" s="15">
        <v>67.022000000000006</v>
      </c>
      <c r="O22" s="15">
        <v>55.012</v>
      </c>
      <c r="P22" s="15">
        <v>48.235999999999997</v>
      </c>
      <c r="Q22" s="15">
        <v>57.802999999999997</v>
      </c>
      <c r="R22" s="15">
        <v>63.265000000000001</v>
      </c>
      <c r="S22" s="15">
        <v>72.435000000000002</v>
      </c>
      <c r="T22" s="15">
        <v>61.901000000000003</v>
      </c>
      <c r="U22" s="15">
        <v>70.174000000000007</v>
      </c>
      <c r="V22" s="15">
        <v>59.256999999999998</v>
      </c>
      <c r="W22" s="15">
        <v>68.709999999999994</v>
      </c>
      <c r="X22" s="15">
        <v>68.585999999999999</v>
      </c>
      <c r="Y22" s="15">
        <v>81.183000000000007</v>
      </c>
      <c r="Z22" s="15">
        <v>90.814999999999998</v>
      </c>
      <c r="AA22" s="15">
        <v>84.679000000000002</v>
      </c>
      <c r="AB22" s="15">
        <v>88.677999999999997</v>
      </c>
      <c r="AC22" s="15">
        <v>118.23699999999999</v>
      </c>
      <c r="AD22" s="15">
        <v>103.343</v>
      </c>
      <c r="AE22" s="15">
        <v>100.527</v>
      </c>
      <c r="AF22" s="15">
        <v>95.843999999999994</v>
      </c>
      <c r="AG22" s="15">
        <v>145.649</v>
      </c>
      <c r="AH22" s="15">
        <v>112.187</v>
      </c>
      <c r="AI22" s="15">
        <v>143.68899999999999</v>
      </c>
      <c r="AJ22" s="15">
        <v>127.327</v>
      </c>
      <c r="AK22" s="15">
        <v>217.92500000000001</v>
      </c>
      <c r="AL22" s="15">
        <v>184.405</v>
      </c>
      <c r="AM22" s="15">
        <v>165.45599999999999</v>
      </c>
      <c r="AN22" s="15">
        <v>166.92</v>
      </c>
      <c r="AO22" s="15">
        <v>334.00099999999998</v>
      </c>
      <c r="AP22" s="15">
        <v>273.68700000000001</v>
      </c>
      <c r="AQ22" s="15">
        <v>210.43199999999999</v>
      </c>
      <c r="AR22" s="15">
        <v>252.05099999999999</v>
      </c>
      <c r="AS22" s="15">
        <v>375.43099999999998</v>
      </c>
      <c r="AT22" s="15">
        <v>274.28500000000003</v>
      </c>
      <c r="AU22" s="15">
        <v>200.46</v>
      </c>
      <c r="AV22" s="15">
        <v>184.24299999999999</v>
      </c>
      <c r="AW22" s="15">
        <v>332.06</v>
      </c>
      <c r="AX22" s="15">
        <v>254.22200000000001</v>
      </c>
      <c r="AY22" s="15">
        <v>409.67899999999997</v>
      </c>
      <c r="AZ22" s="15">
        <v>294.85700000000003</v>
      </c>
      <c r="BA22" s="15">
        <v>483.21</v>
      </c>
      <c r="BB22" s="15">
        <v>482.89699999999999</v>
      </c>
      <c r="BC22" s="15">
        <v>561.10799999999995</v>
      </c>
      <c r="BD22" s="15">
        <v>470.37799999999999</v>
      </c>
      <c r="BE22" s="15">
        <v>691.16300000000001</v>
      </c>
      <c r="BF22" s="15">
        <v>499.46699999999998</v>
      </c>
      <c r="BG22" s="15">
        <v>560.88400000000001</v>
      </c>
      <c r="BH22" s="15">
        <v>377.40100000000001</v>
      </c>
      <c r="BI22" s="15">
        <v>607.38199999999995</v>
      </c>
      <c r="BJ22" s="15">
        <v>483.62700000000001</v>
      </c>
      <c r="BK22" s="15">
        <v>618.19399999999996</v>
      </c>
      <c r="BL22" s="15">
        <v>417.39699999999999</v>
      </c>
      <c r="BM22" s="15">
        <v>664.28800000000001</v>
      </c>
      <c r="BN22" s="15">
        <v>643.31500000000005</v>
      </c>
      <c r="BO22" s="15">
        <v>575.95399999999995</v>
      </c>
      <c r="BP22" s="15">
        <v>490.86</v>
      </c>
      <c r="BQ22" s="15">
        <v>613.56600000000003</v>
      </c>
      <c r="BR22" s="15">
        <v>532.91899999999998</v>
      </c>
      <c r="BS22" s="15">
        <v>613.30700000000002</v>
      </c>
      <c r="BT22" s="15">
        <v>560.33100000000002</v>
      </c>
      <c r="BU22" s="15">
        <v>669.20299999999997</v>
      </c>
      <c r="BV22" s="15">
        <v>747.33</v>
      </c>
      <c r="BW22" s="15">
        <v>738.74</v>
      </c>
      <c r="BX22" s="15">
        <v>648.48599999999999</v>
      </c>
      <c r="BY22" s="15">
        <v>714.18899999999996</v>
      </c>
      <c r="BZ22" s="15">
        <v>542.30899999999997</v>
      </c>
      <c r="CA22" s="15">
        <v>699.43100000000004</v>
      </c>
      <c r="CB22" s="15">
        <v>483.73099999999999</v>
      </c>
      <c r="CC22" s="15">
        <v>697.98299999999995</v>
      </c>
      <c r="CD22" s="15">
        <v>562.58199999999999</v>
      </c>
      <c r="CE22" s="15">
        <v>657.15200000000004</v>
      </c>
      <c r="CF22" s="15"/>
      <c r="CG22" s="15"/>
    </row>
    <row r="23" spans="1:85" x14ac:dyDescent="0.2">
      <c r="A23" s="15" t="s">
        <v>132</v>
      </c>
      <c r="B23" s="15"/>
      <c r="C23" s="15">
        <v>1.05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</row>
    <row r="24" spans="1:85" x14ac:dyDescent="0.2">
      <c r="A24" s="15" t="s">
        <v>133</v>
      </c>
      <c r="B24" s="15"/>
      <c r="C24" s="15">
        <v>4.22</v>
      </c>
      <c r="D24" s="15"/>
      <c r="E24" s="15">
        <v>14.526</v>
      </c>
      <c r="F24" s="15">
        <v>11.252000000000001</v>
      </c>
      <c r="G24" s="15">
        <v>11.449</v>
      </c>
      <c r="H24" s="15">
        <v>12.291</v>
      </c>
      <c r="I24" s="15">
        <v>13.932</v>
      </c>
      <c r="J24" s="15">
        <v>22.638999999999999</v>
      </c>
      <c r="K24" s="15">
        <v>25.402999999999999</v>
      </c>
      <c r="L24" s="15">
        <v>15.888999999999999</v>
      </c>
      <c r="M24" s="15">
        <v>20.279</v>
      </c>
      <c r="N24" s="15">
        <v>32.875</v>
      </c>
      <c r="O24" s="15">
        <v>36.110999999999997</v>
      </c>
      <c r="P24" s="15">
        <v>24.192</v>
      </c>
      <c r="Q24" s="15">
        <v>28.599</v>
      </c>
      <c r="R24" s="15">
        <v>33.201000000000001</v>
      </c>
      <c r="S24" s="15">
        <v>25.905000000000001</v>
      </c>
      <c r="T24" s="15">
        <v>25.353000000000002</v>
      </c>
      <c r="U24" s="15">
        <v>29.291</v>
      </c>
      <c r="V24" s="15">
        <v>41.948999999999998</v>
      </c>
      <c r="W24" s="15">
        <v>40.884999999999998</v>
      </c>
      <c r="X24" s="15">
        <v>30.817</v>
      </c>
      <c r="Y24" s="15">
        <v>30.88</v>
      </c>
      <c r="Z24" s="15">
        <v>43.685000000000002</v>
      </c>
      <c r="AA24" s="15">
        <v>55.137999999999998</v>
      </c>
      <c r="AB24" s="15">
        <v>38.472999999999999</v>
      </c>
      <c r="AC24" s="15">
        <v>44.654000000000003</v>
      </c>
      <c r="AD24" s="15">
        <v>54.008000000000003</v>
      </c>
      <c r="AE24" s="15">
        <v>69.284999999999997</v>
      </c>
      <c r="AF24" s="15">
        <v>40.97</v>
      </c>
      <c r="AG24" s="15">
        <v>59.625999999999998</v>
      </c>
      <c r="AH24" s="15">
        <v>81.802000000000007</v>
      </c>
      <c r="AI24" s="15">
        <v>85.076999999999998</v>
      </c>
      <c r="AJ24" s="15">
        <v>66.968999999999994</v>
      </c>
      <c r="AK24" s="15">
        <v>77.935000000000002</v>
      </c>
      <c r="AL24" s="15">
        <v>109.34399999999999</v>
      </c>
      <c r="AM24" s="15">
        <v>133.72900000000001</v>
      </c>
      <c r="AN24" s="15">
        <v>103.84399999999999</v>
      </c>
      <c r="AO24" s="15">
        <v>110.649</v>
      </c>
      <c r="AP24" s="15">
        <v>143.29900000000001</v>
      </c>
      <c r="AQ24" s="15">
        <v>147.68100000000001</v>
      </c>
      <c r="AR24" s="15">
        <v>137.482</v>
      </c>
      <c r="AS24" s="15">
        <v>150.82400000000001</v>
      </c>
      <c r="AT24" s="15">
        <v>188.26599999999999</v>
      </c>
      <c r="AU24" s="15">
        <v>192.935</v>
      </c>
      <c r="AV24" s="15">
        <v>224.07599999999999</v>
      </c>
      <c r="AW24" s="15">
        <v>170.226</v>
      </c>
      <c r="AX24" s="15">
        <v>238.28399999999999</v>
      </c>
      <c r="AY24" s="15">
        <v>208.75</v>
      </c>
      <c r="AZ24" s="15">
        <v>217.31</v>
      </c>
      <c r="BA24" s="15">
        <v>232.68</v>
      </c>
      <c r="BB24" s="15">
        <v>266.07400000000001</v>
      </c>
      <c r="BC24" s="15">
        <v>296.84100000000001</v>
      </c>
      <c r="BD24" s="15">
        <v>276.88799999999998</v>
      </c>
      <c r="BE24" s="15">
        <v>258.56700000000001</v>
      </c>
      <c r="BF24" s="15">
        <v>303.399</v>
      </c>
      <c r="BG24" s="15">
        <v>340.41500000000002</v>
      </c>
      <c r="BH24" s="15">
        <v>268.18700000000001</v>
      </c>
      <c r="BI24" s="15">
        <v>304.06299999999999</v>
      </c>
      <c r="BJ24" s="15">
        <v>309.30500000000001</v>
      </c>
      <c r="BK24" s="15">
        <v>374.69400000000002</v>
      </c>
      <c r="BL24" s="15">
        <v>267.11500000000001</v>
      </c>
      <c r="BM24" s="15">
        <v>266.399</v>
      </c>
      <c r="BN24" s="15">
        <v>309.096</v>
      </c>
      <c r="BO24" s="15">
        <v>378.85899999999998</v>
      </c>
      <c r="BP24" s="15">
        <v>311.90499999999997</v>
      </c>
      <c r="BQ24" s="15">
        <v>346.53</v>
      </c>
      <c r="BR24" s="15">
        <v>388.27499999999998</v>
      </c>
      <c r="BS24" s="15">
        <v>460.16500000000002</v>
      </c>
      <c r="BT24" s="15">
        <v>317.96300000000002</v>
      </c>
      <c r="BU24" s="15">
        <v>373.04500000000002</v>
      </c>
      <c r="BV24" s="15">
        <v>353.435</v>
      </c>
      <c r="BW24" s="15">
        <v>388.15899999999999</v>
      </c>
      <c r="BX24" s="15">
        <v>366.53</v>
      </c>
      <c r="BY24" s="15">
        <v>333.63799999999998</v>
      </c>
      <c r="BZ24" s="15">
        <v>312.49400000000003</v>
      </c>
      <c r="CA24" s="15">
        <v>322.77999999999997</v>
      </c>
      <c r="CB24" s="15">
        <v>287.85300000000001</v>
      </c>
      <c r="CC24" s="15">
        <v>697.72199999999998</v>
      </c>
      <c r="CD24" s="15">
        <v>292.25900000000001</v>
      </c>
      <c r="CE24" s="15">
        <v>322.55500000000001</v>
      </c>
      <c r="CF24" s="15"/>
      <c r="CG24" s="15"/>
    </row>
    <row r="25" spans="1:85" x14ac:dyDescent="0.2">
      <c r="A25" s="15" t="s">
        <v>134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</row>
    <row r="26" spans="1:85" x14ac:dyDescent="0.2">
      <c r="A26" s="15" t="s">
        <v>135</v>
      </c>
      <c r="B26" s="15"/>
      <c r="C26" s="15">
        <v>19.687000000000001</v>
      </c>
      <c r="D26" s="15"/>
      <c r="E26" s="15">
        <v>42.344999999999999</v>
      </c>
      <c r="F26" s="15">
        <v>29.587</v>
      </c>
      <c r="G26" s="15">
        <v>3.8079999999999998</v>
      </c>
      <c r="H26" s="15">
        <v>3.8450000000000002</v>
      </c>
      <c r="I26" s="15">
        <v>3.8149999999999999</v>
      </c>
      <c r="J26" s="15">
        <v>3.6259999999999999</v>
      </c>
      <c r="K26" s="15">
        <v>3.4420000000000002</v>
      </c>
      <c r="L26" s="15">
        <v>3.4689999999999999</v>
      </c>
      <c r="M26" s="15">
        <v>3.048</v>
      </c>
      <c r="N26" s="15">
        <v>12.612</v>
      </c>
      <c r="O26" s="15">
        <v>4.1109999999999998</v>
      </c>
      <c r="P26" s="15">
        <v>6.008</v>
      </c>
      <c r="Q26" s="15">
        <v>12.8</v>
      </c>
      <c r="R26" s="15">
        <v>22.602</v>
      </c>
      <c r="S26" s="15">
        <v>32.072000000000003</v>
      </c>
      <c r="T26" s="15">
        <v>7.0119999999999996</v>
      </c>
      <c r="U26" s="15">
        <v>8.0459999999999994</v>
      </c>
      <c r="V26" s="15">
        <v>8.1349999999999998</v>
      </c>
      <c r="W26" s="15">
        <v>9.1780000000000008</v>
      </c>
      <c r="X26" s="15">
        <v>8.9440000000000008</v>
      </c>
      <c r="Y26" s="15">
        <v>8.1739999999999995</v>
      </c>
      <c r="Z26" s="15">
        <v>8.0670000000000002</v>
      </c>
      <c r="AA26" s="15">
        <v>6.8650000000000002</v>
      </c>
      <c r="AB26" s="15">
        <v>5.984</v>
      </c>
      <c r="AC26" s="15">
        <v>5.5670000000000002</v>
      </c>
      <c r="AD26" s="15">
        <v>36.045999999999999</v>
      </c>
      <c r="AE26" s="15">
        <v>6.8819999999999997</v>
      </c>
      <c r="AF26" s="15">
        <v>43.33</v>
      </c>
      <c r="AG26" s="15">
        <v>42.387</v>
      </c>
      <c r="AH26" s="15">
        <v>41.552</v>
      </c>
      <c r="AI26" s="15">
        <v>9.1319999999999997</v>
      </c>
      <c r="AJ26" s="15">
        <v>8.7870000000000008</v>
      </c>
      <c r="AK26" s="15">
        <v>5.1120000000000001</v>
      </c>
      <c r="AL26" s="15">
        <v>5.0339999999999998</v>
      </c>
      <c r="AM26" s="15">
        <v>104.97199999999999</v>
      </c>
      <c r="AN26" s="15">
        <v>104.812</v>
      </c>
      <c r="AO26" s="15">
        <v>19.649999999999999</v>
      </c>
      <c r="AP26" s="15">
        <v>19.524000000000001</v>
      </c>
      <c r="AQ26" s="15">
        <v>28.951000000000001</v>
      </c>
      <c r="AR26" s="15">
        <v>43.347000000000001</v>
      </c>
      <c r="AS26" s="15">
        <v>42.737000000000002</v>
      </c>
      <c r="AT26" s="15">
        <v>342.12400000000002</v>
      </c>
      <c r="AU26" s="15">
        <v>42</v>
      </c>
      <c r="AV26" s="15">
        <v>167</v>
      </c>
      <c r="AW26" s="15">
        <v>177</v>
      </c>
      <c r="AX26" s="15">
        <v>277</v>
      </c>
      <c r="AY26" s="15">
        <v>27</v>
      </c>
      <c r="AZ26" s="15">
        <v>77</v>
      </c>
      <c r="BA26" s="15">
        <v>177</v>
      </c>
      <c r="BB26" s="15">
        <v>297</v>
      </c>
      <c r="BC26" s="15">
        <v>152</v>
      </c>
      <c r="BD26" s="15">
        <v>162</v>
      </c>
      <c r="BE26" s="15">
        <v>27</v>
      </c>
      <c r="BF26" s="15">
        <v>100</v>
      </c>
      <c r="BG26" s="15">
        <v>25</v>
      </c>
      <c r="BH26" s="15"/>
      <c r="BI26" s="15"/>
      <c r="BJ26" s="15"/>
      <c r="BK26" s="15"/>
      <c r="BL26" s="15">
        <v>600</v>
      </c>
      <c r="BM26" s="15">
        <v>250</v>
      </c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>
        <v>80.918999999999997</v>
      </c>
      <c r="BZ26" s="15">
        <v>80.918999999999997</v>
      </c>
      <c r="CA26" s="15">
        <v>80.918999999999997</v>
      </c>
      <c r="CB26" s="15">
        <v>80.918999999999997</v>
      </c>
      <c r="CC26" s="15"/>
      <c r="CD26" s="15"/>
      <c r="CE26" s="15"/>
      <c r="CF26" s="15"/>
      <c r="CG26" s="15"/>
    </row>
    <row r="27" spans="1:85" x14ac:dyDescent="0.2">
      <c r="A27" s="15" t="s">
        <v>136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>
        <v>1.038</v>
      </c>
      <c r="Q27" s="15">
        <v>0.47399999999999998</v>
      </c>
      <c r="R27" s="15">
        <v>0.41799999999999998</v>
      </c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</row>
    <row r="28" spans="1:85" x14ac:dyDescent="0.2">
      <c r="A28" s="15" t="s">
        <v>137</v>
      </c>
      <c r="B28" s="15"/>
      <c r="C28" s="15">
        <v>0.73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>
        <v>0.46500000000000002</v>
      </c>
      <c r="P28" s="15"/>
      <c r="Q28" s="15"/>
      <c r="R28" s="15"/>
      <c r="S28" s="15">
        <v>0.36099999999999999</v>
      </c>
      <c r="T28" s="15">
        <v>0.29899999999999999</v>
      </c>
      <c r="U28" s="15">
        <v>0.23</v>
      </c>
      <c r="V28" s="15">
        <v>0.157</v>
      </c>
      <c r="W28" s="15">
        <v>9.7000000000000003E-2</v>
      </c>
      <c r="X28" s="15">
        <v>0.05</v>
      </c>
      <c r="Y28" s="15">
        <v>1.2E-2</v>
      </c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>
        <v>107.25</v>
      </c>
      <c r="BI28" s="15">
        <v>116.21899999999999</v>
      </c>
      <c r="BJ28" s="15">
        <v>119.446</v>
      </c>
      <c r="BK28" s="15">
        <v>125.9</v>
      </c>
      <c r="BL28" s="15">
        <v>129.75800000000001</v>
      </c>
      <c r="BM28" s="15">
        <v>148.40799999999999</v>
      </c>
      <c r="BN28" s="15">
        <v>156.88499999999999</v>
      </c>
      <c r="BO28" s="15">
        <v>162.56100000000001</v>
      </c>
      <c r="BP28" s="15">
        <v>160.91800000000001</v>
      </c>
      <c r="BQ28" s="15">
        <v>145.01400000000001</v>
      </c>
      <c r="BR28" s="15">
        <v>142.566</v>
      </c>
      <c r="BS28" s="15">
        <v>138.66399999999999</v>
      </c>
      <c r="BT28" s="15">
        <v>134.833</v>
      </c>
      <c r="BU28" s="15">
        <v>131.43799999999999</v>
      </c>
      <c r="BV28" s="15">
        <v>132.184</v>
      </c>
      <c r="BW28" s="15">
        <v>137.31</v>
      </c>
      <c r="BX28" s="15">
        <v>140.99</v>
      </c>
      <c r="BY28" s="15">
        <v>139.87799999999999</v>
      </c>
      <c r="BZ28" s="15">
        <v>138.61000000000001</v>
      </c>
      <c r="CA28" s="15">
        <v>143.42500000000001</v>
      </c>
      <c r="CB28" s="15">
        <v>139.33099999999999</v>
      </c>
      <c r="CC28" s="15">
        <v>134.976</v>
      </c>
      <c r="CD28" s="15">
        <v>135.691</v>
      </c>
      <c r="CE28" s="15">
        <v>127.93</v>
      </c>
      <c r="CF28" s="15"/>
      <c r="CG28" s="15"/>
    </row>
    <row r="29" spans="1:85" x14ac:dyDescent="0.2">
      <c r="A29" s="15" t="s">
        <v>138</v>
      </c>
      <c r="B29" s="19"/>
      <c r="C29" s="19"/>
      <c r="D29" s="19"/>
      <c r="E29" s="19">
        <v>2.282</v>
      </c>
      <c r="F29" s="19">
        <v>4.1070000000000002</v>
      </c>
      <c r="G29" s="19">
        <v>0.71599999999998998</v>
      </c>
      <c r="H29" s="19">
        <v>4.7530000000000001</v>
      </c>
      <c r="I29" s="19"/>
      <c r="J29" s="19">
        <v>-1.4210854715202001E-14</v>
      </c>
      <c r="K29" s="19">
        <v>-1.4210854715202001E-14</v>
      </c>
      <c r="L29" s="19">
        <v>1.966</v>
      </c>
      <c r="M29" s="19">
        <v>-1.4210854715202001E-14</v>
      </c>
      <c r="N29" s="19">
        <v>5.6790000000000003</v>
      </c>
      <c r="O29" s="19"/>
      <c r="P29" s="19">
        <v>1.948</v>
      </c>
      <c r="Q29" s="19"/>
      <c r="R29" s="19">
        <v>10.238</v>
      </c>
      <c r="S29" s="19">
        <v>2.3370000000000002</v>
      </c>
      <c r="T29" s="19">
        <v>2.7669999999999999</v>
      </c>
      <c r="U29" s="19">
        <v>0.45999999999998997</v>
      </c>
      <c r="V29" s="19">
        <v>5.8520000000000003</v>
      </c>
      <c r="W29" s="19">
        <v>1.292</v>
      </c>
      <c r="X29" s="19">
        <v>3.2210000000000001</v>
      </c>
      <c r="Y29" s="19">
        <v>2.6339999999999999</v>
      </c>
      <c r="Z29" s="19">
        <v>9.7669999999999995</v>
      </c>
      <c r="AA29" s="19">
        <v>2.4649999999999999</v>
      </c>
      <c r="AB29" s="19">
        <v>2.9209999999999998</v>
      </c>
      <c r="AC29" s="19">
        <v>4.0949999999999998</v>
      </c>
      <c r="AD29" s="19">
        <v>15.967000000000001</v>
      </c>
      <c r="AE29" s="19">
        <v>6.9130000000000003</v>
      </c>
      <c r="AF29" s="19">
        <v>2.5499999999999998</v>
      </c>
      <c r="AG29" s="19">
        <v>3.8759999999999999</v>
      </c>
      <c r="AH29" s="19">
        <v>18.3</v>
      </c>
      <c r="AI29" s="19">
        <v>14.33</v>
      </c>
      <c r="AJ29" s="19">
        <v>3.246</v>
      </c>
      <c r="AK29" s="19">
        <v>2.9229999999999001</v>
      </c>
      <c r="AL29" s="19">
        <v>34.201000000000001</v>
      </c>
      <c r="AM29" s="19">
        <v>22.472999999999999</v>
      </c>
      <c r="AN29" s="19">
        <v>11.676</v>
      </c>
      <c r="AO29" s="19">
        <v>15.945</v>
      </c>
      <c r="AP29" s="19">
        <v>53.969000000000001</v>
      </c>
      <c r="AQ29" s="19">
        <v>34.563000000000002</v>
      </c>
      <c r="AR29" s="19">
        <v>15.339</v>
      </c>
      <c r="AS29" s="19">
        <v>22.303000000000001</v>
      </c>
      <c r="AT29" s="19">
        <v>43.929000000000002</v>
      </c>
      <c r="AU29" s="19">
        <v>43.414999999999999</v>
      </c>
      <c r="AV29" s="19">
        <v>30.581</v>
      </c>
      <c r="AW29" s="19">
        <v>30.068000000000001</v>
      </c>
      <c r="AX29" s="19">
        <v>87.744</v>
      </c>
      <c r="AY29" s="19">
        <v>40.387</v>
      </c>
      <c r="AZ29" s="19">
        <v>38.372</v>
      </c>
      <c r="BA29" s="19">
        <v>43.649000000000001</v>
      </c>
      <c r="BB29" s="19">
        <v>54.454999999999998</v>
      </c>
      <c r="BC29" s="19">
        <v>50.426000000000002</v>
      </c>
      <c r="BD29" s="19">
        <v>407.791</v>
      </c>
      <c r="BE29" s="19">
        <v>361.66899999999998</v>
      </c>
      <c r="BF29" s="19">
        <v>396.87299999999999</v>
      </c>
      <c r="BG29" s="19">
        <v>389.678</v>
      </c>
      <c r="BH29" s="19">
        <v>341.17399999999998</v>
      </c>
      <c r="BI29" s="19">
        <v>304.97699999999998</v>
      </c>
      <c r="BJ29" s="19">
        <v>287.28300000000002</v>
      </c>
      <c r="BK29" s="19">
        <v>303.221</v>
      </c>
      <c r="BL29" s="19">
        <v>277.23200000000003</v>
      </c>
      <c r="BM29" s="19">
        <v>289.51900000000001</v>
      </c>
      <c r="BN29" s="19">
        <v>339.10300000000001</v>
      </c>
      <c r="BO29" s="19">
        <v>295.90199999999999</v>
      </c>
      <c r="BP29" s="19">
        <v>270.63400000000001</v>
      </c>
      <c r="BQ29" s="19">
        <v>256.85199999999998</v>
      </c>
      <c r="BR29" s="19">
        <v>290.77800000000002</v>
      </c>
      <c r="BS29" s="19">
        <v>238.04</v>
      </c>
      <c r="BT29" s="19">
        <v>285.46800000000002</v>
      </c>
      <c r="BU29" s="19">
        <v>284.99400000000003</v>
      </c>
      <c r="BV29" s="19">
        <v>240.315</v>
      </c>
      <c r="BW29" s="19">
        <v>237.92</v>
      </c>
      <c r="BX29" s="19">
        <v>203.27699999999999</v>
      </c>
      <c r="BY29" s="19">
        <v>195.58199999999999</v>
      </c>
      <c r="BZ29" s="19">
        <v>208.77199999999999</v>
      </c>
      <c r="CA29" s="19">
        <v>219.62700000000001</v>
      </c>
      <c r="CB29" s="19">
        <v>173.62700000000001</v>
      </c>
      <c r="CC29" s="19">
        <v>187.61</v>
      </c>
      <c r="CD29" s="19">
        <v>190.59700000000001</v>
      </c>
      <c r="CE29" s="19">
        <v>233.37899999999999</v>
      </c>
      <c r="CF29" s="19"/>
      <c r="CG29" s="19"/>
    </row>
    <row r="30" spans="1:85" x14ac:dyDescent="0.2">
      <c r="A30" s="15" t="s">
        <v>139</v>
      </c>
      <c r="B30" s="15"/>
      <c r="C30" s="15">
        <v>36.561</v>
      </c>
      <c r="D30" s="15"/>
      <c r="E30" s="15">
        <v>79.772999999999996</v>
      </c>
      <c r="F30" s="15">
        <v>74.528999999999996</v>
      </c>
      <c r="G30" s="15">
        <v>47.671999999999997</v>
      </c>
      <c r="H30" s="15">
        <v>45.65</v>
      </c>
      <c r="I30" s="15">
        <v>56.637</v>
      </c>
      <c r="J30" s="15">
        <v>64.566999999999993</v>
      </c>
      <c r="K30" s="15">
        <v>71.563000000000002</v>
      </c>
      <c r="L30" s="15">
        <v>57.287999999999997</v>
      </c>
      <c r="M30" s="15">
        <v>77.599999999999994</v>
      </c>
      <c r="N30" s="15">
        <v>118.188</v>
      </c>
      <c r="O30" s="15">
        <v>95.698999999999998</v>
      </c>
      <c r="P30" s="15">
        <v>81.421999999999997</v>
      </c>
      <c r="Q30" s="15">
        <v>99.676000000000002</v>
      </c>
      <c r="R30" s="15">
        <v>129.72399999999999</v>
      </c>
      <c r="S30" s="15">
        <v>133.11000000000001</v>
      </c>
      <c r="T30" s="15">
        <v>97.331999999999994</v>
      </c>
      <c r="U30" s="15">
        <v>108.20099999999999</v>
      </c>
      <c r="V30" s="15">
        <v>115.35</v>
      </c>
      <c r="W30" s="15">
        <v>120.16200000000001</v>
      </c>
      <c r="X30" s="15">
        <v>111.61799999999999</v>
      </c>
      <c r="Y30" s="15">
        <v>122.883</v>
      </c>
      <c r="Z30" s="15">
        <v>152.334</v>
      </c>
      <c r="AA30" s="15">
        <v>149.14699999999999</v>
      </c>
      <c r="AB30" s="15">
        <v>136.05600000000001</v>
      </c>
      <c r="AC30" s="15">
        <v>172.553</v>
      </c>
      <c r="AD30" s="15">
        <v>209.364</v>
      </c>
      <c r="AE30" s="15">
        <v>183.607</v>
      </c>
      <c r="AF30" s="15">
        <v>182.69399999999999</v>
      </c>
      <c r="AG30" s="15">
        <v>251.53800000000001</v>
      </c>
      <c r="AH30" s="15">
        <v>253.84100000000001</v>
      </c>
      <c r="AI30" s="15">
        <v>252.22800000000001</v>
      </c>
      <c r="AJ30" s="15">
        <v>206.32900000000001</v>
      </c>
      <c r="AK30" s="15">
        <v>303.89499999999998</v>
      </c>
      <c r="AL30" s="15">
        <v>332.98399999999998</v>
      </c>
      <c r="AM30" s="15">
        <v>426.63</v>
      </c>
      <c r="AN30" s="15">
        <v>387.25200000000001</v>
      </c>
      <c r="AO30" s="15">
        <v>480.245</v>
      </c>
      <c r="AP30" s="15">
        <v>490.47899999999998</v>
      </c>
      <c r="AQ30" s="15">
        <v>421.62700000000001</v>
      </c>
      <c r="AR30" s="15">
        <v>448.21899999999999</v>
      </c>
      <c r="AS30" s="15">
        <v>591.29499999999996</v>
      </c>
      <c r="AT30" s="15">
        <v>848.60400000000004</v>
      </c>
      <c r="AU30" s="15">
        <v>478.81</v>
      </c>
      <c r="AV30" s="15">
        <v>605.9</v>
      </c>
      <c r="AW30" s="15">
        <v>709.35400000000004</v>
      </c>
      <c r="AX30" s="15">
        <v>857.25</v>
      </c>
      <c r="AY30" s="15">
        <v>685.81600000000003</v>
      </c>
      <c r="AZ30" s="15">
        <v>627.53899999999999</v>
      </c>
      <c r="BA30" s="15">
        <v>936.53899999999999</v>
      </c>
      <c r="BB30" s="15">
        <v>1100.4259999999999</v>
      </c>
      <c r="BC30" s="15">
        <v>1060.375</v>
      </c>
      <c r="BD30" s="15">
        <v>1317.057</v>
      </c>
      <c r="BE30" s="15">
        <v>1338.3989999999999</v>
      </c>
      <c r="BF30" s="15">
        <v>1299.739</v>
      </c>
      <c r="BG30" s="15">
        <v>1315.9770000000001</v>
      </c>
      <c r="BH30" s="15">
        <v>1094.0119999999999</v>
      </c>
      <c r="BI30" s="15">
        <v>1332.6410000000001</v>
      </c>
      <c r="BJ30" s="15">
        <v>1199.6610000000001</v>
      </c>
      <c r="BK30" s="15">
        <v>1422.009</v>
      </c>
      <c r="BL30" s="15">
        <v>1691.502</v>
      </c>
      <c r="BM30" s="15">
        <v>1618.614</v>
      </c>
      <c r="BN30" s="15">
        <v>1448.3989999999999</v>
      </c>
      <c r="BO30" s="15">
        <v>1413.2760000000001</v>
      </c>
      <c r="BP30" s="15">
        <v>1234.317</v>
      </c>
      <c r="BQ30" s="15">
        <v>1361.962</v>
      </c>
      <c r="BR30" s="15">
        <v>1354.538</v>
      </c>
      <c r="BS30" s="15">
        <v>1450.1759999999999</v>
      </c>
      <c r="BT30" s="15">
        <v>1298.595</v>
      </c>
      <c r="BU30" s="15">
        <v>1458.68</v>
      </c>
      <c r="BV30" s="15">
        <v>1473.2639999999999</v>
      </c>
      <c r="BW30" s="15">
        <v>1502.1289999999999</v>
      </c>
      <c r="BX30" s="15">
        <v>1359.2829999999999</v>
      </c>
      <c r="BY30" s="15">
        <v>1464.2059999999999</v>
      </c>
      <c r="BZ30" s="15">
        <v>1283.104</v>
      </c>
      <c r="CA30" s="15">
        <v>1466.182</v>
      </c>
      <c r="CB30" s="15">
        <v>1165.461</v>
      </c>
      <c r="CC30" s="15">
        <v>1718.2909999999999</v>
      </c>
      <c r="CD30" s="15">
        <v>1181.1289999999999</v>
      </c>
      <c r="CE30" s="15">
        <v>1341.0160000000001</v>
      </c>
      <c r="CF30" s="15"/>
      <c r="CG30" s="15"/>
    </row>
    <row r="31" spans="1:85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</row>
    <row r="32" spans="1:85" x14ac:dyDescent="0.2">
      <c r="A32" s="15" t="s">
        <v>140</v>
      </c>
      <c r="B32" s="15"/>
      <c r="C32" s="15">
        <v>0.42799999999999999</v>
      </c>
      <c r="D32" s="15"/>
      <c r="E32" s="15">
        <v>0.1</v>
      </c>
      <c r="F32" s="15">
        <v>24.919</v>
      </c>
      <c r="G32" s="15">
        <v>2.8679999999999999</v>
      </c>
      <c r="H32" s="15">
        <v>3.18</v>
      </c>
      <c r="I32" s="15">
        <v>3.2250000000000001</v>
      </c>
      <c r="J32" s="15">
        <v>2.552</v>
      </c>
      <c r="K32" s="15">
        <v>1.893</v>
      </c>
      <c r="L32" s="15">
        <v>2.1579999999999999</v>
      </c>
      <c r="M32" s="15">
        <v>1.772</v>
      </c>
      <c r="N32" s="15">
        <v>1.4359999999999999</v>
      </c>
      <c r="O32" s="15">
        <v>9.298</v>
      </c>
      <c r="P32" s="15">
        <v>12.807</v>
      </c>
      <c r="Q32" s="15">
        <v>16.533000000000001</v>
      </c>
      <c r="R32" s="15">
        <v>14.805</v>
      </c>
      <c r="S32" s="15">
        <v>13.061</v>
      </c>
      <c r="T32" s="15">
        <v>11.292</v>
      </c>
      <c r="U32" s="15">
        <v>12.045</v>
      </c>
      <c r="V32" s="15">
        <v>9.9849999999999994</v>
      </c>
      <c r="W32" s="15">
        <v>10.948</v>
      </c>
      <c r="X32" s="15">
        <v>8.9209999999999994</v>
      </c>
      <c r="Y32" s="15">
        <v>7.4059999999999997</v>
      </c>
      <c r="Z32" s="15">
        <v>10.476000000000001</v>
      </c>
      <c r="AA32" s="15">
        <v>9.077</v>
      </c>
      <c r="AB32" s="15">
        <v>7.66</v>
      </c>
      <c r="AC32" s="15">
        <v>31.29</v>
      </c>
      <c r="AD32" s="15">
        <v>73.47</v>
      </c>
      <c r="AE32" s="15">
        <v>70.841999999999999</v>
      </c>
      <c r="AF32" s="15">
        <v>32.451000000000001</v>
      </c>
      <c r="AG32" s="15">
        <v>31.498999999999999</v>
      </c>
      <c r="AH32" s="15">
        <v>30.681999999999999</v>
      </c>
      <c r="AI32" s="15">
        <v>52.756999999999998</v>
      </c>
      <c r="AJ32" s="15">
        <v>51.658000000000001</v>
      </c>
      <c r="AK32" s="15">
        <v>50.387</v>
      </c>
      <c r="AL32" s="15">
        <v>49.148000000000003</v>
      </c>
      <c r="AM32" s="15">
        <v>47.951000000000001</v>
      </c>
      <c r="AN32" s="15">
        <v>46.845999999999997</v>
      </c>
      <c r="AO32" s="15">
        <v>176.98699999999999</v>
      </c>
      <c r="AP32" s="15">
        <v>172.124</v>
      </c>
      <c r="AQ32" s="15">
        <v>255.25</v>
      </c>
      <c r="AR32" s="15">
        <v>633.5</v>
      </c>
      <c r="AS32" s="15">
        <v>673.00300000000004</v>
      </c>
      <c r="AT32" s="15">
        <v>562.54999999999995</v>
      </c>
      <c r="AU32" s="15">
        <v>624.07000000000005</v>
      </c>
      <c r="AV32" s="15">
        <v>767.52499999999998</v>
      </c>
      <c r="AW32" s="15">
        <v>838.11599999999999</v>
      </c>
      <c r="AX32" s="15">
        <v>796.76800000000003</v>
      </c>
      <c r="AY32" s="15">
        <v>790.38800000000003</v>
      </c>
      <c r="AZ32" s="15">
        <v>784.05200000000002</v>
      </c>
      <c r="BA32" s="15">
        <v>777.71699999999998</v>
      </c>
      <c r="BB32" s="15">
        <v>771.38199999999995</v>
      </c>
      <c r="BC32" s="15">
        <v>765.04600000000005</v>
      </c>
      <c r="BD32" s="15">
        <v>758.70500000000004</v>
      </c>
      <c r="BE32" s="15">
        <v>752.37</v>
      </c>
      <c r="BF32" s="15">
        <v>703.45500000000004</v>
      </c>
      <c r="BG32" s="15">
        <v>703.83399999999995</v>
      </c>
      <c r="BH32" s="15">
        <v>590.43100000000004</v>
      </c>
      <c r="BI32" s="15">
        <v>591.39599999999996</v>
      </c>
      <c r="BJ32" s="15">
        <v>591.995</v>
      </c>
      <c r="BK32" s="15">
        <v>592.68700000000001</v>
      </c>
      <c r="BL32" s="15">
        <v>593.28099999999995</v>
      </c>
      <c r="BM32" s="15">
        <v>987.94899999999996</v>
      </c>
      <c r="BN32" s="15">
        <v>997.34699999999998</v>
      </c>
      <c r="BO32" s="15">
        <v>1003.556</v>
      </c>
      <c r="BP32" s="15">
        <v>1009.951</v>
      </c>
      <c r="BQ32" s="15">
        <v>804.62099999999998</v>
      </c>
      <c r="BR32" s="15">
        <v>662.90300000000002</v>
      </c>
      <c r="BS32" s="15">
        <v>662.53099999999995</v>
      </c>
      <c r="BT32" s="15">
        <v>672.28599999999994</v>
      </c>
      <c r="BU32" s="15">
        <v>672.83399999999995</v>
      </c>
      <c r="BV32" s="15">
        <v>673.38199999999995</v>
      </c>
      <c r="BW32" s="15">
        <v>673.93</v>
      </c>
      <c r="BX32" s="15">
        <v>674.47799999999995</v>
      </c>
      <c r="BY32" s="15">
        <v>594.10699999999997</v>
      </c>
      <c r="BZ32" s="15">
        <v>594.65499999999997</v>
      </c>
      <c r="CA32" s="15">
        <v>595.12400000000002</v>
      </c>
      <c r="CB32" s="15">
        <v>594.87300000000005</v>
      </c>
      <c r="CC32" s="15">
        <v>595.38400000000001</v>
      </c>
      <c r="CD32" s="15">
        <v>594.59199999999998</v>
      </c>
      <c r="CE32" s="15">
        <v>595.18799999999999</v>
      </c>
      <c r="CF32" s="15"/>
      <c r="CG32" s="15"/>
    </row>
    <row r="33" spans="1:85" x14ac:dyDescent="0.2">
      <c r="A33" s="15" t="s">
        <v>141</v>
      </c>
      <c r="B33" s="15"/>
      <c r="C33" s="15">
        <v>1.173</v>
      </c>
      <c r="D33" s="15"/>
      <c r="E33" s="15">
        <v>2.6880000000000002</v>
      </c>
      <c r="F33" s="15">
        <v>2.036</v>
      </c>
      <c r="G33" s="15">
        <v>1.7150000000000001</v>
      </c>
      <c r="H33" s="15">
        <v>1.425</v>
      </c>
      <c r="I33" s="15">
        <v>1.212</v>
      </c>
      <c r="J33" s="15">
        <v>1.0409999999999999</v>
      </c>
      <c r="K33" s="15">
        <v>0.92200000000000004</v>
      </c>
      <c r="L33" s="15">
        <v>0.80300000000000005</v>
      </c>
      <c r="M33" s="15">
        <v>0.68600000000000005</v>
      </c>
      <c r="N33" s="15">
        <v>0.56699999999999995</v>
      </c>
      <c r="O33" s="15">
        <v>0.45800000000000002</v>
      </c>
      <c r="P33" s="15"/>
      <c r="Q33" s="15">
        <v>0.24199999999999999</v>
      </c>
      <c r="R33" s="15">
        <v>0.157</v>
      </c>
      <c r="S33" s="15">
        <v>9.7000000000000003E-2</v>
      </c>
      <c r="T33" s="15">
        <v>0.05</v>
      </c>
      <c r="U33" s="15">
        <v>1.2E-2</v>
      </c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>
        <v>594.61300000000006</v>
      </c>
      <c r="BI33" s="15">
        <v>601.66499999999996</v>
      </c>
      <c r="BJ33" s="15">
        <v>588.49</v>
      </c>
      <c r="BK33" s="15">
        <v>580.63499999999999</v>
      </c>
      <c r="BL33" s="15">
        <v>913.75400000000002</v>
      </c>
      <c r="BM33" s="15">
        <v>892.46500000000003</v>
      </c>
      <c r="BN33" s="15">
        <v>872.79100000000005</v>
      </c>
      <c r="BO33" s="15">
        <v>839.41399999999999</v>
      </c>
      <c r="BP33" s="15">
        <v>801.29200000000003</v>
      </c>
      <c r="BQ33" s="15">
        <v>757.54</v>
      </c>
      <c r="BR33" s="15">
        <v>728.077</v>
      </c>
      <c r="BS33" s="15">
        <v>703.11099999999999</v>
      </c>
      <c r="BT33" s="15">
        <v>668.98299999999995</v>
      </c>
      <c r="BU33" s="15">
        <v>650.83299999999997</v>
      </c>
      <c r="BV33" s="15">
        <v>705.02700000000004</v>
      </c>
      <c r="BW33" s="15">
        <v>707.90499999999997</v>
      </c>
      <c r="BX33" s="15">
        <v>705.71299999999997</v>
      </c>
      <c r="BY33" s="15">
        <v>677.12099999999998</v>
      </c>
      <c r="BZ33" s="15">
        <v>657.55100000000004</v>
      </c>
      <c r="CA33" s="15">
        <v>654.21600000000001</v>
      </c>
      <c r="CB33" s="15">
        <v>627.66499999999996</v>
      </c>
      <c r="CC33" s="15">
        <v>612.41600000000005</v>
      </c>
      <c r="CD33" s="15">
        <v>601.49699999999996</v>
      </c>
      <c r="CE33" s="15">
        <v>582.02</v>
      </c>
      <c r="CF33" s="15"/>
      <c r="CG33" s="15"/>
    </row>
    <row r="34" spans="1:85" x14ac:dyDescent="0.2">
      <c r="A34" s="15" t="s">
        <v>142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</row>
    <row r="35" spans="1:85" x14ac:dyDescent="0.2">
      <c r="A35" s="15" t="s">
        <v>134</v>
      </c>
      <c r="B35" s="15"/>
      <c r="C35" s="15"/>
      <c r="D35" s="15"/>
      <c r="E35" s="15">
        <v>0.28899999999999998</v>
      </c>
      <c r="F35" s="15">
        <v>0.58599999999999997</v>
      </c>
      <c r="G35" s="15">
        <v>0.33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</row>
    <row r="36" spans="1:85" x14ac:dyDescent="0.2">
      <c r="A36" s="15" t="s">
        <v>143</v>
      </c>
      <c r="B36" s="19">
        <v>26.696999999999999</v>
      </c>
      <c r="C36" s="19">
        <v>4.6980000000000004</v>
      </c>
      <c r="D36" s="19"/>
      <c r="E36" s="19">
        <v>6.89</v>
      </c>
      <c r="F36" s="19">
        <v>8.7029999999999994</v>
      </c>
      <c r="G36" s="19">
        <v>0.27200000000000002</v>
      </c>
      <c r="H36" s="19">
        <v>0.27600000000000002</v>
      </c>
      <c r="I36" s="19">
        <v>0.32700000000000001</v>
      </c>
      <c r="J36" s="19">
        <v>0.39600000000000002</v>
      </c>
      <c r="K36" s="19">
        <v>0.60199999999999998</v>
      </c>
      <c r="L36" s="19">
        <v>2.4460000000000002</v>
      </c>
      <c r="M36" s="19">
        <v>2.5329999999999999</v>
      </c>
      <c r="N36" s="19">
        <v>3.3</v>
      </c>
      <c r="O36" s="19">
        <v>4.673</v>
      </c>
      <c r="P36" s="19">
        <v>8.4949999999999992</v>
      </c>
      <c r="Q36" s="19">
        <v>10.151</v>
      </c>
      <c r="R36" s="19">
        <v>10.425000000000001</v>
      </c>
      <c r="S36" s="19">
        <v>10.19</v>
      </c>
      <c r="T36" s="19">
        <v>10.884</v>
      </c>
      <c r="U36" s="19">
        <v>13.778</v>
      </c>
      <c r="V36" s="19">
        <v>13.218999999999999</v>
      </c>
      <c r="W36" s="19">
        <v>14.481</v>
      </c>
      <c r="X36" s="19">
        <v>15.865</v>
      </c>
      <c r="Y36" s="19">
        <v>16.695</v>
      </c>
      <c r="Z36" s="19">
        <v>18.661999999999999</v>
      </c>
      <c r="AA36" s="19">
        <v>20.187999999999999</v>
      </c>
      <c r="AB36" s="19">
        <v>22.818999999999999</v>
      </c>
      <c r="AC36" s="19">
        <v>23.88</v>
      </c>
      <c r="AD36" s="19">
        <v>25.239000000000001</v>
      </c>
      <c r="AE36" s="19">
        <v>28.329000000000001</v>
      </c>
      <c r="AF36" s="19">
        <v>31.004000000000001</v>
      </c>
      <c r="AG36" s="19">
        <v>32.518999999999998</v>
      </c>
      <c r="AH36" s="19">
        <v>35.735999999999997</v>
      </c>
      <c r="AI36" s="19">
        <v>35.176000000000002</v>
      </c>
      <c r="AJ36" s="19">
        <v>39.343000000000004</v>
      </c>
      <c r="AK36" s="19">
        <v>44.098999999999997</v>
      </c>
      <c r="AL36" s="19">
        <v>48.402999999999999</v>
      </c>
      <c r="AM36" s="19">
        <v>49.805999999999997</v>
      </c>
      <c r="AN36" s="19">
        <v>56.341000000000001</v>
      </c>
      <c r="AO36" s="19">
        <v>65.953999999999994</v>
      </c>
      <c r="AP36" s="19">
        <v>61.366</v>
      </c>
      <c r="AQ36" s="19">
        <v>67.906000000000006</v>
      </c>
      <c r="AR36" s="19">
        <v>81.808999999999997</v>
      </c>
      <c r="AS36" s="19">
        <v>82.38</v>
      </c>
      <c r="AT36" s="19">
        <v>89.093999999999994</v>
      </c>
      <c r="AU36" s="19">
        <v>94.867999999999995</v>
      </c>
      <c r="AV36" s="19">
        <v>103.38200000000001</v>
      </c>
      <c r="AW36" s="19">
        <v>108.10599999999999</v>
      </c>
      <c r="AX36" s="19">
        <v>108.16500000000001</v>
      </c>
      <c r="AY36" s="19">
        <v>137.227</v>
      </c>
      <c r="AZ36" s="19">
        <v>145.536</v>
      </c>
      <c r="BA36" s="19">
        <v>156.21700000000001</v>
      </c>
      <c r="BB36" s="19">
        <v>157.86099999999999</v>
      </c>
      <c r="BC36" s="19">
        <v>162.304</v>
      </c>
      <c r="BD36" s="19">
        <v>170.82499999999999</v>
      </c>
      <c r="BE36" s="19">
        <v>226.471</v>
      </c>
      <c r="BF36" s="19">
        <v>218.054</v>
      </c>
      <c r="BG36" s="19">
        <v>208.34</v>
      </c>
      <c r="BH36" s="19">
        <v>107.209</v>
      </c>
      <c r="BI36" s="19">
        <v>105.932</v>
      </c>
      <c r="BJ36" s="19">
        <v>99.953000000000003</v>
      </c>
      <c r="BK36" s="19">
        <v>98.113</v>
      </c>
      <c r="BL36" s="19">
        <v>88.858000000000004</v>
      </c>
      <c r="BM36" s="19">
        <v>80.899000000000001</v>
      </c>
      <c r="BN36" s="19">
        <v>74.668000000000006</v>
      </c>
      <c r="BO36" s="19">
        <v>98.388999999999996</v>
      </c>
      <c r="BP36" s="19">
        <v>98.537000000000006</v>
      </c>
      <c r="BQ36" s="19">
        <v>100.676</v>
      </c>
      <c r="BR36" s="19">
        <v>99.034000000000006</v>
      </c>
      <c r="BS36" s="19">
        <v>86.584000000000003</v>
      </c>
      <c r="BT36" s="19">
        <v>84.014000000001005</v>
      </c>
      <c r="BU36" s="19">
        <v>94.378</v>
      </c>
      <c r="BV36" s="19">
        <v>102.065</v>
      </c>
      <c r="BW36" s="19">
        <v>111.589</v>
      </c>
      <c r="BX36" s="19">
        <v>121.932</v>
      </c>
      <c r="BY36" s="19">
        <v>126.316</v>
      </c>
      <c r="BZ36" s="19">
        <v>121.501</v>
      </c>
      <c r="CA36" s="19">
        <v>155.964</v>
      </c>
      <c r="CB36" s="19">
        <v>219.44900000000001</v>
      </c>
      <c r="CC36" s="19">
        <v>117.848</v>
      </c>
      <c r="CD36" s="19">
        <v>132.17400000000001</v>
      </c>
      <c r="CE36" s="19">
        <v>128.018</v>
      </c>
      <c r="CF36" s="19"/>
      <c r="CG36" s="19"/>
    </row>
    <row r="37" spans="1:85" x14ac:dyDescent="0.2">
      <c r="A37" s="17" t="s">
        <v>144</v>
      </c>
      <c r="B37" s="17">
        <v>26.696999999999999</v>
      </c>
      <c r="C37" s="17">
        <v>42.86</v>
      </c>
      <c r="D37" s="17"/>
      <c r="E37" s="17">
        <v>89.74</v>
      </c>
      <c r="F37" s="17">
        <v>110.773</v>
      </c>
      <c r="G37" s="17">
        <v>52.856999999999999</v>
      </c>
      <c r="H37" s="17">
        <v>50.530999999999999</v>
      </c>
      <c r="I37" s="17">
        <v>61.401000000000003</v>
      </c>
      <c r="J37" s="17">
        <v>68.555999999999997</v>
      </c>
      <c r="K37" s="17">
        <v>74.98</v>
      </c>
      <c r="L37" s="17">
        <v>62.695</v>
      </c>
      <c r="M37" s="17">
        <v>82.590999999999994</v>
      </c>
      <c r="N37" s="17">
        <v>123.491</v>
      </c>
      <c r="O37" s="17">
        <v>110.128</v>
      </c>
      <c r="P37" s="17">
        <v>102.724</v>
      </c>
      <c r="Q37" s="17">
        <v>126.602</v>
      </c>
      <c r="R37" s="17">
        <v>155.11099999999999</v>
      </c>
      <c r="S37" s="17">
        <v>156.458</v>
      </c>
      <c r="T37" s="17">
        <v>119.55800000000001</v>
      </c>
      <c r="U37" s="17">
        <v>134.036</v>
      </c>
      <c r="V37" s="17">
        <v>138.554</v>
      </c>
      <c r="W37" s="17">
        <v>145.59100000000001</v>
      </c>
      <c r="X37" s="17">
        <v>136.404</v>
      </c>
      <c r="Y37" s="17">
        <v>146.98400000000001</v>
      </c>
      <c r="Z37" s="17">
        <v>181.47200000000001</v>
      </c>
      <c r="AA37" s="17">
        <v>178.41200000000001</v>
      </c>
      <c r="AB37" s="17">
        <v>166.535</v>
      </c>
      <c r="AC37" s="17">
        <v>227.72300000000001</v>
      </c>
      <c r="AD37" s="17">
        <v>308.07299999999998</v>
      </c>
      <c r="AE37" s="17">
        <v>282.77800000000002</v>
      </c>
      <c r="AF37" s="17">
        <v>246.149</v>
      </c>
      <c r="AG37" s="17">
        <v>315.55599999999998</v>
      </c>
      <c r="AH37" s="17">
        <v>320.25900000000001</v>
      </c>
      <c r="AI37" s="17">
        <v>340.161</v>
      </c>
      <c r="AJ37" s="17">
        <v>297.33</v>
      </c>
      <c r="AK37" s="17">
        <v>398.38099999999997</v>
      </c>
      <c r="AL37" s="17">
        <v>430.53500000000003</v>
      </c>
      <c r="AM37" s="17">
        <v>524.38699999999994</v>
      </c>
      <c r="AN37" s="17">
        <v>490.43900000000002</v>
      </c>
      <c r="AO37" s="17">
        <v>723.18600000000004</v>
      </c>
      <c r="AP37" s="17">
        <v>723.96900000000005</v>
      </c>
      <c r="AQ37" s="17">
        <v>744.78300000000002</v>
      </c>
      <c r="AR37" s="17">
        <v>1163.528</v>
      </c>
      <c r="AS37" s="17">
        <v>1346.6780000000001</v>
      </c>
      <c r="AT37" s="17">
        <v>1500.248</v>
      </c>
      <c r="AU37" s="17">
        <v>1197.748</v>
      </c>
      <c r="AV37" s="17">
        <v>1476.807</v>
      </c>
      <c r="AW37" s="17">
        <v>1655.576</v>
      </c>
      <c r="AX37" s="17">
        <v>1762.183</v>
      </c>
      <c r="AY37" s="17">
        <v>1613.431</v>
      </c>
      <c r="AZ37" s="17">
        <v>1557.127</v>
      </c>
      <c r="BA37" s="17">
        <v>1870.473</v>
      </c>
      <c r="BB37" s="17">
        <v>2029.6690000000001</v>
      </c>
      <c r="BC37" s="17">
        <v>1987.7249999999999</v>
      </c>
      <c r="BD37" s="17">
        <v>2246.587</v>
      </c>
      <c r="BE37" s="17">
        <v>2317.2399999999998</v>
      </c>
      <c r="BF37" s="17">
        <v>2221.248</v>
      </c>
      <c r="BG37" s="17">
        <v>2228.1509999999998</v>
      </c>
      <c r="BH37" s="17">
        <v>2386.2649999999999</v>
      </c>
      <c r="BI37" s="17">
        <v>2631.634</v>
      </c>
      <c r="BJ37" s="17">
        <v>2480.0990000000002</v>
      </c>
      <c r="BK37" s="17">
        <v>2693.444</v>
      </c>
      <c r="BL37" s="17">
        <v>3287.395</v>
      </c>
      <c r="BM37" s="17">
        <v>3579.9270000000001</v>
      </c>
      <c r="BN37" s="17">
        <v>3393.2049999999999</v>
      </c>
      <c r="BO37" s="17">
        <v>3354.6350000000002</v>
      </c>
      <c r="BP37" s="17">
        <v>3144.0970000000002</v>
      </c>
      <c r="BQ37" s="17">
        <v>3024.799</v>
      </c>
      <c r="BR37" s="17">
        <v>2844.5520000000001</v>
      </c>
      <c r="BS37" s="17">
        <v>2902.402</v>
      </c>
      <c r="BT37" s="17">
        <v>2723.8780000000002</v>
      </c>
      <c r="BU37" s="17">
        <v>2876.7249999999999</v>
      </c>
      <c r="BV37" s="17">
        <v>2953.7379999999998</v>
      </c>
      <c r="BW37" s="17">
        <v>2995.5529999999999</v>
      </c>
      <c r="BX37" s="17">
        <v>2861.4059999999999</v>
      </c>
      <c r="BY37" s="17">
        <v>2861.75</v>
      </c>
      <c r="BZ37" s="17">
        <v>2656.8110000000001</v>
      </c>
      <c r="CA37" s="17">
        <v>2871.4859999999999</v>
      </c>
      <c r="CB37" s="17">
        <v>2607.4479999999999</v>
      </c>
      <c r="CC37" s="17">
        <v>3043.9389999999999</v>
      </c>
      <c r="CD37" s="17">
        <v>2509.3919999999998</v>
      </c>
      <c r="CE37" s="17">
        <v>2646.2420000000002</v>
      </c>
      <c r="CF37" s="17"/>
      <c r="CG37" s="17"/>
    </row>
    <row r="38" spans="1:85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</row>
    <row r="39" spans="1:85" x14ac:dyDescent="0.2">
      <c r="A39" s="17" t="s">
        <v>145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</row>
    <row r="40" spans="1:85" x14ac:dyDescent="0.2">
      <c r="A40" s="15" t="s">
        <v>146</v>
      </c>
      <c r="B40" s="15"/>
      <c r="C40" s="15">
        <v>7.6559999999999997</v>
      </c>
      <c r="D40" s="15"/>
      <c r="E40" s="15">
        <v>7.7329999999999997</v>
      </c>
      <c r="F40" s="15">
        <v>10.763</v>
      </c>
      <c r="G40" s="15">
        <v>124.803</v>
      </c>
      <c r="H40" s="15">
        <v>125.539</v>
      </c>
      <c r="I40" s="15">
        <v>129.94300000000001</v>
      </c>
      <c r="J40" s="15">
        <v>142.53700000000001</v>
      </c>
      <c r="K40" s="15">
        <v>148.56200000000001</v>
      </c>
      <c r="L40" s="15">
        <v>151.84700000000001</v>
      </c>
      <c r="M40" s="15">
        <v>154.61500000000001</v>
      </c>
      <c r="N40" s="15">
        <v>159.727</v>
      </c>
      <c r="O40" s="15">
        <v>162.36199999999999</v>
      </c>
      <c r="P40" s="15">
        <v>164.61500000000001</v>
      </c>
      <c r="Q40" s="15">
        <v>168.26400000000001</v>
      </c>
      <c r="R40" s="15">
        <v>171.57900000000001</v>
      </c>
      <c r="S40" s="15">
        <v>174.72499999999999</v>
      </c>
      <c r="T40" s="15">
        <v>178.12799999999999</v>
      </c>
      <c r="U40" s="15">
        <v>185.94300000000001</v>
      </c>
      <c r="V40" s="15">
        <v>190.57599999999999</v>
      </c>
      <c r="W40" s="15">
        <v>197.34200000000001</v>
      </c>
      <c r="X40" s="15">
        <v>201.96299999999999</v>
      </c>
      <c r="Y40" s="15">
        <v>206.898</v>
      </c>
      <c r="Z40" s="15">
        <v>213.27199999999999</v>
      </c>
      <c r="AA40" s="15">
        <v>224.887</v>
      </c>
      <c r="AB40" s="15">
        <v>240.626</v>
      </c>
      <c r="AC40" s="15">
        <v>247.59700000000001</v>
      </c>
      <c r="AD40" s="15">
        <v>256.11500000000001</v>
      </c>
      <c r="AE40" s="15">
        <v>268.20600000000002</v>
      </c>
      <c r="AF40" s="15">
        <v>291.66000000000003</v>
      </c>
      <c r="AG40" s="15">
        <v>301.76</v>
      </c>
      <c r="AH40" s="15">
        <v>313.41199999999998</v>
      </c>
      <c r="AI40" s="15">
        <v>321.33800000000002</v>
      </c>
      <c r="AJ40" s="15">
        <v>342.15300000000002</v>
      </c>
      <c r="AK40" s="15">
        <v>359.404</v>
      </c>
      <c r="AL40" s="15">
        <v>373.416</v>
      </c>
      <c r="AM40" s="15">
        <v>397.24799999999999</v>
      </c>
      <c r="AN40" s="15">
        <v>443.13200000000001</v>
      </c>
      <c r="AO40" s="15">
        <v>458.85399999999998</v>
      </c>
      <c r="AP40" s="15">
        <v>490.57799999999997</v>
      </c>
      <c r="AQ40" s="15">
        <v>508.35</v>
      </c>
      <c r="AR40" s="15">
        <v>554.928</v>
      </c>
      <c r="AS40" s="15">
        <v>572.26300000000003</v>
      </c>
      <c r="AT40" s="15">
        <v>603.12300000000005</v>
      </c>
      <c r="AU40" s="15">
        <v>636.55799999999999</v>
      </c>
      <c r="AV40" s="15">
        <v>702.97199999999998</v>
      </c>
      <c r="AW40" s="15">
        <v>787.09100000000001</v>
      </c>
      <c r="AX40" s="15">
        <v>816.39</v>
      </c>
      <c r="AY40" s="15">
        <v>823.48400000000004</v>
      </c>
      <c r="AZ40" s="15">
        <v>835.68100000000004</v>
      </c>
      <c r="BA40" s="15">
        <v>852.23</v>
      </c>
      <c r="BB40" s="15">
        <v>864.92</v>
      </c>
      <c r="BC40" s="15">
        <v>872.26599999999996</v>
      </c>
      <c r="BD40" s="15">
        <v>882.721</v>
      </c>
      <c r="BE40" s="15">
        <v>901.851</v>
      </c>
      <c r="BF40" s="15">
        <v>915.44899999999996</v>
      </c>
      <c r="BG40" s="15">
        <v>916.62800000000004</v>
      </c>
      <c r="BH40" s="15">
        <v>931.35199999999998</v>
      </c>
      <c r="BI40" s="15">
        <v>946.48800000000006</v>
      </c>
      <c r="BJ40" s="15">
        <v>960.45100000000002</v>
      </c>
      <c r="BK40" s="15">
        <v>973.71699999999998</v>
      </c>
      <c r="BL40" s="15">
        <v>985.83100000000002</v>
      </c>
      <c r="BM40" s="15">
        <v>1044.0550000000001</v>
      </c>
      <c r="BN40" s="15">
        <v>1050.9829999999999</v>
      </c>
      <c r="BO40" s="15">
        <v>1061.173</v>
      </c>
      <c r="BP40" s="15">
        <v>1072.4010000000001</v>
      </c>
      <c r="BQ40" s="15">
        <v>1084.018</v>
      </c>
      <c r="BR40" s="15">
        <v>1096.856</v>
      </c>
      <c r="BS40" s="15">
        <v>1108.6130000000001</v>
      </c>
      <c r="BT40" s="15">
        <v>1046.961</v>
      </c>
      <c r="BU40" s="15">
        <v>1108.9880000000001</v>
      </c>
      <c r="BV40" s="15">
        <v>1118.0930000000001</v>
      </c>
      <c r="BW40" s="15">
        <v>1118.529</v>
      </c>
      <c r="BX40" s="15">
        <v>1136.5360000000001</v>
      </c>
      <c r="BY40" s="15">
        <v>1149.183</v>
      </c>
      <c r="BZ40" s="15">
        <v>1162.548</v>
      </c>
      <c r="CA40" s="15">
        <v>1171.269</v>
      </c>
      <c r="CB40" s="15">
        <v>1181.854</v>
      </c>
      <c r="CC40" s="15">
        <v>1199.163</v>
      </c>
      <c r="CD40" s="15">
        <v>1212.3779999999999</v>
      </c>
      <c r="CE40" s="15">
        <v>1224.337</v>
      </c>
      <c r="CF40" s="15"/>
      <c r="CG40" s="15"/>
    </row>
    <row r="41" spans="1:85" x14ac:dyDescent="0.2">
      <c r="A41" s="15" t="s">
        <v>147</v>
      </c>
      <c r="B41" s="15"/>
      <c r="C41" s="15">
        <v>4.327</v>
      </c>
      <c r="D41" s="15"/>
      <c r="E41" s="15">
        <v>13.654999999999999</v>
      </c>
      <c r="F41" s="15">
        <v>24.584</v>
      </c>
      <c r="G41" s="15">
        <v>28.067</v>
      </c>
      <c r="H41" s="15">
        <v>36.131999999999998</v>
      </c>
      <c r="I41" s="15">
        <v>38.555999999999997</v>
      </c>
      <c r="J41" s="15">
        <v>54.524999999999999</v>
      </c>
      <c r="K41" s="15">
        <v>66.376000000000005</v>
      </c>
      <c r="L41" s="15">
        <v>75.165000000000006</v>
      </c>
      <c r="M41" s="15">
        <v>80.876999999999995</v>
      </c>
      <c r="N41" s="15">
        <v>100.907</v>
      </c>
      <c r="O41" s="15">
        <v>117.782</v>
      </c>
      <c r="P41" s="15">
        <v>120.652</v>
      </c>
      <c r="Q41" s="15">
        <v>122.027</v>
      </c>
      <c r="R41" s="15">
        <v>147.69</v>
      </c>
      <c r="S41" s="15">
        <v>156.011</v>
      </c>
      <c r="T41" s="15">
        <v>159.97300000000001</v>
      </c>
      <c r="U41" s="15">
        <v>161.41200000000001</v>
      </c>
      <c r="V41" s="15">
        <v>186.98599999999999</v>
      </c>
      <c r="W41" s="15">
        <v>202.18799999999999</v>
      </c>
      <c r="X41" s="15">
        <v>209.27799999999999</v>
      </c>
      <c r="Y41" s="15">
        <v>212.78</v>
      </c>
      <c r="Z41" s="15">
        <v>247.07400000000001</v>
      </c>
      <c r="AA41" s="15">
        <v>270.02100000000002</v>
      </c>
      <c r="AB41" s="15">
        <v>281.82499999999999</v>
      </c>
      <c r="AC41" s="15">
        <v>287.81299999999999</v>
      </c>
      <c r="AD41" s="15">
        <v>333.61200000000002</v>
      </c>
      <c r="AE41" s="15">
        <v>366.16399999999999</v>
      </c>
      <c r="AF41" s="15">
        <v>380.24799999999999</v>
      </c>
      <c r="AG41" s="15">
        <v>386.45400000000001</v>
      </c>
      <c r="AH41" s="15">
        <v>443.43700000000001</v>
      </c>
      <c r="AI41" s="15">
        <v>493.18099999999998</v>
      </c>
      <c r="AJ41" s="15">
        <v>500.94600000000003</v>
      </c>
      <c r="AK41" s="15">
        <v>517.798</v>
      </c>
      <c r="AL41" s="15">
        <v>590.58199999999999</v>
      </c>
      <c r="AM41" s="15">
        <v>653.84199999999998</v>
      </c>
      <c r="AN41" s="15">
        <v>664.87</v>
      </c>
      <c r="AO41" s="15">
        <v>681.38</v>
      </c>
      <c r="AP41" s="15">
        <v>770.48400000000004</v>
      </c>
      <c r="AQ41" s="15">
        <v>856.68700000000001</v>
      </c>
      <c r="AR41" s="15">
        <v>856.64</v>
      </c>
      <c r="AS41" s="15">
        <v>870.64</v>
      </c>
      <c r="AT41" s="15">
        <v>971.11699999999996</v>
      </c>
      <c r="AU41" s="15">
        <v>1076.5329999999999</v>
      </c>
      <c r="AV41" s="15">
        <v>1082.027</v>
      </c>
      <c r="AW41" s="15">
        <v>1029.3710000000001</v>
      </c>
      <c r="AX41" s="15">
        <v>1156.6500000000001</v>
      </c>
      <c r="AY41" s="15">
        <v>1259.414</v>
      </c>
      <c r="AZ41" s="15">
        <v>1232.4159999999999</v>
      </c>
      <c r="BA41" s="15">
        <v>1218.4259999999999</v>
      </c>
      <c r="BB41" s="15">
        <v>1272.556</v>
      </c>
      <c r="BC41" s="15">
        <v>1184.441</v>
      </c>
      <c r="BD41" s="15">
        <v>1155.9459999999999</v>
      </c>
      <c r="BE41" s="15">
        <v>1060.402</v>
      </c>
      <c r="BF41" s="15">
        <v>1134.684</v>
      </c>
      <c r="BG41" s="15">
        <v>1139.0820000000001</v>
      </c>
      <c r="BH41" s="15">
        <v>1158.482</v>
      </c>
      <c r="BI41" s="15">
        <v>1141.1289999999999</v>
      </c>
      <c r="BJ41" s="15">
        <v>1242.4369999999999</v>
      </c>
      <c r="BK41" s="15">
        <v>1226.9860000000001</v>
      </c>
      <c r="BL41" s="15">
        <v>634.452</v>
      </c>
      <c r="BM41" s="15">
        <v>450.75</v>
      </c>
      <c r="BN41" s="15">
        <v>490.07100000000003</v>
      </c>
      <c r="BO41" s="15">
        <v>673.85500000000002</v>
      </c>
      <c r="BP41" s="15">
        <v>747.23099999999999</v>
      </c>
      <c r="BQ41" s="15">
        <v>806.14</v>
      </c>
      <c r="BR41" s="15">
        <v>918.66399999999999</v>
      </c>
      <c r="BS41" s="15">
        <v>1027.8330000000001</v>
      </c>
      <c r="BT41" s="15">
        <v>721.92600000000004</v>
      </c>
      <c r="BU41" s="15">
        <v>654.59900000000005</v>
      </c>
      <c r="BV41" s="15">
        <v>716.32500000000005</v>
      </c>
      <c r="BW41" s="15">
        <v>772.89099999999996</v>
      </c>
      <c r="BX41" s="15">
        <v>897.30600000000004</v>
      </c>
      <c r="BY41" s="15">
        <v>936.00699999999995</v>
      </c>
      <c r="BZ41" s="15">
        <v>994.11</v>
      </c>
      <c r="CA41" s="15">
        <v>1084.6659999999999</v>
      </c>
      <c r="CB41" s="15">
        <v>1048.4110000000001</v>
      </c>
      <c r="CC41" s="15">
        <v>694.1</v>
      </c>
      <c r="CD41" s="15">
        <v>864.02700000000004</v>
      </c>
      <c r="CE41" s="15">
        <v>840.28800000000001</v>
      </c>
      <c r="CF41" s="15"/>
      <c r="CG41" s="15"/>
    </row>
    <row r="42" spans="1:85" x14ac:dyDescent="0.2">
      <c r="A42" s="15" t="s">
        <v>148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>
        <v>0.52200000000000002</v>
      </c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</row>
    <row r="43" spans="1:85" x14ac:dyDescent="0.2">
      <c r="A43" s="15" t="s">
        <v>149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</row>
    <row r="44" spans="1:85" x14ac:dyDescent="0.2">
      <c r="A44" s="15" t="s">
        <v>150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</row>
    <row r="45" spans="1:85" x14ac:dyDescent="0.2">
      <c r="A45" s="15" t="s">
        <v>151</v>
      </c>
      <c r="B45" s="15"/>
      <c r="C45" s="15"/>
      <c r="D45" s="15"/>
      <c r="E45" s="15">
        <v>-0.16300000000000001</v>
      </c>
      <c r="F45" s="15">
        <v>-1.609</v>
      </c>
      <c r="G45" s="15">
        <v>-2.0550000000000002</v>
      </c>
      <c r="H45" s="15">
        <v>-0.98699999999999999</v>
      </c>
      <c r="I45" s="15">
        <v>-0.83199999999999996</v>
      </c>
      <c r="J45" s="15">
        <v>-0.66400000000000003</v>
      </c>
      <c r="K45" s="15">
        <v>-0.56599999999999995</v>
      </c>
      <c r="L45" s="15">
        <v>-0.40500000000000003</v>
      </c>
      <c r="M45" s="15">
        <v>-0.23699999999999999</v>
      </c>
      <c r="N45" s="15">
        <v>0.129</v>
      </c>
      <c r="O45" s="15">
        <v>0.50700000000000001</v>
      </c>
      <c r="P45" s="15"/>
      <c r="Q45" s="15">
        <v>0.54400000000000004</v>
      </c>
      <c r="R45" s="15">
        <v>0.49</v>
      </c>
      <c r="S45" s="15">
        <v>0.40500000000000003</v>
      </c>
      <c r="T45" s="15">
        <v>0.68300000000000005</v>
      </c>
      <c r="U45" s="15">
        <v>0.32500000000000001</v>
      </c>
      <c r="V45" s="15">
        <v>-4.4999999999999998E-2</v>
      </c>
      <c r="W45" s="15">
        <v>0.46400000000000002</v>
      </c>
      <c r="X45" s="15">
        <v>1.597</v>
      </c>
      <c r="Y45" s="15">
        <v>3.42</v>
      </c>
      <c r="Z45" s="15">
        <v>1.028</v>
      </c>
      <c r="AA45" s="15">
        <v>2.0409999999999999</v>
      </c>
      <c r="AB45" s="15">
        <v>2.7069999999999999</v>
      </c>
      <c r="AC45" s="15">
        <v>3.0390000000000001</v>
      </c>
      <c r="AD45" s="15">
        <v>2.3210000000000002</v>
      </c>
      <c r="AE45" s="15">
        <v>2.028</v>
      </c>
      <c r="AF45" s="15">
        <v>2.1619999999999999</v>
      </c>
      <c r="AG45" s="15">
        <v>0.88400000000000001</v>
      </c>
      <c r="AH45" s="15">
        <v>1.496</v>
      </c>
      <c r="AI45" s="15">
        <v>2.3679999999999999</v>
      </c>
      <c r="AJ45" s="15">
        <v>2.4E-2</v>
      </c>
      <c r="AK45" s="15">
        <v>-0.23</v>
      </c>
      <c r="AL45" s="15">
        <v>2.4220000000000002</v>
      </c>
      <c r="AM45" s="15">
        <v>2.194</v>
      </c>
      <c r="AN45" s="15">
        <v>0.504</v>
      </c>
      <c r="AO45" s="15">
        <v>0.45400000000000001</v>
      </c>
      <c r="AP45" s="15">
        <v>-6.9930000000000003</v>
      </c>
      <c r="AQ45" s="15">
        <v>-14.808</v>
      </c>
      <c r="AR45" s="15">
        <v>-27.114000000000001</v>
      </c>
      <c r="AS45" s="15">
        <v>-27.395</v>
      </c>
      <c r="AT45" s="15">
        <v>-39.058</v>
      </c>
      <c r="AU45" s="15">
        <v>-45.012999999999998</v>
      </c>
      <c r="AV45" s="15">
        <v>-43.828000000000003</v>
      </c>
      <c r="AW45" s="15">
        <v>-45.26</v>
      </c>
      <c r="AX45" s="15">
        <v>-50.030999999999999</v>
      </c>
      <c r="AY45" s="15">
        <v>-52.143000000000001</v>
      </c>
      <c r="AZ45" s="15">
        <v>-48.210999999999999</v>
      </c>
      <c r="BA45" s="15">
        <v>-47.031999999999996</v>
      </c>
      <c r="BB45" s="15">
        <v>-36.926000000000002</v>
      </c>
      <c r="BC45" s="15">
        <v>-38.210999999999999</v>
      </c>
      <c r="BD45" s="15">
        <v>-21.082999999999998</v>
      </c>
      <c r="BE45" s="15">
        <v>-38.488999999999997</v>
      </c>
      <c r="BF45" s="15">
        <v>-44.36</v>
      </c>
      <c r="BG45" s="15">
        <v>-38.987000000000002</v>
      </c>
      <c r="BH45" s="15">
        <v>-40.176000000000002</v>
      </c>
      <c r="BI45" s="15">
        <v>-39.491999999999997</v>
      </c>
      <c r="BJ45" s="15">
        <v>-49.371000000000002</v>
      </c>
      <c r="BK45" s="15">
        <v>-50.765000000000001</v>
      </c>
      <c r="BL45" s="15">
        <v>-70.253</v>
      </c>
      <c r="BM45" s="15">
        <v>-71.540999999999997</v>
      </c>
      <c r="BN45" s="15">
        <v>-70.858000000000004</v>
      </c>
      <c r="BO45" s="15">
        <v>-59.185000000000002</v>
      </c>
      <c r="BP45" s="15">
        <v>-49.584000000000003</v>
      </c>
      <c r="BQ45" s="15">
        <v>-43.603000000000002</v>
      </c>
      <c r="BR45" s="15">
        <v>-37.929000000000002</v>
      </c>
      <c r="BS45" s="15">
        <v>-47.61</v>
      </c>
      <c r="BT45" s="15">
        <v>-40.085999999999999</v>
      </c>
      <c r="BU45" s="15">
        <v>-34.662999999999997</v>
      </c>
      <c r="BV45" s="15">
        <v>-18.234999999999999</v>
      </c>
      <c r="BW45" s="15">
        <v>-59.564999999999998</v>
      </c>
      <c r="BX45" s="15">
        <v>-67.841999999999999</v>
      </c>
      <c r="BY45" s="15">
        <v>-79.927000000000007</v>
      </c>
      <c r="BZ45" s="15">
        <v>-67.061000000000007</v>
      </c>
      <c r="CA45" s="15">
        <v>-83.058999999999997</v>
      </c>
      <c r="CB45" s="15">
        <v>-77.123000000000005</v>
      </c>
      <c r="CC45" s="15">
        <v>-76.834000000000003</v>
      </c>
      <c r="CD45" s="15">
        <v>-91.346999999999994</v>
      </c>
      <c r="CE45" s="15">
        <v>-80.043999999999997</v>
      </c>
      <c r="CF45" s="15"/>
      <c r="CG45" s="15"/>
    </row>
    <row r="46" spans="1:85" x14ac:dyDescent="0.2">
      <c r="A46" s="15" t="s">
        <v>152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</row>
    <row r="47" spans="1:85" x14ac:dyDescent="0.2">
      <c r="A47" s="15" t="s">
        <v>153</v>
      </c>
      <c r="B47" s="19">
        <v>2.827</v>
      </c>
      <c r="C47" s="19">
        <v>-0.11799999999999999</v>
      </c>
      <c r="D47" s="19"/>
      <c r="E47" s="19">
        <v>1.2E-2</v>
      </c>
      <c r="F47" s="19">
        <v>1.2E-2</v>
      </c>
      <c r="G47" s="19">
        <v>1.5000000000015E-2</v>
      </c>
      <c r="H47" s="19">
        <v>1.5999999999991001E-2</v>
      </c>
      <c r="I47" s="19">
        <v>1.4999999999986E-2</v>
      </c>
      <c r="J47" s="19">
        <v>1.5000000000015E-2</v>
      </c>
      <c r="K47" s="19">
        <v>1.5999999999991001E-2</v>
      </c>
      <c r="L47" s="19">
        <v>1.5999999999962999E-2</v>
      </c>
      <c r="M47" s="19">
        <v>1.5999999999991001E-2</v>
      </c>
      <c r="N47" s="19">
        <v>1.5999999999962999E-2</v>
      </c>
      <c r="O47" s="19">
        <v>-0.16600000000000001</v>
      </c>
      <c r="P47" s="19">
        <v>1.6000000000020002E-2</v>
      </c>
      <c r="Q47" s="19">
        <v>1.5999999999962999E-2</v>
      </c>
      <c r="R47" s="19">
        <v>1.5999999999962999E-2</v>
      </c>
      <c r="S47" s="19">
        <v>-4.3999999999982997E-2</v>
      </c>
      <c r="T47" s="19">
        <v>-2.6000000000010001E-2</v>
      </c>
      <c r="U47" s="19">
        <v>-1.2E-2</v>
      </c>
      <c r="V47" s="19">
        <v>-2.9999999999858998E-3</v>
      </c>
      <c r="W47" s="19">
        <v>2.9999999999858998E-3</v>
      </c>
      <c r="X47" s="19">
        <v>9.0000000000145988E-3</v>
      </c>
      <c r="Y47" s="19">
        <v>1.7000000000053E-2</v>
      </c>
      <c r="Z47" s="19">
        <v>1.6999999999996001E-2</v>
      </c>
      <c r="AA47" s="19">
        <v>1.6999999999996001E-2</v>
      </c>
      <c r="AB47" s="19">
        <v>1.6999999999939001E-2</v>
      </c>
      <c r="AC47" s="19">
        <v>1.7000000000053E-2</v>
      </c>
      <c r="AD47" s="19">
        <v>1.7000000000053E-2</v>
      </c>
      <c r="AE47" s="19">
        <v>3.3999999999991988E-2</v>
      </c>
      <c r="AF47" s="19">
        <v>1.8000000000029E-2</v>
      </c>
      <c r="AG47" s="19">
        <v>3.5000000000082E-2</v>
      </c>
      <c r="AH47" s="19">
        <v>3.4999999999968001E-2</v>
      </c>
      <c r="AI47" s="19">
        <v>3.5000000000082E-2</v>
      </c>
      <c r="AJ47" s="19">
        <v>3.4999999999968001E-2</v>
      </c>
      <c r="AK47" s="19">
        <v>3.4999999999968001E-2</v>
      </c>
      <c r="AL47" s="19">
        <v>3.4999999999968001E-2</v>
      </c>
      <c r="AM47" s="19">
        <v>7.0000000000164E-2</v>
      </c>
      <c r="AN47" s="19">
        <v>7.0999999999912994E-2</v>
      </c>
      <c r="AO47" s="19">
        <v>7.1000000000140007E-2</v>
      </c>
      <c r="AP47" s="19">
        <v>7.2000000000115999E-2</v>
      </c>
      <c r="AQ47" s="19">
        <v>7.0999999999912994E-2</v>
      </c>
      <c r="AR47" s="19">
        <v>7.2000000000115999E-2</v>
      </c>
      <c r="AS47" s="19">
        <v>7.1999999999889E-2</v>
      </c>
      <c r="AT47" s="19">
        <v>7.1999999999889E-2</v>
      </c>
      <c r="AU47" s="19">
        <v>0.14400000000001001</v>
      </c>
      <c r="AV47" s="19">
        <v>0.14599999999996</v>
      </c>
      <c r="AW47" s="19">
        <v>0.14599999999973001</v>
      </c>
      <c r="AX47" s="19">
        <v>0.14499999999998001</v>
      </c>
      <c r="AY47" s="19">
        <v>0.14499999999998001</v>
      </c>
      <c r="AZ47" s="19">
        <v>0.14699999999992999</v>
      </c>
      <c r="BA47" s="19">
        <v>0.14699999999992999</v>
      </c>
      <c r="BB47" s="19">
        <v>0.14599999999973001</v>
      </c>
      <c r="BC47" s="19">
        <v>0.14599999999996</v>
      </c>
      <c r="BD47" s="19">
        <v>0.14800000000013999</v>
      </c>
      <c r="BE47" s="19">
        <v>0.14799999999991001</v>
      </c>
      <c r="BF47" s="19">
        <v>0.14799999999991001</v>
      </c>
      <c r="BG47" s="19">
        <v>0.14800000000013999</v>
      </c>
      <c r="BH47" s="19">
        <v>0.14899999999989</v>
      </c>
      <c r="BI47" s="19">
        <v>0.14899999999989</v>
      </c>
      <c r="BJ47" s="19">
        <v>0.14900000000034</v>
      </c>
      <c r="BK47" s="19">
        <v>0.14899999999989</v>
      </c>
      <c r="BL47" s="19">
        <v>0.15000000000009001</v>
      </c>
      <c r="BM47" s="19">
        <v>0.14999999999986</v>
      </c>
      <c r="BN47" s="19">
        <v>0.15000000000009001</v>
      </c>
      <c r="BO47" s="19">
        <v>0.14999999999986</v>
      </c>
      <c r="BP47" s="19">
        <v>0.15100000000006999</v>
      </c>
      <c r="BQ47" s="19">
        <v>0.15499999999997</v>
      </c>
      <c r="BR47" s="19">
        <v>0.15800000000013001</v>
      </c>
      <c r="BS47" s="19">
        <v>0.1579999999999</v>
      </c>
      <c r="BT47" s="19">
        <v>0.15300000000002001</v>
      </c>
      <c r="BU47" s="19">
        <v>0.15100000000006999</v>
      </c>
      <c r="BV47" s="19">
        <v>0.15000000000009001</v>
      </c>
      <c r="BW47" s="19">
        <v>0.14699999999992999</v>
      </c>
      <c r="BX47" s="19">
        <v>0.14699999999992999</v>
      </c>
      <c r="BY47" s="19">
        <v>0.14700000000016</v>
      </c>
      <c r="BZ47" s="19">
        <v>0.14500000000044</v>
      </c>
      <c r="CA47" s="19">
        <v>0.14399999999978</v>
      </c>
      <c r="CB47" s="19">
        <v>0.14400000000023</v>
      </c>
      <c r="CC47" s="19">
        <v>0.14299999999980001</v>
      </c>
      <c r="CD47" s="19">
        <v>0.14300000000002999</v>
      </c>
      <c r="CE47" s="19">
        <v>0.14199999999983001</v>
      </c>
      <c r="CF47" s="19"/>
      <c r="CG47" s="19"/>
    </row>
    <row r="48" spans="1:85" x14ac:dyDescent="0.2">
      <c r="A48" s="17" t="s">
        <v>154</v>
      </c>
      <c r="B48" s="17">
        <v>2.827</v>
      </c>
      <c r="C48" s="17">
        <v>11.865</v>
      </c>
      <c r="D48" s="17"/>
      <c r="E48" s="17">
        <v>21.236999999999998</v>
      </c>
      <c r="F48" s="17">
        <v>33.75</v>
      </c>
      <c r="G48" s="17">
        <v>150.83000000000001</v>
      </c>
      <c r="H48" s="17">
        <v>160.69999999999999</v>
      </c>
      <c r="I48" s="17">
        <v>167.68199999999999</v>
      </c>
      <c r="J48" s="17">
        <v>196.41300000000001</v>
      </c>
      <c r="K48" s="17">
        <v>214.38800000000001</v>
      </c>
      <c r="L48" s="17">
        <v>226.62299999999999</v>
      </c>
      <c r="M48" s="17">
        <v>235.27099999999999</v>
      </c>
      <c r="N48" s="17">
        <v>260.779</v>
      </c>
      <c r="O48" s="17">
        <v>280.48500000000001</v>
      </c>
      <c r="P48" s="17">
        <v>285.80500000000001</v>
      </c>
      <c r="Q48" s="17">
        <v>290.851</v>
      </c>
      <c r="R48" s="17">
        <v>319.77499999999998</v>
      </c>
      <c r="S48" s="17">
        <v>331.09699999999998</v>
      </c>
      <c r="T48" s="17">
        <v>338.75799999999998</v>
      </c>
      <c r="U48" s="17">
        <v>347.66800000000001</v>
      </c>
      <c r="V48" s="17">
        <v>377.51400000000001</v>
      </c>
      <c r="W48" s="17">
        <v>399.99700000000001</v>
      </c>
      <c r="X48" s="17">
        <v>412.84699999999998</v>
      </c>
      <c r="Y48" s="17">
        <v>423.11500000000001</v>
      </c>
      <c r="Z48" s="17">
        <v>461.39100000000002</v>
      </c>
      <c r="AA48" s="17">
        <v>496.96600000000001</v>
      </c>
      <c r="AB48" s="17">
        <v>525.17499999999995</v>
      </c>
      <c r="AC48" s="17">
        <v>538.46600000000001</v>
      </c>
      <c r="AD48" s="17">
        <v>592.06500000000005</v>
      </c>
      <c r="AE48" s="17">
        <v>636.43200000000002</v>
      </c>
      <c r="AF48" s="17">
        <v>674.08799999999997</v>
      </c>
      <c r="AG48" s="17">
        <v>689.13300000000004</v>
      </c>
      <c r="AH48" s="17">
        <v>758.38</v>
      </c>
      <c r="AI48" s="17">
        <v>816.92200000000003</v>
      </c>
      <c r="AJ48" s="17">
        <v>843.15800000000002</v>
      </c>
      <c r="AK48" s="17">
        <v>877.00699999999995</v>
      </c>
      <c r="AL48" s="17">
        <v>966.45500000000004</v>
      </c>
      <c r="AM48" s="17">
        <v>1053.354</v>
      </c>
      <c r="AN48" s="17">
        <v>1108.577</v>
      </c>
      <c r="AO48" s="17">
        <v>1140.759</v>
      </c>
      <c r="AP48" s="17">
        <v>1254.1410000000001</v>
      </c>
      <c r="AQ48" s="17">
        <v>1350.3</v>
      </c>
      <c r="AR48" s="17">
        <v>1384.5260000000001</v>
      </c>
      <c r="AS48" s="17">
        <v>1415.58</v>
      </c>
      <c r="AT48" s="17">
        <v>1535.2539999999999</v>
      </c>
      <c r="AU48" s="17">
        <v>1668.222</v>
      </c>
      <c r="AV48" s="17">
        <v>1741.317</v>
      </c>
      <c r="AW48" s="17">
        <v>1771.348</v>
      </c>
      <c r="AX48" s="17">
        <v>1923.154</v>
      </c>
      <c r="AY48" s="17">
        <v>2030.9</v>
      </c>
      <c r="AZ48" s="17">
        <v>2020.0329999999999</v>
      </c>
      <c r="BA48" s="17">
        <v>2023.771</v>
      </c>
      <c r="BB48" s="17">
        <v>2100.6959999999999</v>
      </c>
      <c r="BC48" s="17">
        <v>2018.6420000000001</v>
      </c>
      <c r="BD48" s="17">
        <v>2017.732</v>
      </c>
      <c r="BE48" s="17">
        <v>1923.912</v>
      </c>
      <c r="BF48" s="17">
        <v>2005.921</v>
      </c>
      <c r="BG48" s="17">
        <v>2016.8710000000001</v>
      </c>
      <c r="BH48" s="17">
        <v>2049.8069999999998</v>
      </c>
      <c r="BI48" s="17">
        <v>2048.2739999999999</v>
      </c>
      <c r="BJ48" s="17">
        <v>2153.6660000000002</v>
      </c>
      <c r="BK48" s="17">
        <v>2150.087</v>
      </c>
      <c r="BL48" s="17">
        <v>1550.18</v>
      </c>
      <c r="BM48" s="17">
        <v>1423.414</v>
      </c>
      <c r="BN48" s="17">
        <v>1470.346</v>
      </c>
      <c r="BO48" s="17">
        <v>1675.9929999999999</v>
      </c>
      <c r="BP48" s="17">
        <v>1770.1990000000001</v>
      </c>
      <c r="BQ48" s="17">
        <v>1846.71</v>
      </c>
      <c r="BR48" s="17">
        <v>1977.749</v>
      </c>
      <c r="BS48" s="17">
        <v>2088.9940000000001</v>
      </c>
      <c r="BT48" s="17">
        <v>1728.954</v>
      </c>
      <c r="BU48" s="17">
        <v>1729.075</v>
      </c>
      <c r="BV48" s="17">
        <v>1816.3330000000001</v>
      </c>
      <c r="BW48" s="17">
        <v>1832.002</v>
      </c>
      <c r="BX48" s="17">
        <v>1966.1469999999999</v>
      </c>
      <c r="BY48" s="17">
        <v>2005.41</v>
      </c>
      <c r="BZ48" s="17">
        <v>2089.7420000000002</v>
      </c>
      <c r="CA48" s="17">
        <v>2173.02</v>
      </c>
      <c r="CB48" s="17">
        <v>2153.2860000000001</v>
      </c>
      <c r="CC48" s="17">
        <v>1816.5719999999999</v>
      </c>
      <c r="CD48" s="17">
        <v>1985.201</v>
      </c>
      <c r="CE48" s="17">
        <v>1984.723</v>
      </c>
      <c r="CF48" s="17"/>
      <c r="CG48" s="17"/>
    </row>
    <row r="49" spans="1:85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</row>
    <row r="50" spans="1:85" ht="17" thickBot="1" x14ac:dyDescent="0.25">
      <c r="A50" s="17" t="s">
        <v>155</v>
      </c>
      <c r="B50" s="20">
        <v>29.524000000000001</v>
      </c>
      <c r="C50" s="20">
        <v>54.725000000000001</v>
      </c>
      <c r="D50" s="20"/>
      <c r="E50" s="20">
        <v>110.977</v>
      </c>
      <c r="F50" s="20">
        <v>144.523</v>
      </c>
      <c r="G50" s="20">
        <v>203.68700000000001</v>
      </c>
      <c r="H50" s="20">
        <v>211.23099999999999</v>
      </c>
      <c r="I50" s="20">
        <v>229.083</v>
      </c>
      <c r="J50" s="20">
        <v>264.96899999999999</v>
      </c>
      <c r="K50" s="20">
        <v>289.36799999999999</v>
      </c>
      <c r="L50" s="20">
        <v>289.31799999999998</v>
      </c>
      <c r="M50" s="20">
        <v>317.86200000000002</v>
      </c>
      <c r="N50" s="20">
        <v>384.27</v>
      </c>
      <c r="O50" s="20">
        <v>390.613</v>
      </c>
      <c r="P50" s="20">
        <v>388.529</v>
      </c>
      <c r="Q50" s="20">
        <v>417.45299999999997</v>
      </c>
      <c r="R50" s="20">
        <v>474.88600000000002</v>
      </c>
      <c r="S50" s="20">
        <v>487.55500000000001</v>
      </c>
      <c r="T50" s="20">
        <v>458.31599999999997</v>
      </c>
      <c r="U50" s="20">
        <v>481.70400000000001</v>
      </c>
      <c r="V50" s="20">
        <v>516.06799999999998</v>
      </c>
      <c r="W50" s="20">
        <v>545.58799999999997</v>
      </c>
      <c r="X50" s="20">
        <v>549.25099999999998</v>
      </c>
      <c r="Y50" s="20">
        <v>570.09900000000005</v>
      </c>
      <c r="Z50" s="20">
        <v>642.86300000000006</v>
      </c>
      <c r="AA50" s="20">
        <v>675.37800000000004</v>
      </c>
      <c r="AB50" s="20">
        <v>691.71</v>
      </c>
      <c r="AC50" s="20">
        <v>766.18899999999996</v>
      </c>
      <c r="AD50" s="20">
        <v>900.13800000000003</v>
      </c>
      <c r="AE50" s="20">
        <v>919.21</v>
      </c>
      <c r="AF50" s="20">
        <v>920.23699999999997</v>
      </c>
      <c r="AG50" s="20">
        <v>1004.689</v>
      </c>
      <c r="AH50" s="20">
        <v>1078.6389999999999</v>
      </c>
      <c r="AI50" s="20">
        <v>1157.0830000000001</v>
      </c>
      <c r="AJ50" s="20">
        <v>1140.4880000000001</v>
      </c>
      <c r="AK50" s="20">
        <v>1275.3879999999999</v>
      </c>
      <c r="AL50" s="20">
        <v>1396.99</v>
      </c>
      <c r="AM50" s="20">
        <v>1577.741</v>
      </c>
      <c r="AN50" s="20">
        <v>1599.0160000000001</v>
      </c>
      <c r="AO50" s="20">
        <v>1863.9449999999999</v>
      </c>
      <c r="AP50" s="20">
        <v>1978.11</v>
      </c>
      <c r="AQ50" s="20">
        <v>2095.0830000000001</v>
      </c>
      <c r="AR50" s="20">
        <v>2548.0540000000001</v>
      </c>
      <c r="AS50" s="20">
        <v>2762.2579999999998</v>
      </c>
      <c r="AT50" s="20">
        <v>3035.502</v>
      </c>
      <c r="AU50" s="20">
        <v>2865.97</v>
      </c>
      <c r="AV50" s="20">
        <v>3218.1239999999998</v>
      </c>
      <c r="AW50" s="20">
        <v>3426.924</v>
      </c>
      <c r="AX50" s="20">
        <v>3685.337</v>
      </c>
      <c r="AY50" s="20">
        <v>3644.3310000000001</v>
      </c>
      <c r="AZ50" s="20">
        <v>3577.16</v>
      </c>
      <c r="BA50" s="20">
        <v>3894.2440000000001</v>
      </c>
      <c r="BB50" s="20">
        <v>4130.3649999999998</v>
      </c>
      <c r="BC50" s="20">
        <v>4006.3670000000002</v>
      </c>
      <c r="BD50" s="20">
        <v>4264.3190000000004</v>
      </c>
      <c r="BE50" s="20">
        <v>4241.152</v>
      </c>
      <c r="BF50" s="20">
        <v>4227.1689999999999</v>
      </c>
      <c r="BG50" s="20">
        <v>4245.0219999999999</v>
      </c>
      <c r="BH50" s="20">
        <v>4436.0720000000001</v>
      </c>
      <c r="BI50" s="20">
        <v>4679.9080000000004</v>
      </c>
      <c r="BJ50" s="20">
        <v>4633.7650000000003</v>
      </c>
      <c r="BK50" s="20">
        <v>4843.5309999999999</v>
      </c>
      <c r="BL50" s="20">
        <v>4837.5749999999998</v>
      </c>
      <c r="BM50" s="20">
        <v>5003.3410000000003</v>
      </c>
      <c r="BN50" s="20">
        <v>4863.5510000000004</v>
      </c>
      <c r="BO50" s="20">
        <v>5030.6279999999997</v>
      </c>
      <c r="BP50" s="20">
        <v>4914.2960000000003</v>
      </c>
      <c r="BQ50" s="20">
        <v>4871.509</v>
      </c>
      <c r="BR50" s="20">
        <v>4822.3010000000004</v>
      </c>
      <c r="BS50" s="20">
        <v>4991.3959999999997</v>
      </c>
      <c r="BT50" s="20">
        <v>4452.8320000000003</v>
      </c>
      <c r="BU50" s="20">
        <v>4605.8</v>
      </c>
      <c r="BV50" s="20">
        <v>4770.0709999999999</v>
      </c>
      <c r="BW50" s="20">
        <v>4827.5550000000003</v>
      </c>
      <c r="BX50" s="20">
        <v>4827.5529999999999</v>
      </c>
      <c r="BY50" s="20">
        <v>4867.16</v>
      </c>
      <c r="BZ50" s="20">
        <v>4746.5529999999999</v>
      </c>
      <c r="CA50" s="20">
        <v>5044.5060000000003</v>
      </c>
      <c r="CB50" s="20">
        <v>4760.7340000000004</v>
      </c>
      <c r="CC50" s="20">
        <v>4860.5110000000004</v>
      </c>
      <c r="CD50" s="20">
        <v>4494.5929999999998</v>
      </c>
      <c r="CE50" s="20">
        <v>4630.9650000000001</v>
      </c>
      <c r="CF50" s="20"/>
      <c r="CG50" s="20"/>
    </row>
    <row r="51" spans="1:85" ht="17" thickTop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</row>
    <row r="52" spans="1:85" x14ac:dyDescent="0.2">
      <c r="A52" s="17" t="s">
        <v>156</v>
      </c>
      <c r="B52" s="15">
        <v>263.73599999999999</v>
      </c>
      <c r="C52" s="15">
        <v>273.16800000000001</v>
      </c>
      <c r="D52" s="15">
        <v>297</v>
      </c>
      <c r="E52" s="15">
        <v>285.76799999999997</v>
      </c>
      <c r="F52" s="15">
        <v>375.72800000000001</v>
      </c>
      <c r="G52" s="15">
        <v>375.72800000000001</v>
      </c>
      <c r="H52" s="15">
        <v>376.32499999999999</v>
      </c>
      <c r="I52" s="15">
        <v>378.84300000000002</v>
      </c>
      <c r="J52" s="15">
        <v>380.685</v>
      </c>
      <c r="K52" s="15">
        <v>382.447</v>
      </c>
      <c r="L52" s="15">
        <v>385.35399999999998</v>
      </c>
      <c r="M52" s="15">
        <v>387.49900000000002</v>
      </c>
      <c r="N52" s="15">
        <v>388.79500000000002</v>
      </c>
      <c r="O52" s="15">
        <v>390.03</v>
      </c>
      <c r="P52" s="15">
        <v>391.58699999999999</v>
      </c>
      <c r="Q52" s="15">
        <v>392.37299999999999</v>
      </c>
      <c r="R52" s="15">
        <v>394.33</v>
      </c>
      <c r="S52" s="15">
        <v>394.62</v>
      </c>
      <c r="T52" s="15">
        <v>396.64800000000002</v>
      </c>
      <c r="U52" s="15">
        <v>399.73</v>
      </c>
      <c r="V52" s="15">
        <v>401.16399999999999</v>
      </c>
      <c r="W52" s="15">
        <v>401.98099999999999</v>
      </c>
      <c r="X52" s="15">
        <v>405.16300000000001</v>
      </c>
      <c r="Y52" s="15">
        <v>407.09899999999999</v>
      </c>
      <c r="Z52" s="15">
        <v>407.84100000000001</v>
      </c>
      <c r="AA52" s="15">
        <v>409.28300000000002</v>
      </c>
      <c r="AB52" s="15">
        <v>413.06200000000001</v>
      </c>
      <c r="AC52" s="15">
        <v>412.35300000000001</v>
      </c>
      <c r="AD52" s="15">
        <v>412.69900000000001</v>
      </c>
      <c r="AE52" s="15">
        <v>335.21899999999999</v>
      </c>
      <c r="AF52" s="15">
        <v>339.108</v>
      </c>
      <c r="AG52" s="15">
        <v>351.89800000000002</v>
      </c>
      <c r="AH52" s="15">
        <v>353.78399999999999</v>
      </c>
      <c r="AI52" s="15">
        <v>355.14400000000001</v>
      </c>
      <c r="AJ52" s="15">
        <v>357.346</v>
      </c>
      <c r="AK52" s="15">
        <v>359.62599999999998</v>
      </c>
      <c r="AL52" s="15">
        <v>361.536</v>
      </c>
      <c r="AM52" s="15">
        <v>363.25700000000001</v>
      </c>
      <c r="AN52" s="15">
        <v>386.83600000000001</v>
      </c>
      <c r="AO52" s="15">
        <v>387.80700000000002</v>
      </c>
      <c r="AP52" s="15">
        <v>389.71899999999999</v>
      </c>
      <c r="AQ52" s="15">
        <v>391.19200000000001</v>
      </c>
      <c r="AR52" s="15">
        <v>394.92399999999998</v>
      </c>
      <c r="AS52" s="15">
        <v>395.62299999999999</v>
      </c>
      <c r="AT52" s="15">
        <v>395.93200000000002</v>
      </c>
      <c r="AU52" s="15">
        <v>397.74299999999999</v>
      </c>
      <c r="AV52" s="15">
        <v>619.86800000000005</v>
      </c>
      <c r="AW52" s="15">
        <v>437.29300000000001</v>
      </c>
      <c r="AX52" s="15">
        <v>438.15300000000002</v>
      </c>
      <c r="AY52" s="15">
        <v>438.43900000000002</v>
      </c>
      <c r="AZ52" s="15">
        <v>440.26600000000002</v>
      </c>
      <c r="BA52" s="15">
        <v>440.923</v>
      </c>
      <c r="BB52" s="15">
        <v>441.63</v>
      </c>
      <c r="BC52" s="15">
        <v>442.08300000000003</v>
      </c>
      <c r="BD52" s="15">
        <v>444.041</v>
      </c>
      <c r="BE52" s="15">
        <v>444.88299999999998</v>
      </c>
      <c r="BF52" s="15">
        <v>448.32499999999999</v>
      </c>
      <c r="BG52" s="15">
        <v>448.58199999999999</v>
      </c>
      <c r="BH52" s="15">
        <v>450.91899999999998</v>
      </c>
      <c r="BI52" s="15">
        <v>451.24700000000001</v>
      </c>
      <c r="BJ52" s="15">
        <v>451.53199999999998</v>
      </c>
      <c r="BK52" s="15">
        <v>451.767</v>
      </c>
      <c r="BL52" s="15">
        <v>454.05099999999999</v>
      </c>
      <c r="BM52" s="15">
        <v>454.26400000000001</v>
      </c>
      <c r="BN52" s="15">
        <v>454.66899999999998</v>
      </c>
      <c r="BO52" s="15">
        <v>455.00700000000001</v>
      </c>
      <c r="BP52" s="15">
        <v>457.00700000000001</v>
      </c>
      <c r="BQ52" s="15">
        <v>468.21899999999999</v>
      </c>
      <c r="BR52" s="15">
        <v>476.08699999999999</v>
      </c>
      <c r="BS52" s="15">
        <v>476.262</v>
      </c>
      <c r="BT52" s="15">
        <v>461.59100000000001</v>
      </c>
      <c r="BU52" s="15">
        <v>455.14400000000001</v>
      </c>
      <c r="BV52" s="15">
        <v>452.15</v>
      </c>
      <c r="BW52" s="15">
        <v>444.57499999999999</v>
      </c>
      <c r="BX52" s="15">
        <v>444.50099999999998</v>
      </c>
      <c r="BY52" s="15">
        <v>445.21499999999997</v>
      </c>
      <c r="BZ52" s="15">
        <v>437.863</v>
      </c>
      <c r="CA52" s="15">
        <v>435.22300000000001</v>
      </c>
      <c r="CB52" s="15">
        <v>435.96300000000002</v>
      </c>
      <c r="CC52" s="15">
        <v>432.04599999999999</v>
      </c>
      <c r="CD52" s="15">
        <v>432.33</v>
      </c>
      <c r="CE52" s="15">
        <v>429.76799999999997</v>
      </c>
      <c r="CF52" s="15"/>
      <c r="CG52" s="15"/>
    </row>
    <row r="53" spans="1:85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</row>
    <row r="54" spans="1:85" x14ac:dyDescent="0.2">
      <c r="A54" s="17" t="s">
        <v>157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</row>
    <row r="55" spans="1:85" x14ac:dyDescent="0.2">
      <c r="A55" s="15" t="s">
        <v>158</v>
      </c>
      <c r="B55" s="21">
        <f t="shared" ref="B55:BM55" si="0">B48</f>
        <v>2.827</v>
      </c>
      <c r="C55" s="21">
        <f t="shared" si="0"/>
        <v>11.865</v>
      </c>
      <c r="D55" s="21">
        <f t="shared" si="0"/>
        <v>0</v>
      </c>
      <c r="E55" s="21">
        <f t="shared" si="0"/>
        <v>21.236999999999998</v>
      </c>
      <c r="F55" s="21">
        <f t="shared" si="0"/>
        <v>33.75</v>
      </c>
      <c r="G55" s="21">
        <f t="shared" si="0"/>
        <v>150.83000000000001</v>
      </c>
      <c r="H55" s="21">
        <f t="shared" si="0"/>
        <v>160.69999999999999</v>
      </c>
      <c r="I55" s="21">
        <f t="shared" si="0"/>
        <v>167.68199999999999</v>
      </c>
      <c r="J55" s="21">
        <f t="shared" si="0"/>
        <v>196.41300000000001</v>
      </c>
      <c r="K55" s="21">
        <f t="shared" si="0"/>
        <v>214.38800000000001</v>
      </c>
      <c r="L55" s="21">
        <f t="shared" si="0"/>
        <v>226.62299999999999</v>
      </c>
      <c r="M55" s="21">
        <f t="shared" si="0"/>
        <v>235.27099999999999</v>
      </c>
      <c r="N55" s="21">
        <f t="shared" si="0"/>
        <v>260.779</v>
      </c>
      <c r="O55" s="21">
        <f t="shared" si="0"/>
        <v>280.48500000000001</v>
      </c>
      <c r="P55" s="21">
        <f t="shared" si="0"/>
        <v>285.80500000000001</v>
      </c>
      <c r="Q55" s="21">
        <f t="shared" si="0"/>
        <v>290.851</v>
      </c>
      <c r="R55" s="21">
        <f t="shared" si="0"/>
        <v>319.77499999999998</v>
      </c>
      <c r="S55" s="21">
        <f t="shared" si="0"/>
        <v>331.09699999999998</v>
      </c>
      <c r="T55" s="21">
        <f t="shared" si="0"/>
        <v>338.75799999999998</v>
      </c>
      <c r="U55" s="21">
        <f t="shared" si="0"/>
        <v>347.66800000000001</v>
      </c>
      <c r="V55" s="21">
        <f t="shared" si="0"/>
        <v>377.51400000000001</v>
      </c>
      <c r="W55" s="21">
        <f t="shared" si="0"/>
        <v>399.99700000000001</v>
      </c>
      <c r="X55" s="21">
        <f t="shared" si="0"/>
        <v>412.84699999999998</v>
      </c>
      <c r="Y55" s="21">
        <f t="shared" si="0"/>
        <v>423.11500000000001</v>
      </c>
      <c r="Z55" s="21">
        <f t="shared" si="0"/>
        <v>461.39100000000002</v>
      </c>
      <c r="AA55" s="21">
        <f t="shared" si="0"/>
        <v>496.96600000000001</v>
      </c>
      <c r="AB55" s="21">
        <f t="shared" si="0"/>
        <v>525.17499999999995</v>
      </c>
      <c r="AC55" s="21">
        <f t="shared" si="0"/>
        <v>538.46600000000001</v>
      </c>
      <c r="AD55" s="21">
        <f t="shared" si="0"/>
        <v>592.06500000000005</v>
      </c>
      <c r="AE55" s="21">
        <f t="shared" si="0"/>
        <v>636.43200000000002</v>
      </c>
      <c r="AF55" s="21">
        <f t="shared" si="0"/>
        <v>674.08799999999997</v>
      </c>
      <c r="AG55" s="21">
        <f t="shared" si="0"/>
        <v>689.13300000000004</v>
      </c>
      <c r="AH55" s="21">
        <f t="shared" si="0"/>
        <v>758.38</v>
      </c>
      <c r="AI55" s="21">
        <f t="shared" si="0"/>
        <v>816.92200000000003</v>
      </c>
      <c r="AJ55" s="21">
        <f t="shared" si="0"/>
        <v>843.15800000000002</v>
      </c>
      <c r="AK55" s="21">
        <f t="shared" si="0"/>
        <v>877.00699999999995</v>
      </c>
      <c r="AL55" s="21">
        <f t="shared" si="0"/>
        <v>966.45500000000004</v>
      </c>
      <c r="AM55" s="21">
        <f t="shared" si="0"/>
        <v>1053.354</v>
      </c>
      <c r="AN55" s="21">
        <f t="shared" si="0"/>
        <v>1108.577</v>
      </c>
      <c r="AO55" s="21">
        <f t="shared" si="0"/>
        <v>1140.759</v>
      </c>
      <c r="AP55" s="21">
        <f t="shared" si="0"/>
        <v>1254.1410000000001</v>
      </c>
      <c r="AQ55" s="21">
        <f t="shared" si="0"/>
        <v>1350.3</v>
      </c>
      <c r="AR55" s="21">
        <f t="shared" si="0"/>
        <v>1384.5260000000001</v>
      </c>
      <c r="AS55" s="21">
        <f t="shared" si="0"/>
        <v>1415.58</v>
      </c>
      <c r="AT55" s="21">
        <f t="shared" si="0"/>
        <v>1535.2539999999999</v>
      </c>
      <c r="AU55" s="21">
        <f t="shared" si="0"/>
        <v>1668.222</v>
      </c>
      <c r="AV55" s="21">
        <f t="shared" si="0"/>
        <v>1741.317</v>
      </c>
      <c r="AW55" s="21">
        <f t="shared" si="0"/>
        <v>1771.348</v>
      </c>
      <c r="AX55" s="21">
        <f t="shared" si="0"/>
        <v>1923.154</v>
      </c>
      <c r="AY55" s="21">
        <f t="shared" si="0"/>
        <v>2030.9</v>
      </c>
      <c r="AZ55" s="21">
        <f t="shared" si="0"/>
        <v>2020.0329999999999</v>
      </c>
      <c r="BA55" s="21">
        <f t="shared" si="0"/>
        <v>2023.771</v>
      </c>
      <c r="BB55" s="21">
        <f t="shared" si="0"/>
        <v>2100.6959999999999</v>
      </c>
      <c r="BC55" s="21">
        <f t="shared" si="0"/>
        <v>2018.6420000000001</v>
      </c>
      <c r="BD55" s="21">
        <f t="shared" si="0"/>
        <v>2017.732</v>
      </c>
      <c r="BE55" s="21">
        <f t="shared" si="0"/>
        <v>1923.912</v>
      </c>
      <c r="BF55" s="21">
        <f t="shared" si="0"/>
        <v>2005.921</v>
      </c>
      <c r="BG55" s="21">
        <f t="shared" si="0"/>
        <v>2016.8710000000001</v>
      </c>
      <c r="BH55" s="21">
        <f t="shared" si="0"/>
        <v>2049.8069999999998</v>
      </c>
      <c r="BI55" s="21">
        <f t="shared" si="0"/>
        <v>2048.2739999999999</v>
      </c>
      <c r="BJ55" s="21">
        <f t="shared" si="0"/>
        <v>2153.6660000000002</v>
      </c>
      <c r="BK55" s="21">
        <f t="shared" si="0"/>
        <v>2150.087</v>
      </c>
      <c r="BL55" s="21">
        <f t="shared" si="0"/>
        <v>1550.18</v>
      </c>
      <c r="BM55" s="21">
        <f t="shared" si="0"/>
        <v>1423.414</v>
      </c>
      <c r="BN55" s="21">
        <f t="shared" ref="BN55:CG55" si="1">BN48</f>
        <v>1470.346</v>
      </c>
      <c r="BO55" s="21">
        <f t="shared" si="1"/>
        <v>1675.9929999999999</v>
      </c>
      <c r="BP55" s="21">
        <f t="shared" si="1"/>
        <v>1770.1990000000001</v>
      </c>
      <c r="BQ55" s="21">
        <f t="shared" si="1"/>
        <v>1846.71</v>
      </c>
      <c r="BR55" s="21">
        <f t="shared" si="1"/>
        <v>1977.749</v>
      </c>
      <c r="BS55" s="21">
        <f t="shared" si="1"/>
        <v>2088.9940000000001</v>
      </c>
      <c r="BT55" s="21">
        <f t="shared" si="1"/>
        <v>1728.954</v>
      </c>
      <c r="BU55" s="21">
        <f t="shared" si="1"/>
        <v>1729.075</v>
      </c>
      <c r="BV55" s="21">
        <f t="shared" si="1"/>
        <v>1816.3330000000001</v>
      </c>
      <c r="BW55" s="21">
        <f t="shared" si="1"/>
        <v>1832.002</v>
      </c>
      <c r="BX55" s="21">
        <f t="shared" si="1"/>
        <v>1966.1469999999999</v>
      </c>
      <c r="BY55" s="21">
        <f t="shared" si="1"/>
        <v>2005.41</v>
      </c>
      <c r="BZ55" s="21">
        <f t="shared" si="1"/>
        <v>2089.7420000000002</v>
      </c>
      <c r="CA55" s="21">
        <f t="shared" si="1"/>
        <v>2173.02</v>
      </c>
      <c r="CB55" s="21">
        <f t="shared" si="1"/>
        <v>2153.2860000000001</v>
      </c>
      <c r="CC55" s="21">
        <f t="shared" si="1"/>
        <v>1816.5719999999999</v>
      </c>
      <c r="CD55" s="21">
        <f t="shared" si="1"/>
        <v>1985.201</v>
      </c>
      <c r="CE55" s="21">
        <f t="shared" si="1"/>
        <v>1984.723</v>
      </c>
      <c r="CF55" s="21">
        <f t="shared" si="1"/>
        <v>0</v>
      </c>
      <c r="CG55" s="21">
        <f t="shared" si="1"/>
        <v>0</v>
      </c>
    </row>
    <row r="56" spans="1:85" x14ac:dyDescent="0.2">
      <c r="A56" s="15" t="s">
        <v>159</v>
      </c>
      <c r="B56" s="21">
        <f t="shared" ref="B56:BM56" si="2">B32+B33</f>
        <v>0</v>
      </c>
      <c r="C56" s="21">
        <f t="shared" si="2"/>
        <v>1.601</v>
      </c>
      <c r="D56" s="21">
        <f t="shared" si="2"/>
        <v>0</v>
      </c>
      <c r="E56" s="21">
        <f t="shared" si="2"/>
        <v>2.7880000000000003</v>
      </c>
      <c r="F56" s="21">
        <f t="shared" si="2"/>
        <v>26.955000000000002</v>
      </c>
      <c r="G56" s="21">
        <f t="shared" si="2"/>
        <v>4.5830000000000002</v>
      </c>
      <c r="H56" s="21">
        <f t="shared" si="2"/>
        <v>4.6050000000000004</v>
      </c>
      <c r="I56" s="21">
        <f t="shared" si="2"/>
        <v>4.4370000000000003</v>
      </c>
      <c r="J56" s="21">
        <f t="shared" si="2"/>
        <v>3.593</v>
      </c>
      <c r="K56" s="21">
        <f t="shared" si="2"/>
        <v>2.8149999999999999</v>
      </c>
      <c r="L56" s="21">
        <f t="shared" si="2"/>
        <v>2.9609999999999999</v>
      </c>
      <c r="M56" s="21">
        <f t="shared" si="2"/>
        <v>2.4580000000000002</v>
      </c>
      <c r="N56" s="21">
        <f t="shared" si="2"/>
        <v>2.0030000000000001</v>
      </c>
      <c r="O56" s="21">
        <f t="shared" si="2"/>
        <v>9.7560000000000002</v>
      </c>
      <c r="P56" s="21">
        <f t="shared" si="2"/>
        <v>12.807</v>
      </c>
      <c r="Q56" s="21">
        <f t="shared" si="2"/>
        <v>16.775000000000002</v>
      </c>
      <c r="R56" s="21">
        <f t="shared" si="2"/>
        <v>14.962</v>
      </c>
      <c r="S56" s="21">
        <f t="shared" si="2"/>
        <v>13.157999999999999</v>
      </c>
      <c r="T56" s="21">
        <f t="shared" si="2"/>
        <v>11.342000000000001</v>
      </c>
      <c r="U56" s="21">
        <f t="shared" si="2"/>
        <v>12.057</v>
      </c>
      <c r="V56" s="21">
        <f t="shared" si="2"/>
        <v>9.9849999999999994</v>
      </c>
      <c r="W56" s="21">
        <f t="shared" si="2"/>
        <v>10.948</v>
      </c>
      <c r="X56" s="21">
        <f t="shared" si="2"/>
        <v>8.9209999999999994</v>
      </c>
      <c r="Y56" s="21">
        <f t="shared" si="2"/>
        <v>7.4059999999999997</v>
      </c>
      <c r="Z56" s="21">
        <f t="shared" si="2"/>
        <v>10.476000000000001</v>
      </c>
      <c r="AA56" s="21">
        <f t="shared" si="2"/>
        <v>9.077</v>
      </c>
      <c r="AB56" s="21">
        <f t="shared" si="2"/>
        <v>7.66</v>
      </c>
      <c r="AC56" s="21">
        <f t="shared" si="2"/>
        <v>31.29</v>
      </c>
      <c r="AD56" s="21">
        <f t="shared" si="2"/>
        <v>73.47</v>
      </c>
      <c r="AE56" s="21">
        <f t="shared" si="2"/>
        <v>70.841999999999999</v>
      </c>
      <c r="AF56" s="21">
        <f t="shared" si="2"/>
        <v>32.451000000000001</v>
      </c>
      <c r="AG56" s="21">
        <f t="shared" si="2"/>
        <v>31.498999999999999</v>
      </c>
      <c r="AH56" s="21">
        <f t="shared" si="2"/>
        <v>30.681999999999999</v>
      </c>
      <c r="AI56" s="21">
        <f t="shared" si="2"/>
        <v>52.756999999999998</v>
      </c>
      <c r="AJ56" s="21">
        <f t="shared" si="2"/>
        <v>51.658000000000001</v>
      </c>
      <c r="AK56" s="21">
        <f t="shared" si="2"/>
        <v>50.387</v>
      </c>
      <c r="AL56" s="21">
        <f t="shared" si="2"/>
        <v>49.148000000000003</v>
      </c>
      <c r="AM56" s="21">
        <f t="shared" si="2"/>
        <v>47.951000000000001</v>
      </c>
      <c r="AN56" s="21">
        <f t="shared" si="2"/>
        <v>46.845999999999997</v>
      </c>
      <c r="AO56" s="21">
        <f t="shared" si="2"/>
        <v>176.98699999999999</v>
      </c>
      <c r="AP56" s="21">
        <f t="shared" si="2"/>
        <v>172.124</v>
      </c>
      <c r="AQ56" s="21">
        <f t="shared" si="2"/>
        <v>255.25</v>
      </c>
      <c r="AR56" s="21">
        <f t="shared" si="2"/>
        <v>633.5</v>
      </c>
      <c r="AS56" s="21">
        <f t="shared" si="2"/>
        <v>673.00300000000004</v>
      </c>
      <c r="AT56" s="21">
        <f t="shared" si="2"/>
        <v>562.54999999999995</v>
      </c>
      <c r="AU56" s="21">
        <f t="shared" si="2"/>
        <v>624.07000000000005</v>
      </c>
      <c r="AV56" s="21">
        <f t="shared" si="2"/>
        <v>767.52499999999998</v>
      </c>
      <c r="AW56" s="21">
        <f t="shared" si="2"/>
        <v>838.11599999999999</v>
      </c>
      <c r="AX56" s="21">
        <f t="shared" si="2"/>
        <v>796.76800000000003</v>
      </c>
      <c r="AY56" s="21">
        <f t="shared" si="2"/>
        <v>790.38800000000003</v>
      </c>
      <c r="AZ56" s="21">
        <f t="shared" si="2"/>
        <v>784.05200000000002</v>
      </c>
      <c r="BA56" s="21">
        <f t="shared" si="2"/>
        <v>777.71699999999998</v>
      </c>
      <c r="BB56" s="21">
        <f t="shared" si="2"/>
        <v>771.38199999999995</v>
      </c>
      <c r="BC56" s="21">
        <f t="shared" si="2"/>
        <v>765.04600000000005</v>
      </c>
      <c r="BD56" s="21">
        <f t="shared" si="2"/>
        <v>758.70500000000004</v>
      </c>
      <c r="BE56" s="21">
        <f t="shared" si="2"/>
        <v>752.37</v>
      </c>
      <c r="BF56" s="21">
        <f t="shared" si="2"/>
        <v>703.45500000000004</v>
      </c>
      <c r="BG56" s="21">
        <f t="shared" si="2"/>
        <v>703.83399999999995</v>
      </c>
      <c r="BH56" s="21">
        <f t="shared" si="2"/>
        <v>1185.0440000000001</v>
      </c>
      <c r="BI56" s="21">
        <f t="shared" si="2"/>
        <v>1193.0609999999999</v>
      </c>
      <c r="BJ56" s="21">
        <f t="shared" si="2"/>
        <v>1180.4850000000001</v>
      </c>
      <c r="BK56" s="21">
        <f t="shared" si="2"/>
        <v>1173.3220000000001</v>
      </c>
      <c r="BL56" s="21">
        <f t="shared" si="2"/>
        <v>1507.0349999999999</v>
      </c>
      <c r="BM56" s="21">
        <f t="shared" si="2"/>
        <v>1880.414</v>
      </c>
      <c r="BN56" s="21">
        <f t="shared" ref="BN56:CG56" si="3">BN32+BN33</f>
        <v>1870.1379999999999</v>
      </c>
      <c r="BO56" s="21">
        <f t="shared" si="3"/>
        <v>1842.97</v>
      </c>
      <c r="BP56" s="21">
        <f t="shared" si="3"/>
        <v>1811.2429999999999</v>
      </c>
      <c r="BQ56" s="21">
        <f t="shared" si="3"/>
        <v>1562.1610000000001</v>
      </c>
      <c r="BR56" s="21">
        <f t="shared" si="3"/>
        <v>1390.98</v>
      </c>
      <c r="BS56" s="21">
        <f t="shared" si="3"/>
        <v>1365.6419999999998</v>
      </c>
      <c r="BT56" s="21">
        <f t="shared" si="3"/>
        <v>1341.2689999999998</v>
      </c>
      <c r="BU56" s="21">
        <f t="shared" si="3"/>
        <v>1323.6669999999999</v>
      </c>
      <c r="BV56" s="21">
        <f t="shared" si="3"/>
        <v>1378.4090000000001</v>
      </c>
      <c r="BW56" s="21">
        <f t="shared" si="3"/>
        <v>1381.835</v>
      </c>
      <c r="BX56" s="21">
        <f t="shared" si="3"/>
        <v>1380.1909999999998</v>
      </c>
      <c r="BY56" s="21">
        <f t="shared" si="3"/>
        <v>1271.2280000000001</v>
      </c>
      <c r="BZ56" s="21">
        <f t="shared" si="3"/>
        <v>1252.2060000000001</v>
      </c>
      <c r="CA56" s="21">
        <f t="shared" si="3"/>
        <v>1249.3400000000001</v>
      </c>
      <c r="CB56" s="21">
        <f t="shared" si="3"/>
        <v>1222.538</v>
      </c>
      <c r="CC56" s="21">
        <f t="shared" si="3"/>
        <v>1207.8000000000002</v>
      </c>
      <c r="CD56" s="21">
        <f t="shared" si="3"/>
        <v>1196.0889999999999</v>
      </c>
      <c r="CE56" s="21">
        <f t="shared" si="3"/>
        <v>1177.2080000000001</v>
      </c>
      <c r="CF56" s="21">
        <f t="shared" si="3"/>
        <v>0</v>
      </c>
      <c r="CG56" s="21">
        <f t="shared" si="3"/>
        <v>0</v>
      </c>
    </row>
    <row r="57" spans="1:85" x14ac:dyDescent="0.2">
      <c r="A57" s="15" t="s">
        <v>160</v>
      </c>
      <c r="B57" s="21">
        <f t="shared" ref="B57:BM57" si="4">B26</f>
        <v>0</v>
      </c>
      <c r="C57" s="21">
        <f t="shared" si="4"/>
        <v>19.687000000000001</v>
      </c>
      <c r="D57" s="21">
        <f t="shared" si="4"/>
        <v>0</v>
      </c>
      <c r="E57" s="21">
        <f t="shared" si="4"/>
        <v>42.344999999999999</v>
      </c>
      <c r="F57" s="21">
        <f t="shared" si="4"/>
        <v>29.587</v>
      </c>
      <c r="G57" s="21">
        <f t="shared" si="4"/>
        <v>3.8079999999999998</v>
      </c>
      <c r="H57" s="21">
        <f t="shared" si="4"/>
        <v>3.8450000000000002</v>
      </c>
      <c r="I57" s="21">
        <f t="shared" si="4"/>
        <v>3.8149999999999999</v>
      </c>
      <c r="J57" s="21">
        <f t="shared" si="4"/>
        <v>3.6259999999999999</v>
      </c>
      <c r="K57" s="21">
        <f t="shared" si="4"/>
        <v>3.4420000000000002</v>
      </c>
      <c r="L57" s="21">
        <f t="shared" si="4"/>
        <v>3.4689999999999999</v>
      </c>
      <c r="M57" s="21">
        <f t="shared" si="4"/>
        <v>3.048</v>
      </c>
      <c r="N57" s="21">
        <f t="shared" si="4"/>
        <v>12.612</v>
      </c>
      <c r="O57" s="21">
        <f t="shared" si="4"/>
        <v>4.1109999999999998</v>
      </c>
      <c r="P57" s="21">
        <f t="shared" si="4"/>
        <v>6.008</v>
      </c>
      <c r="Q57" s="21">
        <f t="shared" si="4"/>
        <v>12.8</v>
      </c>
      <c r="R57" s="21">
        <f t="shared" si="4"/>
        <v>22.602</v>
      </c>
      <c r="S57" s="21">
        <f t="shared" si="4"/>
        <v>32.072000000000003</v>
      </c>
      <c r="T57" s="21">
        <f t="shared" si="4"/>
        <v>7.0119999999999996</v>
      </c>
      <c r="U57" s="21">
        <f t="shared" si="4"/>
        <v>8.0459999999999994</v>
      </c>
      <c r="V57" s="21">
        <f t="shared" si="4"/>
        <v>8.1349999999999998</v>
      </c>
      <c r="W57" s="21">
        <f t="shared" si="4"/>
        <v>9.1780000000000008</v>
      </c>
      <c r="X57" s="21">
        <f t="shared" si="4"/>
        <v>8.9440000000000008</v>
      </c>
      <c r="Y57" s="21">
        <f t="shared" si="4"/>
        <v>8.1739999999999995</v>
      </c>
      <c r="Z57" s="21">
        <f t="shared" si="4"/>
        <v>8.0670000000000002</v>
      </c>
      <c r="AA57" s="21">
        <f t="shared" si="4"/>
        <v>6.8650000000000002</v>
      </c>
      <c r="AB57" s="21">
        <f t="shared" si="4"/>
        <v>5.984</v>
      </c>
      <c r="AC57" s="21">
        <f t="shared" si="4"/>
        <v>5.5670000000000002</v>
      </c>
      <c r="AD57" s="21">
        <f t="shared" si="4"/>
        <v>36.045999999999999</v>
      </c>
      <c r="AE57" s="21">
        <f t="shared" si="4"/>
        <v>6.8819999999999997</v>
      </c>
      <c r="AF57" s="21">
        <f t="shared" si="4"/>
        <v>43.33</v>
      </c>
      <c r="AG57" s="21">
        <f t="shared" si="4"/>
        <v>42.387</v>
      </c>
      <c r="AH57" s="21">
        <f t="shared" si="4"/>
        <v>41.552</v>
      </c>
      <c r="AI57" s="21">
        <f t="shared" si="4"/>
        <v>9.1319999999999997</v>
      </c>
      <c r="AJ57" s="21">
        <f t="shared" si="4"/>
        <v>8.7870000000000008</v>
      </c>
      <c r="AK57" s="21">
        <f t="shared" si="4"/>
        <v>5.1120000000000001</v>
      </c>
      <c r="AL57" s="21">
        <f t="shared" si="4"/>
        <v>5.0339999999999998</v>
      </c>
      <c r="AM57" s="21">
        <f t="shared" si="4"/>
        <v>104.97199999999999</v>
      </c>
      <c r="AN57" s="21">
        <f t="shared" si="4"/>
        <v>104.812</v>
      </c>
      <c r="AO57" s="21">
        <f t="shared" si="4"/>
        <v>19.649999999999999</v>
      </c>
      <c r="AP57" s="21">
        <f t="shared" si="4"/>
        <v>19.524000000000001</v>
      </c>
      <c r="AQ57" s="21">
        <f t="shared" si="4"/>
        <v>28.951000000000001</v>
      </c>
      <c r="AR57" s="21">
        <f t="shared" si="4"/>
        <v>43.347000000000001</v>
      </c>
      <c r="AS57" s="21">
        <f t="shared" si="4"/>
        <v>42.737000000000002</v>
      </c>
      <c r="AT57" s="21">
        <f t="shared" si="4"/>
        <v>342.12400000000002</v>
      </c>
      <c r="AU57" s="21">
        <f t="shared" si="4"/>
        <v>42</v>
      </c>
      <c r="AV57" s="21">
        <f t="shared" si="4"/>
        <v>167</v>
      </c>
      <c r="AW57" s="21">
        <f t="shared" si="4"/>
        <v>177</v>
      </c>
      <c r="AX57" s="21">
        <f t="shared" si="4"/>
        <v>277</v>
      </c>
      <c r="AY57" s="21">
        <f t="shared" si="4"/>
        <v>27</v>
      </c>
      <c r="AZ57" s="21">
        <f t="shared" si="4"/>
        <v>77</v>
      </c>
      <c r="BA57" s="21">
        <f t="shared" si="4"/>
        <v>177</v>
      </c>
      <c r="BB57" s="21">
        <f t="shared" si="4"/>
        <v>297</v>
      </c>
      <c r="BC57" s="21">
        <f t="shared" si="4"/>
        <v>152</v>
      </c>
      <c r="BD57" s="21">
        <f t="shared" si="4"/>
        <v>162</v>
      </c>
      <c r="BE57" s="21">
        <f t="shared" si="4"/>
        <v>27</v>
      </c>
      <c r="BF57" s="21">
        <f t="shared" si="4"/>
        <v>100</v>
      </c>
      <c r="BG57" s="21">
        <f t="shared" si="4"/>
        <v>25</v>
      </c>
      <c r="BH57" s="21">
        <f t="shared" si="4"/>
        <v>0</v>
      </c>
      <c r="BI57" s="21">
        <f t="shared" si="4"/>
        <v>0</v>
      </c>
      <c r="BJ57" s="21">
        <f t="shared" si="4"/>
        <v>0</v>
      </c>
      <c r="BK57" s="21">
        <f t="shared" si="4"/>
        <v>0</v>
      </c>
      <c r="BL57" s="21">
        <f t="shared" si="4"/>
        <v>600</v>
      </c>
      <c r="BM57" s="21">
        <f t="shared" si="4"/>
        <v>250</v>
      </c>
      <c r="BN57" s="21">
        <f t="shared" ref="BN57:CG57" si="5">BN26</f>
        <v>0</v>
      </c>
      <c r="BO57" s="21">
        <f t="shared" si="5"/>
        <v>0</v>
      </c>
      <c r="BP57" s="21">
        <f t="shared" si="5"/>
        <v>0</v>
      </c>
      <c r="BQ57" s="21">
        <f t="shared" si="5"/>
        <v>0</v>
      </c>
      <c r="BR57" s="21">
        <f t="shared" si="5"/>
        <v>0</v>
      </c>
      <c r="BS57" s="21">
        <f t="shared" si="5"/>
        <v>0</v>
      </c>
      <c r="BT57" s="21">
        <f t="shared" si="5"/>
        <v>0</v>
      </c>
      <c r="BU57" s="21">
        <f t="shared" si="5"/>
        <v>0</v>
      </c>
      <c r="BV57" s="21">
        <f t="shared" si="5"/>
        <v>0</v>
      </c>
      <c r="BW57" s="21">
        <f t="shared" si="5"/>
        <v>0</v>
      </c>
      <c r="BX57" s="21">
        <f t="shared" si="5"/>
        <v>0</v>
      </c>
      <c r="BY57" s="21">
        <f t="shared" si="5"/>
        <v>80.918999999999997</v>
      </c>
      <c r="BZ57" s="21">
        <f t="shared" si="5"/>
        <v>80.918999999999997</v>
      </c>
      <c r="CA57" s="21">
        <f t="shared" si="5"/>
        <v>80.918999999999997</v>
      </c>
      <c r="CB57" s="21">
        <f t="shared" si="5"/>
        <v>80.918999999999997</v>
      </c>
      <c r="CC57" s="21">
        <f t="shared" si="5"/>
        <v>0</v>
      </c>
      <c r="CD57" s="21">
        <f t="shared" si="5"/>
        <v>0</v>
      </c>
      <c r="CE57" s="21">
        <f t="shared" si="5"/>
        <v>0</v>
      </c>
      <c r="CF57" s="21">
        <f t="shared" si="5"/>
        <v>0</v>
      </c>
      <c r="CG57" s="21">
        <f t="shared" si="5"/>
        <v>0</v>
      </c>
    </row>
    <row r="58" spans="1:85" x14ac:dyDescent="0.2">
      <c r="A58" s="15" t="s">
        <v>161</v>
      </c>
      <c r="B58" s="21">
        <f t="shared" ref="B58:BM58" si="6">B46</f>
        <v>0</v>
      </c>
      <c r="C58" s="21">
        <f t="shared" si="6"/>
        <v>0</v>
      </c>
      <c r="D58" s="21">
        <f t="shared" si="6"/>
        <v>0</v>
      </c>
      <c r="E58" s="21">
        <f t="shared" si="6"/>
        <v>0</v>
      </c>
      <c r="F58" s="21">
        <f t="shared" si="6"/>
        <v>0</v>
      </c>
      <c r="G58" s="21">
        <f t="shared" si="6"/>
        <v>0</v>
      </c>
      <c r="H58" s="21">
        <f t="shared" si="6"/>
        <v>0</v>
      </c>
      <c r="I58" s="21">
        <f t="shared" si="6"/>
        <v>0</v>
      </c>
      <c r="J58" s="21">
        <f t="shared" si="6"/>
        <v>0</v>
      </c>
      <c r="K58" s="21">
        <f t="shared" si="6"/>
        <v>0</v>
      </c>
      <c r="L58" s="21">
        <f t="shared" si="6"/>
        <v>0</v>
      </c>
      <c r="M58" s="21">
        <f t="shared" si="6"/>
        <v>0</v>
      </c>
      <c r="N58" s="21">
        <f t="shared" si="6"/>
        <v>0</v>
      </c>
      <c r="O58" s="21">
        <f t="shared" si="6"/>
        <v>0</v>
      </c>
      <c r="P58" s="21">
        <f t="shared" si="6"/>
        <v>0</v>
      </c>
      <c r="Q58" s="21">
        <f t="shared" si="6"/>
        <v>0</v>
      </c>
      <c r="R58" s="21">
        <f t="shared" si="6"/>
        <v>0</v>
      </c>
      <c r="S58" s="21">
        <f t="shared" si="6"/>
        <v>0</v>
      </c>
      <c r="T58" s="21">
        <f t="shared" si="6"/>
        <v>0</v>
      </c>
      <c r="U58" s="21">
        <f t="shared" si="6"/>
        <v>0</v>
      </c>
      <c r="V58" s="21">
        <f t="shared" si="6"/>
        <v>0</v>
      </c>
      <c r="W58" s="21">
        <f t="shared" si="6"/>
        <v>0</v>
      </c>
      <c r="X58" s="21">
        <f t="shared" si="6"/>
        <v>0</v>
      </c>
      <c r="Y58" s="21">
        <f t="shared" si="6"/>
        <v>0</v>
      </c>
      <c r="Z58" s="21">
        <f t="shared" si="6"/>
        <v>0</v>
      </c>
      <c r="AA58" s="21">
        <f t="shared" si="6"/>
        <v>0</v>
      </c>
      <c r="AB58" s="21">
        <f t="shared" si="6"/>
        <v>0</v>
      </c>
      <c r="AC58" s="21">
        <f t="shared" si="6"/>
        <v>0</v>
      </c>
      <c r="AD58" s="21">
        <f t="shared" si="6"/>
        <v>0</v>
      </c>
      <c r="AE58" s="21">
        <f t="shared" si="6"/>
        <v>0</v>
      </c>
      <c r="AF58" s="21">
        <f t="shared" si="6"/>
        <v>0</v>
      </c>
      <c r="AG58" s="21">
        <f t="shared" si="6"/>
        <v>0</v>
      </c>
      <c r="AH58" s="21">
        <f t="shared" si="6"/>
        <v>0</v>
      </c>
      <c r="AI58" s="21">
        <f t="shared" si="6"/>
        <v>0</v>
      </c>
      <c r="AJ58" s="21">
        <f t="shared" si="6"/>
        <v>0</v>
      </c>
      <c r="AK58" s="21">
        <f t="shared" si="6"/>
        <v>0</v>
      </c>
      <c r="AL58" s="21">
        <f t="shared" si="6"/>
        <v>0</v>
      </c>
      <c r="AM58" s="21">
        <f t="shared" si="6"/>
        <v>0</v>
      </c>
      <c r="AN58" s="21">
        <f t="shared" si="6"/>
        <v>0</v>
      </c>
      <c r="AO58" s="21">
        <f t="shared" si="6"/>
        <v>0</v>
      </c>
      <c r="AP58" s="21">
        <f t="shared" si="6"/>
        <v>0</v>
      </c>
      <c r="AQ58" s="21">
        <f t="shared" si="6"/>
        <v>0</v>
      </c>
      <c r="AR58" s="21">
        <f t="shared" si="6"/>
        <v>0</v>
      </c>
      <c r="AS58" s="21">
        <f t="shared" si="6"/>
        <v>0</v>
      </c>
      <c r="AT58" s="21">
        <f t="shared" si="6"/>
        <v>0</v>
      </c>
      <c r="AU58" s="21">
        <f t="shared" si="6"/>
        <v>0</v>
      </c>
      <c r="AV58" s="21">
        <f t="shared" si="6"/>
        <v>0</v>
      </c>
      <c r="AW58" s="21">
        <f t="shared" si="6"/>
        <v>0</v>
      </c>
      <c r="AX58" s="21">
        <f t="shared" si="6"/>
        <v>0</v>
      </c>
      <c r="AY58" s="21">
        <f t="shared" si="6"/>
        <v>0</v>
      </c>
      <c r="AZ58" s="21">
        <f t="shared" si="6"/>
        <v>0</v>
      </c>
      <c r="BA58" s="21">
        <f t="shared" si="6"/>
        <v>0</v>
      </c>
      <c r="BB58" s="21">
        <f t="shared" si="6"/>
        <v>0</v>
      </c>
      <c r="BC58" s="21">
        <f t="shared" si="6"/>
        <v>0</v>
      </c>
      <c r="BD58" s="21">
        <f t="shared" si="6"/>
        <v>0</v>
      </c>
      <c r="BE58" s="21">
        <f t="shared" si="6"/>
        <v>0</v>
      </c>
      <c r="BF58" s="21">
        <f t="shared" si="6"/>
        <v>0</v>
      </c>
      <c r="BG58" s="21">
        <f t="shared" si="6"/>
        <v>0</v>
      </c>
      <c r="BH58" s="21">
        <f t="shared" si="6"/>
        <v>0</v>
      </c>
      <c r="BI58" s="21">
        <f t="shared" si="6"/>
        <v>0</v>
      </c>
      <c r="BJ58" s="21">
        <f t="shared" si="6"/>
        <v>0</v>
      </c>
      <c r="BK58" s="21">
        <f t="shared" si="6"/>
        <v>0</v>
      </c>
      <c r="BL58" s="21">
        <f t="shared" si="6"/>
        <v>0</v>
      </c>
      <c r="BM58" s="21">
        <f t="shared" si="6"/>
        <v>0</v>
      </c>
      <c r="BN58" s="21">
        <f t="shared" ref="BN58:CG58" si="7">BN46</f>
        <v>0</v>
      </c>
      <c r="BO58" s="21">
        <f t="shared" si="7"/>
        <v>0</v>
      </c>
      <c r="BP58" s="21">
        <f t="shared" si="7"/>
        <v>0</v>
      </c>
      <c r="BQ58" s="21">
        <f t="shared" si="7"/>
        <v>0</v>
      </c>
      <c r="BR58" s="21">
        <f t="shared" si="7"/>
        <v>0</v>
      </c>
      <c r="BS58" s="21">
        <f t="shared" si="7"/>
        <v>0</v>
      </c>
      <c r="BT58" s="21">
        <f t="shared" si="7"/>
        <v>0</v>
      </c>
      <c r="BU58" s="21">
        <f t="shared" si="7"/>
        <v>0</v>
      </c>
      <c r="BV58" s="21">
        <f t="shared" si="7"/>
        <v>0</v>
      </c>
      <c r="BW58" s="21">
        <f t="shared" si="7"/>
        <v>0</v>
      </c>
      <c r="BX58" s="21">
        <f t="shared" si="7"/>
        <v>0</v>
      </c>
      <c r="BY58" s="21">
        <f t="shared" si="7"/>
        <v>0</v>
      </c>
      <c r="BZ58" s="21">
        <f t="shared" si="7"/>
        <v>0</v>
      </c>
      <c r="CA58" s="21">
        <f t="shared" si="7"/>
        <v>0</v>
      </c>
      <c r="CB58" s="21">
        <f t="shared" si="7"/>
        <v>0</v>
      </c>
      <c r="CC58" s="21">
        <f t="shared" si="7"/>
        <v>0</v>
      </c>
      <c r="CD58" s="21">
        <f t="shared" si="7"/>
        <v>0</v>
      </c>
      <c r="CE58" s="21">
        <f t="shared" si="7"/>
        <v>0</v>
      </c>
      <c r="CF58" s="21">
        <f t="shared" si="7"/>
        <v>0</v>
      </c>
      <c r="CG58" s="21">
        <f t="shared" si="7"/>
        <v>0</v>
      </c>
    </row>
    <row r="59" spans="1:85" x14ac:dyDescent="0.2">
      <c r="A59" s="15" t="s">
        <v>162</v>
      </c>
      <c r="B59" s="22">
        <f t="shared" ref="B59:BM59" si="8">B5</f>
        <v>0.79400000000000004</v>
      </c>
      <c r="C59" s="22">
        <f t="shared" si="8"/>
        <v>0.66700000000000004</v>
      </c>
      <c r="D59" s="22">
        <f t="shared" si="8"/>
        <v>0</v>
      </c>
      <c r="E59" s="22">
        <f t="shared" si="8"/>
        <v>1.085</v>
      </c>
      <c r="F59" s="22">
        <f t="shared" si="8"/>
        <v>0.32400000000000001</v>
      </c>
      <c r="G59" s="22">
        <f t="shared" si="8"/>
        <v>62.976999999999997</v>
      </c>
      <c r="H59" s="22">
        <f t="shared" si="8"/>
        <v>58.292000000000002</v>
      </c>
      <c r="I59" s="22">
        <f t="shared" si="8"/>
        <v>41.917999999999999</v>
      </c>
      <c r="J59" s="22">
        <f t="shared" si="8"/>
        <v>44.256999999999998</v>
      </c>
      <c r="K59" s="22">
        <f t="shared" si="8"/>
        <v>70.655000000000001</v>
      </c>
      <c r="L59" s="22">
        <f t="shared" si="8"/>
        <v>57.201999999999998</v>
      </c>
      <c r="M59" s="22">
        <f t="shared" si="8"/>
        <v>25.675999999999998</v>
      </c>
      <c r="N59" s="22">
        <f t="shared" si="8"/>
        <v>14.473000000000001</v>
      </c>
      <c r="O59" s="22">
        <f t="shared" si="8"/>
        <v>40.588000000000001</v>
      </c>
      <c r="P59" s="22">
        <f t="shared" si="8"/>
        <v>17.591000000000001</v>
      </c>
      <c r="Q59" s="22">
        <f t="shared" si="8"/>
        <v>13.324999999999999</v>
      </c>
      <c r="R59" s="22">
        <f t="shared" si="8"/>
        <v>40.152000000000001</v>
      </c>
      <c r="S59" s="22">
        <f t="shared" si="8"/>
        <v>102.042</v>
      </c>
      <c r="T59" s="22">
        <f t="shared" si="8"/>
        <v>65.572000000000003</v>
      </c>
      <c r="U59" s="22">
        <f t="shared" si="8"/>
        <v>79.542000000000002</v>
      </c>
      <c r="V59" s="22">
        <f t="shared" si="8"/>
        <v>93.376000000000005</v>
      </c>
      <c r="W59" s="22">
        <f t="shared" si="8"/>
        <v>187.297</v>
      </c>
      <c r="X59" s="22">
        <f t="shared" si="8"/>
        <v>165.96199999999999</v>
      </c>
      <c r="Y59" s="22">
        <f t="shared" si="8"/>
        <v>156.089</v>
      </c>
      <c r="Z59" s="22">
        <f t="shared" si="8"/>
        <v>133.93600000000001</v>
      </c>
      <c r="AA59" s="22">
        <f t="shared" si="8"/>
        <v>203.87</v>
      </c>
      <c r="AB59" s="22">
        <f t="shared" si="8"/>
        <v>110.84399999999999</v>
      </c>
      <c r="AC59" s="22">
        <f t="shared" si="8"/>
        <v>119.684</v>
      </c>
      <c r="AD59" s="22">
        <f t="shared" si="8"/>
        <v>67.858999999999995</v>
      </c>
      <c r="AE59" s="22">
        <f t="shared" si="8"/>
        <v>175.38399999999999</v>
      </c>
      <c r="AF59" s="22">
        <f t="shared" si="8"/>
        <v>107.05200000000001</v>
      </c>
      <c r="AG59" s="22">
        <f t="shared" si="8"/>
        <v>142.928</v>
      </c>
      <c r="AH59" s="22">
        <f t="shared" si="8"/>
        <v>157.047</v>
      </c>
      <c r="AI59" s="22">
        <f t="shared" si="8"/>
        <v>341.84100000000001</v>
      </c>
      <c r="AJ59" s="22">
        <f t="shared" si="8"/>
        <v>255.72200000000001</v>
      </c>
      <c r="AK59" s="22">
        <f t="shared" si="8"/>
        <v>223.84200000000001</v>
      </c>
      <c r="AL59" s="22">
        <f t="shared" si="8"/>
        <v>186.37700000000001</v>
      </c>
      <c r="AM59" s="22">
        <f t="shared" si="8"/>
        <v>347.48899999999998</v>
      </c>
      <c r="AN59" s="22">
        <f t="shared" si="8"/>
        <v>179.92599999999999</v>
      </c>
      <c r="AO59" s="22">
        <f t="shared" si="8"/>
        <v>300.43400000000003</v>
      </c>
      <c r="AP59" s="22">
        <f t="shared" si="8"/>
        <v>249.46899999999999</v>
      </c>
      <c r="AQ59" s="22">
        <f t="shared" si="8"/>
        <v>593.17499999999995</v>
      </c>
      <c r="AR59" s="22">
        <f t="shared" si="8"/>
        <v>232.04</v>
      </c>
      <c r="AS59" s="22">
        <f t="shared" si="8"/>
        <v>171.23599999999999</v>
      </c>
      <c r="AT59" s="22">
        <f t="shared" si="8"/>
        <v>159.398</v>
      </c>
      <c r="AU59" s="22">
        <f t="shared" si="8"/>
        <v>129.852</v>
      </c>
      <c r="AV59" s="22">
        <f t="shared" si="8"/>
        <v>157.001</v>
      </c>
      <c r="AW59" s="22">
        <f t="shared" si="8"/>
        <v>121.21599999999999</v>
      </c>
      <c r="AX59" s="22">
        <f t="shared" si="8"/>
        <v>179.95400000000001</v>
      </c>
      <c r="AY59" s="22">
        <f t="shared" si="8"/>
        <v>250.47</v>
      </c>
      <c r="AZ59" s="22">
        <f t="shared" si="8"/>
        <v>172.12799999999999</v>
      </c>
      <c r="BA59" s="22">
        <f t="shared" si="8"/>
        <v>165.685</v>
      </c>
      <c r="BB59" s="22">
        <f t="shared" si="8"/>
        <v>258.00200000000001</v>
      </c>
      <c r="BC59" s="22">
        <f t="shared" si="8"/>
        <v>312.483</v>
      </c>
      <c r="BD59" s="22">
        <f t="shared" si="8"/>
        <v>283.64400000000001</v>
      </c>
      <c r="BE59" s="22">
        <f t="shared" si="8"/>
        <v>196.87899999999999</v>
      </c>
      <c r="BF59" s="22">
        <f t="shared" si="8"/>
        <v>168.68199999999999</v>
      </c>
      <c r="BG59" s="22">
        <f t="shared" si="8"/>
        <v>557.40300000000002</v>
      </c>
      <c r="BH59" s="22">
        <f t="shared" si="8"/>
        <v>288.726</v>
      </c>
      <c r="BI59" s="22">
        <f t="shared" si="8"/>
        <v>455.726</v>
      </c>
      <c r="BJ59" s="22">
        <f t="shared" si="8"/>
        <v>416.60300000000001</v>
      </c>
      <c r="BK59" s="22">
        <f t="shared" si="8"/>
        <v>788.072</v>
      </c>
      <c r="BL59" s="22">
        <f t="shared" si="8"/>
        <v>959.31799999999998</v>
      </c>
      <c r="BM59" s="22">
        <f t="shared" si="8"/>
        <v>1079.4090000000001</v>
      </c>
      <c r="BN59" s="22">
        <f t="shared" ref="BN59:CG59" si="9">BN5</f>
        <v>865.60900000000004</v>
      </c>
      <c r="BO59" s="22">
        <f t="shared" si="9"/>
        <v>1517.3610000000001</v>
      </c>
      <c r="BP59" s="22">
        <f t="shared" si="9"/>
        <v>1348.7370000000001</v>
      </c>
      <c r="BQ59" s="22">
        <f t="shared" si="9"/>
        <v>1349.7929999999999</v>
      </c>
      <c r="BR59" s="22">
        <f t="shared" si="9"/>
        <v>1253.7059999999999</v>
      </c>
      <c r="BS59" s="22">
        <f t="shared" si="9"/>
        <v>1669.453</v>
      </c>
      <c r="BT59" s="22">
        <f t="shared" si="9"/>
        <v>1009.139</v>
      </c>
      <c r="BU59" s="22">
        <f t="shared" si="9"/>
        <v>1049.413</v>
      </c>
      <c r="BV59" s="22">
        <f t="shared" si="9"/>
        <v>853.65200000000004</v>
      </c>
      <c r="BW59" s="22">
        <f t="shared" si="9"/>
        <v>849.54600000000005</v>
      </c>
      <c r="BX59" s="22">
        <f t="shared" si="9"/>
        <v>710.92899999999997</v>
      </c>
      <c r="BY59" s="22">
        <f t="shared" si="9"/>
        <v>703.59100000000001</v>
      </c>
      <c r="BZ59" s="22">
        <f t="shared" si="9"/>
        <v>655.86599999999999</v>
      </c>
      <c r="CA59" s="22">
        <f t="shared" si="9"/>
        <v>1040.0899999999999</v>
      </c>
      <c r="CB59" s="22">
        <f t="shared" si="9"/>
        <v>858.69100000000003</v>
      </c>
      <c r="CC59" s="22">
        <f t="shared" si="9"/>
        <v>884.55200000000002</v>
      </c>
      <c r="CD59" s="22">
        <f t="shared" si="9"/>
        <v>530.70100000000002</v>
      </c>
      <c r="CE59" s="22">
        <f t="shared" si="9"/>
        <v>726.87699999999995</v>
      </c>
      <c r="CF59" s="22">
        <f t="shared" si="9"/>
        <v>0</v>
      </c>
      <c r="CG59" s="22">
        <f t="shared" si="9"/>
        <v>0</v>
      </c>
    </row>
    <row r="60" spans="1:85" x14ac:dyDescent="0.2">
      <c r="A60" s="15" t="s">
        <v>163</v>
      </c>
      <c r="B60" s="15">
        <f t="shared" ref="B60:BM60" si="10">SUM(B55:B58)-B59</f>
        <v>2.0329999999999999</v>
      </c>
      <c r="C60" s="15">
        <f t="shared" si="10"/>
        <v>32.486000000000004</v>
      </c>
      <c r="D60" s="15">
        <f t="shared" si="10"/>
        <v>0</v>
      </c>
      <c r="E60" s="15">
        <f t="shared" si="10"/>
        <v>65.285000000000011</v>
      </c>
      <c r="F60" s="15">
        <f t="shared" si="10"/>
        <v>89.968000000000004</v>
      </c>
      <c r="G60" s="15">
        <f t="shared" si="10"/>
        <v>96.244</v>
      </c>
      <c r="H60" s="15">
        <f t="shared" si="10"/>
        <v>110.85799999999998</v>
      </c>
      <c r="I60" s="15">
        <f t="shared" si="10"/>
        <v>134.01599999999999</v>
      </c>
      <c r="J60" s="15">
        <f t="shared" si="10"/>
        <v>159.375</v>
      </c>
      <c r="K60" s="15">
        <f t="shared" si="10"/>
        <v>149.99</v>
      </c>
      <c r="L60" s="15">
        <f t="shared" si="10"/>
        <v>175.851</v>
      </c>
      <c r="M60" s="15">
        <f t="shared" si="10"/>
        <v>215.101</v>
      </c>
      <c r="N60" s="15">
        <f t="shared" si="10"/>
        <v>260.92099999999999</v>
      </c>
      <c r="O60" s="15">
        <f t="shared" si="10"/>
        <v>253.76399999999998</v>
      </c>
      <c r="P60" s="15">
        <f t="shared" si="10"/>
        <v>287.029</v>
      </c>
      <c r="Q60" s="15">
        <f t="shared" si="10"/>
        <v>307.101</v>
      </c>
      <c r="R60" s="15">
        <f t="shared" si="10"/>
        <v>317.18699999999995</v>
      </c>
      <c r="S60" s="15">
        <f t="shared" si="10"/>
        <v>274.28499999999997</v>
      </c>
      <c r="T60" s="15">
        <f t="shared" si="10"/>
        <v>291.53999999999996</v>
      </c>
      <c r="U60" s="15">
        <f t="shared" si="10"/>
        <v>288.22900000000004</v>
      </c>
      <c r="V60" s="15">
        <f t="shared" si="10"/>
        <v>302.25800000000004</v>
      </c>
      <c r="W60" s="15">
        <f t="shared" si="10"/>
        <v>232.82599999999999</v>
      </c>
      <c r="X60" s="15">
        <f t="shared" si="10"/>
        <v>264.75</v>
      </c>
      <c r="Y60" s="15">
        <f t="shared" si="10"/>
        <v>282.60599999999999</v>
      </c>
      <c r="Z60" s="15">
        <f t="shared" si="10"/>
        <v>345.99800000000005</v>
      </c>
      <c r="AA60" s="15">
        <f t="shared" si="10"/>
        <v>309.03800000000001</v>
      </c>
      <c r="AB60" s="15">
        <f t="shared" si="10"/>
        <v>427.97499999999997</v>
      </c>
      <c r="AC60" s="15">
        <f t="shared" si="10"/>
        <v>455.63900000000001</v>
      </c>
      <c r="AD60" s="15">
        <f t="shared" si="10"/>
        <v>633.72200000000009</v>
      </c>
      <c r="AE60" s="15">
        <f t="shared" si="10"/>
        <v>538.77199999999993</v>
      </c>
      <c r="AF60" s="15">
        <f t="shared" si="10"/>
        <v>642.81700000000001</v>
      </c>
      <c r="AG60" s="15">
        <f t="shared" si="10"/>
        <v>620.09100000000001</v>
      </c>
      <c r="AH60" s="15">
        <f t="shared" si="10"/>
        <v>673.56700000000001</v>
      </c>
      <c r="AI60" s="15">
        <f t="shared" si="10"/>
        <v>536.96999999999991</v>
      </c>
      <c r="AJ60" s="15">
        <f t="shared" si="10"/>
        <v>647.88100000000009</v>
      </c>
      <c r="AK60" s="15">
        <f t="shared" si="10"/>
        <v>708.66399999999999</v>
      </c>
      <c r="AL60" s="15">
        <f t="shared" si="10"/>
        <v>834.26</v>
      </c>
      <c r="AM60" s="15">
        <f t="shared" si="10"/>
        <v>858.78800000000001</v>
      </c>
      <c r="AN60" s="15">
        <f t="shared" si="10"/>
        <v>1080.309</v>
      </c>
      <c r="AO60" s="15">
        <f t="shared" si="10"/>
        <v>1036.9620000000002</v>
      </c>
      <c r="AP60" s="15">
        <f t="shared" si="10"/>
        <v>1196.3200000000002</v>
      </c>
      <c r="AQ60" s="15">
        <f t="shared" si="10"/>
        <v>1041.326</v>
      </c>
      <c r="AR60" s="15">
        <f t="shared" si="10"/>
        <v>1829.3330000000001</v>
      </c>
      <c r="AS60" s="15">
        <f t="shared" si="10"/>
        <v>1960.0840000000003</v>
      </c>
      <c r="AT60" s="15">
        <f t="shared" si="10"/>
        <v>2280.5299999999997</v>
      </c>
      <c r="AU60" s="15">
        <f t="shared" si="10"/>
        <v>2204.44</v>
      </c>
      <c r="AV60" s="15">
        <f t="shared" si="10"/>
        <v>2518.8409999999999</v>
      </c>
      <c r="AW60" s="15">
        <f t="shared" si="10"/>
        <v>2665.248</v>
      </c>
      <c r="AX60" s="15">
        <f t="shared" si="10"/>
        <v>2816.9679999999998</v>
      </c>
      <c r="AY60" s="15">
        <f t="shared" si="10"/>
        <v>2597.8180000000002</v>
      </c>
      <c r="AZ60" s="15">
        <f t="shared" si="10"/>
        <v>2708.9569999999999</v>
      </c>
      <c r="BA60" s="15">
        <f t="shared" si="10"/>
        <v>2812.8029999999999</v>
      </c>
      <c r="BB60" s="15">
        <f t="shared" si="10"/>
        <v>2911.076</v>
      </c>
      <c r="BC60" s="15">
        <f t="shared" si="10"/>
        <v>2623.2049999999999</v>
      </c>
      <c r="BD60" s="15">
        <f t="shared" si="10"/>
        <v>2654.7929999999997</v>
      </c>
      <c r="BE60" s="15">
        <f t="shared" si="10"/>
        <v>2506.4030000000002</v>
      </c>
      <c r="BF60" s="15">
        <f t="shared" si="10"/>
        <v>2640.6940000000004</v>
      </c>
      <c r="BG60" s="15">
        <f t="shared" si="10"/>
        <v>2188.3019999999997</v>
      </c>
      <c r="BH60" s="15">
        <f t="shared" si="10"/>
        <v>2946.1249999999995</v>
      </c>
      <c r="BI60" s="15">
        <f t="shared" si="10"/>
        <v>2785.6089999999999</v>
      </c>
      <c r="BJ60" s="15">
        <f t="shared" si="10"/>
        <v>2917.5480000000002</v>
      </c>
      <c r="BK60" s="15">
        <f t="shared" si="10"/>
        <v>2535.337</v>
      </c>
      <c r="BL60" s="15">
        <f t="shared" si="10"/>
        <v>2697.8969999999999</v>
      </c>
      <c r="BM60" s="15">
        <f t="shared" si="10"/>
        <v>2474.4189999999999</v>
      </c>
      <c r="BN60" s="15">
        <f t="shared" ref="BN60:CG60" si="11">SUM(BN55:BN58)-BN59</f>
        <v>2474.875</v>
      </c>
      <c r="BO60" s="15">
        <f t="shared" si="11"/>
        <v>2001.6019999999996</v>
      </c>
      <c r="BP60" s="15">
        <f t="shared" si="11"/>
        <v>2232.7049999999999</v>
      </c>
      <c r="BQ60" s="15">
        <f t="shared" si="11"/>
        <v>2059.0780000000004</v>
      </c>
      <c r="BR60" s="15">
        <f t="shared" si="11"/>
        <v>2115.0230000000001</v>
      </c>
      <c r="BS60" s="15">
        <f t="shared" si="11"/>
        <v>1785.183</v>
      </c>
      <c r="BT60" s="15">
        <f t="shared" si="11"/>
        <v>2061.0839999999998</v>
      </c>
      <c r="BU60" s="15">
        <f t="shared" si="11"/>
        <v>2003.3290000000002</v>
      </c>
      <c r="BV60" s="15">
        <f t="shared" si="11"/>
        <v>2341.09</v>
      </c>
      <c r="BW60" s="15">
        <f t="shared" si="11"/>
        <v>2364.2910000000002</v>
      </c>
      <c r="BX60" s="15">
        <f t="shared" si="11"/>
        <v>2635.4089999999997</v>
      </c>
      <c r="BY60" s="15">
        <f t="shared" si="11"/>
        <v>2653.9659999999999</v>
      </c>
      <c r="BZ60" s="15">
        <f t="shared" si="11"/>
        <v>2767.0010000000002</v>
      </c>
      <c r="CA60" s="15">
        <f t="shared" si="11"/>
        <v>2463.1890000000003</v>
      </c>
      <c r="CB60" s="15">
        <f t="shared" si="11"/>
        <v>2598.0519999999997</v>
      </c>
      <c r="CC60" s="15">
        <f t="shared" si="11"/>
        <v>2139.8200000000002</v>
      </c>
      <c r="CD60" s="15">
        <f t="shared" si="11"/>
        <v>2650.5889999999999</v>
      </c>
      <c r="CE60" s="15">
        <f t="shared" si="11"/>
        <v>2435.0540000000001</v>
      </c>
      <c r="CF60" s="15">
        <f t="shared" si="11"/>
        <v>0</v>
      </c>
      <c r="CG60" s="15">
        <f t="shared" si="11"/>
        <v>0</v>
      </c>
    </row>
    <row r="61" spans="1:85" x14ac:dyDescent="0.2">
      <c r="A61" s="23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</row>
    <row r="62" spans="1:85" x14ac:dyDescent="0.2">
      <c r="A62" s="23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</row>
    <row r="63" spans="1:85" x14ac:dyDescent="0.2">
      <c r="A63" s="13" t="s">
        <v>164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</row>
    <row r="64" spans="1:85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x14ac:dyDescent="0.2">
      <c r="A65" s="15"/>
      <c r="B65" s="16" t="s">
        <v>354</v>
      </c>
      <c r="C65" s="16" t="s">
        <v>272</v>
      </c>
      <c r="D65" s="16" t="s">
        <v>273</v>
      </c>
      <c r="E65" s="16" t="s">
        <v>275</v>
      </c>
      <c r="F65" s="16" t="s">
        <v>277</v>
      </c>
      <c r="G65" s="16" t="s">
        <v>281</v>
      </c>
      <c r="H65" s="16" t="s">
        <v>285</v>
      </c>
      <c r="I65" s="16" t="s">
        <v>289</v>
      </c>
      <c r="J65" s="16" t="s">
        <v>293</v>
      </c>
      <c r="K65" s="16" t="s">
        <v>297</v>
      </c>
      <c r="L65" s="16" t="s">
        <v>301</v>
      </c>
      <c r="M65" s="16" t="s">
        <v>305</v>
      </c>
      <c r="N65" s="16" t="s">
        <v>309</v>
      </c>
      <c r="O65" s="16" t="s">
        <v>313</v>
      </c>
      <c r="P65" s="16" t="s">
        <v>317</v>
      </c>
      <c r="Q65" s="16" t="s">
        <v>321</v>
      </c>
      <c r="R65" s="16" t="s">
        <v>325</v>
      </c>
      <c r="S65" s="16" t="s">
        <v>329</v>
      </c>
      <c r="T65" s="16" t="s">
        <v>333</v>
      </c>
      <c r="U65" s="16" t="s">
        <v>337</v>
      </c>
      <c r="V65" s="16" t="s">
        <v>341</v>
      </c>
      <c r="W65" s="16" t="s">
        <v>342</v>
      </c>
      <c r="X65" s="16" t="s">
        <v>346</v>
      </c>
      <c r="Y65" s="16" t="s">
        <v>350</v>
      </c>
      <c r="Z65" s="16" t="s">
        <v>166</v>
      </c>
      <c r="AA65" s="15"/>
    </row>
    <row r="66" spans="1:27" x14ac:dyDescent="0.2">
      <c r="A66" s="15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5"/>
    </row>
    <row r="67" spans="1:27" x14ac:dyDescent="0.2">
      <c r="A67" s="15" t="s">
        <v>167</v>
      </c>
      <c r="B67" s="15">
        <v>19.731999999999999</v>
      </c>
      <c r="C67" s="15">
        <v>49.55</v>
      </c>
      <c r="D67" s="15">
        <v>115.419</v>
      </c>
      <c r="E67" s="15">
        <v>205.18100000000001</v>
      </c>
      <c r="F67" s="15">
        <v>281.053</v>
      </c>
      <c r="G67" s="15">
        <v>430.68900000000002</v>
      </c>
      <c r="H67" s="15">
        <v>606.56100000000004</v>
      </c>
      <c r="I67" s="15">
        <v>725.24400000000003</v>
      </c>
      <c r="J67" s="15">
        <v>856.41099999999994</v>
      </c>
      <c r="K67" s="15">
        <v>1063.9269999999999</v>
      </c>
      <c r="L67" s="15">
        <v>1472.684</v>
      </c>
      <c r="M67" s="15">
        <v>1834.921</v>
      </c>
      <c r="N67" s="15">
        <v>2332.0509999999999</v>
      </c>
      <c r="O67" s="15">
        <v>3084.37</v>
      </c>
      <c r="P67" s="15">
        <v>3963.3130000000001</v>
      </c>
      <c r="Q67" s="15">
        <v>4833.3379999999997</v>
      </c>
      <c r="R67" s="15">
        <v>4989.2439999999997</v>
      </c>
      <c r="S67" s="15">
        <v>5193.1850000000004</v>
      </c>
      <c r="T67" s="15">
        <v>5267.1319999999996</v>
      </c>
      <c r="U67" s="15">
        <v>4474.6670000000004</v>
      </c>
      <c r="V67" s="15">
        <v>5683.4660000000003</v>
      </c>
      <c r="W67" s="15"/>
      <c r="X67" s="15">
        <v>5903.165</v>
      </c>
      <c r="Y67" s="15">
        <v>5701.8789999999999</v>
      </c>
      <c r="Z67" s="15">
        <v>5315.924</v>
      </c>
      <c r="AA67" s="15"/>
    </row>
    <row r="68" spans="1:27" x14ac:dyDescent="0.2">
      <c r="A68" s="15" t="s">
        <v>168</v>
      </c>
      <c r="B68" s="19">
        <v>9.3480000000000008</v>
      </c>
      <c r="C68" s="19">
        <v>26.329000000000001</v>
      </c>
      <c r="D68" s="19">
        <v>64.757000000000005</v>
      </c>
      <c r="E68" s="19">
        <v>109.748</v>
      </c>
      <c r="F68" s="19">
        <v>145.203</v>
      </c>
      <c r="G68" s="19">
        <v>215.089</v>
      </c>
      <c r="H68" s="19">
        <v>301.517</v>
      </c>
      <c r="I68" s="19">
        <v>370.29599999999999</v>
      </c>
      <c r="J68" s="19">
        <v>446.286</v>
      </c>
      <c r="K68" s="19">
        <v>533.41999999999996</v>
      </c>
      <c r="L68" s="19">
        <v>759.84799999999996</v>
      </c>
      <c r="M68" s="19">
        <v>955.62400000000002</v>
      </c>
      <c r="N68" s="19">
        <v>1195.3810000000001</v>
      </c>
      <c r="O68" s="19">
        <v>1572.164</v>
      </c>
      <c r="P68" s="19">
        <v>2057.7660000000001</v>
      </c>
      <c r="Q68" s="19">
        <v>2584.7240000000002</v>
      </c>
      <c r="R68" s="19">
        <v>2737.83</v>
      </c>
      <c r="S68" s="19">
        <v>2852.7139999999999</v>
      </c>
      <c r="T68" s="19">
        <v>2796.5990000000002</v>
      </c>
      <c r="U68" s="19">
        <v>2314.5720000000001</v>
      </c>
      <c r="V68" s="19">
        <v>2821.9670000000001</v>
      </c>
      <c r="W68" s="19"/>
      <c r="X68" s="19">
        <v>3259.3339999999998</v>
      </c>
      <c r="Y68" s="19">
        <v>3071.6260000000002</v>
      </c>
      <c r="Z68" s="19">
        <v>2792.366</v>
      </c>
      <c r="AA68" s="15"/>
    </row>
    <row r="69" spans="1:27" x14ac:dyDescent="0.2">
      <c r="A69" s="15" t="s">
        <v>169</v>
      </c>
      <c r="B69" s="15">
        <v>10.384</v>
      </c>
      <c r="C69" s="15">
        <v>23.221</v>
      </c>
      <c r="D69" s="15">
        <v>50.661999999999999</v>
      </c>
      <c r="E69" s="15">
        <v>95.433000000000007</v>
      </c>
      <c r="F69" s="15">
        <v>135.85</v>
      </c>
      <c r="G69" s="15">
        <v>215.6</v>
      </c>
      <c r="H69" s="15">
        <v>305.04399999999998</v>
      </c>
      <c r="I69" s="15">
        <v>354.94799999999998</v>
      </c>
      <c r="J69" s="15">
        <v>410.125</v>
      </c>
      <c r="K69" s="15">
        <v>530.50699999999995</v>
      </c>
      <c r="L69" s="15">
        <v>712.83600000000001</v>
      </c>
      <c r="M69" s="15">
        <v>879.29700000000003</v>
      </c>
      <c r="N69" s="15">
        <v>1136.67</v>
      </c>
      <c r="O69" s="15">
        <v>1512.2059999999999</v>
      </c>
      <c r="P69" s="15">
        <v>1905.547</v>
      </c>
      <c r="Q69" s="15">
        <v>2248.614</v>
      </c>
      <c r="R69" s="15">
        <v>2251.4140000000002</v>
      </c>
      <c r="S69" s="15">
        <v>2340.471</v>
      </c>
      <c r="T69" s="15">
        <v>2470.5329999999999</v>
      </c>
      <c r="U69" s="15">
        <v>2160.0949999999998</v>
      </c>
      <c r="V69" s="15">
        <v>2861.4989999999998</v>
      </c>
      <c r="W69" s="15"/>
      <c r="X69" s="15">
        <v>2643.8310000000001</v>
      </c>
      <c r="Y69" s="15">
        <v>2630.2530000000002</v>
      </c>
      <c r="Z69" s="15">
        <v>2523.558</v>
      </c>
      <c r="AA69" s="15"/>
    </row>
    <row r="70" spans="1:27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x14ac:dyDescent="0.2">
      <c r="A71" s="17" t="s">
        <v>170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x14ac:dyDescent="0.2">
      <c r="A72" s="15" t="s">
        <v>171</v>
      </c>
      <c r="B72" s="15">
        <v>7.0350000000000001</v>
      </c>
      <c r="C72" s="15">
        <v>18.908000000000001</v>
      </c>
      <c r="D72" s="15">
        <v>40.709000000000003</v>
      </c>
      <c r="E72" s="15">
        <v>70.052999999999997</v>
      </c>
      <c r="F72" s="15">
        <v>99.960999999999999</v>
      </c>
      <c r="G72" s="15">
        <v>158.32300000000001</v>
      </c>
      <c r="H72" s="15">
        <v>218.779</v>
      </c>
      <c r="I72" s="15">
        <v>278.02300000000002</v>
      </c>
      <c r="J72" s="15">
        <v>324.85199999999998</v>
      </c>
      <c r="K72" s="15">
        <v>418.15199999999999</v>
      </c>
      <c r="L72" s="15">
        <v>550.06899999999996</v>
      </c>
      <c r="M72" s="15">
        <v>670.60199999999998</v>
      </c>
      <c r="N72" s="15">
        <v>871.572</v>
      </c>
      <c r="O72" s="15">
        <v>1158.251</v>
      </c>
      <c r="P72" s="15">
        <v>1497</v>
      </c>
      <c r="Q72" s="15">
        <v>1831.143</v>
      </c>
      <c r="R72" s="15">
        <v>2099.5219999999999</v>
      </c>
      <c r="S72" s="15">
        <v>2182.3389999999999</v>
      </c>
      <c r="T72" s="15">
        <v>2233.7629999999999</v>
      </c>
      <c r="U72" s="15">
        <v>2171.9340000000002</v>
      </c>
      <c r="V72" s="15">
        <v>2334.6909999999998</v>
      </c>
      <c r="W72" s="15"/>
      <c r="X72" s="15">
        <v>2380.2449999999999</v>
      </c>
      <c r="Y72" s="15">
        <v>2400.502</v>
      </c>
      <c r="Z72" s="15">
        <v>2598.0079999999998</v>
      </c>
      <c r="AA72" s="15"/>
    </row>
    <row r="73" spans="1:27" x14ac:dyDescent="0.2">
      <c r="A73" s="15" t="s">
        <v>172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x14ac:dyDescent="0.2">
      <c r="A74" s="15" t="s">
        <v>173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x14ac:dyDescent="0.2">
      <c r="A75" s="15" t="s">
        <v>174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5"/>
    </row>
    <row r="76" spans="1:27" x14ac:dyDescent="0.2">
      <c r="A76" s="17" t="s">
        <v>175</v>
      </c>
      <c r="B76" s="15">
        <v>3.3490000000000002</v>
      </c>
      <c r="C76" s="15">
        <v>4.3129999999999997</v>
      </c>
      <c r="D76" s="15">
        <v>9.9529999999999994</v>
      </c>
      <c r="E76" s="15">
        <v>25.38</v>
      </c>
      <c r="F76" s="15">
        <v>35.889000000000003</v>
      </c>
      <c r="G76" s="15">
        <v>57.277000000000001</v>
      </c>
      <c r="H76" s="15">
        <v>86.265000000000001</v>
      </c>
      <c r="I76" s="15">
        <v>76.924999999999997</v>
      </c>
      <c r="J76" s="15">
        <v>85.272999999999996</v>
      </c>
      <c r="K76" s="15">
        <v>112.355</v>
      </c>
      <c r="L76" s="15">
        <v>162.767</v>
      </c>
      <c r="M76" s="15">
        <v>208.69499999999999</v>
      </c>
      <c r="N76" s="15">
        <v>265.09800000000001</v>
      </c>
      <c r="O76" s="15">
        <v>353.95499999999998</v>
      </c>
      <c r="P76" s="15">
        <v>408.54700000000003</v>
      </c>
      <c r="Q76" s="15">
        <v>417.471</v>
      </c>
      <c r="R76" s="15">
        <v>151.892</v>
      </c>
      <c r="S76" s="15">
        <v>158.13200000000001</v>
      </c>
      <c r="T76" s="15">
        <v>236.77</v>
      </c>
      <c r="U76" s="15">
        <v>-11.839</v>
      </c>
      <c r="V76" s="15">
        <v>526.80799999999999</v>
      </c>
      <c r="W76" s="15"/>
      <c r="X76" s="15">
        <v>263.58600000000001</v>
      </c>
      <c r="Y76" s="15">
        <v>229.751</v>
      </c>
      <c r="Z76" s="15">
        <v>-74.45</v>
      </c>
      <c r="AA76" s="15"/>
    </row>
    <row r="77" spans="1:27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x14ac:dyDescent="0.2">
      <c r="A78" s="15" t="s">
        <v>176</v>
      </c>
      <c r="B78" s="15"/>
      <c r="C78" s="15"/>
      <c r="D78" s="15"/>
      <c r="E78" s="15"/>
      <c r="F78" s="15"/>
      <c r="G78" s="15"/>
      <c r="H78" s="15">
        <v>0.749</v>
      </c>
      <c r="I78" s="15">
        <v>-0.85</v>
      </c>
      <c r="J78" s="15">
        <v>-2.3439999999999999</v>
      </c>
      <c r="K78" s="15">
        <v>-2.258</v>
      </c>
      <c r="L78" s="15">
        <v>-3.8410000000000002</v>
      </c>
      <c r="M78" s="15">
        <v>-5.1829999999999998</v>
      </c>
      <c r="N78" s="15">
        <v>-2.9329999999999998</v>
      </c>
      <c r="O78" s="15">
        <v>-5.335</v>
      </c>
      <c r="P78" s="15">
        <v>-14.628</v>
      </c>
      <c r="Q78" s="15">
        <v>-26.434000000000001</v>
      </c>
      <c r="R78" s="15">
        <v>-34.537999999999997</v>
      </c>
      <c r="S78" s="15">
        <v>-33.567999999999998</v>
      </c>
      <c r="T78" s="15">
        <v>-21.24</v>
      </c>
      <c r="U78" s="15">
        <v>-47.259</v>
      </c>
      <c r="V78" s="15">
        <v>-44.3</v>
      </c>
      <c r="W78" s="15"/>
      <c r="X78" s="15">
        <v>-12.826000000000001</v>
      </c>
      <c r="Y78" s="15">
        <v>0.26800000000000002</v>
      </c>
      <c r="Z78" s="15">
        <v>-0.316</v>
      </c>
      <c r="AA78" s="15"/>
    </row>
    <row r="79" spans="1:27" x14ac:dyDescent="0.2">
      <c r="A79" s="15" t="s">
        <v>177</v>
      </c>
      <c r="B79" s="19">
        <v>-0.30499999999999999</v>
      </c>
      <c r="C79" s="19">
        <v>-0.89400000000000002</v>
      </c>
      <c r="D79" s="19">
        <v>-2.214</v>
      </c>
      <c r="E79" s="19">
        <v>-1.284</v>
      </c>
      <c r="F79" s="19">
        <v>-2.915</v>
      </c>
      <c r="G79" s="19">
        <v>1.81</v>
      </c>
      <c r="H79" s="19">
        <v>2.0289999999999999</v>
      </c>
      <c r="I79" s="19">
        <v>-6.1749999999999998</v>
      </c>
      <c r="J79" s="19">
        <v>-0.51100000000000001</v>
      </c>
      <c r="K79" s="19">
        <v>-1.1779999999999999</v>
      </c>
      <c r="L79" s="19">
        <v>-2.0640000000000001</v>
      </c>
      <c r="M79" s="19">
        <v>-7.2999999999999995E-2</v>
      </c>
      <c r="N79" s="19">
        <v>-1.1719999999999999</v>
      </c>
      <c r="O79" s="19">
        <v>-6.41</v>
      </c>
      <c r="P79" s="19">
        <v>-7.234</v>
      </c>
      <c r="Q79" s="19">
        <v>-2.7549999999999999</v>
      </c>
      <c r="R79" s="19">
        <v>-127.663</v>
      </c>
      <c r="S79" s="19">
        <v>-192.352</v>
      </c>
      <c r="T79" s="19">
        <v>-5.6879999999999997</v>
      </c>
      <c r="U79" s="19">
        <v>-433.44600000000003</v>
      </c>
      <c r="V79" s="19">
        <v>-91.631</v>
      </c>
      <c r="W79" s="19"/>
      <c r="X79" s="19">
        <v>17.096</v>
      </c>
      <c r="Y79" s="19">
        <v>32.055</v>
      </c>
      <c r="Z79" s="19">
        <v>-54.664000000000001</v>
      </c>
      <c r="AA79" s="15"/>
    </row>
    <row r="80" spans="1:27" x14ac:dyDescent="0.2">
      <c r="A80" s="15" t="s">
        <v>178</v>
      </c>
      <c r="B80" s="17">
        <v>3.044</v>
      </c>
      <c r="C80" s="17">
        <v>3.419</v>
      </c>
      <c r="D80" s="17">
        <v>7.7389999999999999</v>
      </c>
      <c r="E80" s="17">
        <v>24.096</v>
      </c>
      <c r="F80" s="17">
        <v>32.973999999999997</v>
      </c>
      <c r="G80" s="17">
        <v>59.087000000000003</v>
      </c>
      <c r="H80" s="17">
        <v>89.043000000000006</v>
      </c>
      <c r="I80" s="17">
        <v>69.900000000000006</v>
      </c>
      <c r="J80" s="17">
        <v>82.418000000000006</v>
      </c>
      <c r="K80" s="17">
        <v>108.919</v>
      </c>
      <c r="L80" s="17">
        <v>156.86199999999999</v>
      </c>
      <c r="M80" s="17">
        <v>203.43899999999999</v>
      </c>
      <c r="N80" s="17">
        <v>260.99299999999999</v>
      </c>
      <c r="O80" s="17">
        <v>342.21</v>
      </c>
      <c r="P80" s="17">
        <v>386.685</v>
      </c>
      <c r="Q80" s="17">
        <v>388.28199999999998</v>
      </c>
      <c r="R80" s="17">
        <v>-10.308999999999999</v>
      </c>
      <c r="S80" s="17">
        <v>-67.787999999999997</v>
      </c>
      <c r="T80" s="17">
        <v>209.84200000000001</v>
      </c>
      <c r="U80" s="17">
        <v>-492.54399999999998</v>
      </c>
      <c r="V80" s="17">
        <v>390.87700000000001</v>
      </c>
      <c r="W80" s="17"/>
      <c r="X80" s="17">
        <v>267.85599999999999</v>
      </c>
      <c r="Y80" s="17">
        <v>262.07400000000001</v>
      </c>
      <c r="Z80" s="17">
        <v>-129.43</v>
      </c>
      <c r="AA80" s="15"/>
    </row>
    <row r="81" spans="1:27" x14ac:dyDescent="0.2">
      <c r="A81" s="15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5"/>
    </row>
    <row r="82" spans="1:27" x14ac:dyDescent="0.2">
      <c r="A82" s="15" t="s">
        <v>179</v>
      </c>
      <c r="B82" s="19"/>
      <c r="C82" s="19"/>
      <c r="D82" s="19">
        <v>-1.9910000000000001</v>
      </c>
      <c r="E82" s="19">
        <v>-7.774</v>
      </c>
      <c r="F82" s="19">
        <v>-13.255000000000001</v>
      </c>
      <c r="G82" s="19">
        <v>-20.108000000000001</v>
      </c>
      <c r="H82" s="19">
        <v>-36.484999999999999</v>
      </c>
      <c r="I82" s="19">
        <v>-31.670999999999999</v>
      </c>
      <c r="J82" s="19">
        <v>-35.633000000000003</v>
      </c>
      <c r="K82" s="19">
        <v>-40.442</v>
      </c>
      <c r="L82" s="19">
        <v>-59.942999999999998</v>
      </c>
      <c r="M82" s="19">
        <v>-74.661000000000001</v>
      </c>
      <c r="N82" s="19">
        <v>-98.662999999999997</v>
      </c>
      <c r="O82" s="19">
        <v>-134.16800000000001</v>
      </c>
      <c r="P82" s="19">
        <v>-154.11199999999999</v>
      </c>
      <c r="Q82" s="19">
        <v>-131.303</v>
      </c>
      <c r="R82" s="19">
        <v>-37.951000000000001</v>
      </c>
      <c r="S82" s="19">
        <v>20.552</v>
      </c>
      <c r="T82" s="19">
        <v>-70.024000000000001</v>
      </c>
      <c r="U82" s="19">
        <v>-49.387</v>
      </c>
      <c r="V82" s="19">
        <v>-32.072000000000003</v>
      </c>
      <c r="W82" s="19"/>
      <c r="X82" s="19">
        <v>108.645</v>
      </c>
      <c r="Y82" s="19">
        <v>-30.006</v>
      </c>
      <c r="Z82" s="19">
        <v>2.0190000000000001</v>
      </c>
      <c r="AA82" s="15"/>
    </row>
    <row r="83" spans="1:27" x14ac:dyDescent="0.2">
      <c r="A83" s="15" t="s">
        <v>180</v>
      </c>
      <c r="B83" s="17">
        <v>3.044</v>
      </c>
      <c r="C83" s="17">
        <v>3.419</v>
      </c>
      <c r="D83" s="17">
        <v>5.7480000000000002</v>
      </c>
      <c r="E83" s="17">
        <v>16.321999999999999</v>
      </c>
      <c r="F83" s="17">
        <v>19.719000000000001</v>
      </c>
      <c r="G83" s="17">
        <v>38.978999999999999</v>
      </c>
      <c r="H83" s="17">
        <v>52.558</v>
      </c>
      <c r="I83" s="17">
        <v>38.228999999999999</v>
      </c>
      <c r="J83" s="17">
        <v>46.784999999999997</v>
      </c>
      <c r="K83" s="17">
        <v>68.477000000000004</v>
      </c>
      <c r="L83" s="17">
        <v>96.918999999999997</v>
      </c>
      <c r="M83" s="17">
        <v>128.77799999999999</v>
      </c>
      <c r="N83" s="17">
        <v>162.33000000000001</v>
      </c>
      <c r="O83" s="17">
        <v>208.042</v>
      </c>
      <c r="P83" s="17">
        <v>232.57300000000001</v>
      </c>
      <c r="Q83" s="17">
        <v>256.97899999999998</v>
      </c>
      <c r="R83" s="17">
        <v>-48.26</v>
      </c>
      <c r="S83" s="17">
        <v>-47.235999999999997</v>
      </c>
      <c r="T83" s="17">
        <v>139.81800000000001</v>
      </c>
      <c r="U83" s="17">
        <v>-541.93100000000004</v>
      </c>
      <c r="V83" s="17">
        <v>358.80500000000001</v>
      </c>
      <c r="W83" s="17"/>
      <c r="X83" s="17">
        <v>376.50099999999998</v>
      </c>
      <c r="Y83" s="17">
        <v>232.06800000000001</v>
      </c>
      <c r="Z83" s="17">
        <v>-127.411</v>
      </c>
      <c r="AA83" s="15"/>
    </row>
    <row r="84" spans="1:27" x14ac:dyDescent="0.2">
      <c r="A84" s="15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5"/>
    </row>
    <row r="85" spans="1:27" x14ac:dyDescent="0.2">
      <c r="A85" s="15" t="s">
        <v>181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x14ac:dyDescent="0.2">
      <c r="A86" s="15" t="s">
        <v>152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x14ac:dyDescent="0.2">
      <c r="A87" s="15" t="s">
        <v>182</v>
      </c>
      <c r="B87" s="15">
        <v>-3.5999999999999997E-2</v>
      </c>
      <c r="C87" s="15">
        <v>-0.65300000000000002</v>
      </c>
      <c r="D87" s="15">
        <v>8.8817841970012997E-16</v>
      </c>
      <c r="E87" s="15"/>
      <c r="F87" s="15">
        <v>7.1054273576010003E-15</v>
      </c>
      <c r="G87" s="15"/>
      <c r="H87" s="15">
        <v>-7.1054273576010003E-15</v>
      </c>
      <c r="I87" s="15">
        <v>-7.1054273576010003E-15</v>
      </c>
      <c r="J87" s="15">
        <v>-7.1054273576010003E-15</v>
      </c>
      <c r="K87" s="15"/>
      <c r="L87" s="15"/>
      <c r="M87" s="15"/>
      <c r="N87" s="15">
        <v>2.8421709430404001E-14</v>
      </c>
      <c r="O87" s="15">
        <v>2.8421709430404001E-14</v>
      </c>
      <c r="P87" s="15"/>
      <c r="Q87" s="15"/>
      <c r="R87" s="15"/>
      <c r="S87" s="15">
        <v>0.93400000000000005</v>
      </c>
      <c r="T87" s="15">
        <v>-47.679000000000002</v>
      </c>
      <c r="U87" s="15">
        <v>-7.2460000000000004</v>
      </c>
      <c r="V87" s="15">
        <v>1.2549999999999999</v>
      </c>
      <c r="W87" s="15"/>
      <c r="X87" s="15">
        <v>-2.0419999999999998</v>
      </c>
      <c r="Y87" s="15">
        <v>-2.6000000000010001E-2</v>
      </c>
      <c r="Z87" s="15">
        <v>0.16899999999998999</v>
      </c>
      <c r="AA87" s="15"/>
    </row>
    <row r="88" spans="1:27" ht="17" thickBot="1" x14ac:dyDescent="0.25">
      <c r="A88" s="17" t="s">
        <v>183</v>
      </c>
      <c r="B88" s="24">
        <v>3.008</v>
      </c>
      <c r="C88" s="24">
        <v>2.766</v>
      </c>
      <c r="D88" s="24">
        <v>5.7480000000000002</v>
      </c>
      <c r="E88" s="24">
        <v>16.321999999999999</v>
      </c>
      <c r="F88" s="24">
        <v>19.719000000000001</v>
      </c>
      <c r="G88" s="24">
        <v>38.978999999999999</v>
      </c>
      <c r="H88" s="24">
        <v>52.558</v>
      </c>
      <c r="I88" s="24">
        <v>38.228999999999999</v>
      </c>
      <c r="J88" s="24">
        <v>46.784999999999997</v>
      </c>
      <c r="K88" s="24">
        <v>68.477000000000004</v>
      </c>
      <c r="L88" s="24">
        <v>96.918999999999997</v>
      </c>
      <c r="M88" s="24">
        <v>128.77799999999999</v>
      </c>
      <c r="N88" s="24">
        <v>162.33000000000001</v>
      </c>
      <c r="O88" s="24">
        <v>208.042</v>
      </c>
      <c r="P88" s="24">
        <v>232.57300000000001</v>
      </c>
      <c r="Q88" s="24">
        <v>256.97899999999998</v>
      </c>
      <c r="R88" s="24">
        <v>-48.26</v>
      </c>
      <c r="S88" s="24">
        <v>-46.302</v>
      </c>
      <c r="T88" s="24">
        <v>92.138999999999996</v>
      </c>
      <c r="U88" s="24">
        <v>-549.17700000000002</v>
      </c>
      <c r="V88" s="24">
        <v>360.06</v>
      </c>
      <c r="W88" s="24"/>
      <c r="X88" s="24">
        <v>374.459</v>
      </c>
      <c r="Y88" s="24">
        <v>232.042</v>
      </c>
      <c r="Z88" s="24">
        <v>-127.242</v>
      </c>
      <c r="AA88" s="15"/>
    </row>
    <row r="89" spans="1:27" ht="17" thickTop="1" x14ac:dyDescent="0.2">
      <c r="A89" s="15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5"/>
    </row>
    <row r="90" spans="1:27" x14ac:dyDescent="0.2">
      <c r="A90" s="15" t="s">
        <v>184</v>
      </c>
      <c r="B90" s="25">
        <v>0.02</v>
      </c>
      <c r="C90" s="25">
        <v>0.01</v>
      </c>
      <c r="D90" s="25">
        <v>0.02</v>
      </c>
      <c r="E90" s="25">
        <v>0.05</v>
      </c>
      <c r="F90" s="25">
        <v>0.05</v>
      </c>
      <c r="G90" s="25">
        <v>0.1</v>
      </c>
      <c r="H90" s="25">
        <v>0.14000000000000001</v>
      </c>
      <c r="I90" s="25">
        <v>0.1</v>
      </c>
      <c r="J90" s="25">
        <v>0.12</v>
      </c>
      <c r="K90" s="25">
        <v>0.17</v>
      </c>
      <c r="L90" s="25">
        <v>0.24</v>
      </c>
      <c r="M90" s="25">
        <v>0.31</v>
      </c>
      <c r="N90" s="25">
        <v>0.39</v>
      </c>
      <c r="O90" s="25">
        <v>0.49</v>
      </c>
      <c r="P90" s="25">
        <v>0.54</v>
      </c>
      <c r="Q90" s="25">
        <v>0.45</v>
      </c>
      <c r="R90" s="25">
        <v>-0.11</v>
      </c>
      <c r="S90" s="25">
        <v>-0.1</v>
      </c>
      <c r="T90" s="25">
        <v>0.2</v>
      </c>
      <c r="U90" s="25">
        <v>-1.21</v>
      </c>
      <c r="V90" s="25">
        <v>0.77</v>
      </c>
      <c r="W90" s="25"/>
      <c r="X90" s="25">
        <v>0.83</v>
      </c>
      <c r="Y90" s="25">
        <v>0.53</v>
      </c>
      <c r="Z90" s="25">
        <v>-0.28999999999999998</v>
      </c>
      <c r="AA90" s="15"/>
    </row>
    <row r="91" spans="1:27" x14ac:dyDescent="0.2">
      <c r="A91" s="15" t="s">
        <v>185</v>
      </c>
      <c r="B91" s="25">
        <v>0.02</v>
      </c>
      <c r="C91" s="25">
        <v>0.01</v>
      </c>
      <c r="D91" s="25">
        <v>0.02</v>
      </c>
      <c r="E91" s="25">
        <v>0.05</v>
      </c>
      <c r="F91" s="25">
        <v>0.05</v>
      </c>
      <c r="G91" s="25">
        <v>0.1</v>
      </c>
      <c r="H91" s="25">
        <v>0.13</v>
      </c>
      <c r="I91" s="25">
        <v>0.1</v>
      </c>
      <c r="J91" s="25">
        <v>0.12</v>
      </c>
      <c r="K91" s="25">
        <v>0.17</v>
      </c>
      <c r="L91" s="25">
        <v>0.23</v>
      </c>
      <c r="M91" s="25">
        <v>0.31</v>
      </c>
      <c r="N91" s="25">
        <v>0.38</v>
      </c>
      <c r="O91" s="25">
        <v>0.47</v>
      </c>
      <c r="P91" s="25">
        <v>0.53</v>
      </c>
      <c r="Q91" s="25">
        <v>0.45</v>
      </c>
      <c r="R91" s="25">
        <v>-0.11</v>
      </c>
      <c r="S91" s="25">
        <v>-0.1</v>
      </c>
      <c r="T91" s="25">
        <v>0.2</v>
      </c>
      <c r="U91" s="25">
        <v>-1.21</v>
      </c>
      <c r="V91" s="25">
        <v>0.77</v>
      </c>
      <c r="W91" s="25"/>
      <c r="X91" s="25">
        <v>0.81</v>
      </c>
      <c r="Y91" s="25">
        <v>0.52</v>
      </c>
      <c r="Z91" s="25">
        <v>-0.28999999999999998</v>
      </c>
      <c r="AA91" s="15"/>
    </row>
    <row r="92" spans="1:27" x14ac:dyDescent="0.2">
      <c r="A92" s="1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15"/>
    </row>
    <row r="93" spans="1:27" x14ac:dyDescent="0.2">
      <c r="A93" s="15" t="s">
        <v>186</v>
      </c>
      <c r="B93" s="15">
        <v>185.28</v>
      </c>
      <c r="C93" s="15">
        <v>249.6</v>
      </c>
      <c r="D93" s="15">
        <v>256.84800000000001</v>
      </c>
      <c r="E93" s="15">
        <v>280.99200000000002</v>
      </c>
      <c r="F93" s="15">
        <v>297.59199999999998</v>
      </c>
      <c r="G93" s="15">
        <v>375.86399999999998</v>
      </c>
      <c r="H93" s="15">
        <v>384.16800000000001</v>
      </c>
      <c r="I93" s="15">
        <v>392.68799999999999</v>
      </c>
      <c r="J93" s="15">
        <v>398.78399999999999</v>
      </c>
      <c r="K93" s="15">
        <v>406.38</v>
      </c>
      <c r="L93" s="15">
        <v>412.56</v>
      </c>
      <c r="M93" s="15">
        <v>417.37200000000001</v>
      </c>
      <c r="N93" s="15">
        <v>421.392</v>
      </c>
      <c r="O93" s="15">
        <v>426.45400000000001</v>
      </c>
      <c r="P93" s="15">
        <v>430.99599999999998</v>
      </c>
      <c r="Q93" s="15">
        <v>436.33</v>
      </c>
      <c r="R93" s="15">
        <v>440.72899999999998</v>
      </c>
      <c r="S93" s="15">
        <v>445.815</v>
      </c>
      <c r="T93" s="15">
        <v>450.964</v>
      </c>
      <c r="U93" s="15">
        <v>454.089</v>
      </c>
      <c r="V93" s="15">
        <v>465.50400000000002</v>
      </c>
      <c r="W93" s="15"/>
      <c r="X93" s="15">
        <v>451.42599999999999</v>
      </c>
      <c r="Y93" s="15">
        <v>440.32400000000001</v>
      </c>
      <c r="Z93" s="15">
        <v>440.32400000000001</v>
      </c>
      <c r="AA93" s="15"/>
    </row>
    <row r="94" spans="1:27" x14ac:dyDescent="0.2">
      <c r="A94" s="15" t="s">
        <v>187</v>
      </c>
      <c r="B94" s="15">
        <v>195.864</v>
      </c>
      <c r="C94" s="15">
        <v>263.73599999999999</v>
      </c>
      <c r="D94" s="15">
        <v>273.16800000000001</v>
      </c>
      <c r="E94" s="15">
        <v>294.19200000000001</v>
      </c>
      <c r="F94" s="15">
        <v>317.488</v>
      </c>
      <c r="G94" s="15">
        <v>396.69600000000003</v>
      </c>
      <c r="H94" s="15">
        <v>399.67200000000003</v>
      </c>
      <c r="I94" s="15">
        <v>402.73599999999999</v>
      </c>
      <c r="J94" s="15">
        <v>405.2</v>
      </c>
      <c r="K94" s="15">
        <v>410.25200000000001</v>
      </c>
      <c r="L94" s="15">
        <v>420.20800000000003</v>
      </c>
      <c r="M94" s="15">
        <v>425.52</v>
      </c>
      <c r="N94" s="15">
        <v>431.916</v>
      </c>
      <c r="O94" s="15">
        <v>438.76</v>
      </c>
      <c r="P94" s="15">
        <v>441.73599999999999</v>
      </c>
      <c r="Q94" s="15">
        <v>444.84800000000001</v>
      </c>
      <c r="R94" s="15">
        <v>440.72899999999998</v>
      </c>
      <c r="S94" s="15">
        <v>445.815</v>
      </c>
      <c r="T94" s="15">
        <v>454.274</v>
      </c>
      <c r="U94" s="15">
        <v>454.089</v>
      </c>
      <c r="V94" s="15">
        <v>468.64400000000001</v>
      </c>
      <c r="W94" s="15">
        <v>476.262</v>
      </c>
      <c r="X94" s="15">
        <v>461.50900000000001</v>
      </c>
      <c r="Y94" s="15">
        <v>451.01100000000002</v>
      </c>
      <c r="Z94" s="15">
        <v>451.01100000000002</v>
      </c>
      <c r="AA94" s="15"/>
    </row>
    <row r="95" spans="1:27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x14ac:dyDescent="0.2">
      <c r="A96" s="17" t="s">
        <v>188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x14ac:dyDescent="0.2">
      <c r="A97" s="15" t="s">
        <v>175</v>
      </c>
      <c r="B97" s="21">
        <f>'[3]Income Statement'!B76</f>
        <v>0</v>
      </c>
      <c r="C97" s="21">
        <f>'[3]Income Statement'!C76</f>
        <v>0</v>
      </c>
      <c r="D97" s="21">
        <f>'[3]Income Statement'!D76</f>
        <v>0</v>
      </c>
      <c r="E97" s="21">
        <f>'[3]Income Statement'!E76</f>
        <v>0</v>
      </c>
      <c r="F97" s="21">
        <f>'[3]Income Statement'!F76</f>
        <v>0</v>
      </c>
      <c r="G97" s="21">
        <f>'[3]Income Statement'!G76</f>
        <v>0</v>
      </c>
      <c r="H97" s="21">
        <f>'[3]Income Statement'!H76</f>
        <v>0</v>
      </c>
      <c r="I97" s="21">
        <f>'[3]Income Statement'!I76</f>
        <v>0</v>
      </c>
      <c r="J97" s="21">
        <f>'[3]Income Statement'!J76</f>
        <v>0</v>
      </c>
      <c r="K97" s="21">
        <f>'[3]Income Statement'!K76</f>
        <v>0</v>
      </c>
      <c r="L97" s="21">
        <f>'[3]Income Statement'!L76</f>
        <v>0</v>
      </c>
      <c r="M97" s="21">
        <f>'[3]Income Statement'!M76</f>
        <v>0</v>
      </c>
      <c r="N97" s="21">
        <f>'[3]Income Statement'!N76</f>
        <v>0</v>
      </c>
      <c r="O97" s="21">
        <f>'[3]Income Statement'!O76</f>
        <v>0</v>
      </c>
      <c r="P97" s="21">
        <f>'[3]Income Statement'!P76</f>
        <v>0</v>
      </c>
      <c r="Q97" s="21">
        <f>'[3]Income Statement'!Q76</f>
        <v>0</v>
      </c>
      <c r="R97" s="21">
        <f>'[3]Income Statement'!R76</f>
        <v>0</v>
      </c>
      <c r="S97" s="21">
        <f>'[3]Income Statement'!S76</f>
        <v>0</v>
      </c>
      <c r="T97" s="21">
        <f>'[3]Income Statement'!T76</f>
        <v>0</v>
      </c>
      <c r="U97" s="21">
        <f>'[3]Income Statement'!U76</f>
        <v>0</v>
      </c>
      <c r="V97" s="21">
        <f>'[3]Income Statement'!V76</f>
        <v>0</v>
      </c>
      <c r="W97" s="21">
        <f>'[3]Income Statement'!W76</f>
        <v>0</v>
      </c>
      <c r="X97" s="21">
        <f>'[3]Income Statement'!X76</f>
        <v>0</v>
      </c>
      <c r="Y97" s="21">
        <f>'[3]Income Statement'!Y76</f>
        <v>0</v>
      </c>
      <c r="Z97" s="21">
        <f>'[3]Income Statement'!Z76</f>
        <v>0</v>
      </c>
      <c r="AA97" s="15"/>
    </row>
    <row r="98" spans="1:27" x14ac:dyDescent="0.2">
      <c r="A98" s="15" t="s">
        <v>189</v>
      </c>
      <c r="B98" s="22">
        <f>'[3]Cash Flow Statement'!B69</f>
        <v>0</v>
      </c>
      <c r="C98" s="22">
        <f>'[3]Cash Flow Statement'!C69</f>
        <v>0</v>
      </c>
      <c r="D98" s="22">
        <f>'[3]Cash Flow Statement'!D69</f>
        <v>0</v>
      </c>
      <c r="E98" s="22">
        <f>'[3]Cash Flow Statement'!E69</f>
        <v>0</v>
      </c>
      <c r="F98" s="22">
        <f>'[3]Cash Flow Statement'!F69</f>
        <v>0</v>
      </c>
      <c r="G98" s="22">
        <f>'[3]Cash Flow Statement'!G69</f>
        <v>0</v>
      </c>
      <c r="H98" s="22">
        <f>'[3]Cash Flow Statement'!H69</f>
        <v>0</v>
      </c>
      <c r="I98" s="22">
        <f>'[3]Cash Flow Statement'!I69</f>
        <v>0</v>
      </c>
      <c r="J98" s="22">
        <f>'[3]Cash Flow Statement'!J69</f>
        <v>0</v>
      </c>
      <c r="K98" s="22">
        <f>'[3]Cash Flow Statement'!K69</f>
        <v>0</v>
      </c>
      <c r="L98" s="22">
        <f>'[3]Cash Flow Statement'!L69</f>
        <v>0</v>
      </c>
      <c r="M98" s="22">
        <f>'[3]Cash Flow Statement'!M69</f>
        <v>0</v>
      </c>
      <c r="N98" s="22">
        <f>'[3]Cash Flow Statement'!N69</f>
        <v>0</v>
      </c>
      <c r="O98" s="22">
        <f>'[3]Cash Flow Statement'!O69</f>
        <v>0</v>
      </c>
      <c r="P98" s="22">
        <f>'[3]Cash Flow Statement'!P69</f>
        <v>0</v>
      </c>
      <c r="Q98" s="22">
        <f>'[3]Cash Flow Statement'!Q69</f>
        <v>0</v>
      </c>
      <c r="R98" s="22">
        <f>'[3]Cash Flow Statement'!R69</f>
        <v>0</v>
      </c>
      <c r="S98" s="22">
        <f>'[3]Cash Flow Statement'!S69</f>
        <v>0</v>
      </c>
      <c r="T98" s="22">
        <f>'[3]Cash Flow Statement'!T69</f>
        <v>0</v>
      </c>
      <c r="U98" s="22">
        <f>'[3]Cash Flow Statement'!U69</f>
        <v>0</v>
      </c>
      <c r="V98" s="22">
        <f>'[3]Cash Flow Statement'!V69</f>
        <v>0</v>
      </c>
      <c r="W98" s="22">
        <f>'[3]Cash Flow Statement'!W69</f>
        <v>0</v>
      </c>
      <c r="X98" s="22">
        <f>'[3]Cash Flow Statement'!X69</f>
        <v>0</v>
      </c>
      <c r="Y98" s="22">
        <f>'[3]Cash Flow Statement'!Y69</f>
        <v>0</v>
      </c>
      <c r="Z98" s="22">
        <f>'[3]Cash Flow Statement'!Z69</f>
        <v>0</v>
      </c>
      <c r="AA98" s="15"/>
    </row>
    <row r="99" spans="1:27" x14ac:dyDescent="0.2">
      <c r="A99" s="15" t="s">
        <v>190</v>
      </c>
      <c r="B99" s="15">
        <f t="shared" ref="B99:Z99" si="12">B97+B98</f>
        <v>0</v>
      </c>
      <c r="C99" s="15">
        <f t="shared" si="12"/>
        <v>0</v>
      </c>
      <c r="D99" s="15">
        <f t="shared" si="12"/>
        <v>0</v>
      </c>
      <c r="E99" s="15">
        <f t="shared" si="12"/>
        <v>0</v>
      </c>
      <c r="F99" s="15">
        <f t="shared" si="12"/>
        <v>0</v>
      </c>
      <c r="G99" s="15">
        <f t="shared" si="12"/>
        <v>0</v>
      </c>
      <c r="H99" s="15">
        <f t="shared" si="12"/>
        <v>0</v>
      </c>
      <c r="I99" s="15">
        <f t="shared" si="12"/>
        <v>0</v>
      </c>
      <c r="J99" s="15">
        <f t="shared" si="12"/>
        <v>0</v>
      </c>
      <c r="K99" s="15">
        <f t="shared" si="12"/>
        <v>0</v>
      </c>
      <c r="L99" s="15">
        <f t="shared" si="12"/>
        <v>0</v>
      </c>
      <c r="M99" s="15">
        <f t="shared" si="12"/>
        <v>0</v>
      </c>
      <c r="N99" s="15">
        <f t="shared" si="12"/>
        <v>0</v>
      </c>
      <c r="O99" s="15">
        <f t="shared" si="12"/>
        <v>0</v>
      </c>
      <c r="P99" s="15">
        <f t="shared" si="12"/>
        <v>0</v>
      </c>
      <c r="Q99" s="15">
        <f t="shared" si="12"/>
        <v>0</v>
      </c>
      <c r="R99" s="15">
        <f t="shared" si="12"/>
        <v>0</v>
      </c>
      <c r="S99" s="15">
        <f t="shared" si="12"/>
        <v>0</v>
      </c>
      <c r="T99" s="15">
        <f t="shared" si="12"/>
        <v>0</v>
      </c>
      <c r="U99" s="15">
        <f t="shared" si="12"/>
        <v>0</v>
      </c>
      <c r="V99" s="15">
        <f t="shared" si="12"/>
        <v>0</v>
      </c>
      <c r="W99" s="15">
        <f t="shared" si="12"/>
        <v>0</v>
      </c>
      <c r="X99" s="15">
        <f t="shared" si="12"/>
        <v>0</v>
      </c>
      <c r="Y99" s="15">
        <f t="shared" si="12"/>
        <v>0</v>
      </c>
      <c r="Z99" s="15">
        <f t="shared" si="12"/>
        <v>0</v>
      </c>
      <c r="AA99" s="15"/>
    </row>
    <row r="100" spans="1:27" x14ac:dyDescent="0.2">
      <c r="A100" s="23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x14ac:dyDescent="0.2">
      <c r="A101" s="23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x14ac:dyDescent="0.2">
      <c r="A102" s="23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F64E-4CEB-7C41-ABF9-E564EF3440FF}">
  <dimension ref="A1:CA103"/>
  <sheetViews>
    <sheetView topLeftCell="A12" workbookViewId="0">
      <pane xSplit="1" topLeftCell="BJ1" activePane="topRight" state="frozen"/>
      <selection pane="topRight" activeCell="B1" sqref="B1:B1048576"/>
    </sheetView>
  </sheetViews>
  <sheetFormatPr baseColWidth="10" defaultRowHeight="16" x14ac:dyDescent="0.2"/>
  <cols>
    <col min="1" max="1" width="35.83203125" bestFit="1" customWidth="1"/>
  </cols>
  <sheetData>
    <row r="1" spans="1:79" x14ac:dyDescent="0.2">
      <c r="A1" s="13" t="s">
        <v>20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</row>
    <row r="2" spans="1:79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</row>
    <row r="3" spans="1:79" x14ac:dyDescent="0.2">
      <c r="A3" s="15"/>
      <c r="B3" s="16" t="s">
        <v>354</v>
      </c>
      <c r="C3" s="16" t="s">
        <v>272</v>
      </c>
      <c r="D3" s="16" t="s">
        <v>285</v>
      </c>
      <c r="E3" s="16" t="s">
        <v>289</v>
      </c>
      <c r="F3" s="16" t="s">
        <v>290</v>
      </c>
      <c r="G3" s="16" t="s">
        <v>291</v>
      </c>
      <c r="H3" s="16" t="s">
        <v>292</v>
      </c>
      <c r="I3" s="16" t="s">
        <v>293</v>
      </c>
      <c r="J3" s="16" t="s">
        <v>294</v>
      </c>
      <c r="K3" s="16" t="s">
        <v>295</v>
      </c>
      <c r="L3" s="16" t="s">
        <v>296</v>
      </c>
      <c r="M3" s="16" t="s">
        <v>297</v>
      </c>
      <c r="N3" s="16" t="s">
        <v>298</v>
      </c>
      <c r="O3" s="16" t="s">
        <v>299</v>
      </c>
      <c r="P3" s="16" t="s">
        <v>300</v>
      </c>
      <c r="Q3" s="16" t="s">
        <v>301</v>
      </c>
      <c r="R3" s="16" t="s">
        <v>302</v>
      </c>
      <c r="S3" s="16" t="s">
        <v>303</v>
      </c>
      <c r="T3" s="16" t="s">
        <v>304</v>
      </c>
      <c r="U3" s="16" t="s">
        <v>305</v>
      </c>
      <c r="V3" s="16" t="s">
        <v>306</v>
      </c>
      <c r="W3" s="16" t="s">
        <v>307</v>
      </c>
      <c r="X3" s="16" t="s">
        <v>308</v>
      </c>
      <c r="Y3" s="16" t="s">
        <v>309</v>
      </c>
      <c r="Z3" s="16" t="s">
        <v>310</v>
      </c>
      <c r="AA3" s="16" t="s">
        <v>311</v>
      </c>
      <c r="AB3" s="16" t="s">
        <v>312</v>
      </c>
      <c r="AC3" s="16" t="s">
        <v>313</v>
      </c>
      <c r="AD3" s="16" t="s">
        <v>314</v>
      </c>
      <c r="AE3" s="16" t="s">
        <v>315</v>
      </c>
      <c r="AF3" s="16" t="s">
        <v>316</v>
      </c>
      <c r="AG3" s="16" t="s">
        <v>317</v>
      </c>
      <c r="AH3" s="16" t="s">
        <v>318</v>
      </c>
      <c r="AI3" s="16" t="s">
        <v>319</v>
      </c>
      <c r="AJ3" s="16" t="s">
        <v>320</v>
      </c>
      <c r="AK3" s="16" t="s">
        <v>321</v>
      </c>
      <c r="AL3" s="16" t="s">
        <v>322</v>
      </c>
      <c r="AM3" s="16" t="s">
        <v>323</v>
      </c>
      <c r="AN3" s="16" t="s">
        <v>324</v>
      </c>
      <c r="AO3" s="16" t="s">
        <v>325</v>
      </c>
      <c r="AP3" s="16" t="s">
        <v>326</v>
      </c>
      <c r="AQ3" s="16" t="s">
        <v>327</v>
      </c>
      <c r="AR3" s="16" t="s">
        <v>328</v>
      </c>
      <c r="AS3" s="16" t="s">
        <v>329</v>
      </c>
      <c r="AT3" s="16" t="s">
        <v>330</v>
      </c>
      <c r="AU3" s="16" t="s">
        <v>331</v>
      </c>
      <c r="AV3" s="16" t="s">
        <v>332</v>
      </c>
      <c r="AW3" s="16" t="s">
        <v>333</v>
      </c>
      <c r="AX3" s="16" t="s">
        <v>334</v>
      </c>
      <c r="AY3" s="16" t="s">
        <v>335</v>
      </c>
      <c r="AZ3" s="16" t="s">
        <v>336</v>
      </c>
      <c r="BA3" s="16" t="s">
        <v>337</v>
      </c>
      <c r="BB3" s="16" t="s">
        <v>338</v>
      </c>
      <c r="BC3" s="16" t="s">
        <v>339</v>
      </c>
      <c r="BD3" s="16" t="s">
        <v>340</v>
      </c>
      <c r="BE3" s="16" t="s">
        <v>341</v>
      </c>
      <c r="BF3" s="16" t="s">
        <v>342</v>
      </c>
      <c r="BG3" s="16" t="s">
        <v>343</v>
      </c>
      <c r="BH3" s="16" t="s">
        <v>344</v>
      </c>
      <c r="BI3" s="16" t="s">
        <v>345</v>
      </c>
      <c r="BJ3" s="16" t="s">
        <v>346</v>
      </c>
      <c r="BK3" s="16" t="s">
        <v>347</v>
      </c>
      <c r="BL3" s="16" t="s">
        <v>348</v>
      </c>
      <c r="BM3" s="16" t="s">
        <v>349</v>
      </c>
      <c r="BN3" s="16" t="s">
        <v>350</v>
      </c>
      <c r="BO3" s="16" t="s">
        <v>351</v>
      </c>
      <c r="BP3" s="16" t="s">
        <v>352</v>
      </c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</row>
    <row r="4" spans="1:79" x14ac:dyDescent="0.2">
      <c r="A4" s="17" t="s">
        <v>115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</row>
    <row r="5" spans="1:79" x14ac:dyDescent="0.2">
      <c r="A5" s="15" t="s">
        <v>116</v>
      </c>
      <c r="B5" s="15">
        <v>31.469000000000001</v>
      </c>
      <c r="C5" s="15">
        <v>115.77500000000001</v>
      </c>
      <c r="D5" s="15">
        <v>760.553</v>
      </c>
      <c r="E5" s="15">
        <v>506.75700000000001</v>
      </c>
      <c r="F5" s="15"/>
      <c r="G5" s="15"/>
      <c r="H5" s="15"/>
      <c r="I5" s="15">
        <v>707.87099999999998</v>
      </c>
      <c r="J5" s="15">
        <v>579.10400000000004</v>
      </c>
      <c r="K5" s="15">
        <v>554.279</v>
      </c>
      <c r="L5" s="15">
        <v>547.70600000000002</v>
      </c>
      <c r="M5" s="15">
        <v>634.39200000000005</v>
      </c>
      <c r="N5" s="15">
        <v>421.87900000000002</v>
      </c>
      <c r="O5" s="15">
        <v>506.62799999999999</v>
      </c>
      <c r="P5" s="15">
        <v>398.21199999999999</v>
      </c>
      <c r="Q5" s="15">
        <v>589.73699999999997</v>
      </c>
      <c r="R5" s="15">
        <v>324.70299999999997</v>
      </c>
      <c r="S5" s="15">
        <v>353.57600000000002</v>
      </c>
      <c r="T5" s="15">
        <v>337.887</v>
      </c>
      <c r="U5" s="15">
        <v>534.51499999999999</v>
      </c>
      <c r="V5" s="15">
        <v>336.78800000000001</v>
      </c>
      <c r="W5" s="15">
        <v>441.55700000000002</v>
      </c>
      <c r="X5" s="15">
        <v>450.13400000000001</v>
      </c>
      <c r="Y5" s="15">
        <v>534.38400000000001</v>
      </c>
      <c r="Z5" s="15">
        <v>416.73599999999999</v>
      </c>
      <c r="AA5" s="15">
        <v>407.60899999999998</v>
      </c>
      <c r="AB5" s="15">
        <v>395.23200000000003</v>
      </c>
      <c r="AC5" s="15">
        <v>495.06799999999998</v>
      </c>
      <c r="AD5" s="15">
        <v>319.26400000000001</v>
      </c>
      <c r="AE5" s="15">
        <v>379.23700000000002</v>
      </c>
      <c r="AF5" s="15">
        <v>302.58100000000002</v>
      </c>
      <c r="AG5" s="15">
        <v>369.06299999999999</v>
      </c>
      <c r="AH5" s="15">
        <v>247.99600000000001</v>
      </c>
      <c r="AI5" s="15">
        <v>294.04500000000002</v>
      </c>
      <c r="AJ5" s="15">
        <v>266.779</v>
      </c>
      <c r="AK5" s="15">
        <v>344.62</v>
      </c>
      <c r="AL5" s="15">
        <v>236.364</v>
      </c>
      <c r="AM5" s="15">
        <v>290.56200000000001</v>
      </c>
      <c r="AN5" s="15">
        <v>283.90899999999999</v>
      </c>
      <c r="AO5" s="15">
        <v>491.125</v>
      </c>
      <c r="AP5" s="15">
        <v>365.96800000000002</v>
      </c>
      <c r="AQ5" s="15">
        <v>420.56099999999998</v>
      </c>
      <c r="AR5" s="15">
        <v>428.70499999999998</v>
      </c>
      <c r="AS5" s="15">
        <v>527.53099999999995</v>
      </c>
      <c r="AT5" s="15">
        <v>475.02800000000002</v>
      </c>
      <c r="AU5" s="15">
        <v>413.78500000000003</v>
      </c>
      <c r="AV5" s="15">
        <v>492.73099999999999</v>
      </c>
      <c r="AW5" s="15">
        <v>575.66700000000003</v>
      </c>
      <c r="AX5" s="15">
        <v>613.81200000000001</v>
      </c>
      <c r="AY5" s="15">
        <v>492.11700000000002</v>
      </c>
      <c r="AZ5" s="15">
        <v>448.64499999999998</v>
      </c>
      <c r="BA5" s="15">
        <v>797.93200000000002</v>
      </c>
      <c r="BB5" s="15">
        <v>835.83299999999997</v>
      </c>
      <c r="BC5" s="15">
        <v>909.88</v>
      </c>
      <c r="BD5" s="15">
        <v>881.64700000000005</v>
      </c>
      <c r="BE5" s="15">
        <v>855.93200000000002</v>
      </c>
      <c r="BF5" s="15">
        <v>591.63</v>
      </c>
      <c r="BG5" s="15">
        <v>526.85</v>
      </c>
      <c r="BH5" s="15">
        <v>402.97</v>
      </c>
      <c r="BI5" s="15">
        <v>490.572</v>
      </c>
      <c r="BJ5" s="15">
        <v>309.20800000000003</v>
      </c>
      <c r="BK5" s="15">
        <v>333.58600000000001</v>
      </c>
      <c r="BL5" s="15">
        <v>307.36399999999998</v>
      </c>
      <c r="BM5" s="15">
        <v>602.94500000000005</v>
      </c>
      <c r="BN5" s="15">
        <v>320.10899999999998</v>
      </c>
      <c r="BO5" s="15">
        <v>292.57299999999998</v>
      </c>
      <c r="BP5" s="15">
        <v>279.13400000000001</v>
      </c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</row>
    <row r="6" spans="1:79" x14ac:dyDescent="0.2">
      <c r="A6" s="15" t="s">
        <v>117</v>
      </c>
      <c r="B6" s="15"/>
      <c r="C6" s="15"/>
      <c r="D6" s="15"/>
      <c r="E6" s="15"/>
      <c r="F6" s="15"/>
      <c r="G6" s="15"/>
      <c r="H6" s="15"/>
      <c r="I6" s="15">
        <v>26.530999999999999</v>
      </c>
      <c r="J6" s="15"/>
      <c r="K6" s="15"/>
      <c r="L6" s="15"/>
      <c r="M6" s="15">
        <v>34.259</v>
      </c>
      <c r="N6" s="15"/>
      <c r="O6" s="15"/>
      <c r="P6" s="15"/>
      <c r="Q6" s="15">
        <v>21.184000000000001</v>
      </c>
      <c r="R6" s="15"/>
      <c r="S6" s="15"/>
      <c r="T6" s="15"/>
      <c r="U6" s="15">
        <v>32.152000000000001</v>
      </c>
      <c r="V6" s="15"/>
      <c r="W6" s="15"/>
      <c r="X6" s="15"/>
      <c r="Y6" s="15">
        <v>36.712000000000003</v>
      </c>
      <c r="Z6" s="15"/>
      <c r="AA6" s="15"/>
      <c r="AB6" s="15"/>
      <c r="AC6" s="15">
        <v>43.896000000000001</v>
      </c>
      <c r="AD6" s="15"/>
      <c r="AE6" s="15"/>
      <c r="AF6" s="15"/>
      <c r="AG6" s="15">
        <v>28.105</v>
      </c>
      <c r="AH6" s="15"/>
      <c r="AI6" s="15"/>
      <c r="AJ6" s="15"/>
      <c r="AK6" s="15">
        <v>37.131</v>
      </c>
      <c r="AL6" s="15"/>
      <c r="AM6" s="15"/>
      <c r="AN6" s="15"/>
      <c r="AO6" s="15">
        <v>51.124000000000002</v>
      </c>
      <c r="AP6" s="15"/>
      <c r="AQ6" s="15"/>
      <c r="AR6" s="15"/>
      <c r="AS6" s="15">
        <v>43.914000000000001</v>
      </c>
      <c r="AT6" s="15"/>
      <c r="AU6" s="15"/>
      <c r="AV6" s="15"/>
      <c r="AW6" s="15">
        <v>34.889000000000003</v>
      </c>
      <c r="AX6" s="15"/>
      <c r="AY6" s="15"/>
      <c r="AZ6" s="15"/>
      <c r="BA6" s="15">
        <v>35.645000000000003</v>
      </c>
      <c r="BB6" s="15"/>
      <c r="BC6" s="15"/>
      <c r="BD6" s="15"/>
      <c r="BE6" s="15">
        <v>34.124000000000002</v>
      </c>
      <c r="BF6" s="15"/>
      <c r="BG6" s="15"/>
      <c r="BH6" s="15"/>
      <c r="BI6" s="15">
        <v>22.881</v>
      </c>
      <c r="BJ6" s="15"/>
      <c r="BK6" s="15"/>
      <c r="BL6" s="15"/>
      <c r="BM6" s="15">
        <v>49.726999999999997</v>
      </c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</row>
    <row r="7" spans="1:79" x14ac:dyDescent="0.2">
      <c r="A7" s="15" t="s">
        <v>118</v>
      </c>
      <c r="B7" s="15"/>
      <c r="C7" s="15">
        <v>138.63</v>
      </c>
      <c r="D7" s="15">
        <v>567.10299999999995</v>
      </c>
      <c r="E7" s="15">
        <v>535.81100000000004</v>
      </c>
      <c r="F7" s="15"/>
      <c r="G7" s="15"/>
      <c r="H7" s="15"/>
      <c r="I7" s="15">
        <v>506.41399999999999</v>
      </c>
      <c r="J7" s="15">
        <v>771.50599999999997</v>
      </c>
      <c r="K7" s="15">
        <v>664.303</v>
      </c>
      <c r="L7" s="15">
        <v>794.23299999999995</v>
      </c>
      <c r="M7" s="15">
        <v>591.27</v>
      </c>
      <c r="N7" s="15">
        <v>810.37900000000002</v>
      </c>
      <c r="O7" s="15">
        <v>752.16099999999994</v>
      </c>
      <c r="P7" s="15">
        <v>839.75199999999995</v>
      </c>
      <c r="Q7" s="15">
        <v>762.5</v>
      </c>
      <c r="R7" s="15">
        <v>819.68299999999999</v>
      </c>
      <c r="S7" s="15">
        <v>731.11699999999996</v>
      </c>
      <c r="T7" s="15">
        <v>803.73699999999997</v>
      </c>
      <c r="U7" s="15">
        <v>732.94</v>
      </c>
      <c r="V7" s="15">
        <v>769.04100000000005</v>
      </c>
      <c r="W7" s="15">
        <v>677.17700000000002</v>
      </c>
      <c r="X7" s="15">
        <v>700</v>
      </c>
      <c r="Y7" s="15">
        <v>634.93200000000002</v>
      </c>
      <c r="Z7" s="15">
        <v>699.58500000000004</v>
      </c>
      <c r="AA7" s="15">
        <v>629.07600000000002</v>
      </c>
      <c r="AB7" s="15">
        <v>705.41200000000003</v>
      </c>
      <c r="AC7" s="15">
        <v>622.81100000000004</v>
      </c>
      <c r="AD7" s="15">
        <v>645.45500000000004</v>
      </c>
      <c r="AE7" s="15">
        <v>587.87900000000002</v>
      </c>
      <c r="AF7" s="15">
        <v>634.79200000000003</v>
      </c>
      <c r="AG7" s="15">
        <v>573.20299999999997</v>
      </c>
      <c r="AH7" s="15">
        <v>653.67499999999995</v>
      </c>
      <c r="AI7" s="15">
        <v>579.32600000000002</v>
      </c>
      <c r="AJ7" s="15">
        <v>655.55600000000004</v>
      </c>
      <c r="AK7" s="15">
        <v>566.13900000000001</v>
      </c>
      <c r="AL7" s="15">
        <v>692.72699999999998</v>
      </c>
      <c r="AM7" s="15">
        <v>631.23599999999999</v>
      </c>
      <c r="AN7" s="15">
        <v>807.39</v>
      </c>
      <c r="AO7" s="15">
        <v>656.80499999999995</v>
      </c>
      <c r="AP7" s="15">
        <v>844.63599999999997</v>
      </c>
      <c r="AQ7" s="15">
        <v>740.18700000000001</v>
      </c>
      <c r="AR7" s="15">
        <v>819.95299999999997</v>
      </c>
      <c r="AS7" s="15">
        <v>656.65499999999997</v>
      </c>
      <c r="AT7" s="15">
        <v>869.15300000000002</v>
      </c>
      <c r="AU7" s="15">
        <v>796.27099999999996</v>
      </c>
      <c r="AV7" s="15">
        <v>875.33</v>
      </c>
      <c r="AW7" s="15">
        <v>721.11099999999999</v>
      </c>
      <c r="AX7" s="15">
        <v>742.54100000000005</v>
      </c>
      <c r="AY7" s="15">
        <v>644.70699999999999</v>
      </c>
      <c r="AZ7" s="15">
        <v>896.93799999999999</v>
      </c>
      <c r="BA7" s="15">
        <v>797.68899999999996</v>
      </c>
      <c r="BB7" s="15">
        <v>1092.2619999999999</v>
      </c>
      <c r="BC7" s="15">
        <v>1121.807</v>
      </c>
      <c r="BD7" s="15">
        <v>1245.412</v>
      </c>
      <c r="BE7" s="15">
        <v>1020.678</v>
      </c>
      <c r="BF7" s="15">
        <v>1242.8409999999999</v>
      </c>
      <c r="BG7" s="15">
        <v>1257.7170000000001</v>
      </c>
      <c r="BH7" s="15">
        <v>1277.5250000000001</v>
      </c>
      <c r="BI7" s="15">
        <v>1150.847</v>
      </c>
      <c r="BJ7" s="15">
        <v>1367.1310000000001</v>
      </c>
      <c r="BK7" s="15">
        <v>1460.8879999999999</v>
      </c>
      <c r="BL7" s="15">
        <v>1555.2829999999999</v>
      </c>
      <c r="BM7" s="15">
        <v>1271.538</v>
      </c>
      <c r="BN7" s="15">
        <v>1557.0650000000001</v>
      </c>
      <c r="BO7" s="15">
        <v>1501.2919999999999</v>
      </c>
      <c r="BP7" s="15">
        <v>1682.1310000000001</v>
      </c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</row>
    <row r="8" spans="1:79" x14ac:dyDescent="0.2">
      <c r="A8" s="15" t="s">
        <v>119</v>
      </c>
      <c r="B8" s="15">
        <v>128.792</v>
      </c>
      <c r="C8" s="15">
        <v>171.15799999999999</v>
      </c>
      <c r="D8" s="15">
        <v>543.81399999999996</v>
      </c>
      <c r="E8" s="15">
        <v>582.16200000000003</v>
      </c>
      <c r="F8" s="15"/>
      <c r="G8" s="15"/>
      <c r="H8" s="15"/>
      <c r="I8" s="15">
        <v>502.041</v>
      </c>
      <c r="J8" s="15">
        <v>509.76900000000001</v>
      </c>
      <c r="K8" s="15">
        <v>558.43499999999995</v>
      </c>
      <c r="L8" s="15">
        <v>593.57799999999997</v>
      </c>
      <c r="M8" s="15">
        <v>581.61400000000003</v>
      </c>
      <c r="N8" s="15">
        <v>651.19200000000001</v>
      </c>
      <c r="O8" s="15">
        <v>731.98800000000006</v>
      </c>
      <c r="P8" s="15">
        <v>732.32500000000005</v>
      </c>
      <c r="Q8" s="15">
        <v>706.31600000000003</v>
      </c>
      <c r="R8" s="15">
        <v>775.56100000000004</v>
      </c>
      <c r="S8" s="15">
        <v>843.53800000000001</v>
      </c>
      <c r="T8" s="15">
        <v>832.47400000000005</v>
      </c>
      <c r="U8" s="15">
        <v>725.197</v>
      </c>
      <c r="V8" s="15">
        <v>766.32100000000003</v>
      </c>
      <c r="W8" s="15">
        <v>837.20299999999997</v>
      </c>
      <c r="X8" s="15">
        <v>762.16600000000005</v>
      </c>
      <c r="Y8" s="15">
        <v>714.11</v>
      </c>
      <c r="Z8" s="15">
        <v>724.34299999999996</v>
      </c>
      <c r="AA8" s="15">
        <v>793.88599999999997</v>
      </c>
      <c r="AB8" s="15">
        <v>739.30399999999997</v>
      </c>
      <c r="AC8" s="15">
        <v>704.68600000000004</v>
      </c>
      <c r="AD8" s="15">
        <v>701.29899999999998</v>
      </c>
      <c r="AE8" s="15">
        <v>790.68499999999995</v>
      </c>
      <c r="AF8" s="15">
        <v>773.85</v>
      </c>
      <c r="AG8" s="15">
        <v>715.68600000000004</v>
      </c>
      <c r="AH8" s="15">
        <v>754.56600000000003</v>
      </c>
      <c r="AI8" s="15">
        <v>862.92100000000005</v>
      </c>
      <c r="AJ8" s="15">
        <v>802.46900000000005</v>
      </c>
      <c r="AK8" s="15">
        <v>758.33299999999997</v>
      </c>
      <c r="AL8" s="15">
        <v>802.88800000000003</v>
      </c>
      <c r="AM8" s="15">
        <v>955.73</v>
      </c>
      <c r="AN8" s="15">
        <v>948.51</v>
      </c>
      <c r="AO8" s="15">
        <v>921.18299999999999</v>
      </c>
      <c r="AP8" s="15">
        <v>937.60799999999995</v>
      </c>
      <c r="AQ8" s="15">
        <v>1040.3040000000001</v>
      </c>
      <c r="AR8" s="15">
        <v>1036.6389999999999</v>
      </c>
      <c r="AS8" s="15">
        <v>1041.297</v>
      </c>
      <c r="AT8" s="15">
        <v>1025.424</v>
      </c>
      <c r="AU8" s="15">
        <v>1201.4690000000001</v>
      </c>
      <c r="AV8" s="15">
        <v>1256.3879999999999</v>
      </c>
      <c r="AW8" s="15">
        <v>1233.444</v>
      </c>
      <c r="AX8" s="15">
        <v>1248.508</v>
      </c>
      <c r="AY8" s="15">
        <v>1451.4639999999999</v>
      </c>
      <c r="AZ8" s="15">
        <v>1439.8119999999999</v>
      </c>
      <c r="BA8" s="15">
        <v>1384.307</v>
      </c>
      <c r="BB8" s="15">
        <v>1457.143</v>
      </c>
      <c r="BC8" s="15">
        <v>1673.133</v>
      </c>
      <c r="BD8" s="15">
        <v>1604.588</v>
      </c>
      <c r="BE8" s="15">
        <v>1656.9490000000001</v>
      </c>
      <c r="BF8" s="15">
        <v>1782.269</v>
      </c>
      <c r="BG8" s="15">
        <v>2097.674</v>
      </c>
      <c r="BH8" s="15">
        <v>2326.931</v>
      </c>
      <c r="BI8" s="15">
        <v>2374.8939999999998</v>
      </c>
      <c r="BJ8" s="15">
        <v>2299.0360000000001</v>
      </c>
      <c r="BK8" s="15">
        <v>2324.9189999999999</v>
      </c>
      <c r="BL8" s="15">
        <v>2000.107</v>
      </c>
      <c r="BM8" s="15">
        <v>1964.558</v>
      </c>
      <c r="BN8" s="15">
        <v>1940.87</v>
      </c>
      <c r="BO8" s="15">
        <v>2110.98</v>
      </c>
      <c r="BP8" s="15">
        <v>2010.3219999999999</v>
      </c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</row>
    <row r="9" spans="1:79" x14ac:dyDescent="0.2">
      <c r="A9" s="15" t="s">
        <v>120</v>
      </c>
      <c r="B9" s="19">
        <v>113.047</v>
      </c>
      <c r="C9" s="19">
        <v>8.09</v>
      </c>
      <c r="D9" s="19">
        <v>159.53399999999999</v>
      </c>
      <c r="E9" s="19">
        <v>215.81100000000001</v>
      </c>
      <c r="F9" s="19"/>
      <c r="G9" s="19"/>
      <c r="H9" s="19"/>
      <c r="I9" s="19">
        <v>143.732</v>
      </c>
      <c r="J9" s="19">
        <v>193.08099999999999</v>
      </c>
      <c r="K9" s="19">
        <v>205.99</v>
      </c>
      <c r="L9" s="19">
        <v>213.107</v>
      </c>
      <c r="M9" s="19">
        <v>205.02600000000001</v>
      </c>
      <c r="N9" s="19">
        <v>237.44800000000001</v>
      </c>
      <c r="O9" s="19">
        <v>246.83099999999999</v>
      </c>
      <c r="P9" s="19">
        <v>253.232</v>
      </c>
      <c r="Q9" s="19">
        <v>176.184</v>
      </c>
      <c r="R9" s="19">
        <v>235.27099999999999</v>
      </c>
      <c r="S9" s="19">
        <v>228.23099999999999</v>
      </c>
      <c r="T9" s="19">
        <v>215.464</v>
      </c>
      <c r="U9" s="19">
        <v>130.839</v>
      </c>
      <c r="V9" s="19">
        <v>253.10900000000001</v>
      </c>
      <c r="W9" s="19">
        <v>233.50899999999999</v>
      </c>
      <c r="X9" s="19">
        <v>217.245</v>
      </c>
      <c r="Y9" s="19">
        <v>154.10900000000001</v>
      </c>
      <c r="Z9" s="19">
        <v>258.36799999999999</v>
      </c>
      <c r="AA9" s="19">
        <v>251.358</v>
      </c>
      <c r="AB9" s="19">
        <v>283.50599999999997</v>
      </c>
      <c r="AC9" s="19">
        <v>208.13800000000001</v>
      </c>
      <c r="AD9" s="19">
        <v>329.86900000000003</v>
      </c>
      <c r="AE9" s="19">
        <v>289.89800000000002</v>
      </c>
      <c r="AF9" s="19">
        <v>275.53300000000002</v>
      </c>
      <c r="AG9" s="19">
        <v>149.23699999999999</v>
      </c>
      <c r="AH9" s="19">
        <v>211.24600000000001</v>
      </c>
      <c r="AI9" s="19">
        <v>229.101</v>
      </c>
      <c r="AJ9" s="19">
        <v>201.571</v>
      </c>
      <c r="AK9" s="19">
        <v>156.01300000000001</v>
      </c>
      <c r="AL9" s="19">
        <v>228.34200000000001</v>
      </c>
      <c r="AM9" s="19">
        <v>218.42699999999999</v>
      </c>
      <c r="AN9" s="19">
        <v>233.37299999999999</v>
      </c>
      <c r="AO9" s="19">
        <v>110.29600000000001</v>
      </c>
      <c r="AP9" s="19">
        <v>279.03800000000001</v>
      </c>
      <c r="AQ9" s="19">
        <v>275.93400000000003</v>
      </c>
      <c r="AR9" s="19">
        <v>287.86500000000001</v>
      </c>
      <c r="AS9" s="19">
        <v>225.256</v>
      </c>
      <c r="AT9" s="19">
        <v>287.34399999999999</v>
      </c>
      <c r="AU9" s="19">
        <v>284.18099999999998</v>
      </c>
      <c r="AV9" s="19">
        <v>335.13200000000001</v>
      </c>
      <c r="AW9" s="19">
        <v>191.77799999999999</v>
      </c>
      <c r="AX9" s="19">
        <v>351.161</v>
      </c>
      <c r="AY9" s="19">
        <v>258.221</v>
      </c>
      <c r="AZ9" s="19">
        <v>240.4</v>
      </c>
      <c r="BA9" s="19">
        <v>163.25899999999999</v>
      </c>
      <c r="BB9" s="19">
        <v>280.11900000000003</v>
      </c>
      <c r="BC9" s="19">
        <v>304.69799999999998</v>
      </c>
      <c r="BD9" s="19">
        <v>333.76499999999999</v>
      </c>
      <c r="BE9" s="19">
        <v>375.59399999999999</v>
      </c>
      <c r="BF9" s="19">
        <v>439.64800000000002</v>
      </c>
      <c r="BG9" s="19">
        <v>554.54499999999996</v>
      </c>
      <c r="BH9" s="19">
        <v>683.76199999999994</v>
      </c>
      <c r="BI9" s="19">
        <v>410.38200000000001</v>
      </c>
      <c r="BJ9" s="19">
        <v>462.20499999999998</v>
      </c>
      <c r="BK9" s="19">
        <v>489.05799999999999</v>
      </c>
      <c r="BL9" s="19">
        <v>572.78499999999997</v>
      </c>
      <c r="BM9" s="19">
        <v>398.14600000000002</v>
      </c>
      <c r="BN9" s="19">
        <v>597.71699999999998</v>
      </c>
      <c r="BO9" s="19">
        <v>640.58000000000004</v>
      </c>
      <c r="BP9" s="19">
        <v>597.447</v>
      </c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</row>
    <row r="10" spans="1:79" x14ac:dyDescent="0.2">
      <c r="A10" s="15" t="s">
        <v>121</v>
      </c>
      <c r="B10" s="15">
        <v>273.30799999999999</v>
      </c>
      <c r="C10" s="15">
        <v>433.65300000000002</v>
      </c>
      <c r="D10" s="15">
        <v>2031.0039999999999</v>
      </c>
      <c r="E10" s="15">
        <v>1840.5409999999999</v>
      </c>
      <c r="F10" s="15"/>
      <c r="G10" s="15"/>
      <c r="H10" s="15"/>
      <c r="I10" s="15">
        <v>1886.5889999999999</v>
      </c>
      <c r="J10" s="15">
        <v>2053.46</v>
      </c>
      <c r="K10" s="15">
        <v>1983.0070000000001</v>
      </c>
      <c r="L10" s="15">
        <v>2148.6239999999998</v>
      </c>
      <c r="M10" s="15">
        <v>2046.5609999999999</v>
      </c>
      <c r="N10" s="15">
        <v>2120.8980000000001</v>
      </c>
      <c r="O10" s="15">
        <v>2237.6080000000002</v>
      </c>
      <c r="P10" s="15">
        <v>2223.5210000000002</v>
      </c>
      <c r="Q10" s="15">
        <v>2255.9209999999998</v>
      </c>
      <c r="R10" s="15">
        <v>2155.2179999999998</v>
      </c>
      <c r="S10" s="15">
        <v>2156.462</v>
      </c>
      <c r="T10" s="15">
        <v>2189.5619999999999</v>
      </c>
      <c r="U10" s="15">
        <v>2155.643</v>
      </c>
      <c r="V10" s="15">
        <v>2125.259</v>
      </c>
      <c r="W10" s="15">
        <v>2189.4459999999999</v>
      </c>
      <c r="X10" s="15">
        <v>2129.5450000000001</v>
      </c>
      <c r="Y10" s="15">
        <v>2074.2469999999998</v>
      </c>
      <c r="Z10" s="15">
        <v>2099.0320000000002</v>
      </c>
      <c r="AA10" s="15">
        <v>2081.9290000000001</v>
      </c>
      <c r="AB10" s="15">
        <v>2123.4540000000002</v>
      </c>
      <c r="AC10" s="15">
        <v>2074.5990000000002</v>
      </c>
      <c r="AD10" s="15">
        <v>1995.8869999999999</v>
      </c>
      <c r="AE10" s="15">
        <v>2047.6990000000001</v>
      </c>
      <c r="AF10" s="15">
        <v>1986.7560000000001</v>
      </c>
      <c r="AG10" s="15">
        <v>1835.2940000000001</v>
      </c>
      <c r="AH10" s="15">
        <v>1867.4829999999999</v>
      </c>
      <c r="AI10" s="15">
        <v>1965.393</v>
      </c>
      <c r="AJ10" s="15">
        <v>1926.375</v>
      </c>
      <c r="AK10" s="15">
        <v>1862.2360000000001</v>
      </c>
      <c r="AL10" s="15">
        <v>1960.3209999999999</v>
      </c>
      <c r="AM10" s="15">
        <v>2095.9549999999999</v>
      </c>
      <c r="AN10" s="15">
        <v>2273.1819999999998</v>
      </c>
      <c r="AO10" s="15">
        <v>2230.5329999999999</v>
      </c>
      <c r="AP10" s="15">
        <v>2427.25</v>
      </c>
      <c r="AQ10" s="15">
        <v>2476.9859999999999</v>
      </c>
      <c r="AR10" s="15">
        <v>2573.1619999999998</v>
      </c>
      <c r="AS10" s="15">
        <v>2494.6529999999998</v>
      </c>
      <c r="AT10" s="15">
        <v>2656.9490000000001</v>
      </c>
      <c r="AU10" s="15">
        <v>2695.7060000000001</v>
      </c>
      <c r="AV10" s="15">
        <v>2959.5810000000001</v>
      </c>
      <c r="AW10" s="15">
        <v>2756.8890000000001</v>
      </c>
      <c r="AX10" s="15">
        <v>2956.0219999999999</v>
      </c>
      <c r="AY10" s="15">
        <v>2846.509</v>
      </c>
      <c r="AZ10" s="15">
        <v>3025.7950000000001</v>
      </c>
      <c r="BA10" s="15">
        <v>3178.8319999999999</v>
      </c>
      <c r="BB10" s="15">
        <v>3665.357</v>
      </c>
      <c r="BC10" s="15">
        <v>4009.518</v>
      </c>
      <c r="BD10" s="15">
        <v>4065.4119999999998</v>
      </c>
      <c r="BE10" s="15">
        <v>3943.277</v>
      </c>
      <c r="BF10" s="15">
        <v>4056.3879999999999</v>
      </c>
      <c r="BG10" s="15">
        <v>4436.7860000000001</v>
      </c>
      <c r="BH10" s="15">
        <v>4691.1880000000001</v>
      </c>
      <c r="BI10" s="15">
        <v>4449.576</v>
      </c>
      <c r="BJ10" s="15">
        <v>4437.58</v>
      </c>
      <c r="BK10" s="15">
        <v>4608.451</v>
      </c>
      <c r="BL10" s="15">
        <v>4435.5389999999998</v>
      </c>
      <c r="BM10" s="15">
        <v>4286.9139999999998</v>
      </c>
      <c r="BN10" s="15">
        <v>4415.7610000000004</v>
      </c>
      <c r="BO10" s="15">
        <v>4545.4250000000002</v>
      </c>
      <c r="BP10" s="15">
        <v>4569.0339999999997</v>
      </c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</row>
    <row r="11" spans="1:79" x14ac:dyDescent="0.2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</row>
    <row r="12" spans="1:79" x14ac:dyDescent="0.2">
      <c r="A12" s="15" t="s">
        <v>122</v>
      </c>
      <c r="B12" s="15">
        <v>44.593000000000004</v>
      </c>
      <c r="C12" s="15">
        <v>57.942999999999998</v>
      </c>
      <c r="D12" s="15">
        <v>283.697</v>
      </c>
      <c r="E12" s="15">
        <v>331.21600000000001</v>
      </c>
      <c r="F12" s="15"/>
      <c r="G12" s="15"/>
      <c r="H12" s="15"/>
      <c r="I12" s="15">
        <v>648.10500000000002</v>
      </c>
      <c r="J12" s="15"/>
      <c r="K12" s="15"/>
      <c r="L12" s="15"/>
      <c r="M12" s="15">
        <v>621.69299999999998</v>
      </c>
      <c r="N12" s="15"/>
      <c r="O12" s="15"/>
      <c r="P12" s="15"/>
      <c r="Q12" s="15">
        <v>643.02599999999995</v>
      </c>
      <c r="R12" s="15"/>
      <c r="S12" s="15"/>
      <c r="T12" s="15"/>
      <c r="U12" s="15">
        <v>651.18100000000004</v>
      </c>
      <c r="V12" s="15"/>
      <c r="W12" s="15"/>
      <c r="X12" s="15"/>
      <c r="Y12" s="15">
        <v>640.68499999999995</v>
      </c>
      <c r="Z12" s="15"/>
      <c r="AA12" s="15"/>
      <c r="AB12" s="15"/>
      <c r="AC12" s="15">
        <v>605.42499999999995</v>
      </c>
      <c r="AD12" s="15"/>
      <c r="AE12" s="15"/>
      <c r="AF12" s="15"/>
      <c r="AG12" s="15">
        <v>559.04100000000005</v>
      </c>
      <c r="AH12" s="15"/>
      <c r="AI12" s="15"/>
      <c r="AJ12" s="15"/>
      <c r="AK12" s="15">
        <v>590.40099999999995</v>
      </c>
      <c r="AL12" s="15"/>
      <c r="AM12" s="15"/>
      <c r="AN12" s="15"/>
      <c r="AO12" s="15">
        <v>650.29600000000005</v>
      </c>
      <c r="AP12" s="15"/>
      <c r="AQ12" s="15"/>
      <c r="AR12" s="15"/>
      <c r="AS12" s="15">
        <v>694.88099999999997</v>
      </c>
      <c r="AT12" s="15"/>
      <c r="AU12" s="15"/>
      <c r="AV12" s="15">
        <v>793.28200000000004</v>
      </c>
      <c r="AW12" s="15">
        <v>1820.8889999999999</v>
      </c>
      <c r="AX12" s="15">
        <v>784.30899999999997</v>
      </c>
      <c r="AY12" s="15">
        <v>909.23400000000004</v>
      </c>
      <c r="AZ12" s="15">
        <v>997.88</v>
      </c>
      <c r="BA12" s="15">
        <v>2427.4940000000001</v>
      </c>
      <c r="BB12" s="15">
        <v>1050.357</v>
      </c>
      <c r="BC12" s="15">
        <v>1105.3009999999999</v>
      </c>
      <c r="BD12" s="15">
        <v>1099.8820000000001</v>
      </c>
      <c r="BE12" s="15">
        <v>2621.0169999999998</v>
      </c>
      <c r="BF12" s="15">
        <v>1044.604</v>
      </c>
      <c r="BG12" s="15">
        <v>1058.5619999999999</v>
      </c>
      <c r="BH12" s="15">
        <v>1022.97</v>
      </c>
      <c r="BI12" s="15">
        <v>2371.3980000000001</v>
      </c>
      <c r="BJ12" s="15">
        <v>1172.377</v>
      </c>
      <c r="BK12" s="15">
        <v>1151.896</v>
      </c>
      <c r="BL12" s="15">
        <v>1132.444</v>
      </c>
      <c r="BM12" s="15">
        <v>2560.087</v>
      </c>
      <c r="BN12" s="15">
        <v>1165.652</v>
      </c>
      <c r="BO12" s="15">
        <v>1150.915</v>
      </c>
      <c r="BP12" s="15">
        <v>1206.8810000000001</v>
      </c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</row>
    <row r="13" spans="1:79" x14ac:dyDescent="0.2">
      <c r="A13" s="15" t="s">
        <v>123</v>
      </c>
      <c r="B13" s="19"/>
      <c r="C13" s="19"/>
      <c r="D13" s="19"/>
      <c r="E13" s="19"/>
      <c r="F13" s="19"/>
      <c r="G13" s="19"/>
      <c r="H13" s="19"/>
      <c r="I13" s="19">
        <v>-294.315</v>
      </c>
      <c r="J13" s="19"/>
      <c r="K13" s="19"/>
      <c r="L13" s="19"/>
      <c r="M13" s="19">
        <v>-308.59800000000001</v>
      </c>
      <c r="N13" s="19"/>
      <c r="O13" s="19"/>
      <c r="P13" s="19"/>
      <c r="Q13" s="19">
        <v>-333.81599999999997</v>
      </c>
      <c r="R13" s="19"/>
      <c r="S13" s="19"/>
      <c r="T13" s="19"/>
      <c r="U13" s="19">
        <v>-353.54300000000001</v>
      </c>
      <c r="V13" s="19"/>
      <c r="W13" s="19"/>
      <c r="X13" s="19"/>
      <c r="Y13" s="19">
        <v>-349.178</v>
      </c>
      <c r="Z13" s="19"/>
      <c r="AA13" s="19"/>
      <c r="AB13" s="19"/>
      <c r="AC13" s="19">
        <v>-329.22300000000001</v>
      </c>
      <c r="AD13" s="19"/>
      <c r="AE13" s="19"/>
      <c r="AF13" s="19"/>
      <c r="AG13" s="19">
        <v>-305.66399999999999</v>
      </c>
      <c r="AH13" s="19"/>
      <c r="AI13" s="19"/>
      <c r="AJ13" s="19"/>
      <c r="AK13" s="19">
        <v>-324.47300000000001</v>
      </c>
      <c r="AL13" s="19"/>
      <c r="AM13" s="19"/>
      <c r="AN13" s="19"/>
      <c r="AO13" s="19">
        <v>-342.48500000000001</v>
      </c>
      <c r="AP13" s="19"/>
      <c r="AQ13" s="19"/>
      <c r="AR13" s="19"/>
      <c r="AS13" s="19">
        <v>-369.39699999999999</v>
      </c>
      <c r="AT13" s="19"/>
      <c r="AU13" s="19"/>
      <c r="AV13" s="19"/>
      <c r="AW13" s="19">
        <v>-583.22199999999998</v>
      </c>
      <c r="AX13" s="19"/>
      <c r="AY13" s="19"/>
      <c r="AZ13" s="19"/>
      <c r="BA13" s="19">
        <v>-864.96400000000006</v>
      </c>
      <c r="BB13" s="19"/>
      <c r="BC13" s="19"/>
      <c r="BD13" s="19"/>
      <c r="BE13" s="19">
        <v>-1024.4069999999999</v>
      </c>
      <c r="BF13" s="19"/>
      <c r="BG13" s="19"/>
      <c r="BH13" s="19"/>
      <c r="BI13" s="19">
        <v>-566.84299999999996</v>
      </c>
      <c r="BJ13" s="19"/>
      <c r="BK13" s="19"/>
      <c r="BL13" s="19"/>
      <c r="BM13" s="19">
        <v>-626.39</v>
      </c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</row>
    <row r="14" spans="1:79" x14ac:dyDescent="0.2">
      <c r="A14" s="15" t="s">
        <v>124</v>
      </c>
      <c r="B14" s="15">
        <v>44.593000000000004</v>
      </c>
      <c r="C14" s="15">
        <v>57.942999999999998</v>
      </c>
      <c r="D14" s="15">
        <v>283.697</v>
      </c>
      <c r="E14" s="15">
        <v>331.21600000000001</v>
      </c>
      <c r="F14" s="15"/>
      <c r="G14" s="15"/>
      <c r="H14" s="15"/>
      <c r="I14" s="15">
        <v>353.79</v>
      </c>
      <c r="J14" s="15"/>
      <c r="K14" s="15"/>
      <c r="L14" s="15"/>
      <c r="M14" s="15">
        <v>313.09500000000003</v>
      </c>
      <c r="N14" s="15"/>
      <c r="O14" s="15"/>
      <c r="P14" s="15"/>
      <c r="Q14" s="15">
        <v>309.21100000000001</v>
      </c>
      <c r="R14" s="15"/>
      <c r="S14" s="15"/>
      <c r="T14" s="15"/>
      <c r="U14" s="15">
        <v>297.63799999999998</v>
      </c>
      <c r="V14" s="15"/>
      <c r="W14" s="15"/>
      <c r="X14" s="15"/>
      <c r="Y14" s="15">
        <v>291.50700000000001</v>
      </c>
      <c r="Z14" s="15"/>
      <c r="AA14" s="15"/>
      <c r="AB14" s="15"/>
      <c r="AC14" s="15">
        <v>276.202</v>
      </c>
      <c r="AD14" s="15"/>
      <c r="AE14" s="15"/>
      <c r="AF14" s="15"/>
      <c r="AG14" s="15">
        <v>253.37700000000001</v>
      </c>
      <c r="AH14" s="15"/>
      <c r="AI14" s="15"/>
      <c r="AJ14" s="15"/>
      <c r="AK14" s="15">
        <v>265.928</v>
      </c>
      <c r="AL14" s="15"/>
      <c r="AM14" s="15"/>
      <c r="AN14" s="15"/>
      <c r="AO14" s="15">
        <v>307.81099999999998</v>
      </c>
      <c r="AP14" s="15"/>
      <c r="AQ14" s="15"/>
      <c r="AR14" s="15"/>
      <c r="AS14" s="15">
        <v>325.48399999999998</v>
      </c>
      <c r="AT14" s="15"/>
      <c r="AU14" s="15"/>
      <c r="AV14" s="15">
        <v>793.28200000000004</v>
      </c>
      <c r="AW14" s="15">
        <v>1237.6669999999999</v>
      </c>
      <c r="AX14" s="15">
        <v>784.30899999999997</v>
      </c>
      <c r="AY14" s="15">
        <v>909.23400000000004</v>
      </c>
      <c r="AZ14" s="15">
        <v>997.88</v>
      </c>
      <c r="BA14" s="15">
        <v>1562.53</v>
      </c>
      <c r="BB14" s="15">
        <v>1050.357</v>
      </c>
      <c r="BC14" s="15">
        <v>1105.3009999999999</v>
      </c>
      <c r="BD14" s="15">
        <v>1099.8820000000001</v>
      </c>
      <c r="BE14" s="15">
        <v>1596.61</v>
      </c>
      <c r="BF14" s="15">
        <v>1044.604</v>
      </c>
      <c r="BG14" s="15">
        <v>1058.5619999999999</v>
      </c>
      <c r="BH14" s="15">
        <v>1022.97</v>
      </c>
      <c r="BI14" s="15">
        <v>1804.5550000000001</v>
      </c>
      <c r="BJ14" s="15">
        <v>1172.377</v>
      </c>
      <c r="BK14" s="15">
        <v>1151.896</v>
      </c>
      <c r="BL14" s="15">
        <v>1132.444</v>
      </c>
      <c r="BM14" s="15">
        <v>1933.6969999999999</v>
      </c>
      <c r="BN14" s="15">
        <v>1165.652</v>
      </c>
      <c r="BO14" s="15">
        <v>1150.915</v>
      </c>
      <c r="BP14" s="15">
        <v>1206.8810000000001</v>
      </c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</row>
    <row r="15" spans="1:79" x14ac:dyDescent="0.2">
      <c r="A15" s="15" t="s">
        <v>125</v>
      </c>
      <c r="B15" s="15">
        <v>13.430999999999999</v>
      </c>
      <c r="C15" s="15">
        <v>14.087999999999999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>
        <v>393.42099999999999</v>
      </c>
      <c r="R15" s="15"/>
      <c r="S15" s="15"/>
      <c r="T15" s="15"/>
      <c r="U15" s="15">
        <v>379.79</v>
      </c>
      <c r="V15" s="15"/>
      <c r="W15" s="15"/>
      <c r="X15" s="15"/>
      <c r="Y15" s="15">
        <v>332.87700000000001</v>
      </c>
      <c r="Z15" s="15"/>
      <c r="AA15" s="15"/>
      <c r="AB15" s="15"/>
      <c r="AC15" s="15">
        <v>298.02699999999999</v>
      </c>
      <c r="AD15" s="15"/>
      <c r="AE15" s="15"/>
      <c r="AF15" s="15"/>
      <c r="AG15" s="15">
        <v>261.76499999999999</v>
      </c>
      <c r="AH15" s="15"/>
      <c r="AI15" s="15"/>
      <c r="AJ15" s="15"/>
      <c r="AK15" s="15">
        <v>264.13499999999999</v>
      </c>
      <c r="AL15" s="15"/>
      <c r="AM15" s="15"/>
      <c r="AN15" s="15"/>
      <c r="AO15" s="15">
        <v>286.27199999999999</v>
      </c>
      <c r="AP15" s="15"/>
      <c r="AQ15" s="15"/>
      <c r="AR15" s="15"/>
      <c r="AS15" s="15">
        <v>279.52199999999999</v>
      </c>
      <c r="AT15" s="15"/>
      <c r="AU15" s="15"/>
      <c r="AV15" s="15"/>
      <c r="AW15" s="15">
        <v>277.44400000000002</v>
      </c>
      <c r="AX15" s="15"/>
      <c r="AY15" s="15"/>
      <c r="AZ15" s="15"/>
      <c r="BA15" s="15">
        <v>293.79599999999999</v>
      </c>
      <c r="BB15" s="15"/>
      <c r="BC15" s="15"/>
      <c r="BD15" s="15"/>
      <c r="BE15" s="15">
        <v>276.49700000000001</v>
      </c>
      <c r="BF15" s="15"/>
      <c r="BG15" s="15"/>
      <c r="BH15" s="15"/>
      <c r="BI15" s="15">
        <v>257.09699999999998</v>
      </c>
      <c r="BJ15" s="15"/>
      <c r="BK15" s="15"/>
      <c r="BL15" s="15"/>
      <c r="BM15" s="15">
        <v>260.63200000000001</v>
      </c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</row>
    <row r="16" spans="1:79" x14ac:dyDescent="0.2">
      <c r="A16" s="15" t="s">
        <v>126</v>
      </c>
      <c r="B16" s="15">
        <v>4.3600000000000003</v>
      </c>
      <c r="C16" s="15">
        <v>5.0279999999999996</v>
      </c>
      <c r="D16" s="15">
        <v>262.44499999999999</v>
      </c>
      <c r="E16" s="15">
        <v>256.48599999999999</v>
      </c>
      <c r="F16" s="15"/>
      <c r="G16" s="15"/>
      <c r="H16" s="15"/>
      <c r="I16" s="15">
        <v>431.92399999999998</v>
      </c>
      <c r="J16" s="15"/>
      <c r="K16" s="15"/>
      <c r="L16" s="15"/>
      <c r="M16" s="15">
        <v>560.053</v>
      </c>
      <c r="N16" s="15"/>
      <c r="O16" s="15"/>
      <c r="P16" s="15"/>
      <c r="Q16" s="15">
        <v>201.57900000000001</v>
      </c>
      <c r="R16" s="15"/>
      <c r="S16" s="15"/>
      <c r="T16" s="15"/>
      <c r="U16" s="15">
        <v>228.346</v>
      </c>
      <c r="V16" s="15"/>
      <c r="W16" s="15"/>
      <c r="X16" s="15"/>
      <c r="Y16" s="15">
        <v>179.589</v>
      </c>
      <c r="Z16" s="15"/>
      <c r="AA16" s="15"/>
      <c r="AB16" s="15"/>
      <c r="AC16" s="15">
        <v>184.58699999999999</v>
      </c>
      <c r="AD16" s="15"/>
      <c r="AE16" s="15"/>
      <c r="AF16" s="15"/>
      <c r="AG16" s="15">
        <v>177.56</v>
      </c>
      <c r="AH16" s="15"/>
      <c r="AI16" s="15"/>
      <c r="AJ16" s="15"/>
      <c r="AK16" s="15">
        <v>182.173</v>
      </c>
      <c r="AL16" s="15"/>
      <c r="AM16" s="15"/>
      <c r="AN16" s="15"/>
      <c r="AO16" s="15">
        <v>202.36699999999999</v>
      </c>
      <c r="AP16" s="15"/>
      <c r="AQ16" s="15"/>
      <c r="AR16" s="15"/>
      <c r="AS16" s="15">
        <v>218.203</v>
      </c>
      <c r="AT16" s="15"/>
      <c r="AU16" s="15"/>
      <c r="AV16" s="15"/>
      <c r="AW16" s="15">
        <v>227.667</v>
      </c>
      <c r="AX16" s="15"/>
      <c r="AY16" s="15"/>
      <c r="AZ16" s="15"/>
      <c r="BA16" s="15">
        <v>245.74199999999999</v>
      </c>
      <c r="BB16" s="15"/>
      <c r="BC16" s="15"/>
      <c r="BD16" s="15"/>
      <c r="BE16" s="15">
        <v>256.72300000000001</v>
      </c>
      <c r="BF16" s="15"/>
      <c r="BG16" s="15"/>
      <c r="BH16" s="15"/>
      <c r="BI16" s="15">
        <v>279.45</v>
      </c>
      <c r="BJ16" s="15"/>
      <c r="BK16" s="15"/>
      <c r="BL16" s="15"/>
      <c r="BM16" s="15">
        <v>318.21199999999999</v>
      </c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</row>
    <row r="17" spans="1:79" x14ac:dyDescent="0.2">
      <c r="A17" s="15" t="s">
        <v>127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</row>
    <row r="18" spans="1:79" x14ac:dyDescent="0.2">
      <c r="A18" s="15" t="s">
        <v>128</v>
      </c>
      <c r="B18" s="19">
        <v>16.699000000000002</v>
      </c>
      <c r="C18" s="19">
        <v>25.309000000000001</v>
      </c>
      <c r="D18" s="19">
        <v>134.64400000000001</v>
      </c>
      <c r="E18" s="19">
        <v>137.56800000000001</v>
      </c>
      <c r="F18" s="19"/>
      <c r="G18" s="19"/>
      <c r="H18" s="19"/>
      <c r="I18" s="19">
        <v>133.81899999999999</v>
      </c>
      <c r="J18" s="19">
        <v>876.39099999999996</v>
      </c>
      <c r="K18" s="19">
        <v>923.59400000000005</v>
      </c>
      <c r="L18" s="19">
        <v>1044.692</v>
      </c>
      <c r="M18" s="19">
        <v>210.714</v>
      </c>
      <c r="N18" s="19">
        <v>1109.3969999999999</v>
      </c>
      <c r="O18" s="19">
        <v>1139.049</v>
      </c>
      <c r="P18" s="19">
        <v>1108.6659999999999</v>
      </c>
      <c r="Q18" s="19">
        <v>236.97300000000001</v>
      </c>
      <c r="R18" s="19">
        <v>1129.0619999999999</v>
      </c>
      <c r="S18" s="19">
        <v>1080.3009999999999</v>
      </c>
      <c r="T18" s="19">
        <v>1134.7940000000001</v>
      </c>
      <c r="U18" s="19">
        <v>259.18700000000001</v>
      </c>
      <c r="V18" s="19">
        <v>1131.088</v>
      </c>
      <c r="W18" s="19">
        <v>1139.8420000000001</v>
      </c>
      <c r="X18" s="19">
        <v>1127.0060000000001</v>
      </c>
      <c r="Y18" s="19">
        <v>284.10899999999998</v>
      </c>
      <c r="Z18" s="19">
        <v>1096.404</v>
      </c>
      <c r="AA18" s="19">
        <v>1105.8430000000001</v>
      </c>
      <c r="AB18" s="19">
        <v>1116.752</v>
      </c>
      <c r="AC18" s="19">
        <v>310.72800000000001</v>
      </c>
      <c r="AD18" s="19">
        <v>1005.953</v>
      </c>
      <c r="AE18" s="19">
        <v>1030.079</v>
      </c>
      <c r="AF18" s="19">
        <v>1028.508</v>
      </c>
      <c r="AG18" s="19">
        <v>326.36099999999999</v>
      </c>
      <c r="AH18" s="19">
        <v>1025.9469999999999</v>
      </c>
      <c r="AI18" s="19">
        <v>1060.8989999999999</v>
      </c>
      <c r="AJ18" s="19">
        <v>1066.105</v>
      </c>
      <c r="AK18" s="19">
        <v>342.3</v>
      </c>
      <c r="AL18" s="19">
        <v>1063.7429999999999</v>
      </c>
      <c r="AM18" s="19">
        <v>1087.7529999999999</v>
      </c>
      <c r="AN18" s="19">
        <v>1140.7629999999999</v>
      </c>
      <c r="AO18" s="19">
        <v>350.29500000000002</v>
      </c>
      <c r="AP18" s="19">
        <v>1188.78</v>
      </c>
      <c r="AQ18" s="19">
        <v>1144.2760000000001</v>
      </c>
      <c r="AR18" s="19">
        <v>1126.605</v>
      </c>
      <c r="AS18" s="19">
        <v>330.83</v>
      </c>
      <c r="AT18" s="19">
        <v>1955.2539999999999</v>
      </c>
      <c r="AU18" s="19">
        <v>2000.904</v>
      </c>
      <c r="AV18" s="19">
        <v>1263.4369999999999</v>
      </c>
      <c r="AW18" s="19">
        <v>365</v>
      </c>
      <c r="AX18" s="19">
        <v>1310.056</v>
      </c>
      <c r="AY18" s="19">
        <v>1361.374</v>
      </c>
      <c r="AZ18" s="19">
        <v>1381.625</v>
      </c>
      <c r="BA18" s="19">
        <v>417.51799999999997</v>
      </c>
      <c r="BB18" s="19">
        <v>1452.0239999999999</v>
      </c>
      <c r="BC18" s="19">
        <v>1526.2650000000001</v>
      </c>
      <c r="BD18" s="19">
        <v>1499.2940000000001</v>
      </c>
      <c r="BE18" s="19">
        <v>399.548</v>
      </c>
      <c r="BF18" s="19">
        <v>1455.836</v>
      </c>
      <c r="BG18" s="19">
        <v>1488.162</v>
      </c>
      <c r="BH18" s="19">
        <v>1485.1489999999999</v>
      </c>
      <c r="BI18" s="19">
        <v>383.79199999999997</v>
      </c>
      <c r="BJ18" s="19">
        <v>1634.154</v>
      </c>
      <c r="BK18" s="19">
        <v>1714.951</v>
      </c>
      <c r="BL18" s="19">
        <v>1742.903</v>
      </c>
      <c r="BM18" s="19">
        <v>441.98399999999998</v>
      </c>
      <c r="BN18" s="19">
        <v>1800.9780000000001</v>
      </c>
      <c r="BO18" s="19">
        <v>1802.3679999999999</v>
      </c>
      <c r="BP18" s="19">
        <v>1862.82</v>
      </c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</row>
    <row r="19" spans="1:79" ht="17" thickBot="1" x14ac:dyDescent="0.25">
      <c r="A19" s="17" t="s">
        <v>129</v>
      </c>
      <c r="B19" s="20">
        <v>352.39100000000002</v>
      </c>
      <c r="C19" s="20">
        <v>536.02099999999996</v>
      </c>
      <c r="D19" s="20">
        <v>2711.79</v>
      </c>
      <c r="E19" s="20">
        <v>2565.8110000000001</v>
      </c>
      <c r="F19" s="20"/>
      <c r="G19" s="20"/>
      <c r="H19" s="20"/>
      <c r="I19" s="20">
        <v>2806.1219999999998</v>
      </c>
      <c r="J19" s="20">
        <v>2929.8510000000001</v>
      </c>
      <c r="K19" s="20">
        <v>2906.6010000000001</v>
      </c>
      <c r="L19" s="20">
        <v>3193.3159999999998</v>
      </c>
      <c r="M19" s="20">
        <v>3130.4229999999998</v>
      </c>
      <c r="N19" s="20">
        <v>3230.2950000000001</v>
      </c>
      <c r="O19" s="20">
        <v>3376.6570000000002</v>
      </c>
      <c r="P19" s="20">
        <v>3332.1869999999999</v>
      </c>
      <c r="Q19" s="20">
        <v>3397.105</v>
      </c>
      <c r="R19" s="20">
        <v>3284.28</v>
      </c>
      <c r="S19" s="20">
        <v>3236.7629999999999</v>
      </c>
      <c r="T19" s="20">
        <v>3324.3560000000002</v>
      </c>
      <c r="U19" s="20">
        <v>3320.6039999999998</v>
      </c>
      <c r="V19" s="20">
        <v>3256.3470000000002</v>
      </c>
      <c r="W19" s="20">
        <v>3329.288</v>
      </c>
      <c r="X19" s="20">
        <v>3256.5509999999999</v>
      </c>
      <c r="Y19" s="20">
        <v>3162.3290000000002</v>
      </c>
      <c r="Z19" s="20">
        <v>3195.4360000000001</v>
      </c>
      <c r="AA19" s="20">
        <v>3187.7719999999999</v>
      </c>
      <c r="AB19" s="20">
        <v>3240.2060000000001</v>
      </c>
      <c r="AC19" s="20">
        <v>3144.143</v>
      </c>
      <c r="AD19" s="20">
        <v>3001.84</v>
      </c>
      <c r="AE19" s="20">
        <v>3077.7779999999998</v>
      </c>
      <c r="AF19" s="20">
        <v>3015.2640000000001</v>
      </c>
      <c r="AG19" s="20">
        <v>2854.357</v>
      </c>
      <c r="AH19" s="20">
        <v>2893.43</v>
      </c>
      <c r="AI19" s="20">
        <v>3026.2919999999999</v>
      </c>
      <c r="AJ19" s="20">
        <v>2992.48</v>
      </c>
      <c r="AK19" s="20">
        <v>2916.7719999999999</v>
      </c>
      <c r="AL19" s="20">
        <v>3024.0639999999999</v>
      </c>
      <c r="AM19" s="20">
        <v>3183.7080000000001</v>
      </c>
      <c r="AN19" s="20">
        <v>3413.9450000000002</v>
      </c>
      <c r="AO19" s="20">
        <v>3377.2779999999998</v>
      </c>
      <c r="AP19" s="20">
        <v>3616.03</v>
      </c>
      <c r="AQ19" s="20">
        <v>3621.2620000000002</v>
      </c>
      <c r="AR19" s="20">
        <v>3699.7669999999998</v>
      </c>
      <c r="AS19" s="20">
        <v>3648.692</v>
      </c>
      <c r="AT19" s="20">
        <v>4612.2030000000004</v>
      </c>
      <c r="AU19" s="20">
        <v>4696.6099999999997</v>
      </c>
      <c r="AV19" s="20">
        <v>5016.3</v>
      </c>
      <c r="AW19" s="20">
        <v>4864.6670000000004</v>
      </c>
      <c r="AX19" s="20">
        <v>5050.3869999999997</v>
      </c>
      <c r="AY19" s="20">
        <v>5117.1170000000002</v>
      </c>
      <c r="AZ19" s="20">
        <v>5405.3</v>
      </c>
      <c r="BA19" s="20">
        <v>5698.4179999999997</v>
      </c>
      <c r="BB19" s="20">
        <v>6167.7380000000003</v>
      </c>
      <c r="BC19" s="20">
        <v>6641.0839999999998</v>
      </c>
      <c r="BD19" s="20">
        <v>6664.5879999999997</v>
      </c>
      <c r="BE19" s="20">
        <v>6472.6549999999997</v>
      </c>
      <c r="BF19" s="20">
        <v>6556.8280000000004</v>
      </c>
      <c r="BG19" s="20">
        <v>6983.51</v>
      </c>
      <c r="BH19" s="20">
        <v>7199.3069999999998</v>
      </c>
      <c r="BI19" s="20">
        <v>7174.47</v>
      </c>
      <c r="BJ19" s="20">
        <v>7244.1109999999999</v>
      </c>
      <c r="BK19" s="20">
        <v>7475.2979999999998</v>
      </c>
      <c r="BL19" s="20">
        <v>7310.8860000000004</v>
      </c>
      <c r="BM19" s="20">
        <v>7241.4390000000003</v>
      </c>
      <c r="BN19" s="20">
        <v>7382.3909999999996</v>
      </c>
      <c r="BO19" s="20">
        <v>7498.7079999999996</v>
      </c>
      <c r="BP19" s="20">
        <v>7638.7349999999997</v>
      </c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</row>
    <row r="20" spans="1:79" ht="17" thickTop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</row>
    <row r="21" spans="1:79" x14ac:dyDescent="0.2">
      <c r="A21" s="17" t="s">
        <v>130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</row>
    <row r="22" spans="1:79" x14ac:dyDescent="0.2">
      <c r="A22" s="15" t="s">
        <v>131</v>
      </c>
      <c r="B22" s="15"/>
      <c r="C22" s="15"/>
      <c r="D22" s="15">
        <v>340.61099999999999</v>
      </c>
      <c r="E22" s="15">
        <v>363.649</v>
      </c>
      <c r="F22" s="15"/>
      <c r="G22" s="15"/>
      <c r="H22" s="15"/>
      <c r="I22" s="15">
        <v>387.31799999999998</v>
      </c>
      <c r="J22" s="15"/>
      <c r="K22" s="15">
        <v>475.91699999999997</v>
      </c>
      <c r="L22" s="15">
        <v>488.33600000000001</v>
      </c>
      <c r="M22" s="15">
        <v>455.423</v>
      </c>
      <c r="N22" s="15">
        <v>477.13900000000001</v>
      </c>
      <c r="O22" s="15">
        <v>612.82399999999996</v>
      </c>
      <c r="P22" s="15">
        <v>536.45100000000002</v>
      </c>
      <c r="Q22" s="15">
        <v>567.63199999999995</v>
      </c>
      <c r="R22" s="15">
        <v>519.81500000000005</v>
      </c>
      <c r="S22" s="15">
        <v>589.08399999999995</v>
      </c>
      <c r="T22" s="15">
        <v>493.428</v>
      </c>
      <c r="U22" s="15">
        <v>493.57</v>
      </c>
      <c r="V22" s="15">
        <v>487.04700000000003</v>
      </c>
      <c r="W22" s="15">
        <v>574.274</v>
      </c>
      <c r="X22" s="15">
        <v>474.733</v>
      </c>
      <c r="Y22" s="15">
        <v>511.096</v>
      </c>
      <c r="Z22" s="15">
        <v>472.33699999999999</v>
      </c>
      <c r="AA22" s="15">
        <v>594.02200000000005</v>
      </c>
      <c r="AB22" s="15">
        <v>591.495</v>
      </c>
      <c r="AC22" s="15">
        <v>635.26499999999999</v>
      </c>
      <c r="AD22" s="15">
        <v>505.08699999999999</v>
      </c>
      <c r="AE22" s="15">
        <v>626.15</v>
      </c>
      <c r="AF22" s="15">
        <v>571.26800000000003</v>
      </c>
      <c r="AG22" s="15">
        <v>566.12199999999996</v>
      </c>
      <c r="AH22" s="15">
        <v>472.71699999999998</v>
      </c>
      <c r="AI22" s="15">
        <v>643.70799999999997</v>
      </c>
      <c r="AJ22" s="15">
        <v>540.29200000000003</v>
      </c>
      <c r="AK22" s="15">
        <v>612.447</v>
      </c>
      <c r="AL22" s="15">
        <v>548.23500000000001</v>
      </c>
      <c r="AM22" s="15">
        <v>724.83100000000002</v>
      </c>
      <c r="AN22" s="15">
        <v>691.89499999999998</v>
      </c>
      <c r="AO22" s="15">
        <v>764.61500000000001</v>
      </c>
      <c r="AP22" s="15">
        <v>581.25800000000004</v>
      </c>
      <c r="AQ22" s="15">
        <v>745.79399999999998</v>
      </c>
      <c r="AR22" s="15">
        <v>684.83100000000002</v>
      </c>
      <c r="AS22" s="15">
        <v>802.38900000000001</v>
      </c>
      <c r="AT22" s="15">
        <v>631.97699999999998</v>
      </c>
      <c r="AU22" s="15">
        <v>836.27099999999996</v>
      </c>
      <c r="AV22" s="15">
        <v>795.26400000000001</v>
      </c>
      <c r="AW22" s="15">
        <v>937.44399999999996</v>
      </c>
      <c r="AX22" s="15">
        <v>820.221</v>
      </c>
      <c r="AY22" s="15">
        <v>1023.086</v>
      </c>
      <c r="AZ22" s="15">
        <v>1103.6510000000001</v>
      </c>
      <c r="BA22" s="15">
        <v>1145.377</v>
      </c>
      <c r="BB22" s="15">
        <v>1255.8330000000001</v>
      </c>
      <c r="BC22" s="15">
        <v>1530.8430000000001</v>
      </c>
      <c r="BD22" s="15">
        <v>1415.059</v>
      </c>
      <c r="BE22" s="15">
        <v>1329.2660000000001</v>
      </c>
      <c r="BF22" s="15">
        <v>1404.1849999999999</v>
      </c>
      <c r="BG22" s="15">
        <v>1751.691</v>
      </c>
      <c r="BH22" s="15">
        <v>1792.277</v>
      </c>
      <c r="BI22" s="15">
        <v>1837.818</v>
      </c>
      <c r="BJ22" s="15">
        <v>1373.34</v>
      </c>
      <c r="BK22" s="15">
        <v>1578.873</v>
      </c>
      <c r="BL22" s="15">
        <v>1312.807</v>
      </c>
      <c r="BM22" s="15">
        <v>1635.5509999999999</v>
      </c>
      <c r="BN22" s="15">
        <v>1329.13</v>
      </c>
      <c r="BO22" s="15">
        <v>1773.8430000000001</v>
      </c>
      <c r="BP22" s="15">
        <v>1440.511</v>
      </c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</row>
    <row r="23" spans="1:79" x14ac:dyDescent="0.2">
      <c r="A23" s="15" t="s">
        <v>132</v>
      </c>
      <c r="B23" s="15"/>
      <c r="C23" s="15"/>
      <c r="D23" s="15"/>
      <c r="E23" s="15"/>
      <c r="F23" s="15"/>
      <c r="G23" s="15"/>
      <c r="H23" s="15"/>
      <c r="I23" s="15">
        <v>20.7</v>
      </c>
      <c r="J23" s="15"/>
      <c r="K23" s="15"/>
      <c r="L23" s="15"/>
      <c r="M23" s="15">
        <v>23.942</v>
      </c>
      <c r="N23" s="15"/>
      <c r="O23" s="15"/>
      <c r="P23" s="15"/>
      <c r="Q23" s="15">
        <v>108.553</v>
      </c>
      <c r="R23" s="15"/>
      <c r="S23" s="15"/>
      <c r="T23" s="15"/>
      <c r="U23" s="15">
        <v>71.784999999999997</v>
      </c>
      <c r="V23" s="15"/>
      <c r="W23" s="15"/>
      <c r="X23" s="15"/>
      <c r="Y23" s="15">
        <v>62.466000000000001</v>
      </c>
      <c r="Z23" s="15"/>
      <c r="AA23" s="15"/>
      <c r="AB23" s="15"/>
      <c r="AC23" s="15">
        <v>72.503</v>
      </c>
      <c r="AD23" s="15"/>
      <c r="AE23" s="15"/>
      <c r="AF23" s="15"/>
      <c r="AG23" s="15">
        <v>54.139000000000003</v>
      </c>
      <c r="AH23" s="15"/>
      <c r="AI23" s="15"/>
      <c r="AJ23" s="15"/>
      <c r="AK23" s="15">
        <v>43.670999999999999</v>
      </c>
      <c r="AL23" s="15"/>
      <c r="AM23" s="15"/>
      <c r="AN23" s="15"/>
      <c r="AO23" s="15">
        <v>64.733999999999995</v>
      </c>
      <c r="AP23" s="15"/>
      <c r="AQ23" s="15"/>
      <c r="AR23" s="15"/>
      <c r="AS23" s="15">
        <v>77.361000000000004</v>
      </c>
      <c r="AT23" s="15"/>
      <c r="AU23" s="15"/>
      <c r="AV23" s="15"/>
      <c r="AW23" s="15">
        <v>98.778000000000006</v>
      </c>
      <c r="AX23" s="15"/>
      <c r="AY23" s="15"/>
      <c r="AZ23" s="15"/>
      <c r="BA23" s="15">
        <v>108.51600000000001</v>
      </c>
      <c r="BB23" s="15"/>
      <c r="BC23" s="15"/>
      <c r="BD23" s="15"/>
      <c r="BE23" s="15">
        <v>96.835999999999999</v>
      </c>
      <c r="BF23" s="15"/>
      <c r="BG23" s="15"/>
      <c r="BH23" s="15"/>
      <c r="BI23" s="15">
        <v>91.948999999999998</v>
      </c>
      <c r="BJ23" s="15"/>
      <c r="BK23" s="15"/>
      <c r="BL23" s="15"/>
      <c r="BM23" s="15">
        <v>86.477999999999994</v>
      </c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</row>
    <row r="24" spans="1:79" x14ac:dyDescent="0.2">
      <c r="A24" s="15" t="s">
        <v>133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</row>
    <row r="25" spans="1:79" x14ac:dyDescent="0.2">
      <c r="A25" s="15" t="s">
        <v>134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</row>
    <row r="26" spans="1:79" x14ac:dyDescent="0.2">
      <c r="A26" s="15" t="s">
        <v>135</v>
      </c>
      <c r="B26" s="15"/>
      <c r="C26" s="15"/>
      <c r="D26" s="15">
        <v>89.228999999999999</v>
      </c>
      <c r="E26" s="15">
        <v>67.162000000000006</v>
      </c>
      <c r="F26" s="15"/>
      <c r="G26" s="15"/>
      <c r="H26" s="15"/>
      <c r="I26" s="15">
        <v>70.408000000000001</v>
      </c>
      <c r="J26" s="15">
        <v>49.932000000000002</v>
      </c>
      <c r="K26" s="15">
        <v>38.997999999999998</v>
      </c>
      <c r="L26" s="15">
        <v>74.966999999999999</v>
      </c>
      <c r="M26" s="15">
        <v>56.613999999999997</v>
      </c>
      <c r="N26" s="15">
        <v>54.417999999999999</v>
      </c>
      <c r="O26" s="15">
        <v>43.66</v>
      </c>
      <c r="P26" s="15">
        <v>47.317999999999998</v>
      </c>
      <c r="Q26" s="15">
        <v>46.183999999999997</v>
      </c>
      <c r="R26" s="15">
        <v>56.274999999999999</v>
      </c>
      <c r="S26" s="15">
        <v>57.841999999999999</v>
      </c>
      <c r="T26" s="15">
        <v>73.195999999999998</v>
      </c>
      <c r="U26" s="15">
        <v>57.874000000000002</v>
      </c>
      <c r="V26" s="15">
        <v>69.171000000000006</v>
      </c>
      <c r="W26" s="15">
        <v>57.783999999999999</v>
      </c>
      <c r="X26" s="15">
        <v>67.38</v>
      </c>
      <c r="Y26" s="15">
        <v>34.384</v>
      </c>
      <c r="Z26" s="15">
        <v>54.91</v>
      </c>
      <c r="AA26" s="15">
        <v>45.38</v>
      </c>
      <c r="AB26" s="15">
        <v>45.747</v>
      </c>
      <c r="AC26" s="15">
        <v>24.414000000000001</v>
      </c>
      <c r="AD26" s="15">
        <v>64.826999999999998</v>
      </c>
      <c r="AE26" s="15">
        <v>24.355</v>
      </c>
      <c r="AF26" s="15">
        <v>31.088999999999999</v>
      </c>
      <c r="AG26" s="15">
        <v>15.250999999999999</v>
      </c>
      <c r="AH26" s="15">
        <v>41.091000000000001</v>
      </c>
      <c r="AI26" s="15">
        <v>36.741999999999997</v>
      </c>
      <c r="AJ26" s="15">
        <v>39.057000000000002</v>
      </c>
      <c r="AK26" s="15">
        <v>26.687999999999999</v>
      </c>
      <c r="AL26" s="15">
        <v>46.203000000000003</v>
      </c>
      <c r="AM26" s="15">
        <v>40</v>
      </c>
      <c r="AN26" s="15">
        <v>46.484000000000002</v>
      </c>
      <c r="AO26" s="15">
        <v>34.32</v>
      </c>
      <c r="AP26" s="15">
        <v>65.105000000000004</v>
      </c>
      <c r="AQ26" s="15">
        <v>316.822</v>
      </c>
      <c r="AR26" s="15">
        <v>136.87299999999999</v>
      </c>
      <c r="AS26" s="15">
        <v>23.321999999999999</v>
      </c>
      <c r="AT26" s="15">
        <v>290.50799999999998</v>
      </c>
      <c r="AU26" s="15">
        <v>212.655</v>
      </c>
      <c r="AV26" s="15">
        <v>317.07</v>
      </c>
      <c r="AW26" s="15"/>
      <c r="AX26" s="15">
        <v>297.12700000000001</v>
      </c>
      <c r="AY26" s="15">
        <v>177.928</v>
      </c>
      <c r="AZ26" s="15"/>
      <c r="BA26" s="15">
        <v>147.68899999999999</v>
      </c>
      <c r="BB26" s="15"/>
      <c r="BC26" s="15"/>
      <c r="BD26" s="15"/>
      <c r="BE26" s="15">
        <v>77.400999999999996</v>
      </c>
      <c r="BF26" s="15"/>
      <c r="BG26" s="15"/>
      <c r="BH26" s="15"/>
      <c r="BI26" s="15">
        <v>80.403000000000006</v>
      </c>
      <c r="BJ26" s="15"/>
      <c r="BK26" s="15"/>
      <c r="BL26" s="15"/>
      <c r="BM26" s="15">
        <v>159.10599999999999</v>
      </c>
      <c r="BN26" s="15">
        <v>583.69600000000003</v>
      </c>
      <c r="BO26" s="15">
        <v>502.26</v>
      </c>
      <c r="BP26" s="15">
        <v>709.54499999999996</v>
      </c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</row>
    <row r="27" spans="1:79" x14ac:dyDescent="0.2">
      <c r="A27" s="15" t="s">
        <v>136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</row>
    <row r="28" spans="1:79" x14ac:dyDescent="0.2">
      <c r="A28" s="15" t="s">
        <v>137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>
        <v>0.91</v>
      </c>
      <c r="AT28" s="15"/>
      <c r="AU28" s="15"/>
      <c r="AV28" s="15">
        <v>154.07499999999999</v>
      </c>
      <c r="AW28" s="15">
        <v>160.88900000000001</v>
      </c>
      <c r="AX28" s="15">
        <v>165.304</v>
      </c>
      <c r="AY28" s="15">
        <v>173.874</v>
      </c>
      <c r="AZ28" s="15">
        <v>181.86099999999999</v>
      </c>
      <c r="BA28" s="15">
        <v>190.38900000000001</v>
      </c>
      <c r="BB28" s="15">
        <v>185.238</v>
      </c>
      <c r="BC28" s="15">
        <v>192.16900000000001</v>
      </c>
      <c r="BD28" s="15">
        <v>195.29400000000001</v>
      </c>
      <c r="BE28" s="15">
        <v>194.68899999999999</v>
      </c>
      <c r="BF28" s="15">
        <v>196.696</v>
      </c>
      <c r="BG28" s="15">
        <v>201.691</v>
      </c>
      <c r="BH28" s="15">
        <v>198.21799999999999</v>
      </c>
      <c r="BI28" s="15">
        <v>212.07599999999999</v>
      </c>
      <c r="BJ28" s="15">
        <v>213.16900000000001</v>
      </c>
      <c r="BK28" s="15">
        <v>213.54300000000001</v>
      </c>
      <c r="BL28" s="15">
        <v>217.71600000000001</v>
      </c>
      <c r="BM28" s="15">
        <v>231.625</v>
      </c>
      <c r="BN28" s="15">
        <v>228.91300000000001</v>
      </c>
      <c r="BO28" s="15">
        <v>229.279</v>
      </c>
      <c r="BP28" s="15">
        <v>231.077</v>
      </c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</row>
    <row r="29" spans="1:79" x14ac:dyDescent="0.2">
      <c r="A29" s="15" t="s">
        <v>138</v>
      </c>
      <c r="B29" s="19">
        <v>142.35300000000001</v>
      </c>
      <c r="C29" s="19">
        <v>187.946</v>
      </c>
      <c r="D29" s="19">
        <v>448.03500000000003</v>
      </c>
      <c r="E29" s="19">
        <v>400</v>
      </c>
      <c r="F29" s="19"/>
      <c r="G29" s="19"/>
      <c r="H29" s="19"/>
      <c r="I29" s="19">
        <v>436.29700000000003</v>
      </c>
      <c r="J29" s="19">
        <v>790.90899999999999</v>
      </c>
      <c r="K29" s="19">
        <v>389.36399999999998</v>
      </c>
      <c r="L29" s="19">
        <v>454.65199999999999</v>
      </c>
      <c r="M29" s="19">
        <v>520.899</v>
      </c>
      <c r="N29" s="19">
        <v>473.77300000000002</v>
      </c>
      <c r="O29" s="19">
        <v>568.01199999999994</v>
      </c>
      <c r="P29" s="19">
        <v>493.53500000000003</v>
      </c>
      <c r="Q29" s="19">
        <v>381.84199999999998</v>
      </c>
      <c r="R29" s="19">
        <v>347.02800000000002</v>
      </c>
      <c r="S29" s="19">
        <v>305.01900000000001</v>
      </c>
      <c r="T29" s="19">
        <v>423.96899999999999</v>
      </c>
      <c r="U29" s="19">
        <v>431.233</v>
      </c>
      <c r="V29" s="19">
        <v>362.435</v>
      </c>
      <c r="W29" s="19">
        <v>386.41199999999998</v>
      </c>
      <c r="X29" s="19">
        <v>357.08499999999998</v>
      </c>
      <c r="Y29" s="19">
        <v>338.35500000000002</v>
      </c>
      <c r="Z29" s="19">
        <v>409.12900000000002</v>
      </c>
      <c r="AA29" s="19">
        <v>342.52699999999999</v>
      </c>
      <c r="AB29" s="19">
        <v>381.44400000000002</v>
      </c>
      <c r="AC29" s="19">
        <v>282.12099999999998</v>
      </c>
      <c r="AD29" s="19">
        <v>416.55799999999999</v>
      </c>
      <c r="AE29" s="19">
        <v>445.11799999999999</v>
      </c>
      <c r="AF29" s="19">
        <v>440.06700000000001</v>
      </c>
      <c r="AG29" s="19">
        <v>323.09399999999999</v>
      </c>
      <c r="AH29" s="19">
        <v>498.21899999999999</v>
      </c>
      <c r="AI29" s="19">
        <v>411.572</v>
      </c>
      <c r="AJ29" s="19">
        <v>432.77199999999999</v>
      </c>
      <c r="AK29" s="19">
        <v>261.18099999999998</v>
      </c>
      <c r="AL29" s="19">
        <v>400.85599999999999</v>
      </c>
      <c r="AM29" s="19">
        <v>397.97800000000001</v>
      </c>
      <c r="AN29" s="19">
        <v>512.63400000000001</v>
      </c>
      <c r="AO29" s="19">
        <v>386.62700000000001</v>
      </c>
      <c r="AP29" s="19">
        <v>689.76499999999999</v>
      </c>
      <c r="AQ29" s="19">
        <v>477.33699999999999</v>
      </c>
      <c r="AR29" s="19">
        <v>512.71799999999996</v>
      </c>
      <c r="AS29" s="19">
        <v>455.745</v>
      </c>
      <c r="AT29" s="19">
        <v>678.87099999999998</v>
      </c>
      <c r="AU29" s="19">
        <v>672.995</v>
      </c>
      <c r="AV29" s="19">
        <v>599.66999999999996</v>
      </c>
      <c r="AW29" s="19">
        <v>535</v>
      </c>
      <c r="AX29" s="19">
        <v>548.17700000000002</v>
      </c>
      <c r="AY29" s="19">
        <v>544.70699999999999</v>
      </c>
      <c r="AZ29" s="19">
        <v>837.69200000000001</v>
      </c>
      <c r="BA29" s="19">
        <v>686.37400000000002</v>
      </c>
      <c r="BB29" s="19">
        <v>860.23900000000003</v>
      </c>
      <c r="BC29" s="19">
        <v>901.08399999999995</v>
      </c>
      <c r="BD29" s="19">
        <v>869.88199999999995</v>
      </c>
      <c r="BE29" s="19">
        <v>747.57100000000003</v>
      </c>
      <c r="BF29" s="19">
        <v>863.98699999999997</v>
      </c>
      <c r="BG29" s="19">
        <v>879.91600000000005</v>
      </c>
      <c r="BH29" s="19">
        <v>1046.04</v>
      </c>
      <c r="BI29" s="19">
        <v>789.40700000000004</v>
      </c>
      <c r="BJ29" s="19">
        <v>1538.116</v>
      </c>
      <c r="BK29" s="19">
        <v>1248.4290000000001</v>
      </c>
      <c r="BL29" s="19">
        <v>1228.2819999999999</v>
      </c>
      <c r="BM29" s="19">
        <v>654.08799999999997</v>
      </c>
      <c r="BN29" s="19">
        <v>683.04399999999998</v>
      </c>
      <c r="BO29" s="19">
        <v>617.654</v>
      </c>
      <c r="BP29" s="19">
        <v>764.26099999999997</v>
      </c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</row>
    <row r="30" spans="1:79" x14ac:dyDescent="0.2">
      <c r="A30" s="15" t="s">
        <v>139</v>
      </c>
      <c r="B30" s="15">
        <v>142.35300000000001</v>
      </c>
      <c r="C30" s="15">
        <v>187.946</v>
      </c>
      <c r="D30" s="15">
        <v>877.875</v>
      </c>
      <c r="E30" s="15">
        <v>830.81100000000004</v>
      </c>
      <c r="F30" s="15"/>
      <c r="G30" s="15"/>
      <c r="H30" s="15"/>
      <c r="I30" s="15">
        <v>914.72299999999996</v>
      </c>
      <c r="J30" s="15">
        <v>840.84100000000001</v>
      </c>
      <c r="K30" s="15">
        <v>904.279</v>
      </c>
      <c r="L30" s="15">
        <v>1017.955</v>
      </c>
      <c r="M30" s="15">
        <v>1056.8779999999999</v>
      </c>
      <c r="N30" s="15">
        <v>1005.33</v>
      </c>
      <c r="O30" s="15">
        <v>1224.4960000000001</v>
      </c>
      <c r="P30" s="15">
        <v>1077.3040000000001</v>
      </c>
      <c r="Q30" s="15">
        <v>1104.211</v>
      </c>
      <c r="R30" s="15">
        <v>923.11800000000005</v>
      </c>
      <c r="S30" s="15">
        <v>951.94500000000005</v>
      </c>
      <c r="T30" s="15">
        <v>990.59299999999996</v>
      </c>
      <c r="U30" s="15">
        <v>1054.462</v>
      </c>
      <c r="V30" s="15">
        <v>918.65300000000002</v>
      </c>
      <c r="W30" s="15">
        <v>1018.47</v>
      </c>
      <c r="X30" s="15">
        <v>899.19799999999998</v>
      </c>
      <c r="Y30" s="15">
        <v>946.30100000000004</v>
      </c>
      <c r="Z30" s="15">
        <v>936.37599999999998</v>
      </c>
      <c r="AA30" s="15">
        <v>981.92899999999997</v>
      </c>
      <c r="AB30" s="15">
        <v>1018.686</v>
      </c>
      <c r="AC30" s="15">
        <v>1014.303</v>
      </c>
      <c r="AD30" s="15">
        <v>986.47199999999998</v>
      </c>
      <c r="AE30" s="15">
        <v>1095.623</v>
      </c>
      <c r="AF30" s="15">
        <v>1042.424</v>
      </c>
      <c r="AG30" s="15">
        <v>958.60599999999999</v>
      </c>
      <c r="AH30" s="15">
        <v>1012.027</v>
      </c>
      <c r="AI30" s="15">
        <v>1092.0219999999999</v>
      </c>
      <c r="AJ30" s="15">
        <v>1012.121</v>
      </c>
      <c r="AK30" s="15">
        <v>943.98699999999997</v>
      </c>
      <c r="AL30" s="15">
        <v>995.29399999999998</v>
      </c>
      <c r="AM30" s="15">
        <v>1162.809</v>
      </c>
      <c r="AN30" s="15">
        <v>1251.0129999999999</v>
      </c>
      <c r="AO30" s="15">
        <v>1250.296</v>
      </c>
      <c r="AP30" s="15">
        <v>1336.1279999999999</v>
      </c>
      <c r="AQ30" s="15">
        <v>1539.953</v>
      </c>
      <c r="AR30" s="15">
        <v>1334.422</v>
      </c>
      <c r="AS30" s="15">
        <v>1359.7270000000001</v>
      </c>
      <c r="AT30" s="15">
        <v>1601.356</v>
      </c>
      <c r="AU30" s="15">
        <v>1721.921</v>
      </c>
      <c r="AV30" s="15">
        <v>1866.079</v>
      </c>
      <c r="AW30" s="15">
        <v>1732.1110000000001</v>
      </c>
      <c r="AX30" s="15">
        <v>1830.829</v>
      </c>
      <c r="AY30" s="15">
        <v>1919.595</v>
      </c>
      <c r="AZ30" s="15">
        <v>2123.2040000000002</v>
      </c>
      <c r="BA30" s="15">
        <v>2278.3449999999998</v>
      </c>
      <c r="BB30" s="15">
        <v>2301.31</v>
      </c>
      <c r="BC30" s="15">
        <v>2624.096</v>
      </c>
      <c r="BD30" s="15">
        <v>2480.2350000000001</v>
      </c>
      <c r="BE30" s="15">
        <v>2445.7629999999999</v>
      </c>
      <c r="BF30" s="15">
        <v>2464.8679999999999</v>
      </c>
      <c r="BG30" s="15">
        <v>2833.2979999999998</v>
      </c>
      <c r="BH30" s="15">
        <v>3036.5349999999999</v>
      </c>
      <c r="BI30" s="15">
        <v>3011.6529999999998</v>
      </c>
      <c r="BJ30" s="15">
        <v>3124.625</v>
      </c>
      <c r="BK30" s="15">
        <v>3040.8449999999998</v>
      </c>
      <c r="BL30" s="15">
        <v>2758.8049999999998</v>
      </c>
      <c r="BM30" s="15">
        <v>2766.848</v>
      </c>
      <c r="BN30" s="15">
        <v>2824.7829999999999</v>
      </c>
      <c r="BO30" s="15">
        <v>3123.0360000000001</v>
      </c>
      <c r="BP30" s="15">
        <v>3145.3939999999998</v>
      </c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</row>
    <row r="31" spans="1:79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</row>
    <row r="32" spans="1:79" x14ac:dyDescent="0.2">
      <c r="A32" s="15" t="s">
        <v>140</v>
      </c>
      <c r="B32" s="15">
        <v>1.0189999999999999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>
        <v>266.41899999999998</v>
      </c>
      <c r="BJ32" s="15"/>
      <c r="BK32" s="15"/>
      <c r="BL32" s="15"/>
      <c r="BM32" s="15">
        <v>464.66699999999997</v>
      </c>
      <c r="BN32" s="15">
        <v>388.47800000000001</v>
      </c>
      <c r="BO32" s="15">
        <v>385.14499999999998</v>
      </c>
      <c r="BP32" s="15">
        <v>397.447</v>
      </c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</row>
    <row r="33" spans="1:79" x14ac:dyDescent="0.2">
      <c r="A33" s="15" t="s">
        <v>141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>
        <v>8.532</v>
      </c>
      <c r="AT33" s="15"/>
      <c r="AU33" s="15"/>
      <c r="AV33" s="15">
        <v>669.49300000000005</v>
      </c>
      <c r="AW33" s="15">
        <v>667.22199999999998</v>
      </c>
      <c r="AX33" s="15">
        <v>662.87300000000005</v>
      </c>
      <c r="AY33" s="15">
        <v>775.90099999999995</v>
      </c>
      <c r="AZ33" s="15">
        <v>864.19299999999998</v>
      </c>
      <c r="BA33" s="15">
        <v>943.06600000000003</v>
      </c>
      <c r="BB33" s="15">
        <v>932.26199999999994</v>
      </c>
      <c r="BC33" s="15">
        <v>997.34900000000005</v>
      </c>
      <c r="BD33" s="15">
        <v>988.82399999999996</v>
      </c>
      <c r="BE33" s="15">
        <v>961.58199999999999</v>
      </c>
      <c r="BF33" s="15">
        <v>944.82399999999996</v>
      </c>
      <c r="BG33" s="15">
        <v>957.61099999999999</v>
      </c>
      <c r="BH33" s="15">
        <v>930.39599999999996</v>
      </c>
      <c r="BI33" s="15">
        <v>1091.4190000000001</v>
      </c>
      <c r="BJ33" s="15">
        <v>1086.7239999999999</v>
      </c>
      <c r="BK33" s="15">
        <v>1080.498</v>
      </c>
      <c r="BL33" s="15">
        <v>1070.5440000000001</v>
      </c>
      <c r="BM33" s="15">
        <v>1112.3230000000001</v>
      </c>
      <c r="BN33" s="15">
        <v>1081.9570000000001</v>
      </c>
      <c r="BO33" s="15">
        <v>1057.2660000000001</v>
      </c>
      <c r="BP33" s="15">
        <v>1093.896</v>
      </c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</row>
    <row r="34" spans="1:79" x14ac:dyDescent="0.2">
      <c r="A34" s="15" t="s">
        <v>142</v>
      </c>
      <c r="B34" s="15">
        <v>15.522</v>
      </c>
      <c r="C34" s="15">
        <v>18.271999999999998</v>
      </c>
      <c r="D34" s="15">
        <v>26.055</v>
      </c>
      <c r="E34" s="15">
        <v>28.783999999999999</v>
      </c>
      <c r="F34" s="15"/>
      <c r="G34" s="15"/>
      <c r="H34" s="15"/>
      <c r="I34" s="15">
        <v>37.026000000000003</v>
      </c>
      <c r="J34" s="15">
        <v>33.106999999999999</v>
      </c>
      <c r="K34" s="15">
        <v>29.951000000000001</v>
      </c>
      <c r="L34" s="15">
        <v>32.241</v>
      </c>
      <c r="M34" s="15">
        <v>34.524000000000001</v>
      </c>
      <c r="N34" s="15">
        <v>34.362000000000002</v>
      </c>
      <c r="O34" s="15">
        <v>36.167000000000002</v>
      </c>
      <c r="P34" s="15">
        <v>35.350999999999999</v>
      </c>
      <c r="Q34" s="15">
        <v>39.210999999999999</v>
      </c>
      <c r="R34" s="15">
        <v>39.762</v>
      </c>
      <c r="S34" s="15">
        <v>38.645000000000003</v>
      </c>
      <c r="T34" s="15">
        <v>40.463999999999999</v>
      </c>
      <c r="U34" s="15">
        <v>40.289000000000001</v>
      </c>
      <c r="V34" s="15">
        <v>40.284999999999997</v>
      </c>
      <c r="W34" s="15">
        <v>39.578000000000003</v>
      </c>
      <c r="X34" s="15">
        <v>41.31</v>
      </c>
      <c r="Y34" s="15">
        <v>38.493000000000002</v>
      </c>
      <c r="Z34" s="15">
        <v>38.866</v>
      </c>
      <c r="AA34" s="15">
        <v>38.314999999999998</v>
      </c>
      <c r="AB34" s="15">
        <v>37.241999999999997</v>
      </c>
      <c r="AC34" s="15">
        <v>32.058999999999997</v>
      </c>
      <c r="AD34" s="15">
        <v>29.221</v>
      </c>
      <c r="AE34" s="15">
        <v>29.63</v>
      </c>
      <c r="AF34" s="15">
        <v>29.742000000000001</v>
      </c>
      <c r="AG34" s="15">
        <v>25.925999999999998</v>
      </c>
      <c r="AH34" s="15">
        <v>26.614999999999998</v>
      </c>
      <c r="AI34" s="15"/>
      <c r="AJ34" s="15">
        <v>24.690999999999999</v>
      </c>
      <c r="AK34" s="15">
        <v>33.332999999999998</v>
      </c>
      <c r="AL34" s="15">
        <v>34.225000000000001</v>
      </c>
      <c r="AM34" s="15">
        <v>35.055999999999997</v>
      </c>
      <c r="AN34" s="15">
        <v>37.545000000000002</v>
      </c>
      <c r="AO34" s="15">
        <v>35.148000000000003</v>
      </c>
      <c r="AP34" s="15">
        <v>35.881999999999998</v>
      </c>
      <c r="AQ34" s="15">
        <v>34.93</v>
      </c>
      <c r="AR34" s="15">
        <v>35.472999999999999</v>
      </c>
      <c r="AS34" s="15">
        <v>32.878</v>
      </c>
      <c r="AT34" s="15">
        <v>33.332999999999998</v>
      </c>
      <c r="AU34" s="15">
        <v>33.332999999999998</v>
      </c>
      <c r="AV34" s="15">
        <v>33.26</v>
      </c>
      <c r="AW34" s="15">
        <v>37.889000000000003</v>
      </c>
      <c r="AX34" s="15">
        <v>37.347999999999999</v>
      </c>
      <c r="AY34" s="15">
        <v>38.287999999999997</v>
      </c>
      <c r="AZ34" s="15">
        <v>39.340000000000003</v>
      </c>
      <c r="BA34" s="15">
        <v>46.472000000000001</v>
      </c>
      <c r="BB34" s="15">
        <v>46.667000000000002</v>
      </c>
      <c r="BC34" s="15">
        <v>47.348999999999997</v>
      </c>
      <c r="BD34" s="15">
        <v>46.234999999999999</v>
      </c>
      <c r="BE34" s="15">
        <v>36.045000000000002</v>
      </c>
      <c r="BF34" s="15">
        <v>35.792999999999999</v>
      </c>
      <c r="BG34" s="15">
        <v>34.671999999999997</v>
      </c>
      <c r="BH34" s="15">
        <v>23.068999999999999</v>
      </c>
      <c r="BI34" s="15">
        <v>23.728999999999999</v>
      </c>
      <c r="BJ34" s="15">
        <v>23.448</v>
      </c>
      <c r="BK34" s="15">
        <v>21.777000000000001</v>
      </c>
      <c r="BL34" s="15">
        <v>21.024999999999999</v>
      </c>
      <c r="BM34" s="15">
        <v>24.536999999999999</v>
      </c>
      <c r="BN34" s="15">
        <v>25.109000000000002</v>
      </c>
      <c r="BO34" s="15">
        <v>25.834</v>
      </c>
      <c r="BP34" s="15">
        <v>26.748000000000001</v>
      </c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</row>
    <row r="35" spans="1:79" x14ac:dyDescent="0.2">
      <c r="A35" s="15" t="s">
        <v>134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</row>
    <row r="36" spans="1:79" x14ac:dyDescent="0.2">
      <c r="A36" s="15" t="s">
        <v>143</v>
      </c>
      <c r="B36" s="19">
        <v>35.277999999999999</v>
      </c>
      <c r="C36" s="19">
        <v>72.275000000000006</v>
      </c>
      <c r="D36" s="19">
        <v>126.929</v>
      </c>
      <c r="E36" s="19">
        <v>115.405</v>
      </c>
      <c r="F36" s="19"/>
      <c r="G36" s="19"/>
      <c r="H36" s="19"/>
      <c r="I36" s="19">
        <v>202.333</v>
      </c>
      <c r="J36" s="19">
        <v>179.648</v>
      </c>
      <c r="K36" s="19">
        <v>180.07300000000001</v>
      </c>
      <c r="L36" s="19">
        <v>224.37799999999999</v>
      </c>
      <c r="M36" s="19">
        <v>205.15899999999999</v>
      </c>
      <c r="N36" s="19">
        <v>232.81899999999999</v>
      </c>
      <c r="O36" s="19">
        <v>109.51</v>
      </c>
      <c r="P36" s="19">
        <v>122.833</v>
      </c>
      <c r="Q36" s="19">
        <v>141.578</v>
      </c>
      <c r="R36" s="19">
        <v>139.63</v>
      </c>
      <c r="S36" s="19">
        <v>118.69499999999999</v>
      </c>
      <c r="T36" s="19">
        <v>126.417</v>
      </c>
      <c r="U36" s="19">
        <v>129.52699999999999</v>
      </c>
      <c r="V36" s="19">
        <v>126.813</v>
      </c>
      <c r="W36" s="19">
        <v>120.44799999999999</v>
      </c>
      <c r="X36" s="19">
        <v>115.642</v>
      </c>
      <c r="Y36" s="19">
        <v>126.43899999999999</v>
      </c>
      <c r="Z36" s="19">
        <v>122.268</v>
      </c>
      <c r="AA36" s="19">
        <v>111.006</v>
      </c>
      <c r="AB36" s="19">
        <v>107.60299999999999</v>
      </c>
      <c r="AC36" s="19">
        <v>102.343</v>
      </c>
      <c r="AD36" s="19">
        <v>106.06</v>
      </c>
      <c r="AE36" s="19">
        <v>100</v>
      </c>
      <c r="AF36" s="19">
        <v>102.46899999999999</v>
      </c>
      <c r="AG36" s="19">
        <v>105.88200000000001</v>
      </c>
      <c r="AH36" s="19">
        <v>98.997</v>
      </c>
      <c r="AI36" s="19">
        <v>135.28100000000001</v>
      </c>
      <c r="AJ36" s="19">
        <v>118.85599999999999</v>
      </c>
      <c r="AK36" s="19">
        <v>122.785</v>
      </c>
      <c r="AL36" s="19">
        <v>127.807</v>
      </c>
      <c r="AM36" s="19">
        <v>138.65199999999999</v>
      </c>
      <c r="AN36" s="19">
        <v>146.60300000000001</v>
      </c>
      <c r="AO36" s="19">
        <v>131.24199999999999</v>
      </c>
      <c r="AP36" s="19">
        <v>151.17099999999999</v>
      </c>
      <c r="AQ36" s="19">
        <v>161.566</v>
      </c>
      <c r="AR36" s="19">
        <v>337.45600000000002</v>
      </c>
      <c r="AS36" s="19">
        <v>288.28300000000002</v>
      </c>
      <c r="AT36" s="19">
        <v>925.76300000000003</v>
      </c>
      <c r="AU36" s="19">
        <v>925.76300000000003</v>
      </c>
      <c r="AV36" s="19">
        <v>281.60899999999998</v>
      </c>
      <c r="AW36" s="19">
        <v>293.77800000000002</v>
      </c>
      <c r="AX36" s="19">
        <v>356.464</v>
      </c>
      <c r="AY36" s="19">
        <v>356.98200000000003</v>
      </c>
      <c r="AZ36" s="19">
        <v>258.54000000000002</v>
      </c>
      <c r="BA36" s="19">
        <v>284.67200000000003</v>
      </c>
      <c r="BB36" s="19">
        <v>555.83199999999999</v>
      </c>
      <c r="BC36" s="19">
        <v>561.56700000000001</v>
      </c>
      <c r="BD36" s="19">
        <v>541.53</v>
      </c>
      <c r="BE36" s="19">
        <v>454.68900000000002</v>
      </c>
      <c r="BF36" s="19">
        <v>434.69099999999997</v>
      </c>
      <c r="BG36" s="19">
        <v>425.37</v>
      </c>
      <c r="BH36" s="19">
        <v>340.69299999999998</v>
      </c>
      <c r="BI36" s="19">
        <v>91.843999999999994</v>
      </c>
      <c r="BJ36" s="19">
        <v>217.45099999999999</v>
      </c>
      <c r="BK36" s="19">
        <v>556.33799999999997</v>
      </c>
      <c r="BL36" s="19">
        <v>531.48299999999995</v>
      </c>
      <c r="BM36" s="19">
        <v>57.033999999999999</v>
      </c>
      <c r="BN36" s="19">
        <v>56.411999999998997</v>
      </c>
      <c r="BO36" s="19">
        <v>50.807000000000002</v>
      </c>
      <c r="BP36" s="19">
        <v>73.807000000000997</v>
      </c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</row>
    <row r="37" spans="1:79" x14ac:dyDescent="0.2">
      <c r="A37" s="17" t="s">
        <v>144</v>
      </c>
      <c r="B37" s="17">
        <v>194.172</v>
      </c>
      <c r="C37" s="17">
        <v>278.49299999999999</v>
      </c>
      <c r="D37" s="17">
        <v>1030.8589999999999</v>
      </c>
      <c r="E37" s="17">
        <v>975</v>
      </c>
      <c r="F37" s="17"/>
      <c r="G37" s="17"/>
      <c r="H37" s="17"/>
      <c r="I37" s="17">
        <v>1154.0820000000001</v>
      </c>
      <c r="J37" s="17">
        <v>1053.596</v>
      </c>
      <c r="K37" s="17">
        <v>1114.3030000000001</v>
      </c>
      <c r="L37" s="17">
        <v>1274.5740000000001</v>
      </c>
      <c r="M37" s="17">
        <v>1296.5609999999999</v>
      </c>
      <c r="N37" s="17">
        <v>1272.511</v>
      </c>
      <c r="O37" s="17">
        <v>1370.173</v>
      </c>
      <c r="P37" s="17">
        <v>1235.4880000000001</v>
      </c>
      <c r="Q37" s="17">
        <v>1285</v>
      </c>
      <c r="R37" s="17">
        <v>1102.51</v>
      </c>
      <c r="S37" s="17">
        <v>1109.2850000000001</v>
      </c>
      <c r="T37" s="17">
        <v>1157.4739999999999</v>
      </c>
      <c r="U37" s="17">
        <v>1224.278</v>
      </c>
      <c r="V37" s="17">
        <v>1085.751</v>
      </c>
      <c r="W37" s="17">
        <v>1178.4960000000001</v>
      </c>
      <c r="X37" s="17">
        <v>1056.1500000000001</v>
      </c>
      <c r="Y37" s="17">
        <v>1111.2329999999999</v>
      </c>
      <c r="Z37" s="17">
        <v>1097.51</v>
      </c>
      <c r="AA37" s="17">
        <v>1131.25</v>
      </c>
      <c r="AB37" s="17">
        <v>1163.5309999999999</v>
      </c>
      <c r="AC37" s="17">
        <v>1148.7049999999999</v>
      </c>
      <c r="AD37" s="17">
        <v>1121.7529999999999</v>
      </c>
      <c r="AE37" s="17">
        <v>1225.2529999999999</v>
      </c>
      <c r="AF37" s="17">
        <v>1174.635</v>
      </c>
      <c r="AG37" s="17">
        <v>1090.414</v>
      </c>
      <c r="AH37" s="17">
        <v>1137.6389999999999</v>
      </c>
      <c r="AI37" s="17">
        <v>1227.3030000000001</v>
      </c>
      <c r="AJ37" s="17">
        <v>1155.6679999999999</v>
      </c>
      <c r="AK37" s="17">
        <v>1100.105</v>
      </c>
      <c r="AL37" s="17">
        <v>1157.326</v>
      </c>
      <c r="AM37" s="17">
        <v>1336.5170000000001</v>
      </c>
      <c r="AN37" s="17">
        <v>1435.1610000000001</v>
      </c>
      <c r="AO37" s="17">
        <v>1416.6859999999999</v>
      </c>
      <c r="AP37" s="17">
        <v>1523.181</v>
      </c>
      <c r="AQ37" s="17">
        <v>1736.4490000000001</v>
      </c>
      <c r="AR37" s="17">
        <v>1707.3510000000001</v>
      </c>
      <c r="AS37" s="17">
        <v>1689.42</v>
      </c>
      <c r="AT37" s="17">
        <v>2560.4520000000002</v>
      </c>
      <c r="AU37" s="17">
        <v>2681.0169999999998</v>
      </c>
      <c r="AV37" s="17">
        <v>2850.4409999999998</v>
      </c>
      <c r="AW37" s="17">
        <v>2731</v>
      </c>
      <c r="AX37" s="17">
        <v>2887.5140000000001</v>
      </c>
      <c r="AY37" s="17">
        <v>3090.7660000000001</v>
      </c>
      <c r="AZ37" s="17">
        <v>3285.277</v>
      </c>
      <c r="BA37" s="17">
        <v>3552.5549999999998</v>
      </c>
      <c r="BB37" s="17">
        <v>3836.0709999999999</v>
      </c>
      <c r="BC37" s="17">
        <v>4230.3609999999999</v>
      </c>
      <c r="BD37" s="17">
        <v>4056.8240000000001</v>
      </c>
      <c r="BE37" s="17">
        <v>3898.0790000000002</v>
      </c>
      <c r="BF37" s="17">
        <v>3880.1759999999999</v>
      </c>
      <c r="BG37" s="17">
        <v>4250.951</v>
      </c>
      <c r="BH37" s="17">
        <v>4330.6930000000002</v>
      </c>
      <c r="BI37" s="17">
        <v>4485.0640000000003</v>
      </c>
      <c r="BJ37" s="17">
        <v>4452.2479999999996</v>
      </c>
      <c r="BK37" s="17">
        <v>4699.4579999999996</v>
      </c>
      <c r="BL37" s="17">
        <v>4381.857</v>
      </c>
      <c r="BM37" s="17">
        <v>4425.4089999999997</v>
      </c>
      <c r="BN37" s="17">
        <v>4376.7389999999996</v>
      </c>
      <c r="BO37" s="17">
        <v>4642.0879999999997</v>
      </c>
      <c r="BP37" s="17">
        <v>4737.2920000000004</v>
      </c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</row>
    <row r="38" spans="1:79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</row>
    <row r="39" spans="1:79" x14ac:dyDescent="0.2">
      <c r="A39" s="17" t="s">
        <v>145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</row>
    <row r="40" spans="1:79" x14ac:dyDescent="0.2">
      <c r="A40" s="15" t="s">
        <v>146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>
        <v>247.28</v>
      </c>
      <c r="W40" s="15">
        <v>252.77</v>
      </c>
      <c r="X40" s="15">
        <v>256.952</v>
      </c>
      <c r="Y40" s="15"/>
      <c r="Z40" s="15">
        <v>267.77300000000002</v>
      </c>
      <c r="AA40" s="15">
        <v>263.17899999999997</v>
      </c>
      <c r="AB40" s="15">
        <v>249.613</v>
      </c>
      <c r="AC40" s="15"/>
      <c r="AD40" s="15">
        <v>209.63200000000001</v>
      </c>
      <c r="AE40" s="15">
        <v>217.39599999999999</v>
      </c>
      <c r="AF40" s="15">
        <v>217.39599999999999</v>
      </c>
      <c r="AG40" s="15"/>
      <c r="AH40" s="15"/>
      <c r="AI40" s="15">
        <v>217.64</v>
      </c>
      <c r="AJ40" s="15"/>
      <c r="AK40" s="15"/>
      <c r="AL40" s="15"/>
      <c r="AM40" s="15">
        <v>215.506</v>
      </c>
      <c r="AN40" s="15"/>
      <c r="AO40" s="15"/>
      <c r="AP40" s="15"/>
      <c r="AQ40" s="15">
        <v>225</v>
      </c>
      <c r="AR40" s="15"/>
      <c r="AS40" s="15">
        <v>220.25</v>
      </c>
      <c r="AT40" s="15"/>
      <c r="AU40" s="15"/>
      <c r="AV40" s="15"/>
      <c r="AW40" s="15">
        <v>92.221999999999994</v>
      </c>
      <c r="AX40" s="15"/>
      <c r="AY40" s="15">
        <v>93.805999999999997</v>
      </c>
      <c r="AZ40" s="15"/>
      <c r="BA40" s="15">
        <v>103.163</v>
      </c>
      <c r="BB40" s="15"/>
      <c r="BC40" s="15">
        <v>102.169</v>
      </c>
      <c r="BD40" s="15"/>
      <c r="BE40" s="15">
        <v>97.626999999999995</v>
      </c>
      <c r="BF40" s="15"/>
      <c r="BG40" s="15">
        <v>91.649000000000001</v>
      </c>
      <c r="BH40" s="15"/>
      <c r="BI40" s="15">
        <v>96.186000000000007</v>
      </c>
      <c r="BJ40" s="15"/>
      <c r="BK40" s="15">
        <v>98.591999999999999</v>
      </c>
      <c r="BL40" s="15"/>
      <c r="BM40" s="15">
        <v>102.29</v>
      </c>
      <c r="BN40" s="15"/>
      <c r="BO40" s="15">
        <v>104.09</v>
      </c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</row>
    <row r="41" spans="1:79" x14ac:dyDescent="0.2">
      <c r="A41" s="15" t="s">
        <v>147</v>
      </c>
      <c r="B41" s="15">
        <v>77.488</v>
      </c>
      <c r="C41" s="15">
        <v>128.94399999999999</v>
      </c>
      <c r="D41" s="15">
        <v>1436.2449999999999</v>
      </c>
      <c r="E41" s="15">
        <v>1588.6489999999999</v>
      </c>
      <c r="F41" s="15"/>
      <c r="G41" s="15"/>
      <c r="H41" s="15"/>
      <c r="I41" s="15">
        <v>1369.242</v>
      </c>
      <c r="J41" s="15"/>
      <c r="K41" s="15"/>
      <c r="L41" s="15"/>
      <c r="M41" s="15">
        <v>1473.5450000000001</v>
      </c>
      <c r="N41" s="15"/>
      <c r="O41" s="15"/>
      <c r="P41" s="15"/>
      <c r="Q41" s="15">
        <v>1733.289</v>
      </c>
      <c r="R41" s="15"/>
      <c r="S41" s="15">
        <v>1825.22</v>
      </c>
      <c r="T41" s="15"/>
      <c r="U41" s="15">
        <v>1781.627</v>
      </c>
      <c r="V41" s="15">
        <v>1823.575</v>
      </c>
      <c r="W41" s="15">
        <v>1870.58</v>
      </c>
      <c r="X41" s="15">
        <v>1966.0429999999999</v>
      </c>
      <c r="Y41" s="15">
        <v>1856.712</v>
      </c>
      <c r="Z41" s="15">
        <v>1923.9280000000001</v>
      </c>
      <c r="AA41" s="15">
        <v>1885.462</v>
      </c>
      <c r="AB41" s="15">
        <v>1825.5150000000001</v>
      </c>
      <c r="AC41" s="15">
        <v>1741.06</v>
      </c>
      <c r="AD41" s="15">
        <v>1555.087</v>
      </c>
      <c r="AE41" s="15">
        <v>1600.5609999999999</v>
      </c>
      <c r="AF41" s="15">
        <v>1622.896</v>
      </c>
      <c r="AG41" s="15">
        <v>1570.479</v>
      </c>
      <c r="AH41" s="15"/>
      <c r="AI41" s="15">
        <v>1642.36</v>
      </c>
      <c r="AJ41" s="15"/>
      <c r="AK41" s="15">
        <v>1578.692</v>
      </c>
      <c r="AL41" s="15"/>
      <c r="AM41" s="15">
        <v>1749.326</v>
      </c>
      <c r="AN41" s="15"/>
      <c r="AO41" s="15">
        <v>1853.373</v>
      </c>
      <c r="AP41" s="15"/>
      <c r="AQ41" s="15">
        <v>1726.402</v>
      </c>
      <c r="AR41" s="15"/>
      <c r="AS41" s="15">
        <v>1706.3710000000001</v>
      </c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</row>
    <row r="42" spans="1:79" x14ac:dyDescent="0.2">
      <c r="A42" s="15" t="s">
        <v>148</v>
      </c>
      <c r="B42" s="15"/>
      <c r="C42" s="15"/>
      <c r="D42" s="15">
        <v>-50.509</v>
      </c>
      <c r="E42" s="15">
        <v>-292.02699999999999</v>
      </c>
      <c r="F42" s="15"/>
      <c r="G42" s="15"/>
      <c r="H42" s="15"/>
      <c r="I42" s="15"/>
      <c r="J42" s="15"/>
      <c r="K42" s="15"/>
      <c r="L42" s="15"/>
      <c r="M42" s="15">
        <v>-30.687999999999999</v>
      </c>
      <c r="N42" s="15"/>
      <c r="O42" s="15"/>
      <c r="P42" s="15"/>
      <c r="Q42" s="15">
        <v>-42.895000000000003</v>
      </c>
      <c r="R42" s="15"/>
      <c r="S42" s="15">
        <v>-39.9</v>
      </c>
      <c r="T42" s="15"/>
      <c r="U42" s="15">
        <v>-41.47</v>
      </c>
      <c r="V42" s="15">
        <v>-40.933</v>
      </c>
      <c r="W42" s="15">
        <v>-41.557000000000002</v>
      </c>
      <c r="X42" s="15">
        <v>-42.112000000000002</v>
      </c>
      <c r="Y42" s="15">
        <v>-43.014000000000003</v>
      </c>
      <c r="Z42" s="15">
        <v>-43.43</v>
      </c>
      <c r="AA42" s="15">
        <v>-42.662999999999997</v>
      </c>
      <c r="AB42" s="15">
        <v>-40.463999999999999</v>
      </c>
      <c r="AC42" s="15">
        <v>-38.718000000000004</v>
      </c>
      <c r="AD42" s="15">
        <v>-33.982999999999997</v>
      </c>
      <c r="AE42" s="15">
        <v>-35.241</v>
      </c>
      <c r="AF42" s="15">
        <v>-35.241</v>
      </c>
      <c r="AG42" s="15">
        <v>-34.204999999999998</v>
      </c>
      <c r="AH42" s="15"/>
      <c r="AI42" s="15">
        <v>-35.280999999999999</v>
      </c>
      <c r="AJ42" s="15"/>
      <c r="AK42" s="15">
        <v>-33.122</v>
      </c>
      <c r="AL42" s="15"/>
      <c r="AM42" s="15">
        <v>-35.280999999999999</v>
      </c>
      <c r="AN42" s="15"/>
      <c r="AO42" s="15">
        <v>-35.503</v>
      </c>
      <c r="AP42" s="15"/>
      <c r="AQ42" s="15">
        <v>-35.046999999999997</v>
      </c>
      <c r="AR42" s="15"/>
      <c r="AS42" s="15">
        <v>-32.878</v>
      </c>
      <c r="AT42" s="15"/>
      <c r="AU42" s="15"/>
      <c r="AV42" s="15"/>
      <c r="AW42" s="15">
        <v>-31.222000000000001</v>
      </c>
      <c r="AX42" s="15"/>
      <c r="AY42" s="15">
        <v>-31.532</v>
      </c>
      <c r="AZ42" s="15"/>
      <c r="BA42" s="15">
        <v>-33.332999999999998</v>
      </c>
      <c r="BB42" s="15"/>
      <c r="BC42" s="15">
        <v>-33.012</v>
      </c>
      <c r="BD42" s="15"/>
      <c r="BE42" s="15">
        <v>-30.395</v>
      </c>
      <c r="BF42" s="15"/>
      <c r="BG42" s="15">
        <v>-28.33</v>
      </c>
      <c r="BH42" s="15"/>
      <c r="BI42" s="15">
        <v>-24.893999999999998</v>
      </c>
      <c r="BJ42" s="15"/>
      <c r="BK42" s="15">
        <v>-25.244</v>
      </c>
      <c r="BL42" s="15"/>
      <c r="BM42" s="15">
        <v>-23.555</v>
      </c>
      <c r="BN42" s="15"/>
      <c r="BO42" s="15">
        <v>-54.898000000000003</v>
      </c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</row>
    <row r="43" spans="1:79" x14ac:dyDescent="0.2">
      <c r="A43" s="15" t="s">
        <v>149</v>
      </c>
      <c r="B43" s="15">
        <v>35</v>
      </c>
      <c r="C43" s="15">
        <v>41</v>
      </c>
      <c r="D43" s="15">
        <v>60</v>
      </c>
      <c r="E43" s="15">
        <v>55</v>
      </c>
      <c r="F43" s="15"/>
      <c r="G43" s="15"/>
      <c r="H43" s="15"/>
      <c r="I43" s="15">
        <v>56</v>
      </c>
      <c r="J43" s="15"/>
      <c r="K43" s="15"/>
      <c r="L43" s="15"/>
      <c r="M43" s="15">
        <v>51</v>
      </c>
      <c r="N43" s="15"/>
      <c r="O43" s="15"/>
      <c r="P43" s="15"/>
      <c r="Q43" s="15">
        <v>51</v>
      </c>
      <c r="R43" s="15"/>
      <c r="S43" s="15">
        <v>48</v>
      </c>
      <c r="T43" s="15"/>
      <c r="U43" s="15">
        <v>51</v>
      </c>
      <c r="V43" s="15">
        <v>50</v>
      </c>
      <c r="W43" s="15">
        <v>51</v>
      </c>
      <c r="X43" s="15">
        <v>52</v>
      </c>
      <c r="Y43" s="15">
        <v>53</v>
      </c>
      <c r="Z43" s="15">
        <v>53</v>
      </c>
      <c r="AA43" s="15">
        <v>52</v>
      </c>
      <c r="AB43" s="15">
        <v>50</v>
      </c>
      <c r="AC43" s="15">
        <v>48</v>
      </c>
      <c r="AD43" s="15">
        <v>42</v>
      </c>
      <c r="AE43" s="15">
        <v>43</v>
      </c>
      <c r="AF43" s="15">
        <v>43</v>
      </c>
      <c r="AG43" s="15">
        <v>42</v>
      </c>
      <c r="AH43" s="15"/>
      <c r="AI43" s="15">
        <v>43</v>
      </c>
      <c r="AJ43" s="15"/>
      <c r="AK43" s="15">
        <v>41</v>
      </c>
      <c r="AL43" s="15"/>
      <c r="AM43" s="15">
        <v>43</v>
      </c>
      <c r="AN43" s="15"/>
      <c r="AO43" s="15">
        <v>46</v>
      </c>
      <c r="AP43" s="15"/>
      <c r="AQ43" s="15">
        <v>45</v>
      </c>
      <c r="AR43" s="15"/>
      <c r="AS43" s="15">
        <v>44</v>
      </c>
      <c r="AT43" s="15"/>
      <c r="AU43" s="15"/>
      <c r="AV43" s="15"/>
      <c r="AW43" s="15">
        <v>168</v>
      </c>
      <c r="AX43" s="15"/>
      <c r="AY43" s="15">
        <v>170</v>
      </c>
      <c r="AZ43" s="15"/>
      <c r="BA43" s="15">
        <v>183</v>
      </c>
      <c r="BB43" s="15"/>
      <c r="BC43" s="15">
        <v>182</v>
      </c>
      <c r="BD43" s="15"/>
      <c r="BE43" s="15">
        <v>170</v>
      </c>
      <c r="BF43" s="15"/>
      <c r="BG43" s="15">
        <v>159</v>
      </c>
      <c r="BH43" s="15"/>
      <c r="BI43" s="15">
        <v>160</v>
      </c>
      <c r="BJ43" s="15"/>
      <c r="BK43" s="15">
        <v>163</v>
      </c>
      <c r="BL43" s="15"/>
      <c r="BM43" s="15">
        <v>164</v>
      </c>
      <c r="BN43" s="15"/>
      <c r="BO43" s="15">
        <v>162</v>
      </c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</row>
    <row r="44" spans="1:79" x14ac:dyDescent="0.2">
      <c r="A44" s="15" t="s">
        <v>150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</row>
    <row r="45" spans="1:79" x14ac:dyDescent="0.2">
      <c r="A45" s="15" t="s">
        <v>151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</row>
    <row r="46" spans="1:79" x14ac:dyDescent="0.2">
      <c r="A46" s="15" t="s">
        <v>152</v>
      </c>
      <c r="B46" s="15">
        <v>0.70899999999999996</v>
      </c>
      <c r="C46" s="15">
        <v>0.40699999999999997</v>
      </c>
      <c r="D46" s="15">
        <v>11.645</v>
      </c>
      <c r="E46" s="15">
        <v>3.3780000000000001</v>
      </c>
      <c r="F46" s="15"/>
      <c r="G46" s="15"/>
      <c r="H46" s="15"/>
      <c r="I46" s="15">
        <v>0.14599999999999999</v>
      </c>
      <c r="J46" s="15"/>
      <c r="K46" s="15"/>
      <c r="L46" s="15"/>
      <c r="M46" s="15">
        <v>0.26500000000000001</v>
      </c>
      <c r="N46" s="15"/>
      <c r="O46" s="15"/>
      <c r="P46" s="15"/>
      <c r="Q46" s="15">
        <v>0.92100000000000004</v>
      </c>
      <c r="R46" s="15"/>
      <c r="S46" s="15">
        <v>4.391</v>
      </c>
      <c r="T46" s="15"/>
      <c r="U46" s="15">
        <v>11.68</v>
      </c>
      <c r="V46" s="15">
        <v>15.154999999999999</v>
      </c>
      <c r="W46" s="15">
        <v>7.9160000000000004</v>
      </c>
      <c r="X46" s="15">
        <v>12.433</v>
      </c>
      <c r="Y46" s="15">
        <v>21.507000000000001</v>
      </c>
      <c r="Z46" s="15">
        <v>26.832999999999998</v>
      </c>
      <c r="AA46" s="15">
        <v>10.462</v>
      </c>
      <c r="AB46" s="15">
        <v>15.978999999999999</v>
      </c>
      <c r="AC46" s="15">
        <v>28.483000000000001</v>
      </c>
      <c r="AD46" s="15">
        <v>12.446</v>
      </c>
      <c r="AE46" s="15">
        <v>11.223000000000001</v>
      </c>
      <c r="AF46" s="15">
        <v>15.488</v>
      </c>
      <c r="AG46" s="15">
        <v>8.7149999999999999</v>
      </c>
      <c r="AH46" s="15"/>
      <c r="AI46" s="15">
        <v>6.2919999999999998</v>
      </c>
      <c r="AJ46" s="15"/>
      <c r="AK46" s="15">
        <v>16.138999999999999</v>
      </c>
      <c r="AL46" s="15"/>
      <c r="AM46" s="15">
        <v>15.393000000000001</v>
      </c>
      <c r="AN46" s="15"/>
      <c r="AO46" s="15">
        <v>36.923000000000002</v>
      </c>
      <c r="AP46" s="15"/>
      <c r="AQ46" s="15">
        <v>18.574999999999999</v>
      </c>
      <c r="AR46" s="15"/>
      <c r="AS46" s="15">
        <v>21.501999999999999</v>
      </c>
      <c r="AT46" s="15"/>
      <c r="AU46" s="15"/>
      <c r="AV46" s="15"/>
      <c r="AW46" s="15">
        <v>51.889000000000003</v>
      </c>
      <c r="AX46" s="15"/>
      <c r="AY46" s="15">
        <v>26.914000000000001</v>
      </c>
      <c r="AZ46" s="15"/>
      <c r="BA46" s="15">
        <v>50.487000000000002</v>
      </c>
      <c r="BB46" s="15"/>
      <c r="BC46" s="15">
        <v>44.698999999999998</v>
      </c>
      <c r="BD46" s="15"/>
      <c r="BE46" s="15">
        <v>73.671999999999997</v>
      </c>
      <c r="BF46" s="15"/>
      <c r="BG46" s="15">
        <v>85.623999999999995</v>
      </c>
      <c r="BH46" s="15"/>
      <c r="BI46" s="15">
        <v>71.081000000000003</v>
      </c>
      <c r="BJ46" s="15"/>
      <c r="BK46" s="15">
        <v>70.748000000000005</v>
      </c>
      <c r="BL46" s="15"/>
      <c r="BM46" s="15">
        <v>31.515999999999998</v>
      </c>
      <c r="BN46" s="15"/>
      <c r="BO46" s="15">
        <v>31.109000000000002</v>
      </c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</row>
    <row r="47" spans="1:79" x14ac:dyDescent="0.2">
      <c r="A47" s="15" t="s">
        <v>153</v>
      </c>
      <c r="B47" s="19">
        <v>45.021999999999998</v>
      </c>
      <c r="C47" s="19">
        <v>87.177000000000007</v>
      </c>
      <c r="D47" s="19">
        <v>223.55099999999999</v>
      </c>
      <c r="E47" s="19">
        <v>235.81100000000001</v>
      </c>
      <c r="F47" s="19"/>
      <c r="G47" s="19"/>
      <c r="H47" s="19"/>
      <c r="I47" s="19">
        <v>226.65299999999999</v>
      </c>
      <c r="J47" s="19">
        <v>1876.2550000000001</v>
      </c>
      <c r="K47" s="19">
        <v>1792.298</v>
      </c>
      <c r="L47" s="19">
        <v>1918.742</v>
      </c>
      <c r="M47" s="19">
        <v>339.74</v>
      </c>
      <c r="N47" s="19">
        <v>1957.7840000000001</v>
      </c>
      <c r="O47" s="19">
        <v>2006.4839999999999</v>
      </c>
      <c r="P47" s="19">
        <v>2096.6990000000001</v>
      </c>
      <c r="Q47" s="19">
        <v>369.79</v>
      </c>
      <c r="R47" s="19">
        <v>2181.77</v>
      </c>
      <c r="S47" s="19">
        <v>289.767</v>
      </c>
      <c r="T47" s="19">
        <v>2166.8809999999999</v>
      </c>
      <c r="U47" s="19">
        <v>293.488</v>
      </c>
      <c r="V47" s="19">
        <v>75.519000000000005</v>
      </c>
      <c r="W47" s="19">
        <v>10.083</v>
      </c>
      <c r="X47" s="19">
        <v>-44.914999999999999</v>
      </c>
      <c r="Y47" s="19">
        <v>162.89099999999999</v>
      </c>
      <c r="Z47" s="19">
        <v>-130.179</v>
      </c>
      <c r="AA47" s="19">
        <v>-111.91800000000001</v>
      </c>
      <c r="AB47" s="19">
        <v>-23.968</v>
      </c>
      <c r="AC47" s="19">
        <v>216.613</v>
      </c>
      <c r="AD47" s="19">
        <v>94.905000000000001</v>
      </c>
      <c r="AE47" s="19">
        <v>15.586</v>
      </c>
      <c r="AF47" s="19">
        <v>-22.91</v>
      </c>
      <c r="AG47" s="19">
        <v>176.95400000000001</v>
      </c>
      <c r="AH47" s="19">
        <v>1755.7909999999999</v>
      </c>
      <c r="AI47" s="19">
        <v>-75.022000000000006</v>
      </c>
      <c r="AJ47" s="19">
        <v>1836.8130000000001</v>
      </c>
      <c r="AK47" s="19">
        <v>213.958</v>
      </c>
      <c r="AL47" s="19">
        <v>1866.7380000000001</v>
      </c>
      <c r="AM47" s="19">
        <v>-140.75299999999999</v>
      </c>
      <c r="AN47" s="19">
        <v>1978.7840000000001</v>
      </c>
      <c r="AO47" s="19">
        <v>59.798999999999999</v>
      </c>
      <c r="AP47" s="19">
        <v>2092.848</v>
      </c>
      <c r="AQ47" s="19">
        <v>-95.117000000000004</v>
      </c>
      <c r="AR47" s="19">
        <v>1992.415</v>
      </c>
      <c r="AS47" s="19">
        <v>2.6999999999816001E-2</v>
      </c>
      <c r="AT47" s="19">
        <v>2051.7510000000002</v>
      </c>
      <c r="AU47" s="19">
        <v>2015.5930000000001</v>
      </c>
      <c r="AV47" s="19">
        <v>2165.8589999999999</v>
      </c>
      <c r="AW47" s="19">
        <v>1852.778</v>
      </c>
      <c r="AX47" s="19">
        <v>2162.873</v>
      </c>
      <c r="AY47" s="19">
        <v>1767.163</v>
      </c>
      <c r="AZ47" s="19">
        <v>2120.0239999999999</v>
      </c>
      <c r="BA47" s="19">
        <v>1842.547</v>
      </c>
      <c r="BB47" s="19">
        <v>2331.6669999999999</v>
      </c>
      <c r="BC47" s="19">
        <v>2114.8670000000002</v>
      </c>
      <c r="BD47" s="19">
        <v>2607.7649999999999</v>
      </c>
      <c r="BE47" s="19">
        <v>2263.672</v>
      </c>
      <c r="BF47" s="19">
        <v>2676.652</v>
      </c>
      <c r="BG47" s="19">
        <v>2424.6149999999998</v>
      </c>
      <c r="BH47" s="19">
        <v>2868.614</v>
      </c>
      <c r="BI47" s="19">
        <v>2387.0340000000001</v>
      </c>
      <c r="BJ47" s="19">
        <v>2791.8629999999998</v>
      </c>
      <c r="BK47" s="19">
        <v>2468.7440000000001</v>
      </c>
      <c r="BL47" s="19">
        <v>2929.029</v>
      </c>
      <c r="BM47" s="19">
        <v>2541.7800000000002</v>
      </c>
      <c r="BN47" s="19">
        <v>3005.652</v>
      </c>
      <c r="BO47" s="19">
        <v>2614.319</v>
      </c>
      <c r="BP47" s="19">
        <v>2901.4430000000002</v>
      </c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</row>
    <row r="48" spans="1:79" x14ac:dyDescent="0.2">
      <c r="A48" s="17" t="s">
        <v>154</v>
      </c>
      <c r="B48" s="17">
        <v>158.21899999999999</v>
      </c>
      <c r="C48" s="17">
        <v>257.52800000000002</v>
      </c>
      <c r="D48" s="17">
        <v>1680.932</v>
      </c>
      <c r="E48" s="17">
        <v>1590.8109999999999</v>
      </c>
      <c r="F48" s="17"/>
      <c r="G48" s="17"/>
      <c r="H48" s="17"/>
      <c r="I48" s="17">
        <v>1652.0409999999999</v>
      </c>
      <c r="J48" s="17">
        <v>1876.2550000000001</v>
      </c>
      <c r="K48" s="17">
        <v>1792.298</v>
      </c>
      <c r="L48" s="17">
        <v>1918.742</v>
      </c>
      <c r="M48" s="17">
        <v>1833.8620000000001</v>
      </c>
      <c r="N48" s="17">
        <v>1957.7840000000001</v>
      </c>
      <c r="O48" s="17">
        <v>2006.4839999999999</v>
      </c>
      <c r="P48" s="17">
        <v>2096.6990000000001</v>
      </c>
      <c r="Q48" s="17">
        <v>2112.105</v>
      </c>
      <c r="R48" s="17">
        <v>2181.77</v>
      </c>
      <c r="S48" s="17">
        <v>2127.4780000000001</v>
      </c>
      <c r="T48" s="17">
        <v>2166.8809999999999</v>
      </c>
      <c r="U48" s="17">
        <v>2096.3249999999998</v>
      </c>
      <c r="V48" s="17">
        <v>2170.596</v>
      </c>
      <c r="W48" s="17">
        <v>2150.7919999999999</v>
      </c>
      <c r="X48" s="17">
        <v>2200.4009999999998</v>
      </c>
      <c r="Y48" s="17">
        <v>2051.096</v>
      </c>
      <c r="Z48" s="17">
        <v>2097.9250000000002</v>
      </c>
      <c r="AA48" s="17">
        <v>2056.5219999999999</v>
      </c>
      <c r="AB48" s="17">
        <v>2076.6750000000002</v>
      </c>
      <c r="AC48" s="17">
        <v>1995.4380000000001</v>
      </c>
      <c r="AD48" s="17">
        <v>1880.087</v>
      </c>
      <c r="AE48" s="17">
        <v>1852.5250000000001</v>
      </c>
      <c r="AF48" s="17">
        <v>1840.6289999999999</v>
      </c>
      <c r="AG48" s="17">
        <v>1763.943</v>
      </c>
      <c r="AH48" s="17">
        <v>1755.7909999999999</v>
      </c>
      <c r="AI48" s="17">
        <v>1798.989</v>
      </c>
      <c r="AJ48" s="17">
        <v>1836.8130000000001</v>
      </c>
      <c r="AK48" s="17">
        <v>1816.6669999999999</v>
      </c>
      <c r="AL48" s="17">
        <v>1866.7380000000001</v>
      </c>
      <c r="AM48" s="17">
        <v>1847.191</v>
      </c>
      <c r="AN48" s="17">
        <v>1978.7840000000001</v>
      </c>
      <c r="AO48" s="17">
        <v>1960.5920000000001</v>
      </c>
      <c r="AP48" s="17">
        <v>2092.848</v>
      </c>
      <c r="AQ48" s="17">
        <v>1884.8130000000001</v>
      </c>
      <c r="AR48" s="17">
        <v>1992.415</v>
      </c>
      <c r="AS48" s="17">
        <v>1959.2719999999999</v>
      </c>
      <c r="AT48" s="17">
        <v>2051.7510000000002</v>
      </c>
      <c r="AU48" s="17">
        <v>2015.5930000000001</v>
      </c>
      <c r="AV48" s="17">
        <v>2165.8589999999999</v>
      </c>
      <c r="AW48" s="17">
        <v>2133.6669999999999</v>
      </c>
      <c r="AX48" s="17">
        <v>2162.873</v>
      </c>
      <c r="AY48" s="17">
        <v>2026.3510000000001</v>
      </c>
      <c r="AZ48" s="17">
        <v>2120.0239999999999</v>
      </c>
      <c r="BA48" s="17">
        <v>2145.864</v>
      </c>
      <c r="BB48" s="17">
        <v>2331.6669999999999</v>
      </c>
      <c r="BC48" s="17">
        <v>2410.723</v>
      </c>
      <c r="BD48" s="17">
        <v>2607.7649999999999</v>
      </c>
      <c r="BE48" s="17">
        <v>2574.576</v>
      </c>
      <c r="BF48" s="17">
        <v>2676.652</v>
      </c>
      <c r="BG48" s="17">
        <v>2732.558</v>
      </c>
      <c r="BH48" s="17">
        <v>2868.614</v>
      </c>
      <c r="BI48" s="17">
        <v>2689.4070000000002</v>
      </c>
      <c r="BJ48" s="17">
        <v>2791.8629999999998</v>
      </c>
      <c r="BK48" s="17">
        <v>2775.84</v>
      </c>
      <c r="BL48" s="17">
        <v>2929.029</v>
      </c>
      <c r="BM48" s="17">
        <v>2816.0309999999999</v>
      </c>
      <c r="BN48" s="17">
        <v>3005.652</v>
      </c>
      <c r="BO48" s="17">
        <v>2856.62</v>
      </c>
      <c r="BP48" s="17">
        <v>2901.4430000000002</v>
      </c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</row>
    <row r="49" spans="1:79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</row>
    <row r="50" spans="1:79" ht="17" thickBot="1" x14ac:dyDescent="0.25">
      <c r="A50" s="17" t="s">
        <v>155</v>
      </c>
      <c r="B50" s="20">
        <v>352.39100000000002</v>
      </c>
      <c r="C50" s="20">
        <v>536.02099999999996</v>
      </c>
      <c r="D50" s="20">
        <v>2711.7910000000002</v>
      </c>
      <c r="E50" s="20">
        <v>2565.8110000000001</v>
      </c>
      <c r="F50" s="20"/>
      <c r="G50" s="20"/>
      <c r="H50" s="20"/>
      <c r="I50" s="20">
        <v>2806.123</v>
      </c>
      <c r="J50" s="20">
        <v>2929.8510000000001</v>
      </c>
      <c r="K50" s="20">
        <v>2906.6010000000001</v>
      </c>
      <c r="L50" s="20">
        <v>3193.3159999999998</v>
      </c>
      <c r="M50" s="20">
        <v>3130.4229999999998</v>
      </c>
      <c r="N50" s="20">
        <v>3230.2950000000001</v>
      </c>
      <c r="O50" s="20">
        <v>3376.6570000000002</v>
      </c>
      <c r="P50" s="20">
        <v>3332.1869999999999</v>
      </c>
      <c r="Q50" s="20">
        <v>3397.105</v>
      </c>
      <c r="R50" s="20">
        <v>3284.28</v>
      </c>
      <c r="S50" s="20">
        <v>3236.7629999999999</v>
      </c>
      <c r="T50" s="20">
        <v>3324.355</v>
      </c>
      <c r="U50" s="20">
        <v>3320.6030000000001</v>
      </c>
      <c r="V50" s="20">
        <v>3256.3470000000002</v>
      </c>
      <c r="W50" s="20">
        <v>3329.288</v>
      </c>
      <c r="X50" s="20">
        <v>3256.5509999999999</v>
      </c>
      <c r="Y50" s="20">
        <v>3162.3290000000002</v>
      </c>
      <c r="Z50" s="20">
        <v>3195.4349999999999</v>
      </c>
      <c r="AA50" s="20">
        <v>3187.7719999999999</v>
      </c>
      <c r="AB50" s="20">
        <v>3240.2060000000001</v>
      </c>
      <c r="AC50" s="20">
        <v>3144.143</v>
      </c>
      <c r="AD50" s="20">
        <v>3001.84</v>
      </c>
      <c r="AE50" s="20">
        <v>3077.7779999999998</v>
      </c>
      <c r="AF50" s="20">
        <v>3015.2640000000001</v>
      </c>
      <c r="AG50" s="20">
        <v>2854.357</v>
      </c>
      <c r="AH50" s="20">
        <v>2893.43</v>
      </c>
      <c r="AI50" s="20">
        <v>3026.2919999999999</v>
      </c>
      <c r="AJ50" s="20">
        <v>2992.4810000000002</v>
      </c>
      <c r="AK50" s="20">
        <v>2916.7719999999999</v>
      </c>
      <c r="AL50" s="20">
        <v>3024.0639999999999</v>
      </c>
      <c r="AM50" s="20">
        <v>3183.7080000000001</v>
      </c>
      <c r="AN50" s="20">
        <v>3413.9450000000002</v>
      </c>
      <c r="AO50" s="20">
        <v>3377.2779999999998</v>
      </c>
      <c r="AP50" s="20">
        <v>3616.029</v>
      </c>
      <c r="AQ50" s="20">
        <v>3621.2620000000002</v>
      </c>
      <c r="AR50" s="20">
        <v>3699.7660000000001</v>
      </c>
      <c r="AS50" s="20">
        <v>3648.692</v>
      </c>
      <c r="AT50" s="20">
        <v>4612.2030000000004</v>
      </c>
      <c r="AU50" s="20">
        <v>4696.6099999999997</v>
      </c>
      <c r="AV50" s="20">
        <v>5016.3</v>
      </c>
      <c r="AW50" s="20">
        <v>4864.6670000000004</v>
      </c>
      <c r="AX50" s="20">
        <v>5050.3869999999997</v>
      </c>
      <c r="AY50" s="20">
        <v>5117.1170000000002</v>
      </c>
      <c r="AZ50" s="20">
        <v>5405.3010000000004</v>
      </c>
      <c r="BA50" s="20">
        <v>5698.4189999999999</v>
      </c>
      <c r="BB50" s="20">
        <v>6167.7380000000003</v>
      </c>
      <c r="BC50" s="20">
        <v>6641.0839999999998</v>
      </c>
      <c r="BD50" s="20">
        <v>6664.5889999999999</v>
      </c>
      <c r="BE50" s="20">
        <v>6472.6549999999997</v>
      </c>
      <c r="BF50" s="20">
        <v>6556.8280000000004</v>
      </c>
      <c r="BG50" s="20">
        <v>6983.509</v>
      </c>
      <c r="BH50" s="20">
        <v>7199.3069999999998</v>
      </c>
      <c r="BI50" s="20">
        <v>7174.4709999999995</v>
      </c>
      <c r="BJ50" s="20">
        <v>7244.1109999999999</v>
      </c>
      <c r="BK50" s="20">
        <v>7475.2979999999998</v>
      </c>
      <c r="BL50" s="20">
        <v>7310.8860000000004</v>
      </c>
      <c r="BM50" s="20">
        <v>7241.44</v>
      </c>
      <c r="BN50" s="20">
        <v>7382.3909999999996</v>
      </c>
      <c r="BO50" s="20">
        <v>7498.7079999999996</v>
      </c>
      <c r="BP50" s="20">
        <v>7638.7349999999997</v>
      </c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</row>
    <row r="51" spans="1:79" ht="17" thickTop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</row>
    <row r="52" spans="1:79" x14ac:dyDescent="0.2">
      <c r="A52" s="17" t="s">
        <v>156</v>
      </c>
      <c r="B52" s="15">
        <v>1542.85</v>
      </c>
      <c r="C52" s="15">
        <v>1584.55</v>
      </c>
      <c r="D52" s="15">
        <v>1590.3</v>
      </c>
      <c r="E52" s="15">
        <v>1508.25</v>
      </c>
      <c r="F52" s="15">
        <v>1508.25</v>
      </c>
      <c r="G52" s="15">
        <v>1508.25</v>
      </c>
      <c r="H52" s="15">
        <v>1508.25</v>
      </c>
      <c r="I52" s="15">
        <v>1508.25</v>
      </c>
      <c r="J52" s="15">
        <v>1508.25</v>
      </c>
      <c r="K52" s="15">
        <v>1502.66</v>
      </c>
      <c r="L52" s="15">
        <v>1498.04</v>
      </c>
      <c r="M52" s="15">
        <v>1498.09</v>
      </c>
      <c r="N52" s="15">
        <v>1492.92</v>
      </c>
      <c r="O52" s="15">
        <v>1490.91</v>
      </c>
      <c r="P52" s="15">
        <v>1493.46</v>
      </c>
      <c r="Q52" s="15">
        <v>1493.46</v>
      </c>
      <c r="R52" s="15">
        <v>1493.46</v>
      </c>
      <c r="S52" s="15">
        <v>1493.84</v>
      </c>
      <c r="T52" s="15">
        <v>1493.88</v>
      </c>
      <c r="U52" s="15">
        <v>1493.93</v>
      </c>
      <c r="V52" s="15">
        <v>1493.46</v>
      </c>
      <c r="W52" s="15">
        <v>1493.95</v>
      </c>
      <c r="X52" s="15">
        <v>1493.97</v>
      </c>
      <c r="Y52" s="15">
        <v>1493.99</v>
      </c>
      <c r="Z52" s="15">
        <v>1493.99</v>
      </c>
      <c r="AA52" s="15">
        <v>1493.99</v>
      </c>
      <c r="AB52" s="15">
        <v>1493.99</v>
      </c>
      <c r="AC52" s="15">
        <v>1493.99</v>
      </c>
      <c r="AD52" s="15">
        <v>1493.99</v>
      </c>
      <c r="AE52" s="15">
        <v>1493.99</v>
      </c>
      <c r="AF52" s="15">
        <v>1493.99</v>
      </c>
      <c r="AG52" s="15">
        <v>1493.99</v>
      </c>
      <c r="AH52" s="15">
        <v>1493.99</v>
      </c>
      <c r="AI52" s="15">
        <v>1493.99</v>
      </c>
      <c r="AJ52" s="15">
        <v>1493.99</v>
      </c>
      <c r="AK52" s="15">
        <v>1493.99</v>
      </c>
      <c r="AL52" s="15">
        <v>1493.99</v>
      </c>
      <c r="AM52" s="15">
        <v>1493.99</v>
      </c>
      <c r="AN52" s="15">
        <v>1493.99</v>
      </c>
      <c r="AO52" s="15">
        <v>1494.64</v>
      </c>
      <c r="AP52" s="15">
        <v>1494.64</v>
      </c>
      <c r="AQ52" s="15">
        <v>1494.64</v>
      </c>
      <c r="AR52" s="15">
        <v>1495.15</v>
      </c>
      <c r="AS52" s="15">
        <v>1495.15</v>
      </c>
      <c r="AT52" s="15">
        <v>1495.15</v>
      </c>
      <c r="AU52" s="15">
        <v>1495.15</v>
      </c>
      <c r="AV52" s="15">
        <v>1495.15</v>
      </c>
      <c r="AW52" s="15">
        <v>1495.48</v>
      </c>
      <c r="AX52" s="15">
        <v>1495.48</v>
      </c>
      <c r="AY52" s="15">
        <v>1495.54</v>
      </c>
      <c r="AZ52" s="15">
        <v>1495.54</v>
      </c>
      <c r="BA52" s="15">
        <v>1495.84</v>
      </c>
      <c r="BB52" s="15">
        <v>1495.84</v>
      </c>
      <c r="BC52" s="15">
        <v>1495.84</v>
      </c>
      <c r="BD52" s="15">
        <v>1495.84</v>
      </c>
      <c r="BE52" s="15">
        <v>1496.06</v>
      </c>
      <c r="BF52" s="15">
        <v>1496.06</v>
      </c>
      <c r="BG52" s="15">
        <v>1496.09</v>
      </c>
      <c r="BH52" s="15">
        <v>1496.09</v>
      </c>
      <c r="BI52" s="15">
        <v>1497.59</v>
      </c>
      <c r="BJ52" s="15">
        <v>1497.59</v>
      </c>
      <c r="BK52" s="15">
        <v>1497.67</v>
      </c>
      <c r="BL52" s="15">
        <v>1497.67</v>
      </c>
      <c r="BM52" s="15">
        <v>1498.45</v>
      </c>
      <c r="BN52" s="15">
        <v>1498.45</v>
      </c>
      <c r="BO52" s="15">
        <v>1492.29</v>
      </c>
      <c r="BP52" s="15">
        <v>1495.4</v>
      </c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</row>
    <row r="53" spans="1:79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</row>
    <row r="54" spans="1:79" x14ac:dyDescent="0.2">
      <c r="A54" s="17" t="s">
        <v>157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</row>
    <row r="55" spans="1:79" x14ac:dyDescent="0.2">
      <c r="A55" s="15" t="s">
        <v>158</v>
      </c>
      <c r="B55" s="21">
        <f t="shared" ref="B55:BM55" si="0">B48</f>
        <v>158.21899999999999</v>
      </c>
      <c r="C55" s="21">
        <f t="shared" si="0"/>
        <v>257.52800000000002</v>
      </c>
      <c r="D55" s="21">
        <f t="shared" si="0"/>
        <v>1680.932</v>
      </c>
      <c r="E55" s="21">
        <f t="shared" si="0"/>
        <v>1590.8109999999999</v>
      </c>
      <c r="F55" s="21">
        <f t="shared" si="0"/>
        <v>0</v>
      </c>
      <c r="G55" s="21">
        <f t="shared" si="0"/>
        <v>0</v>
      </c>
      <c r="H55" s="21">
        <f t="shared" si="0"/>
        <v>0</v>
      </c>
      <c r="I55" s="21">
        <f t="shared" si="0"/>
        <v>1652.0409999999999</v>
      </c>
      <c r="J55" s="21">
        <f t="shared" si="0"/>
        <v>1876.2550000000001</v>
      </c>
      <c r="K55" s="21">
        <f t="shared" si="0"/>
        <v>1792.298</v>
      </c>
      <c r="L55" s="21">
        <f t="shared" si="0"/>
        <v>1918.742</v>
      </c>
      <c r="M55" s="21">
        <f t="shared" si="0"/>
        <v>1833.8620000000001</v>
      </c>
      <c r="N55" s="21">
        <f t="shared" si="0"/>
        <v>1957.7840000000001</v>
      </c>
      <c r="O55" s="21">
        <f t="shared" si="0"/>
        <v>2006.4839999999999</v>
      </c>
      <c r="P55" s="21">
        <f t="shared" si="0"/>
        <v>2096.6990000000001</v>
      </c>
      <c r="Q55" s="21">
        <f t="shared" si="0"/>
        <v>2112.105</v>
      </c>
      <c r="R55" s="21">
        <f t="shared" si="0"/>
        <v>2181.77</v>
      </c>
      <c r="S55" s="21">
        <f t="shared" si="0"/>
        <v>2127.4780000000001</v>
      </c>
      <c r="T55" s="21">
        <f t="shared" si="0"/>
        <v>2166.8809999999999</v>
      </c>
      <c r="U55" s="21">
        <f t="shared" si="0"/>
        <v>2096.3249999999998</v>
      </c>
      <c r="V55" s="21">
        <f t="shared" si="0"/>
        <v>2170.596</v>
      </c>
      <c r="W55" s="21">
        <f t="shared" si="0"/>
        <v>2150.7919999999999</v>
      </c>
      <c r="X55" s="21">
        <f t="shared" si="0"/>
        <v>2200.4009999999998</v>
      </c>
      <c r="Y55" s="21">
        <f t="shared" si="0"/>
        <v>2051.096</v>
      </c>
      <c r="Z55" s="21">
        <f t="shared" si="0"/>
        <v>2097.9250000000002</v>
      </c>
      <c r="AA55" s="21">
        <f t="shared" si="0"/>
        <v>2056.5219999999999</v>
      </c>
      <c r="AB55" s="21">
        <f t="shared" si="0"/>
        <v>2076.6750000000002</v>
      </c>
      <c r="AC55" s="21">
        <f t="shared" si="0"/>
        <v>1995.4380000000001</v>
      </c>
      <c r="AD55" s="21">
        <f t="shared" si="0"/>
        <v>1880.087</v>
      </c>
      <c r="AE55" s="21">
        <f t="shared" si="0"/>
        <v>1852.5250000000001</v>
      </c>
      <c r="AF55" s="21">
        <f t="shared" si="0"/>
        <v>1840.6289999999999</v>
      </c>
      <c r="AG55" s="21">
        <f t="shared" si="0"/>
        <v>1763.943</v>
      </c>
      <c r="AH55" s="21">
        <f t="shared" si="0"/>
        <v>1755.7909999999999</v>
      </c>
      <c r="AI55" s="21">
        <f t="shared" si="0"/>
        <v>1798.989</v>
      </c>
      <c r="AJ55" s="21">
        <f t="shared" si="0"/>
        <v>1836.8130000000001</v>
      </c>
      <c r="AK55" s="21">
        <f t="shared" si="0"/>
        <v>1816.6669999999999</v>
      </c>
      <c r="AL55" s="21">
        <f t="shared" si="0"/>
        <v>1866.7380000000001</v>
      </c>
      <c r="AM55" s="21">
        <f t="shared" si="0"/>
        <v>1847.191</v>
      </c>
      <c r="AN55" s="21">
        <f t="shared" si="0"/>
        <v>1978.7840000000001</v>
      </c>
      <c r="AO55" s="21">
        <f t="shared" si="0"/>
        <v>1960.5920000000001</v>
      </c>
      <c r="AP55" s="21">
        <f t="shared" si="0"/>
        <v>2092.848</v>
      </c>
      <c r="AQ55" s="21">
        <f t="shared" si="0"/>
        <v>1884.8130000000001</v>
      </c>
      <c r="AR55" s="21">
        <f t="shared" si="0"/>
        <v>1992.415</v>
      </c>
      <c r="AS55" s="21">
        <f t="shared" si="0"/>
        <v>1959.2719999999999</v>
      </c>
      <c r="AT55" s="21">
        <f t="shared" si="0"/>
        <v>2051.7510000000002</v>
      </c>
      <c r="AU55" s="21">
        <f t="shared" si="0"/>
        <v>2015.5930000000001</v>
      </c>
      <c r="AV55" s="21">
        <f t="shared" si="0"/>
        <v>2165.8589999999999</v>
      </c>
      <c r="AW55" s="21">
        <f t="shared" si="0"/>
        <v>2133.6669999999999</v>
      </c>
      <c r="AX55" s="21">
        <f t="shared" si="0"/>
        <v>2162.873</v>
      </c>
      <c r="AY55" s="21">
        <f t="shared" si="0"/>
        <v>2026.3510000000001</v>
      </c>
      <c r="AZ55" s="21">
        <f t="shared" si="0"/>
        <v>2120.0239999999999</v>
      </c>
      <c r="BA55" s="21">
        <f t="shared" si="0"/>
        <v>2145.864</v>
      </c>
      <c r="BB55" s="21">
        <f t="shared" si="0"/>
        <v>2331.6669999999999</v>
      </c>
      <c r="BC55" s="21">
        <f t="shared" si="0"/>
        <v>2410.723</v>
      </c>
      <c r="BD55" s="21">
        <f t="shared" si="0"/>
        <v>2607.7649999999999</v>
      </c>
      <c r="BE55" s="21">
        <f t="shared" si="0"/>
        <v>2574.576</v>
      </c>
      <c r="BF55" s="21">
        <f t="shared" si="0"/>
        <v>2676.652</v>
      </c>
      <c r="BG55" s="21">
        <f t="shared" si="0"/>
        <v>2732.558</v>
      </c>
      <c r="BH55" s="21">
        <f t="shared" si="0"/>
        <v>2868.614</v>
      </c>
      <c r="BI55" s="21">
        <f t="shared" si="0"/>
        <v>2689.4070000000002</v>
      </c>
      <c r="BJ55" s="21">
        <f t="shared" si="0"/>
        <v>2791.8629999999998</v>
      </c>
      <c r="BK55" s="21">
        <f t="shared" si="0"/>
        <v>2775.84</v>
      </c>
      <c r="BL55" s="21">
        <f t="shared" si="0"/>
        <v>2929.029</v>
      </c>
      <c r="BM55" s="21">
        <f t="shared" si="0"/>
        <v>2816.0309999999999</v>
      </c>
      <c r="BN55" s="21">
        <f t="shared" ref="BN55:CA55" si="1">BN48</f>
        <v>3005.652</v>
      </c>
      <c r="BO55" s="21">
        <f t="shared" si="1"/>
        <v>2856.62</v>
      </c>
      <c r="BP55" s="21">
        <f t="shared" si="1"/>
        <v>2901.4430000000002</v>
      </c>
      <c r="BQ55" s="21">
        <f t="shared" si="1"/>
        <v>0</v>
      </c>
      <c r="BR55" s="21">
        <f t="shared" si="1"/>
        <v>0</v>
      </c>
      <c r="BS55" s="21">
        <f t="shared" si="1"/>
        <v>0</v>
      </c>
      <c r="BT55" s="21">
        <f t="shared" si="1"/>
        <v>0</v>
      </c>
      <c r="BU55" s="21">
        <f t="shared" si="1"/>
        <v>0</v>
      </c>
      <c r="BV55" s="21">
        <f t="shared" si="1"/>
        <v>0</v>
      </c>
      <c r="BW55" s="21">
        <f t="shared" si="1"/>
        <v>0</v>
      </c>
      <c r="BX55" s="21">
        <f t="shared" si="1"/>
        <v>0</v>
      </c>
      <c r="BY55" s="21">
        <f t="shared" si="1"/>
        <v>0</v>
      </c>
      <c r="BZ55" s="21">
        <f t="shared" si="1"/>
        <v>0</v>
      </c>
      <c r="CA55" s="21">
        <f t="shared" si="1"/>
        <v>0</v>
      </c>
    </row>
    <row r="56" spans="1:79" x14ac:dyDescent="0.2">
      <c r="A56" s="15" t="s">
        <v>159</v>
      </c>
      <c r="B56" s="21">
        <f t="shared" ref="B56:BM56" si="2">B32+B33</f>
        <v>1.0189999999999999</v>
      </c>
      <c r="C56" s="21">
        <f t="shared" si="2"/>
        <v>0</v>
      </c>
      <c r="D56" s="21">
        <f t="shared" si="2"/>
        <v>0</v>
      </c>
      <c r="E56" s="21">
        <f t="shared" si="2"/>
        <v>0</v>
      </c>
      <c r="F56" s="21">
        <f t="shared" si="2"/>
        <v>0</v>
      </c>
      <c r="G56" s="21">
        <f t="shared" si="2"/>
        <v>0</v>
      </c>
      <c r="H56" s="21">
        <f t="shared" si="2"/>
        <v>0</v>
      </c>
      <c r="I56" s="21">
        <f t="shared" si="2"/>
        <v>0</v>
      </c>
      <c r="J56" s="21">
        <f t="shared" si="2"/>
        <v>0</v>
      </c>
      <c r="K56" s="21">
        <f t="shared" si="2"/>
        <v>0</v>
      </c>
      <c r="L56" s="21">
        <f t="shared" si="2"/>
        <v>0</v>
      </c>
      <c r="M56" s="21">
        <f t="shared" si="2"/>
        <v>0</v>
      </c>
      <c r="N56" s="21">
        <f t="shared" si="2"/>
        <v>0</v>
      </c>
      <c r="O56" s="21">
        <f t="shared" si="2"/>
        <v>0</v>
      </c>
      <c r="P56" s="21">
        <f t="shared" si="2"/>
        <v>0</v>
      </c>
      <c r="Q56" s="21">
        <f t="shared" si="2"/>
        <v>0</v>
      </c>
      <c r="R56" s="21">
        <f t="shared" si="2"/>
        <v>0</v>
      </c>
      <c r="S56" s="21">
        <f t="shared" si="2"/>
        <v>0</v>
      </c>
      <c r="T56" s="21">
        <f t="shared" si="2"/>
        <v>0</v>
      </c>
      <c r="U56" s="21">
        <f t="shared" si="2"/>
        <v>0</v>
      </c>
      <c r="V56" s="21">
        <f t="shared" si="2"/>
        <v>0</v>
      </c>
      <c r="W56" s="21">
        <f t="shared" si="2"/>
        <v>0</v>
      </c>
      <c r="X56" s="21">
        <f t="shared" si="2"/>
        <v>0</v>
      </c>
      <c r="Y56" s="21">
        <f t="shared" si="2"/>
        <v>0</v>
      </c>
      <c r="Z56" s="21">
        <f t="shared" si="2"/>
        <v>0</v>
      </c>
      <c r="AA56" s="21">
        <f t="shared" si="2"/>
        <v>0</v>
      </c>
      <c r="AB56" s="21">
        <f t="shared" si="2"/>
        <v>0</v>
      </c>
      <c r="AC56" s="21">
        <f t="shared" si="2"/>
        <v>0</v>
      </c>
      <c r="AD56" s="21">
        <f t="shared" si="2"/>
        <v>0</v>
      </c>
      <c r="AE56" s="21">
        <f t="shared" si="2"/>
        <v>0</v>
      </c>
      <c r="AF56" s="21">
        <f t="shared" si="2"/>
        <v>0</v>
      </c>
      <c r="AG56" s="21">
        <f t="shared" si="2"/>
        <v>0</v>
      </c>
      <c r="AH56" s="21">
        <f t="shared" si="2"/>
        <v>0</v>
      </c>
      <c r="AI56" s="21">
        <f t="shared" si="2"/>
        <v>0</v>
      </c>
      <c r="AJ56" s="21">
        <f t="shared" si="2"/>
        <v>0</v>
      </c>
      <c r="AK56" s="21">
        <f t="shared" si="2"/>
        <v>0</v>
      </c>
      <c r="AL56" s="21">
        <f t="shared" si="2"/>
        <v>0</v>
      </c>
      <c r="AM56" s="21">
        <f t="shared" si="2"/>
        <v>0</v>
      </c>
      <c r="AN56" s="21">
        <f t="shared" si="2"/>
        <v>0</v>
      </c>
      <c r="AO56" s="21">
        <f t="shared" si="2"/>
        <v>0</v>
      </c>
      <c r="AP56" s="21">
        <f t="shared" si="2"/>
        <v>0</v>
      </c>
      <c r="AQ56" s="21">
        <f t="shared" si="2"/>
        <v>0</v>
      </c>
      <c r="AR56" s="21">
        <f t="shared" si="2"/>
        <v>0</v>
      </c>
      <c r="AS56" s="21">
        <f t="shared" si="2"/>
        <v>8.532</v>
      </c>
      <c r="AT56" s="21">
        <f t="shared" si="2"/>
        <v>0</v>
      </c>
      <c r="AU56" s="21">
        <f t="shared" si="2"/>
        <v>0</v>
      </c>
      <c r="AV56" s="21">
        <f t="shared" si="2"/>
        <v>669.49300000000005</v>
      </c>
      <c r="AW56" s="21">
        <f t="shared" si="2"/>
        <v>667.22199999999998</v>
      </c>
      <c r="AX56" s="21">
        <f t="shared" si="2"/>
        <v>662.87300000000005</v>
      </c>
      <c r="AY56" s="21">
        <f t="shared" si="2"/>
        <v>775.90099999999995</v>
      </c>
      <c r="AZ56" s="21">
        <f t="shared" si="2"/>
        <v>864.19299999999998</v>
      </c>
      <c r="BA56" s="21">
        <f t="shared" si="2"/>
        <v>943.06600000000003</v>
      </c>
      <c r="BB56" s="21">
        <f t="shared" si="2"/>
        <v>932.26199999999994</v>
      </c>
      <c r="BC56" s="21">
        <f t="shared" si="2"/>
        <v>997.34900000000005</v>
      </c>
      <c r="BD56" s="21">
        <f t="shared" si="2"/>
        <v>988.82399999999996</v>
      </c>
      <c r="BE56" s="21">
        <f t="shared" si="2"/>
        <v>961.58199999999999</v>
      </c>
      <c r="BF56" s="21">
        <f t="shared" si="2"/>
        <v>944.82399999999996</v>
      </c>
      <c r="BG56" s="21">
        <f t="shared" si="2"/>
        <v>957.61099999999999</v>
      </c>
      <c r="BH56" s="21">
        <f t="shared" si="2"/>
        <v>930.39599999999996</v>
      </c>
      <c r="BI56" s="21">
        <f t="shared" si="2"/>
        <v>1357.8380000000002</v>
      </c>
      <c r="BJ56" s="21">
        <f t="shared" si="2"/>
        <v>1086.7239999999999</v>
      </c>
      <c r="BK56" s="21">
        <f t="shared" si="2"/>
        <v>1080.498</v>
      </c>
      <c r="BL56" s="21">
        <f t="shared" si="2"/>
        <v>1070.5440000000001</v>
      </c>
      <c r="BM56" s="21">
        <f t="shared" si="2"/>
        <v>1576.99</v>
      </c>
      <c r="BN56" s="21">
        <f t="shared" ref="BN56:CA56" si="3">BN32+BN33</f>
        <v>1470.4350000000002</v>
      </c>
      <c r="BO56" s="21">
        <f t="shared" si="3"/>
        <v>1442.4110000000001</v>
      </c>
      <c r="BP56" s="21">
        <f t="shared" si="3"/>
        <v>1491.3429999999998</v>
      </c>
      <c r="BQ56" s="21">
        <f t="shared" si="3"/>
        <v>0</v>
      </c>
      <c r="BR56" s="21">
        <f t="shared" si="3"/>
        <v>0</v>
      </c>
      <c r="BS56" s="21">
        <f t="shared" si="3"/>
        <v>0</v>
      </c>
      <c r="BT56" s="21">
        <f t="shared" si="3"/>
        <v>0</v>
      </c>
      <c r="BU56" s="21">
        <f t="shared" si="3"/>
        <v>0</v>
      </c>
      <c r="BV56" s="21">
        <f t="shared" si="3"/>
        <v>0</v>
      </c>
      <c r="BW56" s="21">
        <f t="shared" si="3"/>
        <v>0</v>
      </c>
      <c r="BX56" s="21">
        <f t="shared" si="3"/>
        <v>0</v>
      </c>
      <c r="BY56" s="21">
        <f t="shared" si="3"/>
        <v>0</v>
      </c>
      <c r="BZ56" s="21">
        <f t="shared" si="3"/>
        <v>0</v>
      </c>
      <c r="CA56" s="21">
        <f t="shared" si="3"/>
        <v>0</v>
      </c>
    </row>
    <row r="57" spans="1:79" x14ac:dyDescent="0.2">
      <c r="A57" s="15" t="s">
        <v>160</v>
      </c>
      <c r="B57" s="21">
        <f t="shared" ref="B57:BM57" si="4">B26</f>
        <v>0</v>
      </c>
      <c r="C57" s="21">
        <f t="shared" si="4"/>
        <v>0</v>
      </c>
      <c r="D57" s="21">
        <f t="shared" si="4"/>
        <v>89.228999999999999</v>
      </c>
      <c r="E57" s="21">
        <f t="shared" si="4"/>
        <v>67.162000000000006</v>
      </c>
      <c r="F57" s="21">
        <f t="shared" si="4"/>
        <v>0</v>
      </c>
      <c r="G57" s="21">
        <f t="shared" si="4"/>
        <v>0</v>
      </c>
      <c r="H57" s="21">
        <f t="shared" si="4"/>
        <v>0</v>
      </c>
      <c r="I57" s="21">
        <f t="shared" si="4"/>
        <v>70.408000000000001</v>
      </c>
      <c r="J57" s="21">
        <f t="shared" si="4"/>
        <v>49.932000000000002</v>
      </c>
      <c r="K57" s="21">
        <f t="shared" si="4"/>
        <v>38.997999999999998</v>
      </c>
      <c r="L57" s="21">
        <f t="shared" si="4"/>
        <v>74.966999999999999</v>
      </c>
      <c r="M57" s="21">
        <f t="shared" si="4"/>
        <v>56.613999999999997</v>
      </c>
      <c r="N57" s="21">
        <f t="shared" si="4"/>
        <v>54.417999999999999</v>
      </c>
      <c r="O57" s="21">
        <f t="shared" si="4"/>
        <v>43.66</v>
      </c>
      <c r="P57" s="21">
        <f t="shared" si="4"/>
        <v>47.317999999999998</v>
      </c>
      <c r="Q57" s="21">
        <f t="shared" si="4"/>
        <v>46.183999999999997</v>
      </c>
      <c r="R57" s="21">
        <f t="shared" si="4"/>
        <v>56.274999999999999</v>
      </c>
      <c r="S57" s="21">
        <f t="shared" si="4"/>
        <v>57.841999999999999</v>
      </c>
      <c r="T57" s="21">
        <f t="shared" si="4"/>
        <v>73.195999999999998</v>
      </c>
      <c r="U57" s="21">
        <f t="shared" si="4"/>
        <v>57.874000000000002</v>
      </c>
      <c r="V57" s="21">
        <f t="shared" si="4"/>
        <v>69.171000000000006</v>
      </c>
      <c r="W57" s="21">
        <f t="shared" si="4"/>
        <v>57.783999999999999</v>
      </c>
      <c r="X57" s="21">
        <f t="shared" si="4"/>
        <v>67.38</v>
      </c>
      <c r="Y57" s="21">
        <f t="shared" si="4"/>
        <v>34.384</v>
      </c>
      <c r="Z57" s="21">
        <f t="shared" si="4"/>
        <v>54.91</v>
      </c>
      <c r="AA57" s="21">
        <f t="shared" si="4"/>
        <v>45.38</v>
      </c>
      <c r="AB57" s="21">
        <f t="shared" si="4"/>
        <v>45.747</v>
      </c>
      <c r="AC57" s="21">
        <f t="shared" si="4"/>
        <v>24.414000000000001</v>
      </c>
      <c r="AD57" s="21">
        <f t="shared" si="4"/>
        <v>64.826999999999998</v>
      </c>
      <c r="AE57" s="21">
        <f t="shared" si="4"/>
        <v>24.355</v>
      </c>
      <c r="AF57" s="21">
        <f t="shared" si="4"/>
        <v>31.088999999999999</v>
      </c>
      <c r="AG57" s="21">
        <f t="shared" si="4"/>
        <v>15.250999999999999</v>
      </c>
      <c r="AH57" s="21">
        <f t="shared" si="4"/>
        <v>41.091000000000001</v>
      </c>
      <c r="AI57" s="21">
        <f t="shared" si="4"/>
        <v>36.741999999999997</v>
      </c>
      <c r="AJ57" s="21">
        <f t="shared" si="4"/>
        <v>39.057000000000002</v>
      </c>
      <c r="AK57" s="21">
        <f t="shared" si="4"/>
        <v>26.687999999999999</v>
      </c>
      <c r="AL57" s="21">
        <f t="shared" si="4"/>
        <v>46.203000000000003</v>
      </c>
      <c r="AM57" s="21">
        <f t="shared" si="4"/>
        <v>40</v>
      </c>
      <c r="AN57" s="21">
        <f t="shared" si="4"/>
        <v>46.484000000000002</v>
      </c>
      <c r="AO57" s="21">
        <f t="shared" si="4"/>
        <v>34.32</v>
      </c>
      <c r="AP57" s="21">
        <f t="shared" si="4"/>
        <v>65.105000000000004</v>
      </c>
      <c r="AQ57" s="21">
        <f t="shared" si="4"/>
        <v>316.822</v>
      </c>
      <c r="AR57" s="21">
        <f t="shared" si="4"/>
        <v>136.87299999999999</v>
      </c>
      <c r="AS57" s="21">
        <f t="shared" si="4"/>
        <v>23.321999999999999</v>
      </c>
      <c r="AT57" s="21">
        <f t="shared" si="4"/>
        <v>290.50799999999998</v>
      </c>
      <c r="AU57" s="21">
        <f t="shared" si="4"/>
        <v>212.655</v>
      </c>
      <c r="AV57" s="21">
        <f t="shared" si="4"/>
        <v>317.07</v>
      </c>
      <c r="AW57" s="21">
        <f t="shared" si="4"/>
        <v>0</v>
      </c>
      <c r="AX57" s="21">
        <f t="shared" si="4"/>
        <v>297.12700000000001</v>
      </c>
      <c r="AY57" s="21">
        <f t="shared" si="4"/>
        <v>177.928</v>
      </c>
      <c r="AZ57" s="21">
        <f t="shared" si="4"/>
        <v>0</v>
      </c>
      <c r="BA57" s="21">
        <f t="shared" si="4"/>
        <v>147.68899999999999</v>
      </c>
      <c r="BB57" s="21">
        <f t="shared" si="4"/>
        <v>0</v>
      </c>
      <c r="BC57" s="21">
        <f t="shared" si="4"/>
        <v>0</v>
      </c>
      <c r="BD57" s="21">
        <f t="shared" si="4"/>
        <v>0</v>
      </c>
      <c r="BE57" s="21">
        <f t="shared" si="4"/>
        <v>77.400999999999996</v>
      </c>
      <c r="BF57" s="21">
        <f t="shared" si="4"/>
        <v>0</v>
      </c>
      <c r="BG57" s="21">
        <f t="shared" si="4"/>
        <v>0</v>
      </c>
      <c r="BH57" s="21">
        <f t="shared" si="4"/>
        <v>0</v>
      </c>
      <c r="BI57" s="21">
        <f t="shared" si="4"/>
        <v>80.403000000000006</v>
      </c>
      <c r="BJ57" s="21">
        <f t="shared" si="4"/>
        <v>0</v>
      </c>
      <c r="BK57" s="21">
        <f t="shared" si="4"/>
        <v>0</v>
      </c>
      <c r="BL57" s="21">
        <f t="shared" si="4"/>
        <v>0</v>
      </c>
      <c r="BM57" s="21">
        <f t="shared" si="4"/>
        <v>159.10599999999999</v>
      </c>
      <c r="BN57" s="21">
        <f t="shared" ref="BN57:CA57" si="5">BN26</f>
        <v>583.69600000000003</v>
      </c>
      <c r="BO57" s="21">
        <f t="shared" si="5"/>
        <v>502.26</v>
      </c>
      <c r="BP57" s="21">
        <f t="shared" si="5"/>
        <v>709.54499999999996</v>
      </c>
      <c r="BQ57" s="21">
        <f t="shared" si="5"/>
        <v>0</v>
      </c>
      <c r="BR57" s="21">
        <f t="shared" si="5"/>
        <v>0</v>
      </c>
      <c r="BS57" s="21">
        <f t="shared" si="5"/>
        <v>0</v>
      </c>
      <c r="BT57" s="21">
        <f t="shared" si="5"/>
        <v>0</v>
      </c>
      <c r="BU57" s="21">
        <f t="shared" si="5"/>
        <v>0</v>
      </c>
      <c r="BV57" s="21">
        <f t="shared" si="5"/>
        <v>0</v>
      </c>
      <c r="BW57" s="21">
        <f t="shared" si="5"/>
        <v>0</v>
      </c>
      <c r="BX57" s="21">
        <f t="shared" si="5"/>
        <v>0</v>
      </c>
      <c r="BY57" s="21">
        <f t="shared" si="5"/>
        <v>0</v>
      </c>
      <c r="BZ57" s="21">
        <f t="shared" si="5"/>
        <v>0</v>
      </c>
      <c r="CA57" s="21">
        <f t="shared" si="5"/>
        <v>0</v>
      </c>
    </row>
    <row r="58" spans="1:79" x14ac:dyDescent="0.2">
      <c r="A58" s="15" t="s">
        <v>161</v>
      </c>
      <c r="B58" s="21">
        <f t="shared" ref="B58:BM58" si="6">B46</f>
        <v>0.70899999999999996</v>
      </c>
      <c r="C58" s="21">
        <f t="shared" si="6"/>
        <v>0.40699999999999997</v>
      </c>
      <c r="D58" s="21">
        <f t="shared" si="6"/>
        <v>11.645</v>
      </c>
      <c r="E58" s="21">
        <f t="shared" si="6"/>
        <v>3.3780000000000001</v>
      </c>
      <c r="F58" s="21">
        <f t="shared" si="6"/>
        <v>0</v>
      </c>
      <c r="G58" s="21">
        <f t="shared" si="6"/>
        <v>0</v>
      </c>
      <c r="H58" s="21">
        <f t="shared" si="6"/>
        <v>0</v>
      </c>
      <c r="I58" s="21">
        <f t="shared" si="6"/>
        <v>0.14599999999999999</v>
      </c>
      <c r="J58" s="21">
        <f t="shared" si="6"/>
        <v>0</v>
      </c>
      <c r="K58" s="21">
        <f t="shared" si="6"/>
        <v>0</v>
      </c>
      <c r="L58" s="21">
        <f t="shared" si="6"/>
        <v>0</v>
      </c>
      <c r="M58" s="21">
        <f t="shared" si="6"/>
        <v>0.26500000000000001</v>
      </c>
      <c r="N58" s="21">
        <f t="shared" si="6"/>
        <v>0</v>
      </c>
      <c r="O58" s="21">
        <f t="shared" si="6"/>
        <v>0</v>
      </c>
      <c r="P58" s="21">
        <f t="shared" si="6"/>
        <v>0</v>
      </c>
      <c r="Q58" s="21">
        <f t="shared" si="6"/>
        <v>0.92100000000000004</v>
      </c>
      <c r="R58" s="21">
        <f t="shared" si="6"/>
        <v>0</v>
      </c>
      <c r="S58" s="21">
        <f t="shared" si="6"/>
        <v>4.391</v>
      </c>
      <c r="T58" s="21">
        <f t="shared" si="6"/>
        <v>0</v>
      </c>
      <c r="U58" s="21">
        <f t="shared" si="6"/>
        <v>11.68</v>
      </c>
      <c r="V58" s="21">
        <f t="shared" si="6"/>
        <v>15.154999999999999</v>
      </c>
      <c r="W58" s="21">
        <f t="shared" si="6"/>
        <v>7.9160000000000004</v>
      </c>
      <c r="X58" s="21">
        <f t="shared" si="6"/>
        <v>12.433</v>
      </c>
      <c r="Y58" s="21">
        <f t="shared" si="6"/>
        <v>21.507000000000001</v>
      </c>
      <c r="Z58" s="21">
        <f t="shared" si="6"/>
        <v>26.832999999999998</v>
      </c>
      <c r="AA58" s="21">
        <f t="shared" si="6"/>
        <v>10.462</v>
      </c>
      <c r="AB58" s="21">
        <f t="shared" si="6"/>
        <v>15.978999999999999</v>
      </c>
      <c r="AC58" s="21">
        <f t="shared" si="6"/>
        <v>28.483000000000001</v>
      </c>
      <c r="AD58" s="21">
        <f t="shared" si="6"/>
        <v>12.446</v>
      </c>
      <c r="AE58" s="21">
        <f t="shared" si="6"/>
        <v>11.223000000000001</v>
      </c>
      <c r="AF58" s="21">
        <f t="shared" si="6"/>
        <v>15.488</v>
      </c>
      <c r="AG58" s="21">
        <f t="shared" si="6"/>
        <v>8.7149999999999999</v>
      </c>
      <c r="AH58" s="21">
        <f t="shared" si="6"/>
        <v>0</v>
      </c>
      <c r="AI58" s="21">
        <f t="shared" si="6"/>
        <v>6.2919999999999998</v>
      </c>
      <c r="AJ58" s="21">
        <f t="shared" si="6"/>
        <v>0</v>
      </c>
      <c r="AK58" s="21">
        <f t="shared" si="6"/>
        <v>16.138999999999999</v>
      </c>
      <c r="AL58" s="21">
        <f t="shared" si="6"/>
        <v>0</v>
      </c>
      <c r="AM58" s="21">
        <f t="shared" si="6"/>
        <v>15.393000000000001</v>
      </c>
      <c r="AN58" s="21">
        <f t="shared" si="6"/>
        <v>0</v>
      </c>
      <c r="AO58" s="21">
        <f t="shared" si="6"/>
        <v>36.923000000000002</v>
      </c>
      <c r="AP58" s="21">
        <f t="shared" si="6"/>
        <v>0</v>
      </c>
      <c r="AQ58" s="21">
        <f t="shared" si="6"/>
        <v>18.574999999999999</v>
      </c>
      <c r="AR58" s="21">
        <f t="shared" si="6"/>
        <v>0</v>
      </c>
      <c r="AS58" s="21">
        <f t="shared" si="6"/>
        <v>21.501999999999999</v>
      </c>
      <c r="AT58" s="21">
        <f t="shared" si="6"/>
        <v>0</v>
      </c>
      <c r="AU58" s="21">
        <f t="shared" si="6"/>
        <v>0</v>
      </c>
      <c r="AV58" s="21">
        <f t="shared" si="6"/>
        <v>0</v>
      </c>
      <c r="AW58" s="21">
        <f t="shared" si="6"/>
        <v>51.889000000000003</v>
      </c>
      <c r="AX58" s="21">
        <f t="shared" si="6"/>
        <v>0</v>
      </c>
      <c r="AY58" s="21">
        <f t="shared" si="6"/>
        <v>26.914000000000001</v>
      </c>
      <c r="AZ58" s="21">
        <f t="shared" si="6"/>
        <v>0</v>
      </c>
      <c r="BA58" s="21">
        <f t="shared" si="6"/>
        <v>50.487000000000002</v>
      </c>
      <c r="BB58" s="21">
        <f t="shared" si="6"/>
        <v>0</v>
      </c>
      <c r="BC58" s="21">
        <f t="shared" si="6"/>
        <v>44.698999999999998</v>
      </c>
      <c r="BD58" s="21">
        <f t="shared" si="6"/>
        <v>0</v>
      </c>
      <c r="BE58" s="21">
        <f t="shared" si="6"/>
        <v>73.671999999999997</v>
      </c>
      <c r="BF58" s="21">
        <f t="shared" si="6"/>
        <v>0</v>
      </c>
      <c r="BG58" s="21">
        <f t="shared" si="6"/>
        <v>85.623999999999995</v>
      </c>
      <c r="BH58" s="21">
        <f t="shared" si="6"/>
        <v>0</v>
      </c>
      <c r="BI58" s="21">
        <f t="shared" si="6"/>
        <v>71.081000000000003</v>
      </c>
      <c r="BJ58" s="21">
        <f t="shared" si="6"/>
        <v>0</v>
      </c>
      <c r="BK58" s="21">
        <f t="shared" si="6"/>
        <v>70.748000000000005</v>
      </c>
      <c r="BL58" s="21">
        <f t="shared" si="6"/>
        <v>0</v>
      </c>
      <c r="BM58" s="21">
        <f t="shared" si="6"/>
        <v>31.515999999999998</v>
      </c>
      <c r="BN58" s="21">
        <f t="shared" ref="BN58:CA58" si="7">BN46</f>
        <v>0</v>
      </c>
      <c r="BO58" s="21">
        <f t="shared" si="7"/>
        <v>31.109000000000002</v>
      </c>
      <c r="BP58" s="21">
        <f t="shared" si="7"/>
        <v>0</v>
      </c>
      <c r="BQ58" s="21">
        <f t="shared" si="7"/>
        <v>0</v>
      </c>
      <c r="BR58" s="21">
        <f t="shared" si="7"/>
        <v>0</v>
      </c>
      <c r="BS58" s="21">
        <f t="shared" si="7"/>
        <v>0</v>
      </c>
      <c r="BT58" s="21">
        <f t="shared" si="7"/>
        <v>0</v>
      </c>
      <c r="BU58" s="21">
        <f t="shared" si="7"/>
        <v>0</v>
      </c>
      <c r="BV58" s="21">
        <f t="shared" si="7"/>
        <v>0</v>
      </c>
      <c r="BW58" s="21">
        <f t="shared" si="7"/>
        <v>0</v>
      </c>
      <c r="BX58" s="21">
        <f t="shared" si="7"/>
        <v>0</v>
      </c>
      <c r="BY58" s="21">
        <f t="shared" si="7"/>
        <v>0</v>
      </c>
      <c r="BZ58" s="21">
        <f t="shared" si="7"/>
        <v>0</v>
      </c>
      <c r="CA58" s="21">
        <f t="shared" si="7"/>
        <v>0</v>
      </c>
    </row>
    <row r="59" spans="1:79" x14ac:dyDescent="0.2">
      <c r="A59" s="15" t="s">
        <v>162</v>
      </c>
      <c r="B59" s="22">
        <f t="shared" ref="B59:BM59" si="8">B5</f>
        <v>31.469000000000001</v>
      </c>
      <c r="C59" s="22">
        <f t="shared" si="8"/>
        <v>115.77500000000001</v>
      </c>
      <c r="D59" s="22">
        <f t="shared" si="8"/>
        <v>760.553</v>
      </c>
      <c r="E59" s="22">
        <f t="shared" si="8"/>
        <v>506.75700000000001</v>
      </c>
      <c r="F59" s="22">
        <f t="shared" si="8"/>
        <v>0</v>
      </c>
      <c r="G59" s="22">
        <f t="shared" si="8"/>
        <v>0</v>
      </c>
      <c r="H59" s="22">
        <f t="shared" si="8"/>
        <v>0</v>
      </c>
      <c r="I59" s="22">
        <f t="shared" si="8"/>
        <v>707.87099999999998</v>
      </c>
      <c r="J59" s="22">
        <f t="shared" si="8"/>
        <v>579.10400000000004</v>
      </c>
      <c r="K59" s="22">
        <f t="shared" si="8"/>
        <v>554.279</v>
      </c>
      <c r="L59" s="22">
        <f t="shared" si="8"/>
        <v>547.70600000000002</v>
      </c>
      <c r="M59" s="22">
        <f t="shared" si="8"/>
        <v>634.39200000000005</v>
      </c>
      <c r="N59" s="22">
        <f t="shared" si="8"/>
        <v>421.87900000000002</v>
      </c>
      <c r="O59" s="22">
        <f t="shared" si="8"/>
        <v>506.62799999999999</v>
      </c>
      <c r="P59" s="22">
        <f t="shared" si="8"/>
        <v>398.21199999999999</v>
      </c>
      <c r="Q59" s="22">
        <f t="shared" si="8"/>
        <v>589.73699999999997</v>
      </c>
      <c r="R59" s="22">
        <f t="shared" si="8"/>
        <v>324.70299999999997</v>
      </c>
      <c r="S59" s="22">
        <f t="shared" si="8"/>
        <v>353.57600000000002</v>
      </c>
      <c r="T59" s="22">
        <f t="shared" si="8"/>
        <v>337.887</v>
      </c>
      <c r="U59" s="22">
        <f t="shared" si="8"/>
        <v>534.51499999999999</v>
      </c>
      <c r="V59" s="22">
        <f t="shared" si="8"/>
        <v>336.78800000000001</v>
      </c>
      <c r="W59" s="22">
        <f t="shared" si="8"/>
        <v>441.55700000000002</v>
      </c>
      <c r="X59" s="22">
        <f t="shared" si="8"/>
        <v>450.13400000000001</v>
      </c>
      <c r="Y59" s="22">
        <f t="shared" si="8"/>
        <v>534.38400000000001</v>
      </c>
      <c r="Z59" s="22">
        <f t="shared" si="8"/>
        <v>416.73599999999999</v>
      </c>
      <c r="AA59" s="22">
        <f t="shared" si="8"/>
        <v>407.60899999999998</v>
      </c>
      <c r="AB59" s="22">
        <f t="shared" si="8"/>
        <v>395.23200000000003</v>
      </c>
      <c r="AC59" s="22">
        <f t="shared" si="8"/>
        <v>495.06799999999998</v>
      </c>
      <c r="AD59" s="22">
        <f t="shared" si="8"/>
        <v>319.26400000000001</v>
      </c>
      <c r="AE59" s="22">
        <f t="shared" si="8"/>
        <v>379.23700000000002</v>
      </c>
      <c r="AF59" s="22">
        <f t="shared" si="8"/>
        <v>302.58100000000002</v>
      </c>
      <c r="AG59" s="22">
        <f t="shared" si="8"/>
        <v>369.06299999999999</v>
      </c>
      <c r="AH59" s="22">
        <f t="shared" si="8"/>
        <v>247.99600000000001</v>
      </c>
      <c r="AI59" s="22">
        <f t="shared" si="8"/>
        <v>294.04500000000002</v>
      </c>
      <c r="AJ59" s="22">
        <f t="shared" si="8"/>
        <v>266.779</v>
      </c>
      <c r="AK59" s="22">
        <f t="shared" si="8"/>
        <v>344.62</v>
      </c>
      <c r="AL59" s="22">
        <f t="shared" si="8"/>
        <v>236.364</v>
      </c>
      <c r="AM59" s="22">
        <f t="shared" si="8"/>
        <v>290.56200000000001</v>
      </c>
      <c r="AN59" s="22">
        <f t="shared" si="8"/>
        <v>283.90899999999999</v>
      </c>
      <c r="AO59" s="22">
        <f t="shared" si="8"/>
        <v>491.125</v>
      </c>
      <c r="AP59" s="22">
        <f t="shared" si="8"/>
        <v>365.96800000000002</v>
      </c>
      <c r="AQ59" s="22">
        <f t="shared" si="8"/>
        <v>420.56099999999998</v>
      </c>
      <c r="AR59" s="22">
        <f t="shared" si="8"/>
        <v>428.70499999999998</v>
      </c>
      <c r="AS59" s="22">
        <f t="shared" si="8"/>
        <v>527.53099999999995</v>
      </c>
      <c r="AT59" s="22">
        <f t="shared" si="8"/>
        <v>475.02800000000002</v>
      </c>
      <c r="AU59" s="22">
        <f t="shared" si="8"/>
        <v>413.78500000000003</v>
      </c>
      <c r="AV59" s="22">
        <f t="shared" si="8"/>
        <v>492.73099999999999</v>
      </c>
      <c r="AW59" s="22">
        <f t="shared" si="8"/>
        <v>575.66700000000003</v>
      </c>
      <c r="AX59" s="22">
        <f t="shared" si="8"/>
        <v>613.81200000000001</v>
      </c>
      <c r="AY59" s="22">
        <f t="shared" si="8"/>
        <v>492.11700000000002</v>
      </c>
      <c r="AZ59" s="22">
        <f t="shared" si="8"/>
        <v>448.64499999999998</v>
      </c>
      <c r="BA59" s="22">
        <f t="shared" si="8"/>
        <v>797.93200000000002</v>
      </c>
      <c r="BB59" s="22">
        <f t="shared" si="8"/>
        <v>835.83299999999997</v>
      </c>
      <c r="BC59" s="22">
        <f t="shared" si="8"/>
        <v>909.88</v>
      </c>
      <c r="BD59" s="22">
        <f t="shared" si="8"/>
        <v>881.64700000000005</v>
      </c>
      <c r="BE59" s="22">
        <f t="shared" si="8"/>
        <v>855.93200000000002</v>
      </c>
      <c r="BF59" s="22">
        <f t="shared" si="8"/>
        <v>591.63</v>
      </c>
      <c r="BG59" s="22">
        <f t="shared" si="8"/>
        <v>526.85</v>
      </c>
      <c r="BH59" s="22">
        <f t="shared" si="8"/>
        <v>402.97</v>
      </c>
      <c r="BI59" s="22">
        <f t="shared" si="8"/>
        <v>490.572</v>
      </c>
      <c r="BJ59" s="22">
        <f t="shared" si="8"/>
        <v>309.20800000000003</v>
      </c>
      <c r="BK59" s="22">
        <f t="shared" si="8"/>
        <v>333.58600000000001</v>
      </c>
      <c r="BL59" s="22">
        <f t="shared" si="8"/>
        <v>307.36399999999998</v>
      </c>
      <c r="BM59" s="22">
        <f t="shared" si="8"/>
        <v>602.94500000000005</v>
      </c>
      <c r="BN59" s="22">
        <f t="shared" ref="BN59:CA59" si="9">BN5</f>
        <v>320.10899999999998</v>
      </c>
      <c r="BO59" s="22">
        <f t="shared" si="9"/>
        <v>292.57299999999998</v>
      </c>
      <c r="BP59" s="22">
        <f t="shared" si="9"/>
        <v>279.13400000000001</v>
      </c>
      <c r="BQ59" s="22">
        <f t="shared" si="9"/>
        <v>0</v>
      </c>
      <c r="BR59" s="22">
        <f t="shared" si="9"/>
        <v>0</v>
      </c>
      <c r="BS59" s="22">
        <f t="shared" si="9"/>
        <v>0</v>
      </c>
      <c r="BT59" s="22">
        <f t="shared" si="9"/>
        <v>0</v>
      </c>
      <c r="BU59" s="22">
        <f t="shared" si="9"/>
        <v>0</v>
      </c>
      <c r="BV59" s="22">
        <f t="shared" si="9"/>
        <v>0</v>
      </c>
      <c r="BW59" s="22">
        <f t="shared" si="9"/>
        <v>0</v>
      </c>
      <c r="BX59" s="22">
        <f t="shared" si="9"/>
        <v>0</v>
      </c>
      <c r="BY59" s="22">
        <f t="shared" si="9"/>
        <v>0</v>
      </c>
      <c r="BZ59" s="22">
        <f t="shared" si="9"/>
        <v>0</v>
      </c>
      <c r="CA59" s="22">
        <f t="shared" si="9"/>
        <v>0</v>
      </c>
    </row>
    <row r="60" spans="1:79" x14ac:dyDescent="0.2">
      <c r="A60" s="15" t="s">
        <v>163</v>
      </c>
      <c r="B60" s="15">
        <f t="shared" ref="B60:BM60" si="10">SUM(B55:B58)-B59</f>
        <v>128.47800000000001</v>
      </c>
      <c r="C60" s="15">
        <f t="shared" si="10"/>
        <v>142.16</v>
      </c>
      <c r="D60" s="15">
        <f t="shared" si="10"/>
        <v>1021.253</v>
      </c>
      <c r="E60" s="15">
        <f t="shared" si="10"/>
        <v>1154.5939999999998</v>
      </c>
      <c r="F60" s="15">
        <f t="shared" si="10"/>
        <v>0</v>
      </c>
      <c r="G60" s="15">
        <f t="shared" si="10"/>
        <v>0</v>
      </c>
      <c r="H60" s="15">
        <f t="shared" si="10"/>
        <v>0</v>
      </c>
      <c r="I60" s="15">
        <f t="shared" si="10"/>
        <v>1014.7239999999998</v>
      </c>
      <c r="J60" s="15">
        <f t="shared" si="10"/>
        <v>1347.0830000000001</v>
      </c>
      <c r="K60" s="15">
        <f t="shared" si="10"/>
        <v>1277.0170000000001</v>
      </c>
      <c r="L60" s="15">
        <f t="shared" si="10"/>
        <v>1446.0030000000002</v>
      </c>
      <c r="M60" s="15">
        <f t="shared" si="10"/>
        <v>1256.3490000000002</v>
      </c>
      <c r="N60" s="15">
        <f t="shared" si="10"/>
        <v>1590.3229999999999</v>
      </c>
      <c r="O60" s="15">
        <f t="shared" si="10"/>
        <v>1543.5159999999998</v>
      </c>
      <c r="P60" s="15">
        <f t="shared" si="10"/>
        <v>1745.8050000000003</v>
      </c>
      <c r="Q60" s="15">
        <f t="shared" si="10"/>
        <v>1569.473</v>
      </c>
      <c r="R60" s="15">
        <f t="shared" si="10"/>
        <v>1913.3420000000001</v>
      </c>
      <c r="S60" s="15">
        <f t="shared" si="10"/>
        <v>1836.1350000000002</v>
      </c>
      <c r="T60" s="15">
        <f t="shared" si="10"/>
        <v>1902.1899999999998</v>
      </c>
      <c r="U60" s="15">
        <f t="shared" si="10"/>
        <v>1631.3639999999996</v>
      </c>
      <c r="V60" s="15">
        <f t="shared" si="10"/>
        <v>1918.134</v>
      </c>
      <c r="W60" s="15">
        <f t="shared" si="10"/>
        <v>1774.9350000000002</v>
      </c>
      <c r="X60" s="15">
        <f t="shared" si="10"/>
        <v>1830.08</v>
      </c>
      <c r="Y60" s="15">
        <f t="shared" si="10"/>
        <v>1572.6030000000001</v>
      </c>
      <c r="Z60" s="15">
        <f t="shared" si="10"/>
        <v>1762.9320000000002</v>
      </c>
      <c r="AA60" s="15">
        <f t="shared" si="10"/>
        <v>1704.7550000000001</v>
      </c>
      <c r="AB60" s="15">
        <f t="shared" si="10"/>
        <v>1743.1689999999999</v>
      </c>
      <c r="AC60" s="15">
        <f t="shared" si="10"/>
        <v>1553.2670000000001</v>
      </c>
      <c r="AD60" s="15">
        <f t="shared" si="10"/>
        <v>1638.096</v>
      </c>
      <c r="AE60" s="15">
        <f t="shared" si="10"/>
        <v>1508.866</v>
      </c>
      <c r="AF60" s="15">
        <f t="shared" si="10"/>
        <v>1584.625</v>
      </c>
      <c r="AG60" s="15">
        <f t="shared" si="10"/>
        <v>1418.846</v>
      </c>
      <c r="AH60" s="15">
        <f t="shared" si="10"/>
        <v>1548.8859999999997</v>
      </c>
      <c r="AI60" s="15">
        <f t="shared" si="10"/>
        <v>1547.9779999999998</v>
      </c>
      <c r="AJ60" s="15">
        <f t="shared" si="10"/>
        <v>1609.0910000000001</v>
      </c>
      <c r="AK60" s="15">
        <f t="shared" si="10"/>
        <v>1514.8739999999998</v>
      </c>
      <c r="AL60" s="15">
        <f t="shared" si="10"/>
        <v>1676.577</v>
      </c>
      <c r="AM60" s="15">
        <f t="shared" si="10"/>
        <v>1612.0219999999999</v>
      </c>
      <c r="AN60" s="15">
        <f t="shared" si="10"/>
        <v>1741.3589999999999</v>
      </c>
      <c r="AO60" s="15">
        <f t="shared" si="10"/>
        <v>1540.71</v>
      </c>
      <c r="AP60" s="15">
        <f t="shared" si="10"/>
        <v>1791.9849999999999</v>
      </c>
      <c r="AQ60" s="15">
        <f t="shared" si="10"/>
        <v>1799.6490000000001</v>
      </c>
      <c r="AR60" s="15">
        <f t="shared" si="10"/>
        <v>1700.5830000000001</v>
      </c>
      <c r="AS60" s="15">
        <f t="shared" si="10"/>
        <v>1485.0969999999998</v>
      </c>
      <c r="AT60" s="15">
        <f t="shared" si="10"/>
        <v>1867.231</v>
      </c>
      <c r="AU60" s="15">
        <f t="shared" si="10"/>
        <v>1814.463</v>
      </c>
      <c r="AV60" s="15">
        <f t="shared" si="10"/>
        <v>2659.6909999999998</v>
      </c>
      <c r="AW60" s="15">
        <f t="shared" si="10"/>
        <v>2277.1110000000003</v>
      </c>
      <c r="AX60" s="15">
        <f t="shared" si="10"/>
        <v>2509.0610000000001</v>
      </c>
      <c r="AY60" s="15">
        <f t="shared" si="10"/>
        <v>2514.9769999999999</v>
      </c>
      <c r="AZ60" s="15">
        <f t="shared" si="10"/>
        <v>2535.5719999999997</v>
      </c>
      <c r="BA60" s="15">
        <f t="shared" si="10"/>
        <v>2489.174</v>
      </c>
      <c r="BB60" s="15">
        <f t="shared" si="10"/>
        <v>2428.096</v>
      </c>
      <c r="BC60" s="15">
        <f t="shared" si="10"/>
        <v>2542.8910000000001</v>
      </c>
      <c r="BD60" s="15">
        <f t="shared" si="10"/>
        <v>2714.942</v>
      </c>
      <c r="BE60" s="15">
        <f t="shared" si="10"/>
        <v>2831.299</v>
      </c>
      <c r="BF60" s="15">
        <f t="shared" si="10"/>
        <v>3029.846</v>
      </c>
      <c r="BG60" s="15">
        <f t="shared" si="10"/>
        <v>3248.9429999999998</v>
      </c>
      <c r="BH60" s="15">
        <f t="shared" si="10"/>
        <v>3396.04</v>
      </c>
      <c r="BI60" s="15">
        <f t="shared" si="10"/>
        <v>3708.1570000000002</v>
      </c>
      <c r="BJ60" s="15">
        <f t="shared" si="10"/>
        <v>3569.3789999999995</v>
      </c>
      <c r="BK60" s="15">
        <f t="shared" si="10"/>
        <v>3593.5</v>
      </c>
      <c r="BL60" s="15">
        <f t="shared" si="10"/>
        <v>3692.2090000000003</v>
      </c>
      <c r="BM60" s="15">
        <f t="shared" si="10"/>
        <v>3980.697999999999</v>
      </c>
      <c r="BN60" s="15">
        <f t="shared" ref="BN60:CA60" si="11">SUM(BN55:BN58)-BN59</f>
        <v>4739.674</v>
      </c>
      <c r="BO60" s="15">
        <f t="shared" si="11"/>
        <v>4539.8270000000002</v>
      </c>
      <c r="BP60" s="15">
        <f t="shared" si="11"/>
        <v>4823.1970000000001</v>
      </c>
      <c r="BQ60" s="15">
        <f t="shared" si="11"/>
        <v>0</v>
      </c>
      <c r="BR60" s="15">
        <f t="shared" si="11"/>
        <v>0</v>
      </c>
      <c r="BS60" s="15">
        <f t="shared" si="11"/>
        <v>0</v>
      </c>
      <c r="BT60" s="15">
        <f t="shared" si="11"/>
        <v>0</v>
      </c>
      <c r="BU60" s="15">
        <f t="shared" si="11"/>
        <v>0</v>
      </c>
      <c r="BV60" s="15">
        <f t="shared" si="11"/>
        <v>0</v>
      </c>
      <c r="BW60" s="15">
        <f t="shared" si="11"/>
        <v>0</v>
      </c>
      <c r="BX60" s="15">
        <f t="shared" si="11"/>
        <v>0</v>
      </c>
      <c r="BY60" s="15">
        <f t="shared" si="11"/>
        <v>0</v>
      </c>
      <c r="BZ60" s="15">
        <f t="shared" si="11"/>
        <v>0</v>
      </c>
      <c r="CA60" s="15">
        <f t="shared" si="11"/>
        <v>0</v>
      </c>
    </row>
    <row r="61" spans="1:79" x14ac:dyDescent="0.2">
      <c r="A61" s="23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</row>
    <row r="62" spans="1:79" s="26" customFormat="1" ht="11.25" customHeight="1" x14ac:dyDescent="0.2">
      <c r="A62" s="13" t="s">
        <v>164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5"/>
    </row>
    <row r="63" spans="1:79" s="26" customForma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79" s="26" customFormat="1" x14ac:dyDescent="0.2">
      <c r="A64" s="15"/>
      <c r="B64" s="16" t="s">
        <v>355</v>
      </c>
      <c r="C64" s="16" t="s">
        <v>354</v>
      </c>
      <c r="D64" s="16" t="s">
        <v>272</v>
      </c>
      <c r="E64" s="16" t="s">
        <v>273</v>
      </c>
      <c r="F64" s="16" t="s">
        <v>275</v>
      </c>
      <c r="G64" s="16" t="s">
        <v>277</v>
      </c>
      <c r="H64" s="16" t="s">
        <v>281</v>
      </c>
      <c r="I64" s="16" t="s">
        <v>285</v>
      </c>
      <c r="J64" s="16" t="s">
        <v>289</v>
      </c>
      <c r="K64" s="16" t="s">
        <v>293</v>
      </c>
      <c r="L64" s="16" t="s">
        <v>297</v>
      </c>
      <c r="M64" s="16" t="s">
        <v>301</v>
      </c>
      <c r="N64" s="16" t="s">
        <v>305</v>
      </c>
      <c r="O64" s="16" t="s">
        <v>309</v>
      </c>
      <c r="P64" s="16" t="s">
        <v>313</v>
      </c>
      <c r="Q64" s="16" t="s">
        <v>317</v>
      </c>
      <c r="R64" s="16" t="s">
        <v>321</v>
      </c>
      <c r="S64" s="16" t="s">
        <v>325</v>
      </c>
      <c r="T64" s="16" t="s">
        <v>329</v>
      </c>
      <c r="U64" s="16" t="s">
        <v>333</v>
      </c>
      <c r="V64" s="16" t="s">
        <v>337</v>
      </c>
      <c r="W64" s="16" t="s">
        <v>341</v>
      </c>
      <c r="X64" s="16" t="s">
        <v>345</v>
      </c>
      <c r="Y64" s="16" t="s">
        <v>349</v>
      </c>
      <c r="Z64" s="16" t="s">
        <v>166</v>
      </c>
      <c r="AA64" s="15"/>
    </row>
    <row r="65" spans="1:27" s="26" customFormat="1" x14ac:dyDescent="0.2">
      <c r="A65" s="15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5"/>
    </row>
    <row r="66" spans="1:27" s="26" customFormat="1" x14ac:dyDescent="0.2">
      <c r="A66" s="15" t="s">
        <v>167</v>
      </c>
      <c r="B66" s="15">
        <v>415.48700000000002</v>
      </c>
      <c r="C66" s="15">
        <v>533.04399999999998</v>
      </c>
      <c r="D66" s="15">
        <v>927.399</v>
      </c>
      <c r="E66" s="15">
        <v>1567.069</v>
      </c>
      <c r="F66" s="15"/>
      <c r="G66" s="15"/>
      <c r="H66" s="15"/>
      <c r="I66" s="15">
        <v>3454.8760000000002</v>
      </c>
      <c r="J66" s="15">
        <v>3411.0810000000001</v>
      </c>
      <c r="K66" s="15">
        <v>3567.4929999999999</v>
      </c>
      <c r="L66" s="15">
        <v>3579.8939999999998</v>
      </c>
      <c r="M66" s="15">
        <v>3959.2109999999998</v>
      </c>
      <c r="N66" s="15">
        <v>4292.2569999999996</v>
      </c>
      <c r="O66" s="15">
        <v>4089.4520000000002</v>
      </c>
      <c r="P66" s="15">
        <v>3664.6120000000001</v>
      </c>
      <c r="Q66" s="15">
        <v>3689.9780000000001</v>
      </c>
      <c r="R66" s="15">
        <v>3825.6329999999998</v>
      </c>
      <c r="S66" s="15">
        <v>4894.5559999999996</v>
      </c>
      <c r="T66" s="15">
        <v>5288.1679999999997</v>
      </c>
      <c r="U66" s="15">
        <v>6113.5559999999996</v>
      </c>
      <c r="V66" s="15">
        <v>6367.8829999999998</v>
      </c>
      <c r="W66" s="15">
        <v>7689.7179999999998</v>
      </c>
      <c r="X66" s="15">
        <v>8967.2669999999998</v>
      </c>
      <c r="Y66" s="15">
        <v>9380.2620000000006</v>
      </c>
      <c r="Z66" s="15">
        <v>9287.66</v>
      </c>
      <c r="AA66" s="15"/>
    </row>
    <row r="67" spans="1:27" s="26" customFormat="1" x14ac:dyDescent="0.2">
      <c r="A67" s="15" t="s">
        <v>168</v>
      </c>
      <c r="B67" s="19">
        <v>256.97800000000001</v>
      </c>
      <c r="C67" s="19">
        <v>309.68299999999999</v>
      </c>
      <c r="D67" s="19">
        <v>522.81100000000004</v>
      </c>
      <c r="E67" s="19">
        <v>804.41700000000003</v>
      </c>
      <c r="F67" s="19">
        <v>-985.65700000000004</v>
      </c>
      <c r="G67" s="19">
        <v>-1005.694</v>
      </c>
      <c r="H67" s="19">
        <v>-1545.443</v>
      </c>
      <c r="I67" s="19">
        <v>1647.452</v>
      </c>
      <c r="J67" s="19">
        <v>1645.405</v>
      </c>
      <c r="K67" s="19">
        <v>1755.394</v>
      </c>
      <c r="L67" s="19">
        <v>1801.058</v>
      </c>
      <c r="M67" s="19">
        <v>1994.211</v>
      </c>
      <c r="N67" s="19">
        <v>2220.0790000000002</v>
      </c>
      <c r="O67" s="19">
        <v>2188.7669999999998</v>
      </c>
      <c r="P67" s="19">
        <v>1956.3510000000001</v>
      </c>
      <c r="Q67" s="19">
        <v>2012.2</v>
      </c>
      <c r="R67" s="19">
        <v>2078.3760000000002</v>
      </c>
      <c r="S67" s="19">
        <v>2581.7750000000001</v>
      </c>
      <c r="T67" s="19">
        <v>2729.1239999999998</v>
      </c>
      <c r="U67" s="19">
        <v>3128.6669999999999</v>
      </c>
      <c r="V67" s="19">
        <v>3377.6149999999998</v>
      </c>
      <c r="W67" s="19">
        <v>4008.5880000000002</v>
      </c>
      <c r="X67" s="19">
        <v>4833.0510000000004</v>
      </c>
      <c r="Y67" s="19">
        <v>5032.8249999999998</v>
      </c>
      <c r="Z67" s="19">
        <v>4893.1360000000004</v>
      </c>
      <c r="AA67" s="15"/>
    </row>
    <row r="68" spans="1:27" s="26" customFormat="1" x14ac:dyDescent="0.2">
      <c r="A68" s="15" t="s">
        <v>169</v>
      </c>
      <c r="B68" s="15">
        <v>158.50899999999999</v>
      </c>
      <c r="C68" s="15">
        <v>223.36099999999999</v>
      </c>
      <c r="D68" s="15">
        <v>404.58800000000002</v>
      </c>
      <c r="E68" s="15">
        <v>762.65200000000004</v>
      </c>
      <c r="F68" s="15">
        <v>985.65700000000004</v>
      </c>
      <c r="G68" s="15">
        <v>1005.694</v>
      </c>
      <c r="H68" s="15">
        <v>1545.443</v>
      </c>
      <c r="I68" s="15">
        <v>1807.424</v>
      </c>
      <c r="J68" s="15">
        <v>1765.6759999999999</v>
      </c>
      <c r="K68" s="15">
        <v>1812.0989999999999</v>
      </c>
      <c r="L68" s="15">
        <v>1778.836</v>
      </c>
      <c r="M68" s="15">
        <v>1965</v>
      </c>
      <c r="N68" s="15">
        <v>2072.1779999999999</v>
      </c>
      <c r="O68" s="15">
        <v>1900.6849999999999</v>
      </c>
      <c r="P68" s="15">
        <v>1708.261</v>
      </c>
      <c r="Q68" s="15">
        <v>1677.778</v>
      </c>
      <c r="R68" s="15">
        <v>1747.2570000000001</v>
      </c>
      <c r="S68" s="15">
        <v>2312.7809999999999</v>
      </c>
      <c r="T68" s="15">
        <v>2559.0439999999999</v>
      </c>
      <c r="U68" s="15">
        <v>2984.8890000000001</v>
      </c>
      <c r="V68" s="15">
        <v>2990.268</v>
      </c>
      <c r="W68" s="15">
        <v>3681.13</v>
      </c>
      <c r="X68" s="15">
        <v>4134.2160000000003</v>
      </c>
      <c r="Y68" s="15">
        <v>4347.4369999999999</v>
      </c>
      <c r="Z68" s="15">
        <v>4394.5240000000003</v>
      </c>
      <c r="AA68" s="15"/>
    </row>
    <row r="69" spans="1:27" s="26" customForma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s="26" customFormat="1" x14ac:dyDescent="0.2">
      <c r="A70" s="17" t="s">
        <v>170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s="26" customFormat="1" x14ac:dyDescent="0.2">
      <c r="A71" s="15" t="s">
        <v>171</v>
      </c>
      <c r="B71" s="15">
        <v>103.842</v>
      </c>
      <c r="C71" s="15">
        <v>145.28</v>
      </c>
      <c r="D71" s="15">
        <v>310.16899999999998</v>
      </c>
      <c r="E71" s="15">
        <v>463.83499999999998</v>
      </c>
      <c r="F71" s="15"/>
      <c r="G71" s="15"/>
      <c r="H71" s="15"/>
      <c r="I71" s="15">
        <v>1233.0419999999999</v>
      </c>
      <c r="J71" s="15">
        <v>1286.4860000000001</v>
      </c>
      <c r="K71" s="15">
        <v>1598.3969999999999</v>
      </c>
      <c r="L71" s="15">
        <v>1361.1110000000001</v>
      </c>
      <c r="M71" s="15">
        <v>1592.105</v>
      </c>
      <c r="N71" s="15">
        <v>1978.74</v>
      </c>
      <c r="O71" s="15">
        <v>1802.192</v>
      </c>
      <c r="P71" s="15">
        <v>1538.7180000000001</v>
      </c>
      <c r="Q71" s="15">
        <v>1555.229</v>
      </c>
      <c r="R71" s="15">
        <v>1575.316</v>
      </c>
      <c r="S71" s="15">
        <v>1979.29</v>
      </c>
      <c r="T71" s="15">
        <v>2156.4279999999999</v>
      </c>
      <c r="U71" s="15">
        <v>2459.7779999999998</v>
      </c>
      <c r="V71" s="15">
        <v>2686.9830000000002</v>
      </c>
      <c r="W71" s="15">
        <v>3011.7510000000002</v>
      </c>
      <c r="X71" s="15">
        <v>3404.5549999999998</v>
      </c>
      <c r="Y71" s="15">
        <v>3634.0239999999999</v>
      </c>
      <c r="Z71" s="15"/>
      <c r="AA71" s="15"/>
    </row>
    <row r="72" spans="1:27" s="26" customFormat="1" x14ac:dyDescent="0.2">
      <c r="A72" s="15" t="s">
        <v>172</v>
      </c>
      <c r="B72" s="15"/>
      <c r="C72" s="15"/>
      <c r="D72" s="15"/>
      <c r="E72" s="15"/>
      <c r="F72" s="15"/>
      <c r="G72" s="15"/>
      <c r="H72" s="15">
        <v>-74.900999999999996</v>
      </c>
      <c r="I72" s="15">
        <v>84.570999999999998</v>
      </c>
      <c r="J72" s="15">
        <v>74.459000000000003</v>
      </c>
      <c r="K72" s="15">
        <v>84.694000000000003</v>
      </c>
      <c r="L72" s="15">
        <v>84.126999999999995</v>
      </c>
      <c r="M72" s="15">
        <v>101.316</v>
      </c>
      <c r="N72" s="15"/>
      <c r="O72" s="15">
        <v>65.616</v>
      </c>
      <c r="P72" s="15">
        <v>56.966999999999999</v>
      </c>
      <c r="Q72" s="15">
        <v>61.765000000000001</v>
      </c>
      <c r="R72" s="15">
        <v>54.851999999999997</v>
      </c>
      <c r="S72" s="15">
        <v>63.195</v>
      </c>
      <c r="T72" s="15">
        <v>61.433</v>
      </c>
      <c r="U72" s="15">
        <v>68.555999999999997</v>
      </c>
      <c r="V72" s="15">
        <v>68.855999999999995</v>
      </c>
      <c r="W72" s="15">
        <v>69.718000000000004</v>
      </c>
      <c r="X72" s="15">
        <v>87.075999999999993</v>
      </c>
      <c r="Y72" s="15">
        <v>97.055999999999997</v>
      </c>
      <c r="Z72" s="15"/>
      <c r="AA72" s="15"/>
    </row>
    <row r="73" spans="1:27" s="26" customFormat="1" x14ac:dyDescent="0.2">
      <c r="A73" s="15" t="s">
        <v>173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s="26" customFormat="1" x14ac:dyDescent="0.2">
      <c r="A74" s="15" t="s">
        <v>174</v>
      </c>
      <c r="B74" s="19">
        <v>30.286000000000001</v>
      </c>
      <c r="C74" s="19">
        <v>25.454999999999998</v>
      </c>
      <c r="D74" s="19">
        <v>-33.037999999999997</v>
      </c>
      <c r="E74" s="19">
        <v>-24.940999999999999</v>
      </c>
      <c r="F74" s="19">
        <v>-396.78300000000002</v>
      </c>
      <c r="G74" s="19">
        <v>-322.65699999999998</v>
      </c>
      <c r="H74" s="19">
        <v>-554.29300000000001</v>
      </c>
      <c r="I74" s="19">
        <v>-51.819000000000003</v>
      </c>
      <c r="J74" s="19">
        <v>-34.863999999999997</v>
      </c>
      <c r="K74" s="19">
        <v>-84.403000000000006</v>
      </c>
      <c r="L74" s="19">
        <v>-72.221999999999994</v>
      </c>
      <c r="M74" s="19">
        <v>-166.84200000000001</v>
      </c>
      <c r="N74" s="19">
        <v>-55.118000000000002</v>
      </c>
      <c r="O74" s="19">
        <v>-52.738999999999997</v>
      </c>
      <c r="P74" s="19">
        <v>-45.253999999999998</v>
      </c>
      <c r="Q74" s="19">
        <v>-44.009</v>
      </c>
      <c r="R74" s="19">
        <v>-17.510000000000002</v>
      </c>
      <c r="S74" s="19">
        <v>-19.053000000000001</v>
      </c>
      <c r="T74" s="19">
        <v>-42.207000000000001</v>
      </c>
      <c r="U74" s="19">
        <v>-28.001000000000001</v>
      </c>
      <c r="V74" s="19">
        <v>-19.585999999999999</v>
      </c>
      <c r="W74" s="19">
        <v>-29.943999999999999</v>
      </c>
      <c r="X74" s="19">
        <v>-35.911000000000001</v>
      </c>
      <c r="Y74" s="19">
        <v>-61.396999999999998</v>
      </c>
      <c r="Z74" s="19">
        <v>3729.7739999999999</v>
      </c>
      <c r="AA74" s="15"/>
    </row>
    <row r="75" spans="1:27" s="26" customFormat="1" x14ac:dyDescent="0.2">
      <c r="A75" s="17" t="s">
        <v>175</v>
      </c>
      <c r="B75" s="15">
        <v>24.381</v>
      </c>
      <c r="C75" s="15">
        <v>52.625999999999998</v>
      </c>
      <c r="D75" s="15">
        <v>127.45699999999999</v>
      </c>
      <c r="E75" s="15">
        <v>323.75799999999998</v>
      </c>
      <c r="F75" s="15">
        <v>1382.44</v>
      </c>
      <c r="G75" s="15">
        <v>1328.3510000000001</v>
      </c>
      <c r="H75" s="15">
        <v>2174.6370000000002</v>
      </c>
      <c r="I75" s="15">
        <v>541.63</v>
      </c>
      <c r="J75" s="15">
        <v>439.59500000000003</v>
      </c>
      <c r="K75" s="15">
        <v>213.411</v>
      </c>
      <c r="L75" s="15">
        <v>405.82</v>
      </c>
      <c r="M75" s="15">
        <v>438.42099999999999</v>
      </c>
      <c r="N75" s="15">
        <v>148.55600000000001</v>
      </c>
      <c r="O75" s="15">
        <v>85.616</v>
      </c>
      <c r="P75" s="15">
        <v>157.83000000000001</v>
      </c>
      <c r="Q75" s="15">
        <v>104.79300000000001</v>
      </c>
      <c r="R75" s="15">
        <v>134.59899999999999</v>
      </c>
      <c r="S75" s="15">
        <v>289.34899999999999</v>
      </c>
      <c r="T75" s="15">
        <v>383.39</v>
      </c>
      <c r="U75" s="15">
        <v>484.55599999999998</v>
      </c>
      <c r="V75" s="15">
        <v>254.01499999999999</v>
      </c>
      <c r="W75" s="15">
        <v>629.60500000000002</v>
      </c>
      <c r="X75" s="15">
        <v>678.49599999999998</v>
      </c>
      <c r="Y75" s="15">
        <v>677.75400000000002</v>
      </c>
      <c r="Z75" s="15">
        <v>664.75</v>
      </c>
      <c r="AA75" s="15"/>
    </row>
    <row r="76" spans="1:27" s="26" customForma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s="26" customFormat="1" x14ac:dyDescent="0.2">
      <c r="A77" s="15" t="s">
        <v>176</v>
      </c>
      <c r="B77" s="15">
        <v>-1.4370000000000001</v>
      </c>
      <c r="C77" s="15">
        <v>-1.4379999999999999</v>
      </c>
      <c r="D77" s="15">
        <v>-0.621</v>
      </c>
      <c r="E77" s="15">
        <v>1.0960000000000001</v>
      </c>
      <c r="F77" s="15"/>
      <c r="G77" s="15"/>
      <c r="H77" s="15"/>
      <c r="I77" s="15">
        <v>15.284000000000001</v>
      </c>
      <c r="J77" s="15">
        <v>1.486</v>
      </c>
      <c r="K77" s="15">
        <v>-11.662000000000001</v>
      </c>
      <c r="L77" s="15">
        <v>-9.3919999999999995</v>
      </c>
      <c r="M77" s="15">
        <v>-9.2110000000000003</v>
      </c>
      <c r="N77" s="15">
        <v>-5.2489999999999997</v>
      </c>
      <c r="O77" s="15">
        <v>-2.1920000000000002</v>
      </c>
      <c r="P77" s="15">
        <v>-7.3979999999999997</v>
      </c>
      <c r="Q77" s="15">
        <v>-4.3570000000000002</v>
      </c>
      <c r="R77" s="15">
        <v>-3.6920000000000002</v>
      </c>
      <c r="S77" s="15">
        <v>-9.5860000000000003</v>
      </c>
      <c r="T77" s="15">
        <v>-9.4429999999999996</v>
      </c>
      <c r="U77" s="15">
        <v>-36.777999999999999</v>
      </c>
      <c r="V77" s="15">
        <v>-52.311</v>
      </c>
      <c r="W77" s="15">
        <v>-48.249000000000002</v>
      </c>
      <c r="X77" s="15">
        <v>-62.393999999999998</v>
      </c>
      <c r="Y77" s="15">
        <v>-54.853000000000002</v>
      </c>
      <c r="Z77" s="15">
        <v>-98.572999999999993</v>
      </c>
      <c r="AA77" s="15"/>
    </row>
    <row r="78" spans="1:27" s="26" customFormat="1" x14ac:dyDescent="0.2">
      <c r="A78" s="15" t="s">
        <v>177</v>
      </c>
      <c r="B78" s="19"/>
      <c r="C78" s="19"/>
      <c r="D78" s="19"/>
      <c r="E78" s="19"/>
      <c r="F78" s="19">
        <v>-1382.44</v>
      </c>
      <c r="G78" s="19">
        <v>-1328.3510000000001</v>
      </c>
      <c r="H78" s="19">
        <v>-2174.6370000000002</v>
      </c>
      <c r="I78" s="19">
        <v>-0.14499999999999999</v>
      </c>
      <c r="J78" s="19"/>
      <c r="K78" s="19"/>
      <c r="L78" s="19">
        <v>2.3820000000000001</v>
      </c>
      <c r="M78" s="19">
        <v>-7.6310000000000002</v>
      </c>
      <c r="N78" s="19">
        <v>4.0679999999999996</v>
      </c>
      <c r="O78" s="19">
        <v>-9.8620000000000001</v>
      </c>
      <c r="P78" s="19">
        <v>-0.247</v>
      </c>
      <c r="Q78" s="19">
        <v>-7.843</v>
      </c>
      <c r="R78" s="19">
        <v>-5.4850000000000003</v>
      </c>
      <c r="S78" s="19">
        <v>-6.1539999999999999</v>
      </c>
      <c r="T78" s="19">
        <v>-17.405000000000001</v>
      </c>
      <c r="U78" s="19">
        <v>16.222000000000001</v>
      </c>
      <c r="V78" s="19">
        <v>-4.2590000000000003</v>
      </c>
      <c r="W78" s="19">
        <v>-10.396000000000001</v>
      </c>
      <c r="X78" s="19">
        <v>-31.673999999999999</v>
      </c>
      <c r="Y78" s="19">
        <v>-101.309</v>
      </c>
      <c r="Z78" s="19">
        <v>-101.31</v>
      </c>
      <c r="AA78" s="15"/>
    </row>
    <row r="79" spans="1:27" s="26" customFormat="1" x14ac:dyDescent="0.2">
      <c r="A79" s="15" t="s">
        <v>178</v>
      </c>
      <c r="B79" s="17">
        <v>22.943999999999999</v>
      </c>
      <c r="C79" s="17">
        <v>51.188000000000002</v>
      </c>
      <c r="D79" s="17">
        <v>126.836</v>
      </c>
      <c r="E79" s="17">
        <v>324.85399999999998</v>
      </c>
      <c r="F79" s="17"/>
      <c r="G79" s="17"/>
      <c r="H79" s="17"/>
      <c r="I79" s="17">
        <v>556.76900000000001</v>
      </c>
      <c r="J79" s="17">
        <v>441.08100000000002</v>
      </c>
      <c r="K79" s="17">
        <v>201.749</v>
      </c>
      <c r="L79" s="17">
        <v>398.81</v>
      </c>
      <c r="M79" s="17">
        <v>421.57900000000001</v>
      </c>
      <c r="N79" s="17">
        <v>147.375</v>
      </c>
      <c r="O79" s="17">
        <v>73.561999999999998</v>
      </c>
      <c r="P79" s="17">
        <v>150.185</v>
      </c>
      <c r="Q79" s="17">
        <v>92.593000000000004</v>
      </c>
      <c r="R79" s="17">
        <v>125.422</v>
      </c>
      <c r="S79" s="17">
        <v>273.60899999999998</v>
      </c>
      <c r="T79" s="17">
        <v>356.54199999999997</v>
      </c>
      <c r="U79" s="17">
        <v>464</v>
      </c>
      <c r="V79" s="17">
        <v>197.44499999999999</v>
      </c>
      <c r="W79" s="17">
        <v>570.96</v>
      </c>
      <c r="X79" s="17">
        <v>584.428</v>
      </c>
      <c r="Y79" s="17">
        <v>521.59199999999998</v>
      </c>
      <c r="Z79" s="17">
        <v>464.86700000000002</v>
      </c>
      <c r="AA79" s="15"/>
    </row>
    <row r="80" spans="1:27" s="26" customFormat="1" x14ac:dyDescent="0.2">
      <c r="A80" s="15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5"/>
    </row>
    <row r="81" spans="1:27" s="26" customFormat="1" x14ac:dyDescent="0.2">
      <c r="A81" s="15" t="s">
        <v>179</v>
      </c>
      <c r="B81" s="19">
        <v>-7.1559999999999997</v>
      </c>
      <c r="C81" s="19">
        <v>-15.401999999999999</v>
      </c>
      <c r="D81" s="19">
        <v>-40.536999999999999</v>
      </c>
      <c r="E81" s="19">
        <v>-103.569</v>
      </c>
      <c r="F81" s="19"/>
      <c r="G81" s="19"/>
      <c r="H81" s="19"/>
      <c r="I81" s="19">
        <v>-161.42599999999999</v>
      </c>
      <c r="J81" s="19">
        <v>-128.108</v>
      </c>
      <c r="K81" s="19">
        <v>-89.066999999999993</v>
      </c>
      <c r="L81" s="19">
        <v>-131.34899999999999</v>
      </c>
      <c r="M81" s="19">
        <v>-118.42100000000001</v>
      </c>
      <c r="N81" s="19">
        <v>-42.651000000000003</v>
      </c>
      <c r="O81" s="19">
        <v>-44.521000000000001</v>
      </c>
      <c r="P81" s="19">
        <v>-45.622999999999998</v>
      </c>
      <c r="Q81" s="19">
        <v>-25.381</v>
      </c>
      <c r="R81" s="19">
        <v>-32.173000000000002</v>
      </c>
      <c r="S81" s="19">
        <v>-74.911000000000001</v>
      </c>
      <c r="T81" s="19">
        <v>-95.108000000000004</v>
      </c>
      <c r="U81" s="19">
        <v>-120.667</v>
      </c>
      <c r="V81" s="19">
        <v>-47.689</v>
      </c>
      <c r="W81" s="19">
        <v>-145.19800000000001</v>
      </c>
      <c r="X81" s="19">
        <v>-134.958</v>
      </c>
      <c r="Y81" s="19">
        <v>-128.46199999999999</v>
      </c>
      <c r="Z81" s="19">
        <v>-114.181</v>
      </c>
      <c r="AA81" s="15"/>
    </row>
    <row r="82" spans="1:27" s="26" customFormat="1" x14ac:dyDescent="0.2">
      <c r="A82" s="15" t="s">
        <v>180</v>
      </c>
      <c r="B82" s="17">
        <v>15.788</v>
      </c>
      <c r="C82" s="17">
        <v>35.786000000000001</v>
      </c>
      <c r="D82" s="17">
        <v>86.299000000000007</v>
      </c>
      <c r="E82" s="17">
        <v>221.285</v>
      </c>
      <c r="F82" s="17"/>
      <c r="G82" s="17"/>
      <c r="H82" s="17"/>
      <c r="I82" s="17">
        <v>395.34300000000002</v>
      </c>
      <c r="J82" s="17">
        <v>312.97300000000001</v>
      </c>
      <c r="K82" s="17">
        <v>112.682</v>
      </c>
      <c r="L82" s="17">
        <v>267.46100000000001</v>
      </c>
      <c r="M82" s="17">
        <v>303.15800000000002</v>
      </c>
      <c r="N82" s="17">
        <v>104.724</v>
      </c>
      <c r="O82" s="17">
        <v>29.041</v>
      </c>
      <c r="P82" s="17">
        <v>104.562</v>
      </c>
      <c r="Q82" s="17">
        <v>67.212000000000003</v>
      </c>
      <c r="R82" s="17">
        <v>93.248999999999995</v>
      </c>
      <c r="S82" s="17">
        <v>198.69800000000001</v>
      </c>
      <c r="T82" s="17">
        <v>261.43400000000003</v>
      </c>
      <c r="U82" s="17">
        <v>343.33300000000003</v>
      </c>
      <c r="V82" s="17">
        <v>149.756</v>
      </c>
      <c r="W82" s="17">
        <v>425.762</v>
      </c>
      <c r="X82" s="17">
        <v>449.47</v>
      </c>
      <c r="Y82" s="17">
        <v>393.13</v>
      </c>
      <c r="Z82" s="17">
        <v>350.68599999999998</v>
      </c>
      <c r="AA82" s="15"/>
    </row>
    <row r="83" spans="1:27" s="26" customFormat="1" x14ac:dyDescent="0.2">
      <c r="A83" s="15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5"/>
    </row>
    <row r="84" spans="1:27" s="26" customFormat="1" x14ac:dyDescent="0.2">
      <c r="A84" s="15" t="s">
        <v>181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s="26" customFormat="1" x14ac:dyDescent="0.2">
      <c r="A85" s="15" t="s">
        <v>152</v>
      </c>
      <c r="B85" s="15">
        <v>-7.1559999999999997</v>
      </c>
      <c r="C85" s="15">
        <v>-0.40100000000000002</v>
      </c>
      <c r="D85" s="15">
        <v>0.22600000000000001</v>
      </c>
      <c r="E85" s="15">
        <v>-0.70199999999999996</v>
      </c>
      <c r="F85" s="15">
        <v>2.2789999999999999</v>
      </c>
      <c r="G85" s="15">
        <v>1.3049999999999999</v>
      </c>
      <c r="H85" s="15">
        <v>3.6989999999999998</v>
      </c>
      <c r="I85" s="15">
        <v>3.7850000000000001</v>
      </c>
      <c r="J85" s="15">
        <v>-1.486</v>
      </c>
      <c r="K85" s="15">
        <v>-3.3530000000000002</v>
      </c>
      <c r="L85" s="15"/>
      <c r="M85" s="15">
        <v>-0.39500000000000002</v>
      </c>
      <c r="N85" s="15">
        <v>-12.598000000000001</v>
      </c>
      <c r="O85" s="15">
        <v>-21.780999999999999</v>
      </c>
      <c r="P85" s="15">
        <v>-25.646999999999998</v>
      </c>
      <c r="Q85" s="15">
        <v>-26.797000000000001</v>
      </c>
      <c r="R85" s="15">
        <v>-27.425999999999998</v>
      </c>
      <c r="S85" s="15">
        <v>-38.106999999999999</v>
      </c>
      <c r="T85" s="15">
        <v>-48.237000000000002</v>
      </c>
      <c r="U85" s="15">
        <v>-51.777999999999999</v>
      </c>
      <c r="V85" s="15">
        <v>-53.771000000000001</v>
      </c>
      <c r="W85" s="15">
        <v>-75.932000000000002</v>
      </c>
      <c r="X85" s="15">
        <v>-75.105999999999995</v>
      </c>
      <c r="Y85" s="15">
        <v>-60.741999999999997</v>
      </c>
      <c r="Z85" s="15">
        <v>-67.977999999999994</v>
      </c>
      <c r="AA85" s="15"/>
    </row>
    <row r="86" spans="1:27" s="26" customFormat="1" x14ac:dyDescent="0.2">
      <c r="A86" s="15" t="s">
        <v>182</v>
      </c>
      <c r="B86" s="15">
        <v>7.1559999999999997</v>
      </c>
      <c r="C86" s="15">
        <v>0.40100000000000002</v>
      </c>
      <c r="D86" s="15">
        <v>-0.22600000000000001</v>
      </c>
      <c r="E86" s="15">
        <v>0.70100000000002005</v>
      </c>
      <c r="F86" s="15">
        <v>-2.2789999999999999</v>
      </c>
      <c r="G86" s="15">
        <v>-1.3049999999999999</v>
      </c>
      <c r="H86" s="15">
        <v>-3.6989999999999998</v>
      </c>
      <c r="I86" s="15">
        <v>-3.7860000000001</v>
      </c>
      <c r="J86" s="15">
        <v>1.486</v>
      </c>
      <c r="K86" s="15">
        <v>3.3530000000000002</v>
      </c>
      <c r="L86" s="15">
        <v>-1.0000000000332E-3</v>
      </c>
      <c r="M86" s="15">
        <v>-5.6843418860808002E-14</v>
      </c>
      <c r="N86" s="15">
        <v>1.4210854715202001E-14</v>
      </c>
      <c r="O86" s="15">
        <v>1.7763568394003002E-15</v>
      </c>
      <c r="P86" s="15">
        <v>0.12299999999998</v>
      </c>
      <c r="Q86" s="15">
        <v>-1.0000000000048E-3</v>
      </c>
      <c r="R86" s="15"/>
      <c r="S86" s="15">
        <v>0.11900000000003</v>
      </c>
      <c r="T86" s="15">
        <v>2.8421709430404001E-14</v>
      </c>
      <c r="U86" s="15">
        <v>1.0000000000332E-3</v>
      </c>
      <c r="V86" s="15"/>
      <c r="W86" s="15">
        <v>9.9999999997634989E-4</v>
      </c>
      <c r="X86" s="15">
        <v>0.10599999999999</v>
      </c>
      <c r="Y86" s="15">
        <v>0.10900000000004</v>
      </c>
      <c r="Z86" s="15">
        <v>0.10800000000002</v>
      </c>
      <c r="AA86" s="15"/>
    </row>
    <row r="87" spans="1:27" s="26" customFormat="1" ht="11.25" customHeight="1" thickBot="1" x14ac:dyDescent="0.25">
      <c r="A87" s="17" t="s">
        <v>183</v>
      </c>
      <c r="B87" s="24">
        <v>15.788</v>
      </c>
      <c r="C87" s="24">
        <v>35.786000000000001</v>
      </c>
      <c r="D87" s="24">
        <v>86.299000000000007</v>
      </c>
      <c r="E87" s="24">
        <v>221.28399999999999</v>
      </c>
      <c r="F87" s="24"/>
      <c r="G87" s="24"/>
      <c r="H87" s="24"/>
      <c r="I87" s="24">
        <v>395.34199999999998</v>
      </c>
      <c r="J87" s="24">
        <v>312.97300000000001</v>
      </c>
      <c r="K87" s="24">
        <v>112.682</v>
      </c>
      <c r="L87" s="24">
        <v>267.45999999999998</v>
      </c>
      <c r="M87" s="24">
        <v>302.76299999999998</v>
      </c>
      <c r="N87" s="24">
        <v>92.126000000000005</v>
      </c>
      <c r="O87" s="24">
        <v>7.26</v>
      </c>
      <c r="P87" s="24">
        <v>79.037999999999997</v>
      </c>
      <c r="Q87" s="24">
        <v>40.414000000000001</v>
      </c>
      <c r="R87" s="24">
        <v>65.822999999999993</v>
      </c>
      <c r="S87" s="24">
        <v>160.71</v>
      </c>
      <c r="T87" s="24">
        <v>213.197</v>
      </c>
      <c r="U87" s="24">
        <v>291.55599999999998</v>
      </c>
      <c r="V87" s="24">
        <v>95.984999999999999</v>
      </c>
      <c r="W87" s="24">
        <v>349.83100000000002</v>
      </c>
      <c r="X87" s="24">
        <v>374.47</v>
      </c>
      <c r="Y87" s="24">
        <v>332.49700000000001</v>
      </c>
      <c r="Z87" s="24">
        <v>282.81599999999997</v>
      </c>
      <c r="AA87" s="15"/>
    </row>
    <row r="88" spans="1:27" s="26" customFormat="1" ht="11.25" customHeight="1" thickTop="1" x14ac:dyDescent="0.2">
      <c r="A88" s="15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5"/>
    </row>
    <row r="89" spans="1:27" s="26" customFormat="1" x14ac:dyDescent="0.2">
      <c r="A89" s="15" t="s">
        <v>184</v>
      </c>
      <c r="B89" s="25">
        <v>0.01</v>
      </c>
      <c r="C89" s="25">
        <v>0.02</v>
      </c>
      <c r="D89" s="25">
        <v>0.06</v>
      </c>
      <c r="E89" s="25">
        <v>0.14000000000000001</v>
      </c>
      <c r="F89" s="25">
        <v>0.22</v>
      </c>
      <c r="G89" s="25">
        <v>0.21</v>
      </c>
      <c r="H89" s="25">
        <v>0.22</v>
      </c>
      <c r="I89" s="25">
        <v>0.25</v>
      </c>
      <c r="J89" s="25">
        <v>0.21</v>
      </c>
      <c r="K89" s="25">
        <v>0.08</v>
      </c>
      <c r="L89" s="25">
        <v>0.18</v>
      </c>
      <c r="M89" s="25">
        <v>0.2</v>
      </c>
      <c r="N89" s="25">
        <v>0.06</v>
      </c>
      <c r="O89" s="25">
        <v>0.01</v>
      </c>
      <c r="P89" s="25">
        <v>0.05</v>
      </c>
      <c r="Q89" s="25">
        <v>0.03</v>
      </c>
      <c r="R89" s="25">
        <v>0.04</v>
      </c>
      <c r="S89" s="25">
        <v>0.11</v>
      </c>
      <c r="T89" s="25">
        <v>0.14000000000000001</v>
      </c>
      <c r="U89" s="25">
        <v>0.2</v>
      </c>
      <c r="V89" s="25">
        <v>0.06</v>
      </c>
      <c r="W89" s="25">
        <v>0.23</v>
      </c>
      <c r="X89" s="25">
        <v>0.25</v>
      </c>
      <c r="Y89" s="25">
        <v>0.22</v>
      </c>
      <c r="Z89" s="25">
        <v>0.19</v>
      </c>
      <c r="AA89" s="15"/>
    </row>
    <row r="90" spans="1:27" s="26" customFormat="1" x14ac:dyDescent="0.2">
      <c r="A90" s="15" t="s">
        <v>185</v>
      </c>
      <c r="B90" s="25">
        <v>0.01</v>
      </c>
      <c r="C90" s="25">
        <v>0.02</v>
      </c>
      <c r="D90" s="25">
        <v>0.05</v>
      </c>
      <c r="E90" s="25">
        <v>0.13</v>
      </c>
      <c r="F90" s="25">
        <v>0.21</v>
      </c>
      <c r="G90" s="25">
        <v>0.21</v>
      </c>
      <c r="H90" s="25">
        <v>0.22</v>
      </c>
      <c r="I90" s="25">
        <v>0.24</v>
      </c>
      <c r="J90" s="25">
        <v>0.21</v>
      </c>
      <c r="K90" s="25">
        <v>0.08</v>
      </c>
      <c r="L90" s="25">
        <v>0.18</v>
      </c>
      <c r="M90" s="25">
        <v>0.2</v>
      </c>
      <c r="N90" s="25">
        <v>0.06</v>
      </c>
      <c r="O90" s="25">
        <v>0.01</v>
      </c>
      <c r="P90" s="25">
        <v>0.05</v>
      </c>
      <c r="Q90" s="25">
        <v>0.03</v>
      </c>
      <c r="R90" s="25">
        <v>0.04</v>
      </c>
      <c r="S90" s="25">
        <v>0.11</v>
      </c>
      <c r="T90" s="25">
        <v>0.14000000000000001</v>
      </c>
      <c r="U90" s="25">
        <v>0.2</v>
      </c>
      <c r="V90" s="25">
        <v>0.06</v>
      </c>
      <c r="W90" s="25">
        <v>0.23</v>
      </c>
      <c r="X90" s="25">
        <v>0.25</v>
      </c>
      <c r="Y90" s="25">
        <v>0.22</v>
      </c>
      <c r="Z90" s="25">
        <v>0.19</v>
      </c>
      <c r="AA90" s="15"/>
    </row>
    <row r="91" spans="1:27" s="26" customFormat="1" x14ac:dyDescent="0.2">
      <c r="A91" s="1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15"/>
    </row>
    <row r="92" spans="1:27" s="26" customFormat="1" x14ac:dyDescent="0.2">
      <c r="A92" s="15" t="s">
        <v>186</v>
      </c>
      <c r="B92" s="15">
        <v>1539</v>
      </c>
      <c r="C92" s="15">
        <v>1539.2</v>
      </c>
      <c r="D92" s="15">
        <v>1561.1</v>
      </c>
      <c r="E92" s="15">
        <v>1593.2</v>
      </c>
      <c r="F92" s="15">
        <v>1666.671</v>
      </c>
      <c r="G92" s="15">
        <v>1686.421</v>
      </c>
      <c r="H92" s="15">
        <v>1596.3710000000001</v>
      </c>
      <c r="I92" s="15">
        <v>1601.8030000000001</v>
      </c>
      <c r="J92" s="15">
        <v>1535.9929999999999</v>
      </c>
      <c r="K92" s="15">
        <v>1508.2460000000001</v>
      </c>
      <c r="L92" s="15">
        <v>1503.0619999999999</v>
      </c>
      <c r="M92" s="15">
        <v>1498.1389999999999</v>
      </c>
      <c r="N92" s="15">
        <v>1496.6659999999999</v>
      </c>
      <c r="O92" s="15">
        <v>1493.952</v>
      </c>
      <c r="P92" s="15">
        <v>1493.991</v>
      </c>
      <c r="Q92" s="15">
        <v>1493.991</v>
      </c>
      <c r="R92" s="15">
        <v>1493.991</v>
      </c>
      <c r="S92" s="15">
        <v>1494.316</v>
      </c>
      <c r="T92" s="15">
        <v>1494.732</v>
      </c>
      <c r="U92" s="15">
        <v>1495.2170000000001</v>
      </c>
      <c r="V92" s="15">
        <v>1495.614</v>
      </c>
      <c r="W92" s="15">
        <v>1495.9</v>
      </c>
      <c r="X92" s="15">
        <v>1496.492</v>
      </c>
      <c r="Y92" s="15">
        <v>1498.5229999999999</v>
      </c>
      <c r="Z92" s="15">
        <v>1498.5229999999999</v>
      </c>
      <c r="AA92" s="15"/>
    </row>
    <row r="93" spans="1:27" s="26" customFormat="1" x14ac:dyDescent="0.2">
      <c r="A93" s="15" t="s">
        <v>187</v>
      </c>
      <c r="B93" s="15">
        <v>1539</v>
      </c>
      <c r="C93" s="15">
        <v>1539.2</v>
      </c>
      <c r="D93" s="15">
        <v>1590.8</v>
      </c>
      <c r="E93" s="15">
        <v>1644.9</v>
      </c>
      <c r="F93" s="15">
        <v>1666.671</v>
      </c>
      <c r="G93" s="15">
        <v>1686.421</v>
      </c>
      <c r="H93" s="15">
        <v>1596.3710000000001</v>
      </c>
      <c r="I93" s="15">
        <v>1603.06</v>
      </c>
      <c r="J93" s="15">
        <v>1535.9929999999999</v>
      </c>
      <c r="K93" s="15">
        <v>1509.19</v>
      </c>
      <c r="L93" s="15">
        <v>1512.2919999999999</v>
      </c>
      <c r="M93" s="15">
        <v>1498.4549999999999</v>
      </c>
      <c r="N93" s="15">
        <v>1496.7850000000001</v>
      </c>
      <c r="O93" s="15">
        <v>1494.1089999999999</v>
      </c>
      <c r="P93" s="15">
        <v>1493.991</v>
      </c>
      <c r="Q93" s="15">
        <v>1493.991</v>
      </c>
      <c r="R93" s="15">
        <v>1493.991</v>
      </c>
      <c r="S93" s="15">
        <v>1494.316</v>
      </c>
      <c r="T93" s="15">
        <v>1494.732</v>
      </c>
      <c r="U93" s="15">
        <v>1495.2170000000001</v>
      </c>
      <c r="V93" s="15">
        <v>1495.614</v>
      </c>
      <c r="W93" s="15">
        <v>1496</v>
      </c>
      <c r="X93" s="15">
        <v>1496.6379999999999</v>
      </c>
      <c r="Y93" s="15">
        <v>1498.7190000000001</v>
      </c>
      <c r="Z93" s="15">
        <v>1498.7190000000001</v>
      </c>
      <c r="AA93" s="15"/>
    </row>
    <row r="94" spans="1:27" s="26" customForma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s="26" customFormat="1" x14ac:dyDescent="0.2">
      <c r="A95" s="17" t="s">
        <v>188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s="26" customFormat="1" x14ac:dyDescent="0.2">
      <c r="A96" s="15" t="s">
        <v>175</v>
      </c>
      <c r="B96" s="21">
        <f>'[4]Income Statement'!B75</f>
        <v>0</v>
      </c>
      <c r="C96" s="21">
        <f>'[4]Income Statement'!C75</f>
        <v>0</v>
      </c>
      <c r="D96" s="21">
        <f>'[4]Income Statement'!D75</f>
        <v>0</v>
      </c>
      <c r="E96" s="21">
        <f>'[4]Income Statement'!E75</f>
        <v>0</v>
      </c>
      <c r="F96" s="21">
        <f>'[4]Income Statement'!F75</f>
        <v>0</v>
      </c>
      <c r="G96" s="21">
        <f>'[4]Income Statement'!G75</f>
        <v>0</v>
      </c>
      <c r="H96" s="21">
        <f>'[4]Income Statement'!H75</f>
        <v>0</v>
      </c>
      <c r="I96" s="21">
        <f>'[4]Income Statement'!I75</f>
        <v>0</v>
      </c>
      <c r="J96" s="21">
        <f>'[4]Income Statement'!J75</f>
        <v>0</v>
      </c>
      <c r="K96" s="21">
        <f>'[4]Income Statement'!K75</f>
        <v>0</v>
      </c>
      <c r="L96" s="21">
        <f>'[4]Income Statement'!L75</f>
        <v>0</v>
      </c>
      <c r="M96" s="21">
        <f>'[4]Income Statement'!M75</f>
        <v>0</v>
      </c>
      <c r="N96" s="21">
        <f>'[4]Income Statement'!N75</f>
        <v>0</v>
      </c>
      <c r="O96" s="21">
        <f>'[4]Income Statement'!O75</f>
        <v>0</v>
      </c>
      <c r="P96" s="21">
        <f>'[4]Income Statement'!P75</f>
        <v>0</v>
      </c>
      <c r="Q96" s="21">
        <f>'[4]Income Statement'!Q75</f>
        <v>0</v>
      </c>
      <c r="R96" s="21">
        <f>'[4]Income Statement'!R75</f>
        <v>0</v>
      </c>
      <c r="S96" s="21">
        <f>'[4]Income Statement'!S75</f>
        <v>0</v>
      </c>
      <c r="T96" s="21">
        <f>'[4]Income Statement'!T75</f>
        <v>0</v>
      </c>
      <c r="U96" s="21">
        <f>'[4]Income Statement'!U75</f>
        <v>0</v>
      </c>
      <c r="V96" s="21">
        <f>'[4]Income Statement'!V75</f>
        <v>0</v>
      </c>
      <c r="W96" s="21">
        <f>'[4]Income Statement'!W75</f>
        <v>0</v>
      </c>
      <c r="X96" s="21">
        <f>'[4]Income Statement'!X75</f>
        <v>0</v>
      </c>
      <c r="Y96" s="21">
        <f>'[4]Income Statement'!Y75</f>
        <v>0</v>
      </c>
      <c r="Z96" s="21">
        <f>'[4]Income Statement'!Z75</f>
        <v>0</v>
      </c>
      <c r="AA96" s="15"/>
    </row>
    <row r="97" spans="1:27" s="26" customFormat="1" x14ac:dyDescent="0.2">
      <c r="A97" s="15" t="s">
        <v>189</v>
      </c>
      <c r="B97" s="22">
        <f>'[4]Cash Flow Statement'!B68</f>
        <v>0</v>
      </c>
      <c r="C97" s="22">
        <f>'[4]Cash Flow Statement'!C68</f>
        <v>0</v>
      </c>
      <c r="D97" s="22">
        <f>'[4]Cash Flow Statement'!D68</f>
        <v>0</v>
      </c>
      <c r="E97" s="22">
        <f>'[4]Cash Flow Statement'!E68</f>
        <v>0</v>
      </c>
      <c r="F97" s="22">
        <f>'[4]Cash Flow Statement'!F68</f>
        <v>0</v>
      </c>
      <c r="G97" s="22">
        <f>'[4]Cash Flow Statement'!G68</f>
        <v>0</v>
      </c>
      <c r="H97" s="22">
        <f>'[4]Cash Flow Statement'!H68</f>
        <v>0</v>
      </c>
      <c r="I97" s="22">
        <f>'[4]Cash Flow Statement'!I68</f>
        <v>0</v>
      </c>
      <c r="J97" s="22">
        <f>'[4]Cash Flow Statement'!J68</f>
        <v>0</v>
      </c>
      <c r="K97" s="22">
        <f>'[4]Cash Flow Statement'!K68</f>
        <v>0</v>
      </c>
      <c r="L97" s="22">
        <f>'[4]Cash Flow Statement'!L68</f>
        <v>0</v>
      </c>
      <c r="M97" s="22">
        <f>'[4]Cash Flow Statement'!M68</f>
        <v>0</v>
      </c>
      <c r="N97" s="22">
        <f>'[4]Cash Flow Statement'!N68</f>
        <v>0</v>
      </c>
      <c r="O97" s="22">
        <f>'[4]Cash Flow Statement'!O68</f>
        <v>0</v>
      </c>
      <c r="P97" s="22">
        <f>'[4]Cash Flow Statement'!P68</f>
        <v>0</v>
      </c>
      <c r="Q97" s="22">
        <f>'[4]Cash Flow Statement'!Q68</f>
        <v>0</v>
      </c>
      <c r="R97" s="22">
        <f>'[4]Cash Flow Statement'!R68</f>
        <v>0</v>
      </c>
      <c r="S97" s="22">
        <f>'[4]Cash Flow Statement'!S68</f>
        <v>0</v>
      </c>
      <c r="T97" s="22">
        <f>'[4]Cash Flow Statement'!T68</f>
        <v>0</v>
      </c>
      <c r="U97" s="22">
        <f>'[4]Cash Flow Statement'!U68</f>
        <v>0</v>
      </c>
      <c r="V97" s="22">
        <f>'[4]Cash Flow Statement'!V68</f>
        <v>0</v>
      </c>
      <c r="W97" s="22">
        <f>'[4]Cash Flow Statement'!W68</f>
        <v>0</v>
      </c>
      <c r="X97" s="22">
        <f>'[4]Cash Flow Statement'!X68</f>
        <v>0</v>
      </c>
      <c r="Y97" s="22">
        <f>'[4]Cash Flow Statement'!Y68</f>
        <v>0</v>
      </c>
      <c r="Z97" s="22">
        <f>'[4]Cash Flow Statement'!Z68</f>
        <v>0</v>
      </c>
      <c r="AA97" s="15"/>
    </row>
    <row r="98" spans="1:27" s="26" customFormat="1" x14ac:dyDescent="0.2">
      <c r="A98" s="15" t="s">
        <v>190</v>
      </c>
      <c r="B98" s="15">
        <f t="shared" ref="B98:Z98" si="12">B96+B97</f>
        <v>0</v>
      </c>
      <c r="C98" s="15">
        <f t="shared" si="12"/>
        <v>0</v>
      </c>
      <c r="D98" s="15">
        <f t="shared" si="12"/>
        <v>0</v>
      </c>
      <c r="E98" s="15">
        <f t="shared" si="12"/>
        <v>0</v>
      </c>
      <c r="F98" s="15">
        <f t="shared" si="12"/>
        <v>0</v>
      </c>
      <c r="G98" s="15">
        <f t="shared" si="12"/>
        <v>0</v>
      </c>
      <c r="H98" s="15">
        <f t="shared" si="12"/>
        <v>0</v>
      </c>
      <c r="I98" s="15">
        <f t="shared" si="12"/>
        <v>0</v>
      </c>
      <c r="J98" s="15">
        <f t="shared" si="12"/>
        <v>0</v>
      </c>
      <c r="K98" s="15">
        <f t="shared" si="12"/>
        <v>0</v>
      </c>
      <c r="L98" s="15">
        <f t="shared" si="12"/>
        <v>0</v>
      </c>
      <c r="M98" s="15">
        <f t="shared" si="12"/>
        <v>0</v>
      </c>
      <c r="N98" s="15">
        <f t="shared" si="12"/>
        <v>0</v>
      </c>
      <c r="O98" s="15">
        <f t="shared" si="12"/>
        <v>0</v>
      </c>
      <c r="P98" s="15">
        <f t="shared" si="12"/>
        <v>0</v>
      </c>
      <c r="Q98" s="15">
        <f t="shared" si="12"/>
        <v>0</v>
      </c>
      <c r="R98" s="15">
        <f t="shared" si="12"/>
        <v>0</v>
      </c>
      <c r="S98" s="15">
        <f t="shared" si="12"/>
        <v>0</v>
      </c>
      <c r="T98" s="15">
        <f t="shared" si="12"/>
        <v>0</v>
      </c>
      <c r="U98" s="15">
        <f t="shared" si="12"/>
        <v>0</v>
      </c>
      <c r="V98" s="15">
        <f t="shared" si="12"/>
        <v>0</v>
      </c>
      <c r="W98" s="15">
        <f t="shared" si="12"/>
        <v>0</v>
      </c>
      <c r="X98" s="15">
        <f t="shared" si="12"/>
        <v>0</v>
      </c>
      <c r="Y98" s="15">
        <f t="shared" si="12"/>
        <v>0</v>
      </c>
      <c r="Z98" s="15">
        <f t="shared" si="12"/>
        <v>0</v>
      </c>
      <c r="AA98" s="15"/>
    </row>
    <row r="99" spans="1:27" s="26" customFormat="1" x14ac:dyDescent="0.2">
      <c r="A99" s="23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s="26" customFormat="1" x14ac:dyDescent="0.2">
      <c r="A100" s="23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s="26" customFormat="1" x14ac:dyDescent="0.2">
      <c r="A101" s="23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s="26" customFormat="1" x14ac:dyDescent="0.2">
      <c r="A102" s="23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s="26" customFormat="1" x14ac:dyDescent="0.2">
      <c r="A103" s="23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Tabelle1</vt:lpstr>
      <vt:lpstr>Nike</vt:lpstr>
      <vt:lpstr>LULU</vt:lpstr>
      <vt:lpstr>UA</vt:lpstr>
      <vt:lpstr>Puma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2025-02-22T15:50:10Z</dcterms:created>
  <dcterms:modified xsi:type="dcterms:W3CDTF">2025-02-22T17:15:59Z</dcterms:modified>
</cp:coreProperties>
</file>