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aduate\Box\DiviningWater\WestWeber2019\Soil sensor data\Sensor 101\"/>
    </mc:Choice>
  </mc:AlternateContent>
  <xr:revisionPtr revIDLastSave="0" documentId="13_ncr:1_{D523F1F9-994C-4D91-B9BC-90089F4B9BDD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definedNames>
    <definedName name="_xlnm._FilterDatabase" localSheetId="0" hidden="1">Sheet1!$A$1:$R$73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" i="1" l="1"/>
  <c r="O11" i="1"/>
  <c r="N12" i="1"/>
  <c r="N11" i="1"/>
  <c r="N35" i="1"/>
  <c r="N34" i="1"/>
  <c r="J42" i="1"/>
  <c r="K42" i="1" s="1"/>
  <c r="J27" i="1"/>
  <c r="O47" i="1"/>
  <c r="N47" i="1" s="1"/>
  <c r="M47" i="1"/>
  <c r="L47" i="1"/>
  <c r="K47" i="1"/>
  <c r="J47" i="1" s="1"/>
  <c r="O39" i="1"/>
  <c r="N39" i="1" s="1"/>
  <c r="M39" i="1"/>
  <c r="L39" i="1"/>
  <c r="K39" i="1"/>
  <c r="J39" i="1" s="1"/>
  <c r="O32" i="1"/>
  <c r="N32" i="1"/>
  <c r="K32" i="1"/>
  <c r="J32" i="1"/>
  <c r="J61" i="1"/>
  <c r="N69" i="1"/>
  <c r="O69" i="1" s="1"/>
  <c r="L69" i="1"/>
  <c r="M69" i="1" s="1"/>
  <c r="J69" i="1"/>
  <c r="K69" i="1" s="1"/>
  <c r="N61" i="1"/>
  <c r="O61" i="1" s="1"/>
  <c r="L61" i="1"/>
  <c r="M61" i="1" s="1"/>
  <c r="K61" i="1"/>
  <c r="N54" i="1"/>
  <c r="O54" i="1" s="1"/>
  <c r="L54" i="1"/>
  <c r="M54" i="1" s="1"/>
  <c r="J54" i="1"/>
  <c r="K54" i="1" s="1"/>
  <c r="N46" i="1"/>
  <c r="O46" i="1" s="1"/>
  <c r="L46" i="1"/>
  <c r="M46" i="1" s="1"/>
  <c r="J46" i="1"/>
  <c r="K46" i="1" s="1"/>
  <c r="I46" i="1"/>
  <c r="H46" i="1"/>
  <c r="F46" i="1"/>
  <c r="G46" i="1" s="1"/>
  <c r="D46" i="1"/>
  <c r="E46" i="1" s="1"/>
  <c r="N38" i="1"/>
  <c r="O38" i="1" s="1"/>
  <c r="M38" i="1"/>
  <c r="L38" i="1"/>
  <c r="J38" i="1"/>
  <c r="K38" i="1" s="1"/>
  <c r="I38" i="1"/>
  <c r="H38" i="1"/>
  <c r="F38" i="1"/>
  <c r="G38" i="1" s="1"/>
  <c r="E38" i="1"/>
  <c r="D38" i="1"/>
  <c r="O31" i="1"/>
  <c r="N31" i="1"/>
  <c r="M31" i="1"/>
  <c r="L31" i="1"/>
  <c r="J31" i="1"/>
  <c r="K31" i="1" s="1"/>
  <c r="H31" i="1"/>
  <c r="I31" i="1" s="1"/>
  <c r="G31" i="1"/>
  <c r="F31" i="1"/>
  <c r="E31" i="1"/>
  <c r="D31" i="1"/>
  <c r="J24" i="1"/>
  <c r="N24" i="1"/>
  <c r="O24" i="1" s="1"/>
  <c r="M24" i="1"/>
  <c r="L24" i="1"/>
  <c r="K24" i="1"/>
  <c r="O10" i="1"/>
  <c r="N10" i="1"/>
  <c r="O17" i="1"/>
  <c r="N17" i="1" s="1"/>
  <c r="J17" i="1"/>
  <c r="K17" i="1"/>
  <c r="N16" i="1"/>
  <c r="L16" i="1"/>
  <c r="J16" i="1"/>
  <c r="K16" i="1" s="1"/>
  <c r="H16" i="1"/>
  <c r="F16" i="1"/>
  <c r="D16" i="1"/>
  <c r="N9" i="1"/>
  <c r="L9" i="1"/>
  <c r="J9" i="1"/>
  <c r="K9" i="1" s="1"/>
  <c r="N68" i="1"/>
  <c r="N67" i="1"/>
  <c r="N66" i="1"/>
  <c r="N60" i="1"/>
  <c r="N59" i="1"/>
  <c r="N53" i="1"/>
  <c r="N52" i="1"/>
  <c r="N45" i="1"/>
  <c r="N44" i="1"/>
  <c r="N37" i="1"/>
  <c r="N30" i="1"/>
  <c r="N29" i="1"/>
  <c r="N23" i="1"/>
  <c r="N22" i="1"/>
  <c r="N21" i="1"/>
  <c r="N18" i="1"/>
  <c r="N15" i="1"/>
  <c r="N14" i="1"/>
  <c r="N8" i="1"/>
  <c r="N7" i="1"/>
  <c r="L68" i="1"/>
  <c r="L67" i="1"/>
  <c r="L66" i="1"/>
  <c r="L60" i="1"/>
  <c r="L59" i="1"/>
  <c r="L53" i="1"/>
  <c r="L52" i="1"/>
  <c r="L45" i="1"/>
  <c r="L44" i="1"/>
  <c r="L37" i="1"/>
  <c r="L30" i="1"/>
  <c r="L29" i="1"/>
  <c r="L23" i="1"/>
  <c r="L22" i="1"/>
  <c r="L21" i="1"/>
  <c r="L18" i="1"/>
  <c r="L15" i="1"/>
  <c r="L14" i="1"/>
  <c r="L8" i="1"/>
  <c r="L7" i="1"/>
  <c r="J68" i="1"/>
  <c r="K68" i="1" s="1"/>
  <c r="J67" i="1"/>
  <c r="K67" i="1" s="1"/>
  <c r="J66" i="1"/>
  <c r="K66" i="1" s="1"/>
  <c r="J60" i="1"/>
  <c r="K60" i="1" s="1"/>
  <c r="J59" i="1"/>
  <c r="K59" i="1" s="1"/>
  <c r="J53" i="1"/>
  <c r="K53" i="1" s="1"/>
  <c r="J52" i="1"/>
  <c r="K52" i="1" s="1"/>
  <c r="J45" i="1"/>
  <c r="K45" i="1" s="1"/>
  <c r="J44" i="1"/>
  <c r="K44" i="1" s="1"/>
  <c r="J37" i="1"/>
  <c r="K37" i="1" s="1"/>
  <c r="J30" i="1"/>
  <c r="K30" i="1" s="1"/>
  <c r="J29" i="1"/>
  <c r="K29" i="1" s="1"/>
  <c r="J23" i="1"/>
  <c r="K23" i="1" s="1"/>
  <c r="J22" i="1"/>
  <c r="K22" i="1" s="1"/>
  <c r="J21" i="1"/>
  <c r="K21" i="1" s="1"/>
  <c r="J18" i="1"/>
  <c r="K18" i="1" s="1"/>
  <c r="J15" i="1"/>
  <c r="K15" i="1" s="1"/>
  <c r="J14" i="1"/>
  <c r="K14" i="1" s="1"/>
  <c r="J8" i="1"/>
  <c r="K8" i="1" s="1"/>
  <c r="J7" i="1"/>
  <c r="K7" i="1" s="1"/>
  <c r="H68" i="1"/>
  <c r="H67" i="1"/>
  <c r="H66" i="1"/>
  <c r="H60" i="1"/>
  <c r="H59" i="1"/>
  <c r="H53" i="1"/>
  <c r="H52" i="1"/>
  <c r="H45" i="1"/>
  <c r="H44" i="1"/>
  <c r="H37" i="1"/>
  <c r="H30" i="1"/>
  <c r="H29" i="1"/>
  <c r="H23" i="1"/>
  <c r="H22" i="1"/>
  <c r="H21" i="1"/>
  <c r="H18" i="1"/>
  <c r="H15" i="1"/>
  <c r="H14" i="1"/>
  <c r="H8" i="1"/>
  <c r="H7" i="1"/>
  <c r="F68" i="1"/>
  <c r="F67" i="1"/>
  <c r="F66" i="1"/>
  <c r="F60" i="1"/>
  <c r="F59" i="1"/>
  <c r="F53" i="1"/>
  <c r="F52" i="1"/>
  <c r="F45" i="1"/>
  <c r="F44" i="1"/>
  <c r="F37" i="1"/>
  <c r="F30" i="1"/>
  <c r="F29" i="1"/>
  <c r="F23" i="1"/>
  <c r="F22" i="1"/>
  <c r="F21" i="1"/>
  <c r="F18" i="1"/>
  <c r="F15" i="1"/>
  <c r="F14" i="1"/>
  <c r="F8" i="1"/>
  <c r="F7" i="1"/>
  <c r="D68" i="1"/>
  <c r="E68" i="1" s="1"/>
  <c r="D67" i="1"/>
  <c r="E67" i="1" s="1"/>
  <c r="D66" i="1"/>
  <c r="E66" i="1" s="1"/>
  <c r="D60" i="1"/>
  <c r="E60" i="1" s="1"/>
  <c r="D59" i="1"/>
  <c r="E59" i="1" s="1"/>
  <c r="D53" i="1"/>
  <c r="E53" i="1" s="1"/>
  <c r="D52" i="1"/>
  <c r="E52" i="1" s="1"/>
  <c r="D45" i="1"/>
  <c r="E45" i="1" s="1"/>
  <c r="D44" i="1"/>
  <c r="E44" i="1" s="1"/>
  <c r="D37" i="1"/>
  <c r="E37" i="1" s="1"/>
  <c r="D30" i="1"/>
  <c r="E30" i="1" s="1"/>
  <c r="D29" i="1"/>
  <c r="E29" i="1" s="1"/>
  <c r="D23" i="1"/>
  <c r="E23" i="1" s="1"/>
  <c r="D22" i="1"/>
  <c r="E22" i="1" s="1"/>
  <c r="D21" i="1"/>
  <c r="E21" i="1" s="1"/>
  <c r="D18" i="1"/>
  <c r="E18" i="1" s="1"/>
  <c r="D15" i="1"/>
  <c r="E15" i="1" s="1"/>
  <c r="D14" i="1"/>
  <c r="E14" i="1" s="1"/>
  <c r="D8" i="1"/>
  <c r="E8" i="1" s="1"/>
  <c r="D7" i="1"/>
  <c r="E7" i="1" s="1"/>
  <c r="K10" i="1"/>
  <c r="K11" i="1"/>
  <c r="K12" i="1"/>
  <c r="K13" i="1"/>
  <c r="K19" i="1"/>
  <c r="K20" i="1"/>
  <c r="K25" i="1"/>
  <c r="K26" i="1"/>
  <c r="R4" i="1" l="1"/>
  <c r="M12" i="1" l="1"/>
  <c r="I13" i="1"/>
  <c r="G7" i="1"/>
  <c r="O73" i="1"/>
  <c r="O72" i="1"/>
  <c r="O71" i="1"/>
  <c r="O70" i="1"/>
  <c r="O68" i="1"/>
  <c r="O67" i="1"/>
  <c r="O66" i="1"/>
  <c r="O65" i="1"/>
  <c r="O64" i="1"/>
  <c r="O63" i="1"/>
  <c r="O62" i="1"/>
  <c r="O60" i="1"/>
  <c r="O59" i="1"/>
  <c r="O58" i="1"/>
  <c r="O57" i="1"/>
  <c r="O56" i="1"/>
  <c r="O55" i="1"/>
  <c r="O53" i="1"/>
  <c r="O52" i="1"/>
  <c r="O51" i="1"/>
  <c r="O50" i="1"/>
  <c r="O49" i="1"/>
  <c r="O48" i="1"/>
  <c r="O45" i="1"/>
  <c r="O44" i="1"/>
  <c r="O43" i="1"/>
  <c r="O42" i="1"/>
  <c r="O41" i="1"/>
  <c r="O40" i="1"/>
  <c r="O37" i="1"/>
  <c r="O36" i="1"/>
  <c r="O35" i="1"/>
  <c r="O34" i="1"/>
  <c r="O33" i="1"/>
  <c r="O30" i="1"/>
  <c r="O29" i="1"/>
  <c r="O28" i="1"/>
  <c r="O27" i="1"/>
  <c r="O26" i="1"/>
  <c r="O25" i="1"/>
  <c r="O23" i="1"/>
  <c r="O22" i="1"/>
  <c r="O21" i="1"/>
  <c r="O20" i="1"/>
  <c r="O19" i="1"/>
  <c r="O18" i="1"/>
  <c r="O16" i="1"/>
  <c r="O15" i="1"/>
  <c r="O14" i="1"/>
  <c r="O13" i="1"/>
  <c r="O9" i="1"/>
  <c r="O8" i="1"/>
  <c r="O7" i="1"/>
  <c r="O6" i="1"/>
  <c r="O5" i="1"/>
  <c r="O4" i="1"/>
  <c r="O3" i="1"/>
  <c r="O2" i="1"/>
  <c r="M73" i="1"/>
  <c r="M72" i="1"/>
  <c r="M71" i="1"/>
  <c r="M70" i="1"/>
  <c r="M68" i="1"/>
  <c r="M67" i="1"/>
  <c r="M66" i="1"/>
  <c r="M65" i="1"/>
  <c r="M64" i="1"/>
  <c r="M63" i="1"/>
  <c r="M62" i="1"/>
  <c r="M60" i="1"/>
  <c r="M59" i="1"/>
  <c r="M58" i="1"/>
  <c r="M57" i="1"/>
  <c r="M56" i="1"/>
  <c r="M55" i="1"/>
  <c r="M53" i="1"/>
  <c r="M52" i="1"/>
  <c r="M51" i="1"/>
  <c r="M50" i="1"/>
  <c r="M49" i="1"/>
  <c r="M48" i="1"/>
  <c r="M45" i="1"/>
  <c r="M44" i="1"/>
  <c r="M43" i="1"/>
  <c r="M42" i="1"/>
  <c r="M41" i="1"/>
  <c r="M40" i="1"/>
  <c r="M37" i="1"/>
  <c r="M36" i="1"/>
  <c r="M35" i="1"/>
  <c r="M34" i="1"/>
  <c r="M33" i="1"/>
  <c r="M32" i="1"/>
  <c r="M30" i="1"/>
  <c r="M29" i="1"/>
  <c r="M28" i="1"/>
  <c r="M27" i="1"/>
  <c r="M26" i="1"/>
  <c r="M25" i="1"/>
  <c r="M23" i="1"/>
  <c r="M22" i="1"/>
  <c r="M21" i="1"/>
  <c r="M20" i="1"/>
  <c r="M19" i="1"/>
  <c r="M18" i="1"/>
  <c r="M17" i="1"/>
  <c r="M16" i="1"/>
  <c r="M15" i="1"/>
  <c r="M14" i="1"/>
  <c r="M13" i="1"/>
  <c r="M11" i="1"/>
  <c r="M10" i="1"/>
  <c r="M9" i="1"/>
  <c r="M8" i="1"/>
  <c r="M7" i="1"/>
  <c r="M6" i="1"/>
  <c r="M5" i="1"/>
  <c r="M4" i="1"/>
  <c r="M3" i="1"/>
  <c r="M2" i="1"/>
  <c r="K73" i="1"/>
  <c r="K72" i="1"/>
  <c r="K71" i="1"/>
  <c r="K70" i="1"/>
  <c r="K65" i="1"/>
  <c r="K64" i="1"/>
  <c r="K63" i="1"/>
  <c r="K62" i="1"/>
  <c r="K58" i="1"/>
  <c r="K57" i="1"/>
  <c r="K56" i="1"/>
  <c r="K55" i="1"/>
  <c r="K51" i="1"/>
  <c r="K50" i="1"/>
  <c r="K49" i="1"/>
  <c r="K48" i="1"/>
  <c r="K43" i="1"/>
  <c r="K41" i="1"/>
  <c r="K40" i="1"/>
  <c r="K36" i="1"/>
  <c r="K35" i="1"/>
  <c r="K34" i="1"/>
  <c r="K33" i="1"/>
  <c r="K28" i="1"/>
  <c r="K27" i="1"/>
  <c r="K6" i="1"/>
  <c r="K5" i="1"/>
  <c r="K4" i="1"/>
  <c r="K3" i="1"/>
  <c r="K2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5" i="1"/>
  <c r="I44" i="1"/>
  <c r="I43" i="1"/>
  <c r="I42" i="1"/>
  <c r="I41" i="1"/>
  <c r="I40" i="1"/>
  <c r="I39" i="1"/>
  <c r="I37" i="1"/>
  <c r="I36" i="1"/>
  <c r="I35" i="1"/>
  <c r="I34" i="1"/>
  <c r="I33" i="1"/>
  <c r="I32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2" i="1"/>
  <c r="I11" i="1"/>
  <c r="I10" i="1"/>
  <c r="I9" i="1"/>
  <c r="I8" i="1"/>
  <c r="I7" i="1"/>
  <c r="I6" i="1"/>
  <c r="I5" i="1"/>
  <c r="I4" i="1"/>
  <c r="I3" i="1"/>
  <c r="I2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5" i="1"/>
  <c r="G44" i="1"/>
  <c r="G43" i="1"/>
  <c r="G42" i="1"/>
  <c r="G41" i="1"/>
  <c r="G40" i="1"/>
  <c r="G39" i="1"/>
  <c r="G37" i="1"/>
  <c r="G36" i="1"/>
  <c r="G35" i="1"/>
  <c r="G34" i="1"/>
  <c r="G33" i="1"/>
  <c r="G32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6" i="1"/>
  <c r="G5" i="1"/>
  <c r="G4" i="1"/>
  <c r="G3" i="1"/>
  <c r="G2" i="1"/>
  <c r="E3" i="1"/>
  <c r="E4" i="1"/>
  <c r="E5" i="1"/>
  <c r="E6" i="1"/>
  <c r="E9" i="1"/>
  <c r="E10" i="1"/>
  <c r="E11" i="1"/>
  <c r="E12" i="1"/>
  <c r="E13" i="1"/>
  <c r="E16" i="1"/>
  <c r="E17" i="1"/>
  <c r="E19" i="1"/>
  <c r="E20" i="1"/>
  <c r="E24" i="1"/>
  <c r="E25" i="1"/>
  <c r="E26" i="1"/>
  <c r="E27" i="1"/>
  <c r="E28" i="1"/>
  <c r="E32" i="1"/>
  <c r="E33" i="1"/>
  <c r="E34" i="1"/>
  <c r="E35" i="1"/>
  <c r="E36" i="1"/>
  <c r="E39" i="1"/>
  <c r="E40" i="1"/>
  <c r="E41" i="1"/>
  <c r="E42" i="1"/>
  <c r="E43" i="1"/>
  <c r="E47" i="1"/>
  <c r="E48" i="1"/>
  <c r="E49" i="1"/>
  <c r="E50" i="1"/>
  <c r="E51" i="1"/>
  <c r="E54" i="1"/>
  <c r="E55" i="1"/>
  <c r="E56" i="1"/>
  <c r="E57" i="1"/>
  <c r="E58" i="1"/>
  <c r="E61" i="1"/>
  <c r="E62" i="1"/>
  <c r="E63" i="1"/>
  <c r="E64" i="1"/>
  <c r="E65" i="1"/>
  <c r="E69" i="1"/>
  <c r="E70" i="1"/>
  <c r="E71" i="1"/>
  <c r="E72" i="1"/>
  <c r="E73" i="1"/>
  <c r="E2" i="1"/>
</calcChain>
</file>

<file path=xl/sharedStrings.xml><?xml version="1.0" encoding="utf-8"?>
<sst xmlns="http://schemas.openxmlformats.org/spreadsheetml/2006/main" count="23" uniqueCount="23">
  <si>
    <t>Date</t>
  </si>
  <si>
    <t>ETo</t>
  </si>
  <si>
    <t>ET.A.L</t>
  </si>
  <si>
    <t>ET.B.L</t>
  </si>
  <si>
    <t>ET.C.L</t>
  </si>
  <si>
    <t>ET.D.L</t>
  </si>
  <si>
    <t>ET.E.L</t>
  </si>
  <si>
    <t>ET.F.L</t>
  </si>
  <si>
    <t>Kc.A.L</t>
  </si>
  <si>
    <t>Irrigation</t>
  </si>
  <si>
    <t>Irrigation day</t>
  </si>
  <si>
    <t>Kc=1</t>
  </si>
  <si>
    <t xml:space="preserve">Second day </t>
  </si>
  <si>
    <t xml:space="preserve">Third day </t>
  </si>
  <si>
    <t>Kc(i)=Kc(i-3)</t>
  </si>
  <si>
    <t>Interpolation</t>
  </si>
  <si>
    <t>Repetition</t>
  </si>
  <si>
    <t>ET or Kc ??</t>
  </si>
  <si>
    <t>Kc.B.L</t>
  </si>
  <si>
    <t>Kc.C.L</t>
  </si>
  <si>
    <t>Kc.D.L</t>
  </si>
  <si>
    <t>Kc.E.L</t>
  </si>
  <si>
    <t>Kc.F.L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</si>
</sst>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sz val="11"/>
      <color theme="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2" fillId="0" borderId="0" xfId="0" applyNumberFormat="1" applyFont="1"/>
    <xf numFmtId="1" fontId="2" fillId="0" borderId="0" xfId="0" applyNumberFormat="1" applyFont="1"/>
    <xf numFmtId="0" fontId="2" fillId="0" borderId="0" xfId="0" applyFont="1"/>
    <xf numFmtId="0" fontId="2" fillId="2" borderId="0" xfId="0" applyFont="1" applyFill="1"/>
    <xf numFmtId="164" fontId="2" fillId="2" borderId="0" xfId="0" applyNumberFormat="1" applyFont="1" applyFill="1"/>
    <xf numFmtId="1" fontId="2" fillId="2" borderId="0" xfId="0" applyNumberFormat="1" applyFont="1" applyFill="1"/>
    <xf numFmtId="2" fontId="2" fillId="0" borderId="0" xfId="0" applyNumberFormat="1" applyFont="1"/>
    <xf numFmtId="2" fontId="2" fillId="2" borderId="0" xfId="0" applyNumberFormat="1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2" fontId="2" fillId="3" borderId="0" xfId="0" applyNumberFormat="1" applyFont="1" applyFill="1"/>
    <xf numFmtId="2" fontId="2" fillId="4" borderId="0" xfId="0" applyNumberFormat="1" applyFont="1" applyFill="1"/>
    <xf numFmtId="2" fontId="2" fillId="5" borderId="0" xfId="0" applyNumberFormat="1" applyFont="1" applyFill="1"/>
    <xf numFmtId="2" fontId="2" fillId="6" borderId="0" xfId="0" applyNumberFormat="1" applyFont="1" applyFill="1"/>
    <xf numFmtId="2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3"/>
  <sheetViews>
    <sheetView tabSelected="1" zoomScale="80" zoomScaleNormal="80" workbookViewId="0">
      <selection activeCell="I2" sqref="I2"/>
    </sheetView>
  </sheetViews>
  <sheetFormatPr defaultRowHeight="15" x14ac:dyDescent="0.25"/>
  <cols>
    <col min="1" max="1" width="14.28515625" style="3" bestFit="1" customWidth="1"/>
    <col min="2" max="2" width="19.42578125" style="4" bestFit="1" customWidth="1"/>
    <col min="3" max="3" width="10.7109375" style="9" bestFit="1" customWidth="1"/>
    <col min="4" max="15" width="14.42578125" style="9" bestFit="1" customWidth="1"/>
    <col min="16" max="16" width="9.140625" style="5"/>
    <col min="17" max="17" width="19.5703125" style="5" bestFit="1" customWidth="1"/>
    <col min="18" max="18" width="18.28515625" style="5" bestFit="1" customWidth="1"/>
    <col min="19" max="16384" width="9.140625" style="5"/>
  </cols>
  <sheetData>
    <row r="1" spans="1:18" s="1" customFormat="1" ht="15.75" x14ac:dyDescent="0.3">
      <c r="A1" s="1" t="s">
        <v>0</v>
      </c>
      <c r="B1" s="2" t="s">
        <v>9</v>
      </c>
      <c r="C1" s="1" t="s">
        <v>1</v>
      </c>
      <c r="D1" s="1" t="s">
        <v>2</v>
      </c>
      <c r="E1" s="1" t="s">
        <v>8</v>
      </c>
      <c r="F1" s="1" t="s">
        <v>3</v>
      </c>
      <c r="G1" s="1" t="s">
        <v>18</v>
      </c>
      <c r="H1" s="1" t="s">
        <v>4</v>
      </c>
      <c r="I1" s="1" t="s">
        <v>19</v>
      </c>
      <c r="J1" s="1" t="s">
        <v>5</v>
      </c>
      <c r="K1" s="1" t="s">
        <v>20</v>
      </c>
      <c r="L1" s="1" t="s">
        <v>6</v>
      </c>
      <c r="M1" s="1" t="s">
        <v>21</v>
      </c>
      <c r="N1" s="1" t="s">
        <v>7</v>
      </c>
      <c r="O1" s="1" t="s">
        <v>22</v>
      </c>
    </row>
    <row r="2" spans="1:18" x14ac:dyDescent="0.25">
      <c r="A2" s="3">
        <v>43642</v>
      </c>
      <c r="B2" s="4">
        <v>0</v>
      </c>
      <c r="C2" s="9">
        <v>9.3979999999999997</v>
      </c>
      <c r="D2" s="18">
        <v>5.6604958333331297</v>
      </c>
      <c r="E2" s="18">
        <f t="shared" ref="E2:E33" si="0">D2/$C2</f>
        <v>0.60230855855853693</v>
      </c>
      <c r="F2" s="18">
        <v>3.6872333333333249</v>
      </c>
      <c r="G2" s="18">
        <f t="shared" ref="G2:G33" si="1">F2/$C2</f>
        <v>0.39234234234234144</v>
      </c>
      <c r="H2" s="18">
        <v>0.63221966911762995</v>
      </c>
      <c r="I2" s="18">
        <f>H2/$C2</f>
        <v>6.7271724741182162E-2</v>
      </c>
      <c r="J2" s="18">
        <v>6.0993247918595728</v>
      </c>
      <c r="K2" s="18">
        <f>J2/$C2</f>
        <v>0.6490024251819082</v>
      </c>
      <c r="L2" s="18">
        <v>2.1026437499999848</v>
      </c>
      <c r="M2" s="18">
        <f>L2/$C2</f>
        <v>0.22373310810810651</v>
      </c>
      <c r="N2" s="18">
        <v>2.4986574468085259</v>
      </c>
      <c r="O2" s="18">
        <f>N2/$C2</f>
        <v>0.26587119033927709</v>
      </c>
    </row>
    <row r="3" spans="1:18" x14ac:dyDescent="0.25">
      <c r="A3" s="3">
        <v>43643</v>
      </c>
      <c r="B3" s="4">
        <v>0</v>
      </c>
      <c r="C3" s="9">
        <v>10.922000000000001</v>
      </c>
      <c r="D3" s="9">
        <v>5.6604958333331297</v>
      </c>
      <c r="E3" s="9">
        <f t="shared" si="0"/>
        <v>0.51826550387595027</v>
      </c>
      <c r="F3" s="19">
        <v>3.6872333333333249</v>
      </c>
      <c r="G3" s="9">
        <f t="shared" si="1"/>
        <v>0.3375968992248054</v>
      </c>
      <c r="H3" s="19">
        <v>0.63221966911762995</v>
      </c>
      <c r="I3" s="9">
        <f t="shared" ref="I3" si="2">H3/$C3</f>
        <v>5.7884972451714881E-2</v>
      </c>
      <c r="J3" s="18">
        <v>6.0993247918595728</v>
      </c>
      <c r="K3" s="18">
        <f t="shared" ref="K3" si="3">J3/$C3</f>
        <v>0.55844394724954882</v>
      </c>
      <c r="L3" s="18">
        <v>2.1026437499999848</v>
      </c>
      <c r="M3" s="18">
        <f t="shared" ref="M3" si="4">L3/$C3</f>
        <v>0.19251453488371953</v>
      </c>
      <c r="N3" s="18">
        <v>2.4986574468085259</v>
      </c>
      <c r="O3" s="18">
        <f t="shared" ref="O3" si="5">N3/$C3</f>
        <v>0.22877288471054072</v>
      </c>
      <c r="Q3" s="6" t="s">
        <v>10</v>
      </c>
      <c r="R3" s="5" t="s">
        <v>11</v>
      </c>
    </row>
    <row r="4" spans="1:18" x14ac:dyDescent="0.25">
      <c r="A4" s="3">
        <v>43644</v>
      </c>
      <c r="B4" s="4">
        <v>0</v>
      </c>
      <c r="C4" s="9">
        <v>8.1280000000000001</v>
      </c>
      <c r="D4" s="9">
        <v>11.542149556737741</v>
      </c>
      <c r="E4" s="9">
        <f t="shared" si="0"/>
        <v>1.4200479277482456</v>
      </c>
      <c r="F4" s="9">
        <v>6.9684719858156292</v>
      </c>
      <c r="G4" s="9">
        <f t="shared" si="1"/>
        <v>0.85734153368794652</v>
      </c>
      <c r="H4" s="9">
        <v>1.4443001655715531</v>
      </c>
      <c r="I4" s="9">
        <f t="shared" ref="I4" si="6">H4/$C4</f>
        <v>0.17769441013429541</v>
      </c>
      <c r="J4" s="18">
        <v>6.0993247918595728</v>
      </c>
      <c r="K4" s="18">
        <f t="shared" ref="K4" si="7">J4/$C4</f>
        <v>0.75040905411658132</v>
      </c>
      <c r="L4" s="9">
        <v>2.1026437499999848</v>
      </c>
      <c r="M4" s="9">
        <f t="shared" ref="M4" si="8">L4/$C4</f>
        <v>0.25869140624999815</v>
      </c>
      <c r="N4" s="18">
        <v>2.4986574468085259</v>
      </c>
      <c r="O4" s="18">
        <f t="shared" ref="O4" si="9">N4/$C4</f>
        <v>0.30741356382978913</v>
      </c>
      <c r="Q4" s="11" t="s">
        <v>12</v>
      </c>
      <c r="R4" s="5" t="str">
        <f>R3</f>
        <v>Kc=1</v>
      </c>
    </row>
    <row r="5" spans="1:18" x14ac:dyDescent="0.25">
      <c r="A5" s="3">
        <v>43645</v>
      </c>
      <c r="B5" s="4">
        <v>0</v>
      </c>
      <c r="C5" s="9">
        <v>7.3659999999999988</v>
      </c>
      <c r="D5" s="9">
        <v>10.687612943262369</v>
      </c>
      <c r="E5" s="9">
        <f t="shared" si="0"/>
        <v>1.4509384935191925</v>
      </c>
      <c r="F5" s="9">
        <v>6.6263488475177219</v>
      </c>
      <c r="G5" s="9">
        <f t="shared" si="1"/>
        <v>0.89958577891905012</v>
      </c>
      <c r="H5" s="9">
        <v>1.6185490652378161</v>
      </c>
      <c r="I5" s="9">
        <f t="shared" ref="I5" si="10">H5/$C5</f>
        <v>0.21973242808007282</v>
      </c>
      <c r="J5" s="9">
        <v>6.0993247918595728</v>
      </c>
      <c r="K5" s="9">
        <f t="shared" ref="K5" si="11">J5/$C5</f>
        <v>0.82803757695622782</v>
      </c>
      <c r="L5" s="9">
        <v>6.0160992599445606</v>
      </c>
      <c r="M5" s="9">
        <f t="shared" ref="M5" si="12">L5/$C5</f>
        <v>0.81673897094007086</v>
      </c>
      <c r="N5" s="9">
        <v>2.4986574468085259</v>
      </c>
      <c r="O5" s="9">
        <f t="shared" ref="O5" si="13">N5/$C5</f>
        <v>0.33921496698459491</v>
      </c>
      <c r="Q5" s="12" t="s">
        <v>13</v>
      </c>
      <c r="R5" s="5" t="s">
        <v>14</v>
      </c>
    </row>
    <row r="6" spans="1:18" x14ac:dyDescent="0.25">
      <c r="A6" s="3">
        <v>43646</v>
      </c>
      <c r="B6" s="4">
        <v>0</v>
      </c>
      <c r="C6" s="9">
        <v>5.08</v>
      </c>
      <c r="D6" s="9">
        <v>8.9969053731115309</v>
      </c>
      <c r="E6" s="9">
        <f t="shared" si="0"/>
        <v>1.7710443647857343</v>
      </c>
      <c r="F6" s="9">
        <v>5.572300736201119</v>
      </c>
      <c r="G6" s="9">
        <f t="shared" si="1"/>
        <v>1.0969095937403777</v>
      </c>
      <c r="H6" s="9">
        <v>1.5729362262724129</v>
      </c>
      <c r="I6" s="9">
        <f t="shared" ref="I6" si="14">H6/$C6</f>
        <v>0.30963311540795529</v>
      </c>
      <c r="J6" s="9">
        <v>5.2779402334515888</v>
      </c>
      <c r="K6" s="9">
        <f t="shared" ref="K6" si="15">J6/$C6</f>
        <v>1.038964612884171</v>
      </c>
      <c r="L6" s="9">
        <v>5.2779402334516199</v>
      </c>
      <c r="M6" s="9">
        <f t="shared" ref="M6" si="16">L6/$C6</f>
        <v>1.0389646128841772</v>
      </c>
      <c r="N6" s="9">
        <v>2.212004861111116</v>
      </c>
      <c r="O6" s="9">
        <f t="shared" ref="O6" si="17">N6/$C6</f>
        <v>0.43543402777777873</v>
      </c>
      <c r="Q6" s="13" t="s">
        <v>15</v>
      </c>
    </row>
    <row r="7" spans="1:18" x14ac:dyDescent="0.25">
      <c r="A7" s="7">
        <v>43647</v>
      </c>
      <c r="B7" s="8">
        <v>1</v>
      </c>
      <c r="C7" s="10">
        <v>7.6199999999999992</v>
      </c>
      <c r="D7" s="10">
        <f>$C7</f>
        <v>7.6199999999999992</v>
      </c>
      <c r="E7" s="10">
        <f t="shared" si="0"/>
        <v>1</v>
      </c>
      <c r="F7" s="10">
        <f>$C7</f>
        <v>7.6199999999999992</v>
      </c>
      <c r="G7" s="10">
        <f t="shared" si="1"/>
        <v>1</v>
      </c>
      <c r="H7" s="10">
        <f>$C7</f>
        <v>7.6199999999999992</v>
      </c>
      <c r="I7" s="10">
        <f t="shared" ref="I7" si="18">H7/$C7</f>
        <v>1</v>
      </c>
      <c r="J7" s="10">
        <f>$C7</f>
        <v>7.6199999999999992</v>
      </c>
      <c r="K7" s="10">
        <f>J7/$C7</f>
        <v>1</v>
      </c>
      <c r="L7" s="10">
        <f>$C7</f>
        <v>7.6199999999999992</v>
      </c>
      <c r="M7" s="10">
        <f t="shared" ref="M7" si="19">L7/$C7</f>
        <v>1</v>
      </c>
      <c r="N7" s="10">
        <f>$C7</f>
        <v>7.6199999999999992</v>
      </c>
      <c r="O7" s="10">
        <f t="shared" ref="O7" si="20">N7/$C7</f>
        <v>1</v>
      </c>
      <c r="Q7" s="14" t="s">
        <v>16</v>
      </c>
      <c r="R7" s="5" t="s">
        <v>17</v>
      </c>
    </row>
    <row r="8" spans="1:18" x14ac:dyDescent="0.25">
      <c r="A8" s="7">
        <v>43648</v>
      </c>
      <c r="B8" s="8">
        <v>1</v>
      </c>
      <c r="C8" s="10">
        <v>8.3819999999999997</v>
      </c>
      <c r="D8" s="10">
        <f>$C8</f>
        <v>8.3819999999999997</v>
      </c>
      <c r="E8" s="10">
        <f t="shared" si="0"/>
        <v>1</v>
      </c>
      <c r="F8" s="10">
        <f>$C8</f>
        <v>8.3819999999999997</v>
      </c>
      <c r="G8" s="10">
        <f t="shared" si="1"/>
        <v>1</v>
      </c>
      <c r="H8" s="10">
        <f>$C8</f>
        <v>8.3819999999999997</v>
      </c>
      <c r="I8" s="10">
        <f t="shared" ref="I8" si="21">H8/$C8</f>
        <v>1</v>
      </c>
      <c r="J8" s="10">
        <f>$C8</f>
        <v>8.3819999999999997</v>
      </c>
      <c r="K8" s="10">
        <f t="shared" ref="K8" si="22">J8/$C8</f>
        <v>1</v>
      </c>
      <c r="L8" s="10">
        <f>$C8</f>
        <v>8.3819999999999997</v>
      </c>
      <c r="M8" s="10">
        <f t="shared" ref="M8" si="23">L8/$C8</f>
        <v>1</v>
      </c>
      <c r="N8" s="10">
        <f>$C8</f>
        <v>8.3819999999999997</v>
      </c>
      <c r="O8" s="10">
        <f t="shared" ref="O8" si="24">N8/$C8</f>
        <v>1</v>
      </c>
    </row>
    <row r="9" spans="1:18" x14ac:dyDescent="0.25">
      <c r="A9" s="3">
        <v>43649</v>
      </c>
      <c r="B9" s="4">
        <v>0</v>
      </c>
      <c r="C9" s="9">
        <v>6.8579999999999997</v>
      </c>
      <c r="D9" s="9">
        <v>12.58693260098687</v>
      </c>
      <c r="E9" s="9">
        <f t="shared" si="0"/>
        <v>1.8353649170292901</v>
      </c>
      <c r="F9" s="9">
        <v>5.6054057161579456</v>
      </c>
      <c r="G9" s="9">
        <f t="shared" si="1"/>
        <v>0.81735283116913759</v>
      </c>
      <c r="H9" s="9">
        <v>1.1195818992506511E-2</v>
      </c>
      <c r="I9" s="9">
        <f t="shared" ref="I9" si="25">H9/$C9</f>
        <v>1.6325195381315999E-3</v>
      </c>
      <c r="J9" s="15">
        <f>C9</f>
        <v>6.8579999999999997</v>
      </c>
      <c r="K9" s="15">
        <f t="shared" ref="K9" si="26">J9/$C9</f>
        <v>1</v>
      </c>
      <c r="L9" s="15">
        <f>C9</f>
        <v>6.8579999999999997</v>
      </c>
      <c r="M9" s="15">
        <f t="shared" ref="M9" si="27">L9/$C9</f>
        <v>1</v>
      </c>
      <c r="N9" s="15">
        <f>C9</f>
        <v>6.8579999999999997</v>
      </c>
      <c r="O9" s="15">
        <f t="shared" ref="O9" si="28">N9/$C9</f>
        <v>1</v>
      </c>
    </row>
    <row r="10" spans="1:18" x14ac:dyDescent="0.25">
      <c r="A10" s="3">
        <v>43650</v>
      </c>
      <c r="B10" s="4">
        <v>0</v>
      </c>
      <c r="C10" s="9">
        <v>4.5719999999999992</v>
      </c>
      <c r="D10" s="9">
        <v>18.475696053037041</v>
      </c>
      <c r="E10" s="9">
        <f t="shared" si="0"/>
        <v>4.0410533799293624</v>
      </c>
      <c r="F10" s="9">
        <v>10.409535615171089</v>
      </c>
      <c r="G10" s="9">
        <f t="shared" si="1"/>
        <v>2.2768013156542195</v>
      </c>
      <c r="H10" s="9">
        <v>2.0701809136420439</v>
      </c>
      <c r="I10" s="9">
        <f t="shared" ref="I10" si="29">H10/$C10</f>
        <v>0.45279547542476911</v>
      </c>
      <c r="J10" s="9">
        <v>8.6502035734813418</v>
      </c>
      <c r="K10" s="9">
        <f t="shared" ref="K10" si="30">J10/$C10</f>
        <v>1.8919955322575117</v>
      </c>
      <c r="L10" s="9">
        <v>4.2082936170213188</v>
      </c>
      <c r="M10" s="9">
        <f t="shared" ref="M10" si="31">L10/$C10</f>
        <v>0.92044917257684156</v>
      </c>
      <c r="N10" s="16">
        <f>G10*O10</f>
        <v>0.99139676732506254</v>
      </c>
      <c r="O10" s="16">
        <f>O6</f>
        <v>0.43543402777777873</v>
      </c>
    </row>
    <row r="11" spans="1:18" x14ac:dyDescent="0.25">
      <c r="A11" s="3">
        <v>43651</v>
      </c>
      <c r="B11" s="4">
        <v>0</v>
      </c>
      <c r="C11" s="9">
        <v>6.35</v>
      </c>
      <c r="D11" s="9">
        <v>12.10886018427391</v>
      </c>
      <c r="E11" s="9">
        <f t="shared" si="0"/>
        <v>1.9069071156336868</v>
      </c>
      <c r="F11" s="9">
        <v>7.0737155034227568</v>
      </c>
      <c r="G11" s="9">
        <f t="shared" si="1"/>
        <v>1.1139709454209066</v>
      </c>
      <c r="H11" s="9">
        <v>1.947721350775395</v>
      </c>
      <c r="I11" s="9">
        <f t="shared" ref="I11" si="32">H11/$C11</f>
        <v>0.30672777177565275</v>
      </c>
      <c r="J11" s="9">
        <v>6.6804173450508797</v>
      </c>
      <c r="K11" s="9">
        <f t="shared" ref="K11" si="33">J11/$C11</f>
        <v>1.0520342275670678</v>
      </c>
      <c r="L11" s="9">
        <v>4.1929443570768319</v>
      </c>
      <c r="M11" s="9">
        <f t="shared" ref="M11" si="34">L11/$C11</f>
        <v>0.66030619796485546</v>
      </c>
      <c r="N11" s="17">
        <f>$N$10+($N$13-$N$10)/($A$13-$A$10)*($A11-$A$10)</f>
        <v>1.8443730221883445</v>
      </c>
      <c r="O11" s="17">
        <f>N11/$C11</f>
        <v>0.29045244443910939</v>
      </c>
    </row>
    <row r="12" spans="1:18" x14ac:dyDescent="0.25">
      <c r="A12" s="3">
        <v>43652</v>
      </c>
      <c r="B12" s="4">
        <v>0</v>
      </c>
      <c r="C12" s="9">
        <v>7.6199999999999992</v>
      </c>
      <c r="D12" s="9">
        <v>9.7517167814985442</v>
      </c>
      <c r="E12" s="9">
        <f t="shared" si="0"/>
        <v>1.279752858464376</v>
      </c>
      <c r="F12" s="9">
        <v>6.3920557269195086</v>
      </c>
      <c r="G12" s="9">
        <f t="shared" si="1"/>
        <v>0.83885245760098548</v>
      </c>
      <c r="H12" s="9">
        <v>2.5020119534418019</v>
      </c>
      <c r="I12" s="9">
        <f t="shared" ref="I12" si="35">H12/$C12</f>
        <v>0.32834802538606328</v>
      </c>
      <c r="J12" s="9">
        <v>5.5824062765804543</v>
      </c>
      <c r="K12" s="9">
        <f t="shared" ref="K12" si="36">J12/$C12</f>
        <v>0.73259924889507277</v>
      </c>
      <c r="L12" s="9">
        <v>0.81357123226952199</v>
      </c>
      <c r="M12" s="9">
        <f>L12/$C12</f>
        <v>0.10676787825059345</v>
      </c>
      <c r="N12" s="17">
        <f>$N$10+($N$13-$N$10)/($A$13-$A$10)*($A12-$A$10)</f>
        <v>2.697349277051627</v>
      </c>
      <c r="O12" s="17">
        <f>N12/$C12</f>
        <v>0.35398284475743141</v>
      </c>
    </row>
    <row r="13" spans="1:18" x14ac:dyDescent="0.25">
      <c r="A13" s="3">
        <v>43653</v>
      </c>
      <c r="B13" s="4">
        <v>0</v>
      </c>
      <c r="C13" s="9">
        <v>10.16</v>
      </c>
      <c r="D13" s="9">
        <v>5.8571534535922183</v>
      </c>
      <c r="E13" s="9">
        <f t="shared" si="0"/>
        <v>0.57649148165277742</v>
      </c>
      <c r="F13" s="9">
        <v>5.0303865864940382</v>
      </c>
      <c r="G13" s="9">
        <f t="shared" si="1"/>
        <v>0.49511679000925574</v>
      </c>
      <c r="H13" s="9">
        <v>3.0762828535669851</v>
      </c>
      <c r="I13" s="9">
        <f>H13/$C13</f>
        <v>0.30278374542982134</v>
      </c>
      <c r="J13" s="9">
        <v>5.5217188155258219</v>
      </c>
      <c r="K13" s="9">
        <f t="shared" ref="K13" si="37">J13/$C13</f>
        <v>0.54347626137065175</v>
      </c>
      <c r="L13" s="9">
        <v>5.5560226198735867</v>
      </c>
      <c r="M13" s="9">
        <f t="shared" ref="M13" si="38">L13/$C13</f>
        <v>0.54685262006629787</v>
      </c>
      <c r="N13" s="9">
        <v>3.550325531914909</v>
      </c>
      <c r="O13" s="9">
        <f t="shared" ref="O13" si="39">N13/$C13</f>
        <v>0.34944148936170361</v>
      </c>
    </row>
    <row r="14" spans="1:18" x14ac:dyDescent="0.25">
      <c r="A14" s="7">
        <v>43654</v>
      </c>
      <c r="B14" s="8">
        <v>1</v>
      </c>
      <c r="C14" s="10">
        <v>5.5880000000000001</v>
      </c>
      <c r="D14" s="10">
        <f t="shared" ref="D14:D15" si="40">$C14</f>
        <v>5.5880000000000001</v>
      </c>
      <c r="E14" s="10">
        <f t="shared" si="0"/>
        <v>1</v>
      </c>
      <c r="F14" s="10">
        <f t="shared" ref="F14:F15" si="41">$C14</f>
        <v>5.5880000000000001</v>
      </c>
      <c r="G14" s="10">
        <f t="shared" si="1"/>
        <v>1</v>
      </c>
      <c r="H14" s="10">
        <f t="shared" ref="H14:H15" si="42">$C14</f>
        <v>5.5880000000000001</v>
      </c>
      <c r="I14" s="10">
        <f t="shared" ref="I14" si="43">H14/$C14</f>
        <v>1</v>
      </c>
      <c r="J14" s="10">
        <f t="shared" ref="J14:J15" si="44">$C14</f>
        <v>5.5880000000000001</v>
      </c>
      <c r="K14" s="10">
        <f t="shared" ref="K14" si="45">J14/$C14</f>
        <v>1</v>
      </c>
      <c r="L14" s="10">
        <f t="shared" ref="L14:L15" si="46">$C14</f>
        <v>5.5880000000000001</v>
      </c>
      <c r="M14" s="10">
        <f t="shared" ref="M14" si="47">L14/$C14</f>
        <v>1</v>
      </c>
      <c r="N14" s="10">
        <f t="shared" ref="N14:N15" si="48">$C14</f>
        <v>5.5880000000000001</v>
      </c>
      <c r="O14" s="10">
        <f t="shared" ref="O14" si="49">N14/$C14</f>
        <v>1</v>
      </c>
    </row>
    <row r="15" spans="1:18" x14ac:dyDescent="0.25">
      <c r="A15" s="7">
        <v>43655</v>
      </c>
      <c r="B15" s="8">
        <v>1</v>
      </c>
      <c r="C15" s="10">
        <v>6.35</v>
      </c>
      <c r="D15" s="10">
        <f t="shared" si="40"/>
        <v>6.35</v>
      </c>
      <c r="E15" s="10">
        <f t="shared" si="0"/>
        <v>1</v>
      </c>
      <c r="F15" s="10">
        <f t="shared" si="41"/>
        <v>6.35</v>
      </c>
      <c r="G15" s="10">
        <f t="shared" si="1"/>
        <v>1</v>
      </c>
      <c r="H15" s="10">
        <f t="shared" si="42"/>
        <v>6.35</v>
      </c>
      <c r="I15" s="10">
        <f t="shared" ref="I15" si="50">H15/$C15</f>
        <v>1</v>
      </c>
      <c r="J15" s="10">
        <f t="shared" si="44"/>
        <v>6.35</v>
      </c>
      <c r="K15" s="10">
        <f t="shared" ref="K15" si="51">J15/$C15</f>
        <v>1</v>
      </c>
      <c r="L15" s="10">
        <f t="shared" si="46"/>
        <v>6.35</v>
      </c>
      <c r="M15" s="10">
        <f t="shared" ref="M15" si="52">L15/$C15</f>
        <v>1</v>
      </c>
      <c r="N15" s="10">
        <f t="shared" si="48"/>
        <v>6.35</v>
      </c>
      <c r="O15" s="10">
        <f t="shared" ref="O15" si="53">N15/$C15</f>
        <v>1</v>
      </c>
    </row>
    <row r="16" spans="1:18" x14ac:dyDescent="0.25">
      <c r="A16" s="3">
        <v>43656</v>
      </c>
      <c r="B16" s="4">
        <v>0</v>
      </c>
      <c r="C16" s="9">
        <v>8.1280000000000001</v>
      </c>
      <c r="D16" s="15">
        <f>$C16</f>
        <v>8.1280000000000001</v>
      </c>
      <c r="E16" s="15">
        <f t="shared" si="0"/>
        <v>1</v>
      </c>
      <c r="F16" s="15">
        <f>$C16</f>
        <v>8.1280000000000001</v>
      </c>
      <c r="G16" s="15">
        <f t="shared" si="1"/>
        <v>1</v>
      </c>
      <c r="H16" s="15">
        <f>$C16</f>
        <v>8.1280000000000001</v>
      </c>
      <c r="I16" s="15">
        <f t="shared" ref="I16" si="54">H16/$C16</f>
        <v>1</v>
      </c>
      <c r="J16" s="15">
        <f>$C16</f>
        <v>8.1280000000000001</v>
      </c>
      <c r="K16" s="15">
        <f t="shared" ref="K16" si="55">J16/$C16</f>
        <v>1</v>
      </c>
      <c r="L16" s="15">
        <f>$C16</f>
        <v>8.1280000000000001</v>
      </c>
      <c r="M16" s="15">
        <f t="shared" ref="M16" si="56">L16/$C16</f>
        <v>1</v>
      </c>
      <c r="N16" s="15">
        <f>$C16</f>
        <v>8.1280000000000001</v>
      </c>
      <c r="O16" s="15">
        <f t="shared" ref="O16" si="57">N16/$C16</f>
        <v>1</v>
      </c>
    </row>
    <row r="17" spans="1:15" x14ac:dyDescent="0.25">
      <c r="A17" s="3">
        <v>43657</v>
      </c>
      <c r="B17" s="4">
        <v>0</v>
      </c>
      <c r="C17" s="9">
        <v>8.636000000000001</v>
      </c>
      <c r="D17" s="9">
        <v>61.1483833333333</v>
      </c>
      <c r="E17" s="9">
        <f t="shared" si="0"/>
        <v>7.0806372549019558</v>
      </c>
      <c r="F17" s="9">
        <v>31.25575833333335</v>
      </c>
      <c r="G17" s="9">
        <f t="shared" si="1"/>
        <v>3.6192401960784331</v>
      </c>
      <c r="H17" s="9">
        <v>5.4485443627451096</v>
      </c>
      <c r="I17" s="9">
        <f t="shared" ref="I17" si="58">H17/$C17</f>
        <v>0.63091064876622382</v>
      </c>
      <c r="J17" s="16">
        <f>C17*K17</f>
        <v>4.6934609931969486</v>
      </c>
      <c r="K17" s="16">
        <f>K13</f>
        <v>0.54347626137065175</v>
      </c>
      <c r="L17" s="9">
        <v>11.860741666666669</v>
      </c>
      <c r="M17" s="9">
        <f t="shared" ref="M17" si="59">L17/$C17</f>
        <v>1.3734068627450982</v>
      </c>
      <c r="N17" s="16">
        <f>G17*O17</f>
        <v>1.2647126844753918</v>
      </c>
      <c r="O17" s="16">
        <f>O13</f>
        <v>0.34944148936170361</v>
      </c>
    </row>
    <row r="18" spans="1:15" x14ac:dyDescent="0.25">
      <c r="A18" s="7">
        <v>43658</v>
      </c>
      <c r="B18" s="8">
        <v>1</v>
      </c>
      <c r="C18" s="10">
        <v>7.1120000000000001</v>
      </c>
      <c r="D18" s="10">
        <f>$C18</f>
        <v>7.1120000000000001</v>
      </c>
      <c r="E18" s="10">
        <f t="shared" si="0"/>
        <v>1</v>
      </c>
      <c r="F18" s="10">
        <f>$C18</f>
        <v>7.1120000000000001</v>
      </c>
      <c r="G18" s="10">
        <f t="shared" si="1"/>
        <v>1</v>
      </c>
      <c r="H18" s="10">
        <f>$C18</f>
        <v>7.1120000000000001</v>
      </c>
      <c r="I18" s="10">
        <f t="shared" ref="I18" si="60">H18/$C18</f>
        <v>1</v>
      </c>
      <c r="J18" s="10">
        <f>$C18</f>
        <v>7.1120000000000001</v>
      </c>
      <c r="K18" s="10">
        <f t="shared" ref="K18" si="61">J18/$C18</f>
        <v>1</v>
      </c>
      <c r="L18" s="10">
        <f>$C18</f>
        <v>7.1120000000000001</v>
      </c>
      <c r="M18" s="10">
        <f t="shared" ref="M18" si="62">L18/$C18</f>
        <v>1</v>
      </c>
      <c r="N18" s="10">
        <f>$C18</f>
        <v>7.1120000000000001</v>
      </c>
      <c r="O18" s="10">
        <f t="shared" ref="O18" si="63">N18/$C18</f>
        <v>1</v>
      </c>
    </row>
    <row r="19" spans="1:15" x14ac:dyDescent="0.25">
      <c r="A19" s="3">
        <v>43659</v>
      </c>
      <c r="B19" s="4">
        <v>0</v>
      </c>
      <c r="C19" s="9">
        <v>7.3659999999999988</v>
      </c>
      <c r="D19" s="9">
        <v>12.03536666666685</v>
      </c>
      <c r="E19" s="9">
        <f t="shared" si="0"/>
        <v>1.6339080459770365</v>
      </c>
      <c r="F19" s="9">
        <v>8.0142291666666701</v>
      </c>
      <c r="G19" s="9">
        <f t="shared" si="1"/>
        <v>1.088002873563219</v>
      </c>
      <c r="H19" s="9">
        <v>4.1591493872549332</v>
      </c>
      <c r="I19" s="9">
        <f t="shared" ref="I19" si="64">H19/$C19</f>
        <v>0.56464151333898094</v>
      </c>
      <c r="J19" s="9">
        <v>7.3353083333335274</v>
      </c>
      <c r="K19" s="9">
        <f t="shared" ref="K19" si="65">J19/$C19</f>
        <v>0.99583333333335988</v>
      </c>
      <c r="L19" s="9">
        <v>7.368645833333388</v>
      </c>
      <c r="M19" s="9">
        <f t="shared" ref="M19" si="66">L19/$C19</f>
        <v>1.0003591954023063</v>
      </c>
      <c r="N19" s="9">
        <v>5.8552291666666934</v>
      </c>
      <c r="O19" s="9">
        <f t="shared" ref="O19" si="67">N19/$C19</f>
        <v>0.79489942528736013</v>
      </c>
    </row>
    <row r="20" spans="1:15" x14ac:dyDescent="0.25">
      <c r="A20" s="3">
        <v>43660</v>
      </c>
      <c r="B20" s="4">
        <v>0</v>
      </c>
      <c r="C20" s="9">
        <v>7.8739999999999997</v>
      </c>
      <c r="D20" s="9">
        <v>9.6636416666666491</v>
      </c>
      <c r="E20" s="9">
        <f t="shared" si="0"/>
        <v>1.2272849462365569</v>
      </c>
      <c r="F20" s="9">
        <v>6.7230625000000277</v>
      </c>
      <c r="G20" s="9">
        <f t="shared" si="1"/>
        <v>0.85383064516129392</v>
      </c>
      <c r="H20" s="9">
        <v>3.763394301470588</v>
      </c>
      <c r="I20" s="9">
        <f t="shared" ref="I20" si="68">H20/$C20</f>
        <v>0.47795203219082905</v>
      </c>
      <c r="J20" s="9">
        <v>6.6630020833334616</v>
      </c>
      <c r="K20" s="9">
        <f t="shared" ref="K20" si="69">J20/$C20</f>
        <v>0.84620295698926362</v>
      </c>
      <c r="L20" s="9">
        <v>0.70511458333338672</v>
      </c>
      <c r="M20" s="9">
        <f t="shared" ref="M20" si="70">L20/$C20</f>
        <v>8.9549731182802489E-2</v>
      </c>
      <c r="N20" s="18">
        <v>5.8552291666666934</v>
      </c>
      <c r="O20" s="18">
        <f t="shared" ref="O20" si="71">N20/$C20</f>
        <v>0.74361559139785294</v>
      </c>
    </row>
    <row r="21" spans="1:15" x14ac:dyDescent="0.25">
      <c r="A21" s="7">
        <v>43661</v>
      </c>
      <c r="B21" s="8">
        <v>1</v>
      </c>
      <c r="C21" s="10">
        <v>7.8739999999999997</v>
      </c>
      <c r="D21" s="10">
        <f t="shared" ref="D21:D23" si="72">$C21</f>
        <v>7.8739999999999997</v>
      </c>
      <c r="E21" s="10">
        <f t="shared" si="0"/>
        <v>1</v>
      </c>
      <c r="F21" s="10">
        <f t="shared" ref="F21:F23" si="73">$C21</f>
        <v>7.8739999999999997</v>
      </c>
      <c r="G21" s="10">
        <f t="shared" si="1"/>
        <v>1</v>
      </c>
      <c r="H21" s="10">
        <f t="shared" ref="H21:H23" si="74">$C21</f>
        <v>7.8739999999999997</v>
      </c>
      <c r="I21" s="10">
        <f t="shared" ref="I21" si="75">H21/$C21</f>
        <v>1</v>
      </c>
      <c r="J21" s="10">
        <f t="shared" ref="J21:J23" si="76">$C21</f>
        <v>7.8739999999999997</v>
      </c>
      <c r="K21" s="10">
        <f t="shared" ref="K21" si="77">J21/$C21</f>
        <v>1</v>
      </c>
      <c r="L21" s="10">
        <f t="shared" ref="L21:L23" si="78">$C21</f>
        <v>7.8739999999999997</v>
      </c>
      <c r="M21" s="10">
        <f t="shared" ref="M21" si="79">L21/$C21</f>
        <v>1</v>
      </c>
      <c r="N21" s="10">
        <f t="shared" ref="N21:N23" si="80">$C21</f>
        <v>7.8739999999999997</v>
      </c>
      <c r="O21" s="10">
        <f t="shared" ref="O21" si="81">N21/$C21</f>
        <v>1</v>
      </c>
    </row>
    <row r="22" spans="1:15" x14ac:dyDescent="0.25">
      <c r="A22" s="7">
        <v>43662</v>
      </c>
      <c r="B22" s="8">
        <v>1</v>
      </c>
      <c r="C22" s="10">
        <v>7.3659999999999988</v>
      </c>
      <c r="D22" s="10">
        <f t="shared" si="72"/>
        <v>7.3659999999999988</v>
      </c>
      <c r="E22" s="10">
        <f t="shared" si="0"/>
        <v>1</v>
      </c>
      <c r="F22" s="10">
        <f t="shared" si="73"/>
        <v>7.3659999999999988</v>
      </c>
      <c r="G22" s="10">
        <f t="shared" si="1"/>
        <v>1</v>
      </c>
      <c r="H22" s="10">
        <f t="shared" si="74"/>
        <v>7.3659999999999988</v>
      </c>
      <c r="I22" s="10">
        <f t="shared" ref="I22" si="82">H22/$C22</f>
        <v>1</v>
      </c>
      <c r="J22" s="10">
        <f t="shared" si="76"/>
        <v>7.3659999999999988</v>
      </c>
      <c r="K22" s="10">
        <f t="shared" ref="K22" si="83">J22/$C22</f>
        <v>1</v>
      </c>
      <c r="L22" s="10">
        <f t="shared" si="78"/>
        <v>7.3659999999999988</v>
      </c>
      <c r="M22" s="10">
        <f t="shared" ref="M22" si="84">L22/$C22</f>
        <v>1</v>
      </c>
      <c r="N22" s="10">
        <f t="shared" si="80"/>
        <v>7.3659999999999988</v>
      </c>
      <c r="O22" s="10">
        <f t="shared" ref="O22" si="85">N22/$C22</f>
        <v>1</v>
      </c>
    </row>
    <row r="23" spans="1:15" x14ac:dyDescent="0.25">
      <c r="A23" s="7">
        <v>43663</v>
      </c>
      <c r="B23" s="8">
        <v>1</v>
      </c>
      <c r="C23" s="10">
        <v>7.3659999999999988</v>
      </c>
      <c r="D23" s="10">
        <f t="shared" si="72"/>
        <v>7.3659999999999988</v>
      </c>
      <c r="E23" s="10">
        <f t="shared" si="0"/>
        <v>1</v>
      </c>
      <c r="F23" s="10">
        <f t="shared" si="73"/>
        <v>7.3659999999999988</v>
      </c>
      <c r="G23" s="10">
        <f t="shared" si="1"/>
        <v>1</v>
      </c>
      <c r="H23" s="10">
        <f t="shared" si="74"/>
        <v>7.3659999999999988</v>
      </c>
      <c r="I23" s="10">
        <f t="shared" ref="I23" si="86">H23/$C23</f>
        <v>1</v>
      </c>
      <c r="J23" s="10">
        <f t="shared" si="76"/>
        <v>7.3659999999999988</v>
      </c>
      <c r="K23" s="10">
        <f t="shared" ref="K23:K24" si="87">J23/$C23</f>
        <v>1</v>
      </c>
      <c r="L23" s="10">
        <f t="shared" si="78"/>
        <v>7.3659999999999988</v>
      </c>
      <c r="M23" s="10">
        <f t="shared" ref="M23:M24" si="88">L23/$C23</f>
        <v>1</v>
      </c>
      <c r="N23" s="10">
        <f t="shared" si="80"/>
        <v>7.3659999999999988</v>
      </c>
      <c r="O23" s="10">
        <f t="shared" ref="O23:O24" si="89">N23/$C23</f>
        <v>1</v>
      </c>
    </row>
    <row r="24" spans="1:15" x14ac:dyDescent="0.25">
      <c r="A24" s="3">
        <v>43664</v>
      </c>
      <c r="B24" s="4">
        <v>0</v>
      </c>
      <c r="C24" s="9">
        <v>8.1280000000000001</v>
      </c>
      <c r="D24" s="9">
        <v>23.307675000000248</v>
      </c>
      <c r="E24" s="9">
        <f t="shared" si="0"/>
        <v>2.8675781250000307</v>
      </c>
      <c r="F24" s="9">
        <v>11.661774999999979</v>
      </c>
      <c r="G24" s="9">
        <f t="shared" si="1"/>
        <v>1.4347656249999974</v>
      </c>
      <c r="H24" s="9">
        <v>2.0852811887254998</v>
      </c>
      <c r="I24" s="9">
        <f t="shared" ref="I24" si="90">H24/$C24</f>
        <v>0.25655526436091286</v>
      </c>
      <c r="J24" s="15">
        <f>$C24</f>
        <v>8.1280000000000001</v>
      </c>
      <c r="K24" s="15">
        <f t="shared" si="87"/>
        <v>1</v>
      </c>
      <c r="L24" s="15">
        <f>$C24</f>
        <v>8.1280000000000001</v>
      </c>
      <c r="M24" s="15">
        <f t="shared" si="88"/>
        <v>1</v>
      </c>
      <c r="N24" s="15">
        <f>$C24</f>
        <v>8.1280000000000001</v>
      </c>
      <c r="O24" s="15">
        <f t="shared" si="89"/>
        <v>1</v>
      </c>
    </row>
    <row r="25" spans="1:15" x14ac:dyDescent="0.25">
      <c r="A25" s="3">
        <v>43665</v>
      </c>
      <c r="B25" s="4">
        <v>0</v>
      </c>
      <c r="C25" s="9">
        <v>7.1120000000000001</v>
      </c>
      <c r="D25" s="9">
        <v>25.785233333333281</v>
      </c>
      <c r="E25" s="9">
        <f t="shared" si="0"/>
        <v>3.6255952380952308</v>
      </c>
      <c r="F25" s="9">
        <v>15.18496666666668</v>
      </c>
      <c r="G25" s="9">
        <f t="shared" si="1"/>
        <v>2.1351190476190496</v>
      </c>
      <c r="H25" s="9">
        <v>6.5443496936274537</v>
      </c>
      <c r="I25" s="9">
        <f t="shared" ref="I25" si="91">H25/$C25</f>
        <v>0.92018415264727971</v>
      </c>
      <c r="J25" s="9">
        <v>12.248620833333341</v>
      </c>
      <c r="K25" s="9">
        <f t="shared" ref="K25" si="92">J25/$C25</f>
        <v>1.7222470238095249</v>
      </c>
      <c r="L25" s="9">
        <v>7.2739250000000402</v>
      </c>
      <c r="M25" s="9">
        <f t="shared" ref="M25" si="93">L25/$C25</f>
        <v>1.0227678571428627</v>
      </c>
      <c r="N25" s="9">
        <v>3.0646687499999752</v>
      </c>
      <c r="O25" s="9">
        <f t="shared" ref="O25" si="94">N25/$C25</f>
        <v>0.43091517857142508</v>
      </c>
    </row>
    <row r="26" spans="1:15" x14ac:dyDescent="0.25">
      <c r="A26" s="3">
        <v>43666</v>
      </c>
      <c r="B26" s="4">
        <v>0</v>
      </c>
      <c r="C26" s="9">
        <v>6.6040000000000001</v>
      </c>
      <c r="D26" s="9">
        <v>13.98375833333307</v>
      </c>
      <c r="E26" s="9">
        <f t="shared" si="0"/>
        <v>2.1174679487179087</v>
      </c>
      <c r="F26" s="9">
        <v>9.4159916666666259</v>
      </c>
      <c r="G26" s="9">
        <f t="shared" si="1"/>
        <v>1.4258012820512758</v>
      </c>
      <c r="H26" s="9">
        <v>5.3879258578431104</v>
      </c>
      <c r="I26" s="9">
        <f t="shared" ref="I26" si="95">H26/$C26</f>
        <v>0.81585794334389916</v>
      </c>
      <c r="J26" s="9">
        <v>8.2721979166666486</v>
      </c>
      <c r="K26" s="9">
        <f t="shared" ref="K26" si="96">J26/$C26</f>
        <v>1.2526041666666639</v>
      </c>
      <c r="L26" s="9">
        <v>8.3981395833333714</v>
      </c>
      <c r="M26" s="9">
        <f t="shared" ref="M26" si="97">L26/$C26</f>
        <v>1.2716746794871852</v>
      </c>
      <c r="N26" s="9">
        <v>6.7299416666666927</v>
      </c>
      <c r="O26" s="9">
        <f t="shared" ref="O26" si="98">N26/$C26</f>
        <v>1.0190705128205166</v>
      </c>
    </row>
    <row r="27" spans="1:15" x14ac:dyDescent="0.25">
      <c r="A27" s="3">
        <v>43667</v>
      </c>
      <c r="B27" s="4">
        <v>0</v>
      </c>
      <c r="C27" s="9">
        <v>6.8579999999999997</v>
      </c>
      <c r="D27" s="9">
        <v>9.6160166666667237</v>
      </c>
      <c r="E27" s="9">
        <f t="shared" si="0"/>
        <v>1.4021604938271688</v>
      </c>
      <c r="F27" s="9">
        <v>7.3802875000000157</v>
      </c>
      <c r="G27" s="9">
        <f t="shared" si="1"/>
        <v>1.0761574074074098</v>
      </c>
      <c r="H27" s="9">
        <v>5.2048093750000417</v>
      </c>
      <c r="I27" s="9">
        <f t="shared" ref="I27" si="99">H27/$C27</f>
        <v>0.7589398330417092</v>
      </c>
      <c r="J27" s="17">
        <f>(J26+J28)/2</f>
        <v>8.4832031250000917</v>
      </c>
      <c r="K27" s="17">
        <f t="shared" ref="K27" si="100">J27/$C27</f>
        <v>1.2369791666666801</v>
      </c>
      <c r="L27" s="9">
        <v>5.3824187500000242</v>
      </c>
      <c r="M27" s="9">
        <f t="shared" ref="M27" si="101">L27/$C27</f>
        <v>0.78483796296296648</v>
      </c>
      <c r="N27" s="9">
        <v>4.5190833333333522</v>
      </c>
      <c r="O27" s="9">
        <f t="shared" ref="O27" si="102">N27/$C27</f>
        <v>0.65895061728395343</v>
      </c>
    </row>
    <row r="28" spans="1:15" x14ac:dyDescent="0.25">
      <c r="A28" s="3">
        <v>43668</v>
      </c>
      <c r="B28" s="4">
        <v>0</v>
      </c>
      <c r="C28" s="9">
        <v>8.1280000000000001</v>
      </c>
      <c r="D28" s="9">
        <v>12.26714166666682</v>
      </c>
      <c r="E28" s="9">
        <f t="shared" si="0"/>
        <v>1.5092447916666856</v>
      </c>
      <c r="F28" s="9">
        <v>8.6291208333334009</v>
      </c>
      <c r="G28" s="9">
        <f t="shared" si="1"/>
        <v>1.0616536458333417</v>
      </c>
      <c r="H28" s="9">
        <v>5.843678063725477</v>
      </c>
      <c r="I28" s="9">
        <f t="shared" ref="I28" si="103">H28/$C28</f>
        <v>0.71895645469063452</v>
      </c>
      <c r="J28" s="9">
        <v>8.6942083333335347</v>
      </c>
      <c r="K28" s="9">
        <f t="shared" ref="K28" si="104">J28/$C28</f>
        <v>1.0696614583333581</v>
      </c>
      <c r="L28" s="9">
        <v>8.6942083333334779</v>
      </c>
      <c r="M28" s="9">
        <f t="shared" ref="M28" si="105">L28/$C28</f>
        <v>1.069661458333351</v>
      </c>
      <c r="N28" s="9">
        <v>7.4345270833333448</v>
      </c>
      <c r="O28" s="9">
        <f t="shared" ref="O28" si="106">N28/$C28</f>
        <v>0.91468098958333477</v>
      </c>
    </row>
    <row r="29" spans="1:15" x14ac:dyDescent="0.25">
      <c r="A29" s="7">
        <v>43669</v>
      </c>
      <c r="B29" s="8">
        <v>1</v>
      </c>
      <c r="C29" s="10">
        <v>8.1280000000000001</v>
      </c>
      <c r="D29" s="10">
        <f t="shared" ref="D29:D30" si="107">$C29</f>
        <v>8.1280000000000001</v>
      </c>
      <c r="E29" s="10">
        <f t="shared" si="0"/>
        <v>1</v>
      </c>
      <c r="F29" s="10">
        <f t="shared" ref="F29:F30" si="108">$C29</f>
        <v>8.1280000000000001</v>
      </c>
      <c r="G29" s="10">
        <f t="shared" si="1"/>
        <v>1</v>
      </c>
      <c r="H29" s="10">
        <f t="shared" ref="H29:H30" si="109">$C29</f>
        <v>8.1280000000000001</v>
      </c>
      <c r="I29" s="10">
        <f t="shared" ref="I29" si="110">H29/$C29</f>
        <v>1</v>
      </c>
      <c r="J29" s="10">
        <f t="shared" ref="J29:J30" si="111">$C29</f>
        <v>8.1280000000000001</v>
      </c>
      <c r="K29" s="10">
        <f t="shared" ref="K29" si="112">J29/$C29</f>
        <v>1</v>
      </c>
      <c r="L29" s="10">
        <f t="shared" ref="L29:L30" si="113">$C29</f>
        <v>8.1280000000000001</v>
      </c>
      <c r="M29" s="10">
        <f t="shared" ref="M29" si="114">L29/$C29</f>
        <v>1</v>
      </c>
      <c r="N29" s="10">
        <f t="shared" ref="N29:N30" si="115">$C29</f>
        <v>8.1280000000000001</v>
      </c>
      <c r="O29" s="10">
        <f t="shared" ref="O29" si="116">N29/$C29</f>
        <v>1</v>
      </c>
    </row>
    <row r="30" spans="1:15" x14ac:dyDescent="0.25">
      <c r="A30" s="7">
        <v>43670</v>
      </c>
      <c r="B30" s="8">
        <v>1</v>
      </c>
      <c r="C30" s="10">
        <v>6.0959999999999992</v>
      </c>
      <c r="D30" s="10">
        <f t="shared" si="107"/>
        <v>6.0959999999999992</v>
      </c>
      <c r="E30" s="10">
        <f t="shared" si="0"/>
        <v>1</v>
      </c>
      <c r="F30" s="10">
        <f t="shared" si="108"/>
        <v>6.0959999999999992</v>
      </c>
      <c r="G30" s="10">
        <f t="shared" si="1"/>
        <v>1</v>
      </c>
      <c r="H30" s="10">
        <f t="shared" si="109"/>
        <v>6.0959999999999992</v>
      </c>
      <c r="I30" s="10">
        <f t="shared" ref="I30:I31" si="117">H30/$C30</f>
        <v>1</v>
      </c>
      <c r="J30" s="10">
        <f t="shared" si="111"/>
        <v>6.0959999999999992</v>
      </c>
      <c r="K30" s="10">
        <f t="shared" ref="K30:K31" si="118">J30/$C30</f>
        <v>1</v>
      </c>
      <c r="L30" s="10">
        <f t="shared" si="113"/>
        <v>6.0959999999999992</v>
      </c>
      <c r="M30" s="10">
        <f t="shared" ref="M30:M31" si="119">L30/$C30</f>
        <v>1</v>
      </c>
      <c r="N30" s="10">
        <f t="shared" si="115"/>
        <v>6.0959999999999992</v>
      </c>
      <c r="O30" s="10">
        <f t="shared" ref="O30:O31" si="120">N30/$C30</f>
        <v>1</v>
      </c>
    </row>
    <row r="31" spans="1:15" x14ac:dyDescent="0.25">
      <c r="A31" s="3">
        <v>43671</v>
      </c>
      <c r="B31" s="4">
        <v>0</v>
      </c>
      <c r="C31" s="9">
        <v>6.8579999999999997</v>
      </c>
      <c r="D31" s="15">
        <f>$C31</f>
        <v>6.8579999999999997</v>
      </c>
      <c r="E31" s="15">
        <f t="shared" si="0"/>
        <v>1</v>
      </c>
      <c r="F31" s="15">
        <f>$C31</f>
        <v>6.8579999999999997</v>
      </c>
      <c r="G31" s="15">
        <f t="shared" si="1"/>
        <v>1</v>
      </c>
      <c r="H31" s="15">
        <f>$C31</f>
        <v>6.8579999999999997</v>
      </c>
      <c r="I31" s="15">
        <f t="shared" si="117"/>
        <v>1</v>
      </c>
      <c r="J31" s="15">
        <f>$C31</f>
        <v>6.8579999999999997</v>
      </c>
      <c r="K31" s="15">
        <f t="shared" si="118"/>
        <v>1</v>
      </c>
      <c r="L31" s="15">
        <f>$C31</f>
        <v>6.8579999999999997</v>
      </c>
      <c r="M31" s="15">
        <f t="shared" si="119"/>
        <v>1</v>
      </c>
      <c r="N31" s="15">
        <f>$C31</f>
        <v>6.8579999999999997</v>
      </c>
      <c r="O31" s="15">
        <f t="shared" si="120"/>
        <v>1</v>
      </c>
    </row>
    <row r="32" spans="1:15" x14ac:dyDescent="0.25">
      <c r="A32" s="3">
        <v>43672</v>
      </c>
      <c r="B32" s="4">
        <v>0</v>
      </c>
      <c r="C32" s="9">
        <v>4.3180000000000014</v>
      </c>
      <c r="D32" s="9">
        <v>37.767154166666501</v>
      </c>
      <c r="E32" s="9">
        <f t="shared" si="0"/>
        <v>8.7464460784313314</v>
      </c>
      <c r="F32" s="9">
        <v>20.86715833333335</v>
      </c>
      <c r="G32" s="9">
        <f t="shared" si="1"/>
        <v>4.8325980392156884</v>
      </c>
      <c r="H32" s="9">
        <v>8.2175408088235766</v>
      </c>
      <c r="I32" s="9">
        <f t="shared" ref="I32" si="121">H32/$C32</f>
        <v>1.9030895805520087</v>
      </c>
      <c r="J32" s="16">
        <f>C32*K32</f>
        <v>4.6187981770834421</v>
      </c>
      <c r="K32" s="16">
        <f>K28</f>
        <v>1.0696614583333581</v>
      </c>
      <c r="L32" s="9">
        <v>6.1505041666666722</v>
      </c>
      <c r="M32" s="9">
        <f t="shared" ref="M32" si="122">L32/$C32</f>
        <v>1.4243872549019616</v>
      </c>
      <c r="N32" s="16">
        <f>G32*O32</f>
        <v>4.420285556768289</v>
      </c>
      <c r="O32" s="16">
        <f>O28</f>
        <v>0.91468098958333477</v>
      </c>
    </row>
    <row r="33" spans="1:15" x14ac:dyDescent="0.25">
      <c r="A33" s="3">
        <v>43673</v>
      </c>
      <c r="B33" s="4">
        <v>0</v>
      </c>
      <c r="C33" s="9">
        <v>4.8259999999999996</v>
      </c>
      <c r="D33" s="9">
        <v>14.02767916666664</v>
      </c>
      <c r="E33" s="9">
        <f t="shared" si="0"/>
        <v>2.906688596491223</v>
      </c>
      <c r="F33" s="9">
        <v>8.8937041666665486</v>
      </c>
      <c r="G33" s="9">
        <f t="shared" si="1"/>
        <v>1.8428728070175195</v>
      </c>
      <c r="H33" s="9">
        <v>5.1593937499999631</v>
      </c>
      <c r="I33" s="9">
        <f t="shared" ref="I33" si="123">H33/$C33</f>
        <v>1.0690828325735524</v>
      </c>
      <c r="J33" s="9">
        <v>7.6612750000001064</v>
      </c>
      <c r="K33" s="9">
        <f t="shared" ref="K33" si="124">J33/$C33</f>
        <v>1.5875000000000221</v>
      </c>
      <c r="L33" s="9">
        <v>7.6760916666667001</v>
      </c>
      <c r="M33" s="9">
        <f t="shared" ref="M33" si="125">L33/$C33</f>
        <v>1.5905701754386035</v>
      </c>
      <c r="N33" s="9">
        <v>5.6914520833333206</v>
      </c>
      <c r="O33" s="9">
        <f t="shared" ref="O33" si="126">N33/$C33</f>
        <v>1.1793311403508746</v>
      </c>
    </row>
    <row r="34" spans="1:15" x14ac:dyDescent="0.25">
      <c r="A34" s="3">
        <v>43674</v>
      </c>
      <c r="B34" s="4">
        <v>0</v>
      </c>
      <c r="C34" s="9">
        <v>6.6040000000000001</v>
      </c>
      <c r="D34" s="9">
        <v>9.3339708333335238</v>
      </c>
      <c r="E34" s="9">
        <f t="shared" ref="E34:E65" si="127">D34/$C34</f>
        <v>1.413381410256439</v>
      </c>
      <c r="F34" s="9">
        <v>6.4584791666668018</v>
      </c>
      <c r="G34" s="9">
        <f t="shared" ref="G34:G65" si="128">F34/$C34</f>
        <v>0.97796474358976404</v>
      </c>
      <c r="H34" s="9">
        <v>4.4400476715686086</v>
      </c>
      <c r="I34" s="9">
        <f t="shared" ref="I34" si="129">H34/$C34</f>
        <v>0.67232702476811157</v>
      </c>
      <c r="J34" s="9">
        <v>6.361906250000124</v>
      </c>
      <c r="K34" s="9">
        <f t="shared" ref="K34" si="130">J34/$C34</f>
        <v>0.96334134615386491</v>
      </c>
      <c r="L34" s="9">
        <v>0.96996250000008488</v>
      </c>
      <c r="M34" s="9">
        <f t="shared" ref="M34" si="131">L34/$C34</f>
        <v>0.14687500000001286</v>
      </c>
      <c r="N34" s="17">
        <f>$N$33+($N$36-$N$33)/($A$36-$A$33)*($A34-$A$33)</f>
        <v>5.8936819444444444</v>
      </c>
      <c r="O34" s="17">
        <f t="shared" ref="O34" si="132">N34/$C34</f>
        <v>0.89244123931623931</v>
      </c>
    </row>
    <row r="35" spans="1:15" x14ac:dyDescent="0.25">
      <c r="A35" s="3">
        <v>43675</v>
      </c>
      <c r="B35" s="4">
        <v>0</v>
      </c>
      <c r="C35" s="9">
        <v>4.8259999999999996</v>
      </c>
      <c r="D35" s="9">
        <v>8.5518624999999702</v>
      </c>
      <c r="E35" s="9">
        <f t="shared" si="127"/>
        <v>1.7720394736842044</v>
      </c>
      <c r="F35" s="9">
        <v>6.3171916666666732</v>
      </c>
      <c r="G35" s="9">
        <f t="shared" si="128"/>
        <v>1.308991228070177</v>
      </c>
      <c r="H35" s="9">
        <v>4.9186134803921773</v>
      </c>
      <c r="I35" s="9">
        <f t="shared" ref="I35" si="133">H35/$C35</f>
        <v>1.0191905263970529</v>
      </c>
      <c r="J35" s="9">
        <v>6.4275229166667778</v>
      </c>
      <c r="K35" s="9">
        <f t="shared" ref="K35" si="134">J35/$C35</f>
        <v>1.3318530701754616</v>
      </c>
      <c r="L35" s="9">
        <v>0.3233208333333551</v>
      </c>
      <c r="M35" s="9">
        <f t="shared" ref="M35" si="135">L35/$C35</f>
        <v>6.699561403509223E-2</v>
      </c>
      <c r="N35" s="17">
        <f>$N$33+($N$36-$N$33)/($A$36-$A$33)*($A35-$A$33)</f>
        <v>6.0959118055555672</v>
      </c>
      <c r="O35" s="17">
        <f t="shared" ref="O35" si="136">N35/$C35</f>
        <v>1.2631396198830434</v>
      </c>
    </row>
    <row r="36" spans="1:15" x14ac:dyDescent="0.25">
      <c r="A36" s="3">
        <v>43676</v>
      </c>
      <c r="B36" s="4">
        <v>0</v>
      </c>
      <c r="C36" s="9">
        <v>6.8579999999999997</v>
      </c>
      <c r="D36" s="9">
        <v>8.4513208333335115</v>
      </c>
      <c r="E36" s="9">
        <f t="shared" si="127"/>
        <v>1.2323302469136064</v>
      </c>
      <c r="F36" s="9">
        <v>6.6103500000000288</v>
      </c>
      <c r="G36" s="9">
        <f t="shared" si="128"/>
        <v>0.96388888888889313</v>
      </c>
      <c r="H36" s="9">
        <v>5.7113518382353217</v>
      </c>
      <c r="I36" s="9">
        <f t="shared" ref="I36" si="137">H36/$C36</f>
        <v>0.83280137623728812</v>
      </c>
      <c r="J36" s="9">
        <v>6.1094937500001043</v>
      </c>
      <c r="K36" s="9">
        <f t="shared" ref="K36" si="138">J36/$C36</f>
        <v>0.89085648148149676</v>
      </c>
      <c r="L36" s="9">
        <v>6.298141666666691</v>
      </c>
      <c r="M36" s="9">
        <f t="shared" ref="M36" si="139">L36/$C36</f>
        <v>0.91836419753086773</v>
      </c>
      <c r="N36" s="9">
        <v>6.298141666666691</v>
      </c>
      <c r="O36" s="9">
        <f t="shared" ref="O36" si="140">N36/$C36</f>
        <v>0.91836419753086773</v>
      </c>
    </row>
    <row r="37" spans="1:15" x14ac:dyDescent="0.25">
      <c r="A37" s="7">
        <v>43677</v>
      </c>
      <c r="B37" s="8">
        <v>1</v>
      </c>
      <c r="C37" s="10">
        <v>5.5880000000000001</v>
      </c>
      <c r="D37" s="10">
        <f>$C37</f>
        <v>5.5880000000000001</v>
      </c>
      <c r="E37" s="10">
        <f t="shared" si="127"/>
        <v>1</v>
      </c>
      <c r="F37" s="10">
        <f>$C37</f>
        <v>5.5880000000000001</v>
      </c>
      <c r="G37" s="10">
        <f t="shared" si="128"/>
        <v>1</v>
      </c>
      <c r="H37" s="10">
        <f>$C37</f>
        <v>5.5880000000000001</v>
      </c>
      <c r="I37" s="10">
        <f t="shared" ref="I37:I38" si="141">H37/$C37</f>
        <v>1</v>
      </c>
      <c r="J37" s="10">
        <f>$C37</f>
        <v>5.5880000000000001</v>
      </c>
      <c r="K37" s="10">
        <f t="shared" ref="K37:K38" si="142">J37/$C37</f>
        <v>1</v>
      </c>
      <c r="L37" s="10">
        <f>$C37</f>
        <v>5.5880000000000001</v>
      </c>
      <c r="M37" s="10">
        <f t="shared" ref="M37:M38" si="143">L37/$C37</f>
        <v>1</v>
      </c>
      <c r="N37" s="10">
        <f>$C37</f>
        <v>5.5880000000000001</v>
      </c>
      <c r="O37" s="10">
        <f t="shared" ref="O37:O38" si="144">N37/$C37</f>
        <v>1</v>
      </c>
    </row>
    <row r="38" spans="1:15" x14ac:dyDescent="0.25">
      <c r="A38" s="3">
        <v>43678</v>
      </c>
      <c r="B38" s="4">
        <v>0</v>
      </c>
      <c r="C38" s="9">
        <v>6.6040000000000001</v>
      </c>
      <c r="D38" s="15">
        <f>$C38</f>
        <v>6.6040000000000001</v>
      </c>
      <c r="E38" s="15">
        <f t="shared" si="127"/>
        <v>1</v>
      </c>
      <c r="F38" s="15">
        <f>$C38</f>
        <v>6.6040000000000001</v>
      </c>
      <c r="G38" s="15">
        <f t="shared" si="128"/>
        <v>1</v>
      </c>
      <c r="H38" s="15">
        <f>$C38</f>
        <v>6.6040000000000001</v>
      </c>
      <c r="I38" s="15">
        <f t="shared" si="141"/>
        <v>1</v>
      </c>
      <c r="J38" s="15">
        <f>$C38</f>
        <v>6.6040000000000001</v>
      </c>
      <c r="K38" s="15">
        <f t="shared" si="142"/>
        <v>1</v>
      </c>
      <c r="L38" s="15">
        <f>$C38</f>
        <v>6.6040000000000001</v>
      </c>
      <c r="M38" s="15">
        <f t="shared" si="143"/>
        <v>1</v>
      </c>
      <c r="N38" s="15">
        <f>$C38</f>
        <v>6.6040000000000001</v>
      </c>
      <c r="O38" s="15">
        <f t="shared" si="144"/>
        <v>1</v>
      </c>
    </row>
    <row r="39" spans="1:15" x14ac:dyDescent="0.25">
      <c r="A39" s="3">
        <v>43679</v>
      </c>
      <c r="B39" s="4">
        <v>0</v>
      </c>
      <c r="C39" s="9">
        <v>6.8579999999999997</v>
      </c>
      <c r="D39" s="9">
        <v>37.242750000000228</v>
      </c>
      <c r="E39" s="9">
        <f t="shared" si="127"/>
        <v>5.4305555555555891</v>
      </c>
      <c r="F39" s="9">
        <v>18.698633333333419</v>
      </c>
      <c r="G39" s="9">
        <f t="shared" si="128"/>
        <v>2.7265432098765556</v>
      </c>
      <c r="H39" s="9">
        <v>4.761424693627446</v>
      </c>
      <c r="I39" s="9">
        <f t="shared" ref="I39" si="145">H39/$C39</f>
        <v>0.69428764853126945</v>
      </c>
      <c r="J39" s="16">
        <f>C39*K39</f>
        <v>6.1094937500001043</v>
      </c>
      <c r="K39" s="16">
        <f>K36</f>
        <v>0.89085648148149676</v>
      </c>
      <c r="L39" s="16">
        <f>E39*M39</f>
        <v>4.9872277949246042</v>
      </c>
      <c r="M39" s="16">
        <f>M36</f>
        <v>0.91836419753086773</v>
      </c>
      <c r="N39" s="16">
        <f>G39*O39</f>
        <v>2.5039596669715194</v>
      </c>
      <c r="O39" s="16">
        <f>O36</f>
        <v>0.91836419753086773</v>
      </c>
    </row>
    <row r="40" spans="1:15" x14ac:dyDescent="0.25">
      <c r="A40" s="3">
        <v>43680</v>
      </c>
      <c r="B40" s="4">
        <v>0</v>
      </c>
      <c r="C40" s="9">
        <v>7.8739999999999997</v>
      </c>
      <c r="D40" s="9">
        <v>25.57779999999968</v>
      </c>
      <c r="E40" s="9">
        <f t="shared" si="127"/>
        <v>3.2483870967741533</v>
      </c>
      <c r="F40" s="9">
        <v>15.489237499999881</v>
      </c>
      <c r="G40" s="9">
        <f t="shared" si="128"/>
        <v>1.9671370967741786</v>
      </c>
      <c r="H40" s="9">
        <v>9.1020084558823289</v>
      </c>
      <c r="I40" s="9">
        <f t="shared" ref="I40" si="146">H40/$C40</f>
        <v>1.1559573858118275</v>
      </c>
      <c r="J40" s="9">
        <v>11.611504166666739</v>
      </c>
      <c r="K40" s="9">
        <f t="shared" ref="K40" si="147">J40/$C40</f>
        <v>1.4746639784946329</v>
      </c>
      <c r="L40" s="9">
        <v>11.611504166666681</v>
      </c>
      <c r="M40" s="9">
        <f t="shared" ref="M40" si="148">L40/$C40</f>
        <v>1.4746639784946254</v>
      </c>
      <c r="N40" s="9">
        <v>8.297862500000063</v>
      </c>
      <c r="O40" s="9">
        <f t="shared" ref="O40" si="149">N40/$C40</f>
        <v>1.0538306451612984</v>
      </c>
    </row>
    <row r="41" spans="1:15" x14ac:dyDescent="0.25">
      <c r="A41" s="3">
        <v>43681</v>
      </c>
      <c r="B41" s="4">
        <v>0</v>
      </c>
      <c r="C41" s="9">
        <v>7.1120000000000001</v>
      </c>
      <c r="D41" s="9">
        <v>10.996612500000079</v>
      </c>
      <c r="E41" s="9">
        <f t="shared" si="127"/>
        <v>1.5462053571428682</v>
      </c>
      <c r="F41" s="9">
        <v>7.7337708333333639</v>
      </c>
      <c r="G41" s="9">
        <f t="shared" si="128"/>
        <v>1.0874255952380996</v>
      </c>
      <c r="H41" s="9">
        <v>6.0193284313726254</v>
      </c>
      <c r="I41" s="9">
        <f t="shared" ref="I41" si="150">H41/$C41</f>
        <v>0.84636226537860315</v>
      </c>
      <c r="J41" s="9">
        <v>7.8454250000000076</v>
      </c>
      <c r="K41" s="9">
        <f t="shared" ref="K41:K42" si="151">J41/$C41</f>
        <v>1.103125000000001</v>
      </c>
      <c r="L41" s="9">
        <v>7.7861583333333542</v>
      </c>
      <c r="M41" s="9">
        <f t="shared" ref="M41" si="152">L41/$C41</f>
        <v>1.0947916666666695</v>
      </c>
      <c r="N41" s="9">
        <v>6.2968187500000337</v>
      </c>
      <c r="O41" s="9">
        <f t="shared" ref="O41" si="153">N41/$C41</f>
        <v>0.88537946428571901</v>
      </c>
    </row>
    <row r="42" spans="1:15" x14ac:dyDescent="0.25">
      <c r="A42" s="3">
        <v>43682</v>
      </c>
      <c r="B42" s="4">
        <v>0</v>
      </c>
      <c r="C42" s="9">
        <v>7.8739999999999997</v>
      </c>
      <c r="D42" s="9">
        <v>12.065529166666691</v>
      </c>
      <c r="E42" s="9">
        <f t="shared" si="127"/>
        <v>1.5323252688172075</v>
      </c>
      <c r="F42" s="9">
        <v>7.9570791666665484</v>
      </c>
      <c r="G42" s="9">
        <f t="shared" si="128"/>
        <v>1.0105510752688023</v>
      </c>
      <c r="H42" s="9">
        <v>5.747555024509734</v>
      </c>
      <c r="I42" s="9">
        <f t="shared" ref="I42" si="154">H42/$C42</f>
        <v>0.72994094799463227</v>
      </c>
      <c r="J42" s="17">
        <f>(J41+J43)/2</f>
        <v>7.9101156250001026</v>
      </c>
      <c r="K42" s="17">
        <f t="shared" si="151"/>
        <v>1.0045866935484002</v>
      </c>
      <c r="L42" s="9">
        <v>5.8980916666667129</v>
      </c>
      <c r="M42" s="9">
        <f t="shared" ref="M42" si="155">L42/$C42</f>
        <v>0.74905913978495209</v>
      </c>
      <c r="N42" s="9">
        <v>4.1782999999999957</v>
      </c>
      <c r="O42" s="9">
        <f t="shared" ref="O42" si="156">N42/$C42</f>
        <v>0.53064516129032202</v>
      </c>
    </row>
    <row r="43" spans="1:15" x14ac:dyDescent="0.25">
      <c r="A43" s="3">
        <v>43683</v>
      </c>
      <c r="B43" s="4">
        <v>0</v>
      </c>
      <c r="C43" s="9">
        <v>6.6040000000000001</v>
      </c>
      <c r="D43" s="9">
        <v>13.325474999999869</v>
      </c>
      <c r="E43" s="9">
        <f t="shared" si="127"/>
        <v>2.0177884615384416</v>
      </c>
      <c r="F43" s="9">
        <v>8.9683166666666736</v>
      </c>
      <c r="G43" s="9">
        <f t="shared" si="128"/>
        <v>1.3580128205128215</v>
      </c>
      <c r="H43" s="9">
        <v>6.946471874999979</v>
      </c>
      <c r="I43" s="9">
        <f t="shared" ref="I43" si="157">H43/$C43</f>
        <v>1.0518582487886097</v>
      </c>
      <c r="J43" s="9">
        <v>7.9748062500001984</v>
      </c>
      <c r="K43" s="9">
        <f t="shared" ref="K43" si="158">J43/$C43</f>
        <v>1.2075721153846455</v>
      </c>
      <c r="L43" s="9">
        <v>8.0081437500000856</v>
      </c>
      <c r="M43" s="9">
        <f t="shared" ref="M43" si="159">L43/$C43</f>
        <v>1.2126201923077053</v>
      </c>
      <c r="N43" s="9">
        <v>6.8558833333333604</v>
      </c>
      <c r="O43" s="9">
        <f t="shared" ref="O43" si="160">N43/$C43</f>
        <v>1.0381410256410297</v>
      </c>
    </row>
    <row r="44" spans="1:15" x14ac:dyDescent="0.25">
      <c r="A44" s="7">
        <v>43684</v>
      </c>
      <c r="B44" s="8">
        <v>1</v>
      </c>
      <c r="C44" s="10">
        <v>3.556</v>
      </c>
      <c r="D44" s="10">
        <f t="shared" ref="D44:D45" si="161">$C44</f>
        <v>3.556</v>
      </c>
      <c r="E44" s="10">
        <f t="shared" si="127"/>
        <v>1</v>
      </c>
      <c r="F44" s="10">
        <f t="shared" ref="F44:F45" si="162">$C44</f>
        <v>3.556</v>
      </c>
      <c r="G44" s="10">
        <f t="shared" si="128"/>
        <v>1</v>
      </c>
      <c r="H44" s="10">
        <f t="shared" ref="H44:H45" si="163">$C44</f>
        <v>3.556</v>
      </c>
      <c r="I44" s="10">
        <f t="shared" ref="I44" si="164">H44/$C44</f>
        <v>1</v>
      </c>
      <c r="J44" s="10">
        <f t="shared" ref="J44:J45" si="165">$C44</f>
        <v>3.556</v>
      </c>
      <c r="K44" s="10">
        <f t="shared" ref="K44" si="166">J44/$C44</f>
        <v>1</v>
      </c>
      <c r="L44" s="10">
        <f t="shared" ref="L44:L45" si="167">$C44</f>
        <v>3.556</v>
      </c>
      <c r="M44" s="10">
        <f t="shared" ref="M44" si="168">L44/$C44</f>
        <v>1</v>
      </c>
      <c r="N44" s="10">
        <f t="shared" ref="N44:N45" si="169">$C44</f>
        <v>3.556</v>
      </c>
      <c r="O44" s="10">
        <f t="shared" ref="O44" si="170">N44/$C44</f>
        <v>1</v>
      </c>
    </row>
    <row r="45" spans="1:15" x14ac:dyDescent="0.25">
      <c r="A45" s="7">
        <v>43685</v>
      </c>
      <c r="B45" s="8">
        <v>1</v>
      </c>
      <c r="C45" s="10">
        <v>3.556</v>
      </c>
      <c r="D45" s="10">
        <f t="shared" si="161"/>
        <v>3.556</v>
      </c>
      <c r="E45" s="10">
        <f t="shared" si="127"/>
        <v>1</v>
      </c>
      <c r="F45" s="10">
        <f t="shared" si="162"/>
        <v>3.556</v>
      </c>
      <c r="G45" s="10">
        <f t="shared" si="128"/>
        <v>1</v>
      </c>
      <c r="H45" s="10">
        <f t="shared" si="163"/>
        <v>3.556</v>
      </c>
      <c r="I45" s="10">
        <f t="shared" ref="I45:I46" si="171">H45/$C45</f>
        <v>1</v>
      </c>
      <c r="J45" s="10">
        <f t="shared" si="165"/>
        <v>3.556</v>
      </c>
      <c r="K45" s="10">
        <f>J45/$C45</f>
        <v>1</v>
      </c>
      <c r="L45" s="10">
        <f t="shared" si="167"/>
        <v>3.556</v>
      </c>
      <c r="M45" s="10">
        <f t="shared" ref="M45:M46" si="172">L45/$C45</f>
        <v>1</v>
      </c>
      <c r="N45" s="10">
        <f t="shared" si="169"/>
        <v>3.556</v>
      </c>
      <c r="O45" s="10">
        <f t="shared" ref="O45:O46" si="173">N45/$C45</f>
        <v>1</v>
      </c>
    </row>
    <row r="46" spans="1:15" x14ac:dyDescent="0.25">
      <c r="A46" s="3">
        <v>43686</v>
      </c>
      <c r="B46" s="4">
        <v>0</v>
      </c>
      <c r="C46" s="9">
        <v>6.35</v>
      </c>
      <c r="D46" s="15">
        <f>$C46</f>
        <v>6.35</v>
      </c>
      <c r="E46" s="15">
        <f t="shared" si="127"/>
        <v>1</v>
      </c>
      <c r="F46" s="15">
        <f>$C46</f>
        <v>6.35</v>
      </c>
      <c r="G46" s="15">
        <f t="shared" si="128"/>
        <v>1</v>
      </c>
      <c r="H46" s="15">
        <f>$C46</f>
        <v>6.35</v>
      </c>
      <c r="I46" s="15">
        <f t="shared" si="171"/>
        <v>1</v>
      </c>
      <c r="J46" s="15">
        <f>$C46</f>
        <v>6.35</v>
      </c>
      <c r="K46" s="15">
        <f t="shared" ref="K46" si="174">J46/$C46</f>
        <v>1</v>
      </c>
      <c r="L46" s="15">
        <f>$C46</f>
        <v>6.35</v>
      </c>
      <c r="M46" s="15">
        <f t="shared" si="172"/>
        <v>1</v>
      </c>
      <c r="N46" s="15">
        <f>$C46</f>
        <v>6.35</v>
      </c>
      <c r="O46" s="15">
        <f t="shared" si="173"/>
        <v>1</v>
      </c>
    </row>
    <row r="47" spans="1:15" x14ac:dyDescent="0.25">
      <c r="A47" s="3">
        <v>43687</v>
      </c>
      <c r="B47" s="4">
        <v>0</v>
      </c>
      <c r="C47" s="9">
        <v>6.8579999999999997</v>
      </c>
      <c r="D47" s="9">
        <v>41.049575000000118</v>
      </c>
      <c r="E47" s="9">
        <f t="shared" si="127"/>
        <v>5.985648148148166</v>
      </c>
      <c r="F47" s="9">
        <v>22.730354166666679</v>
      </c>
      <c r="G47" s="9">
        <f t="shared" si="128"/>
        <v>3.314429012345681</v>
      </c>
      <c r="H47" s="9">
        <v>12.191706127450979</v>
      </c>
      <c r="I47" s="9">
        <f t="shared" ref="I47" si="175">H47/$C47</f>
        <v>1.7777349267207612</v>
      </c>
      <c r="J47" s="16">
        <f>C47*K47</f>
        <v>8.2815295673078975</v>
      </c>
      <c r="K47" s="16">
        <f>K43</f>
        <v>1.2075721153846455</v>
      </c>
      <c r="L47" s="16">
        <f>E47*M47</f>
        <v>7.2583178084936897</v>
      </c>
      <c r="M47" s="16">
        <f>M43</f>
        <v>1.2126201923077053</v>
      </c>
      <c r="N47" s="16">
        <f>G47*O47</f>
        <v>3.4408447342909305</v>
      </c>
      <c r="O47" s="16">
        <f>O43</f>
        <v>1.0381410256410297</v>
      </c>
    </row>
    <row r="48" spans="1:15" x14ac:dyDescent="0.25">
      <c r="A48" s="3">
        <v>43688</v>
      </c>
      <c r="B48" s="4">
        <v>0</v>
      </c>
      <c r="C48" s="9">
        <v>7.3659999999999988</v>
      </c>
      <c r="D48" s="9">
        <v>20.74333333333357</v>
      </c>
      <c r="E48" s="9">
        <f t="shared" si="127"/>
        <v>2.8160919540230211</v>
      </c>
      <c r="F48" s="9">
        <v>13.370983333333429</v>
      </c>
      <c r="G48" s="9">
        <f t="shared" si="128"/>
        <v>1.8152298850574846</v>
      </c>
      <c r="H48" s="9">
        <v>9.772233026960798</v>
      </c>
      <c r="I48" s="9">
        <f t="shared" ref="I48" si="176">H48/$C48</f>
        <v>1.3266675301331523</v>
      </c>
      <c r="J48" s="9">
        <v>11.11832083333341</v>
      </c>
      <c r="K48" s="9">
        <f t="shared" ref="K48" si="177">J48/$C48</f>
        <v>1.5094109195402405</v>
      </c>
      <c r="L48" s="9">
        <v>11.11832083333341</v>
      </c>
      <c r="M48" s="9">
        <f t="shared" ref="M48" si="178">L48/$C48</f>
        <v>1.5094109195402405</v>
      </c>
      <c r="N48" s="9">
        <v>10.922000000000089</v>
      </c>
      <c r="O48" s="9">
        <f t="shared" ref="O48" si="179">N48/$C48</f>
        <v>1.4827586206896675</v>
      </c>
    </row>
    <row r="49" spans="1:15" x14ac:dyDescent="0.25">
      <c r="A49" s="3">
        <v>43689</v>
      </c>
      <c r="B49" s="4">
        <v>0</v>
      </c>
      <c r="C49" s="9">
        <v>5.8419999999999996</v>
      </c>
      <c r="D49" s="9">
        <v>13.32124166666642</v>
      </c>
      <c r="E49" s="9">
        <f t="shared" si="127"/>
        <v>2.2802536231883637</v>
      </c>
      <c r="F49" s="9">
        <v>8.865658333333327</v>
      </c>
      <c r="G49" s="9">
        <f t="shared" si="128"/>
        <v>1.5175724637681149</v>
      </c>
      <c r="H49" s="9">
        <v>6.8416688112745518</v>
      </c>
      <c r="I49" s="9">
        <f t="shared" ref="I49" si="180">H49/$C49</f>
        <v>1.1711175644085163</v>
      </c>
      <c r="J49" s="9">
        <v>8.3618916666667165</v>
      </c>
      <c r="K49" s="9">
        <f t="shared" ref="K49" si="181">J49/$C49</f>
        <v>1.4313405797101535</v>
      </c>
      <c r="L49" s="9">
        <v>8.3618916666666596</v>
      </c>
      <c r="M49" s="9">
        <f t="shared" ref="M49" si="182">L49/$C49</f>
        <v>1.4313405797101437</v>
      </c>
      <c r="N49" s="9">
        <v>8.3174416666666495</v>
      </c>
      <c r="O49" s="9">
        <f t="shared" ref="O49" si="183">N49/$C49</f>
        <v>1.4237318840579682</v>
      </c>
    </row>
    <row r="50" spans="1:15" x14ac:dyDescent="0.25">
      <c r="A50" s="3">
        <v>43690</v>
      </c>
      <c r="B50" s="4">
        <v>0</v>
      </c>
      <c r="C50" s="9">
        <v>6.35</v>
      </c>
      <c r="D50" s="9">
        <v>11.186054166666739</v>
      </c>
      <c r="E50" s="9">
        <f t="shared" si="127"/>
        <v>1.7615833333333448</v>
      </c>
      <c r="F50" s="9">
        <v>7.9692499999999153</v>
      </c>
      <c r="G50" s="9">
        <f t="shared" si="128"/>
        <v>1.2549999999999868</v>
      </c>
      <c r="H50" s="9">
        <v>6.7207864583332579</v>
      </c>
      <c r="I50" s="9">
        <f t="shared" ref="I50" si="184">H50/$C50</f>
        <v>1.058391568241458</v>
      </c>
      <c r="J50" s="9">
        <v>7.8263750000000956</v>
      </c>
      <c r="K50" s="9">
        <f t="shared" ref="K50" si="185">J50/$C50</f>
        <v>1.232500000000015</v>
      </c>
      <c r="L50" s="9">
        <v>5.1485270833333363</v>
      </c>
      <c r="M50" s="9">
        <f t="shared" ref="M50" si="186">L50/$C50</f>
        <v>0.81079166666666713</v>
      </c>
      <c r="N50" s="9">
        <v>5.1485270833333363</v>
      </c>
      <c r="O50" s="9">
        <f t="shared" ref="O50" si="187">N50/$C50</f>
        <v>0.81079166666666713</v>
      </c>
    </row>
    <row r="51" spans="1:15" x14ac:dyDescent="0.25">
      <c r="A51" s="3">
        <v>43691</v>
      </c>
      <c r="B51" s="4">
        <v>0</v>
      </c>
      <c r="C51" s="9">
        <v>6.6040000000000001</v>
      </c>
      <c r="D51" s="9">
        <v>11.268604166666821</v>
      </c>
      <c r="E51" s="9">
        <f t="shared" si="127"/>
        <v>1.7063301282051515</v>
      </c>
      <c r="F51" s="9">
        <v>7.9427916666666718</v>
      </c>
      <c r="G51" s="9">
        <f t="shared" si="128"/>
        <v>1.2027243589743597</v>
      </c>
      <c r="H51" s="9">
        <v>6.9201151960784513</v>
      </c>
      <c r="I51" s="9">
        <f t="shared" ref="I51" si="188">H51/$C51</f>
        <v>1.0478672313868036</v>
      </c>
      <c r="J51" s="9">
        <v>7.0408270833333404</v>
      </c>
      <c r="K51" s="9">
        <f t="shared" ref="K51" si="189">J51/$C51</f>
        <v>1.0661458333333345</v>
      </c>
      <c r="L51" s="9">
        <v>7.1926979166667104</v>
      </c>
      <c r="M51" s="9">
        <f t="shared" ref="M51" si="190">L51/$C51</f>
        <v>1.0891426282051349</v>
      </c>
      <c r="N51" s="9">
        <v>7.1926979166667104</v>
      </c>
      <c r="O51" s="9">
        <f t="shared" ref="O51" si="191">N51/$C51</f>
        <v>1.0891426282051349</v>
      </c>
    </row>
    <row r="52" spans="1:15" x14ac:dyDescent="0.25">
      <c r="A52" s="7">
        <v>43692</v>
      </c>
      <c r="B52" s="8">
        <v>1</v>
      </c>
      <c r="C52" s="10">
        <v>6.8579999999999997</v>
      </c>
      <c r="D52" s="10">
        <f t="shared" ref="D52:D53" si="192">$C52</f>
        <v>6.8579999999999997</v>
      </c>
      <c r="E52" s="10">
        <f t="shared" si="127"/>
        <v>1</v>
      </c>
      <c r="F52" s="10">
        <f t="shared" ref="F52:F53" si="193">$C52</f>
        <v>6.8579999999999997</v>
      </c>
      <c r="G52" s="10">
        <f t="shared" si="128"/>
        <v>1</v>
      </c>
      <c r="H52" s="10">
        <f t="shared" ref="H52:H53" si="194">$C52</f>
        <v>6.8579999999999997</v>
      </c>
      <c r="I52" s="10">
        <f t="shared" ref="I52" si="195">H52/$C52</f>
        <v>1</v>
      </c>
      <c r="J52" s="10">
        <f t="shared" ref="J52:J53" si="196">$C52</f>
        <v>6.8579999999999997</v>
      </c>
      <c r="K52" s="10">
        <f t="shared" ref="K52" si="197">J52/$C52</f>
        <v>1</v>
      </c>
      <c r="L52" s="10">
        <f t="shared" ref="L52:L53" si="198">$C52</f>
        <v>6.8579999999999997</v>
      </c>
      <c r="M52" s="10">
        <f t="shared" ref="M52" si="199">L52/$C52</f>
        <v>1</v>
      </c>
      <c r="N52" s="10">
        <f t="shared" ref="N52:N53" si="200">$C52</f>
        <v>6.8579999999999997</v>
      </c>
      <c r="O52" s="10">
        <f t="shared" ref="O52" si="201">N52/$C52</f>
        <v>1</v>
      </c>
    </row>
    <row r="53" spans="1:15" x14ac:dyDescent="0.25">
      <c r="A53" s="7">
        <v>43693</v>
      </c>
      <c r="B53" s="8">
        <v>1</v>
      </c>
      <c r="C53" s="10">
        <v>6.0959999999999992</v>
      </c>
      <c r="D53" s="10">
        <f t="shared" si="192"/>
        <v>6.0959999999999992</v>
      </c>
      <c r="E53" s="10">
        <f t="shared" si="127"/>
        <v>1</v>
      </c>
      <c r="F53" s="10">
        <f t="shared" si="193"/>
        <v>6.0959999999999992</v>
      </c>
      <c r="G53" s="10">
        <f t="shared" si="128"/>
        <v>1</v>
      </c>
      <c r="H53" s="10">
        <f t="shared" si="194"/>
        <v>6.0959999999999992</v>
      </c>
      <c r="I53" s="10">
        <f t="shared" ref="I53" si="202">H53/$C53</f>
        <v>1</v>
      </c>
      <c r="J53" s="10">
        <f t="shared" si="196"/>
        <v>6.0959999999999992</v>
      </c>
      <c r="K53" s="10">
        <f t="shared" ref="K53:K54" si="203">J53/$C53</f>
        <v>1</v>
      </c>
      <c r="L53" s="10">
        <f t="shared" si="198"/>
        <v>6.0959999999999992</v>
      </c>
      <c r="M53" s="10">
        <f t="shared" ref="M53:M54" si="204">L53/$C53</f>
        <v>1</v>
      </c>
      <c r="N53" s="10">
        <f t="shared" si="200"/>
        <v>6.0959999999999992</v>
      </c>
      <c r="O53" s="10">
        <f t="shared" ref="O53:O54" si="205">N53/$C53</f>
        <v>1</v>
      </c>
    </row>
    <row r="54" spans="1:15" x14ac:dyDescent="0.25">
      <c r="A54" s="3">
        <v>43694</v>
      </c>
      <c r="B54" s="4">
        <v>0</v>
      </c>
      <c r="C54" s="9">
        <v>6.6040000000000001</v>
      </c>
      <c r="D54" s="9">
        <v>16.73172083333338</v>
      </c>
      <c r="E54" s="9">
        <f t="shared" si="127"/>
        <v>2.533573717948725</v>
      </c>
      <c r="F54" s="9">
        <v>9.9726750000000095</v>
      </c>
      <c r="G54" s="9">
        <f t="shared" si="128"/>
        <v>1.5100961538461553</v>
      </c>
      <c r="H54" s="9">
        <v>7.8124660539215833</v>
      </c>
      <c r="I54" s="9">
        <f t="shared" ref="I54" si="206">H54/$C54</f>
        <v>1.1829900142219236</v>
      </c>
      <c r="J54" s="15">
        <f>$C54</f>
        <v>6.6040000000000001</v>
      </c>
      <c r="K54" s="15">
        <f t="shared" si="203"/>
        <v>1</v>
      </c>
      <c r="L54" s="15">
        <f>$C54</f>
        <v>6.6040000000000001</v>
      </c>
      <c r="M54" s="15">
        <f t="shared" si="204"/>
        <v>1</v>
      </c>
      <c r="N54" s="15">
        <f>$C54</f>
        <v>6.6040000000000001</v>
      </c>
      <c r="O54" s="15">
        <f t="shared" si="205"/>
        <v>1</v>
      </c>
    </row>
    <row r="55" spans="1:15" x14ac:dyDescent="0.25">
      <c r="A55" s="3">
        <v>43695</v>
      </c>
      <c r="B55" s="4">
        <v>0</v>
      </c>
      <c r="C55" s="9">
        <v>6.6040000000000001</v>
      </c>
      <c r="D55" s="9">
        <v>23.196549999999998</v>
      </c>
      <c r="E55" s="9">
        <f t="shared" si="127"/>
        <v>3.5124999999999997</v>
      </c>
      <c r="F55" s="9">
        <v>14.396508333333349</v>
      </c>
      <c r="G55" s="9">
        <f t="shared" si="128"/>
        <v>2.1799679487179513</v>
      </c>
      <c r="H55" s="9">
        <v>10.74778124999996</v>
      </c>
      <c r="I55" s="9">
        <f t="shared" ref="I55" si="207">H55/$C55</f>
        <v>1.6274653619018715</v>
      </c>
      <c r="J55" s="9">
        <v>11.76919583333336</v>
      </c>
      <c r="K55" s="9">
        <f t="shared" ref="K55" si="208">J55/$C55</f>
        <v>1.7821314102564141</v>
      </c>
      <c r="L55" s="9">
        <v>6.3518520833334344</v>
      </c>
      <c r="M55" s="9">
        <f t="shared" ref="M55" si="209">L55/$C55</f>
        <v>0.96181891025642552</v>
      </c>
      <c r="N55" s="9">
        <v>6.2185020833333837</v>
      </c>
      <c r="O55" s="9">
        <f t="shared" ref="O55" si="210">N55/$C55</f>
        <v>0.94162660256411013</v>
      </c>
    </row>
    <row r="56" spans="1:15" x14ac:dyDescent="0.25">
      <c r="A56" s="3">
        <v>43696</v>
      </c>
      <c r="B56" s="4">
        <v>0</v>
      </c>
      <c r="C56" s="9">
        <v>7.8739999999999997</v>
      </c>
      <c r="D56" s="9">
        <v>13.2630333333334</v>
      </c>
      <c r="E56" s="9">
        <f t="shared" si="127"/>
        <v>1.6844086021505462</v>
      </c>
      <c r="F56" s="9">
        <v>9.1641083333333846</v>
      </c>
      <c r="G56" s="9">
        <f t="shared" si="128"/>
        <v>1.163844086021512</v>
      </c>
      <c r="H56" s="9">
        <v>7.5373705269608378</v>
      </c>
      <c r="I56" s="9">
        <f t="shared" ref="I56" si="211">H56/$C56</f>
        <v>0.95724797141996931</v>
      </c>
      <c r="J56" s="9">
        <v>8.2875437500000597</v>
      </c>
      <c r="K56" s="9">
        <f t="shared" ref="K56" si="212">J56/$C56</f>
        <v>1.0525201612903301</v>
      </c>
      <c r="L56" s="9">
        <v>8.3134729166667043</v>
      </c>
      <c r="M56" s="9">
        <f t="shared" ref="M56" si="213">L56/$C56</f>
        <v>1.0558131720430155</v>
      </c>
      <c r="N56" s="9">
        <v>8.3134729166667043</v>
      </c>
      <c r="O56" s="9">
        <f t="shared" ref="O56" si="214">N56/$C56</f>
        <v>1.0558131720430155</v>
      </c>
    </row>
    <row r="57" spans="1:15" x14ac:dyDescent="0.25">
      <c r="A57" s="3">
        <v>43697</v>
      </c>
      <c r="B57" s="4">
        <v>0</v>
      </c>
      <c r="C57" s="9">
        <v>5.4609999999999994</v>
      </c>
      <c r="D57" s="9">
        <v>10.51983333333305</v>
      </c>
      <c r="E57" s="9">
        <f t="shared" si="127"/>
        <v>1.9263565891472352</v>
      </c>
      <c r="F57" s="9">
        <v>7.4628374999999503</v>
      </c>
      <c r="G57" s="9">
        <f t="shared" si="128"/>
        <v>1.3665697674418515</v>
      </c>
      <c r="H57" s="9">
        <v>6.5183454044117743</v>
      </c>
      <c r="I57" s="9">
        <f t="shared" ref="I57" si="215">H57/$C57</f>
        <v>1.1936175433824894</v>
      </c>
      <c r="J57" s="9">
        <v>7.0162208333334419</v>
      </c>
      <c r="K57" s="9">
        <f t="shared" ref="K57" si="216">J57/$C57</f>
        <v>1.2847868217054463</v>
      </c>
      <c r="L57" s="9">
        <v>7.1495708333334047</v>
      </c>
      <c r="M57" s="9">
        <f t="shared" ref="M57" si="217">L57/$C57</f>
        <v>1.3092054263566024</v>
      </c>
      <c r="N57" s="9">
        <v>7.1495708333334047</v>
      </c>
      <c r="O57" s="9">
        <f t="shared" ref="O57" si="218">N57/$C57</f>
        <v>1.3092054263566024</v>
      </c>
    </row>
    <row r="58" spans="1:15" x14ac:dyDescent="0.25">
      <c r="A58" s="3">
        <v>43698</v>
      </c>
      <c r="B58" s="4">
        <v>0</v>
      </c>
      <c r="C58" s="9">
        <v>3.048</v>
      </c>
      <c r="D58" s="9">
        <v>8.9408000000001948</v>
      </c>
      <c r="E58" s="9">
        <f t="shared" si="127"/>
        <v>2.9333333333333971</v>
      </c>
      <c r="F58" s="9">
        <v>6.8363041666667694</v>
      </c>
      <c r="G58" s="9">
        <f t="shared" si="128"/>
        <v>2.2428819444444783</v>
      </c>
      <c r="H58" s="9">
        <v>6.2016275735294402</v>
      </c>
      <c r="I58" s="9">
        <f t="shared" ref="I58" si="219">H58/$C58</f>
        <v>2.0346547157248818</v>
      </c>
      <c r="J58" s="18">
        <v>7.0162208333334419</v>
      </c>
      <c r="K58" s="18">
        <f t="shared" ref="K58" si="220">J58/$C58</f>
        <v>2.3019097222222578</v>
      </c>
      <c r="L58" s="9">
        <v>0.47466250000007443</v>
      </c>
      <c r="M58" s="9">
        <f t="shared" ref="M58" si="221">L58/$C58</f>
        <v>0.15572916666669109</v>
      </c>
      <c r="N58" s="9">
        <v>0.47466250000007443</v>
      </c>
      <c r="O58" s="9">
        <f t="shared" ref="O58" si="222">N58/$C58</f>
        <v>0.15572916666669109</v>
      </c>
    </row>
    <row r="59" spans="1:15" x14ac:dyDescent="0.25">
      <c r="A59" s="7">
        <v>43699</v>
      </c>
      <c r="B59" s="8">
        <v>1</v>
      </c>
      <c r="C59" s="10">
        <v>5.3339999999999996</v>
      </c>
      <c r="D59" s="10">
        <f t="shared" ref="D59:D60" si="223">$C59</f>
        <v>5.3339999999999996</v>
      </c>
      <c r="E59" s="10">
        <f t="shared" si="127"/>
        <v>1</v>
      </c>
      <c r="F59" s="10">
        <f t="shared" ref="F59:F60" si="224">$C59</f>
        <v>5.3339999999999996</v>
      </c>
      <c r="G59" s="10">
        <f t="shared" si="128"/>
        <v>1</v>
      </c>
      <c r="H59" s="10">
        <f t="shared" ref="H59:H60" si="225">$C59</f>
        <v>5.3339999999999996</v>
      </c>
      <c r="I59" s="10">
        <f t="shared" ref="I59" si="226">H59/$C59</f>
        <v>1</v>
      </c>
      <c r="J59" s="10">
        <f t="shared" ref="J59:J60" si="227">$C59</f>
        <v>5.3339999999999996</v>
      </c>
      <c r="K59" s="10">
        <f t="shared" ref="K59" si="228">J59/$C59</f>
        <v>1</v>
      </c>
      <c r="L59" s="10">
        <f t="shared" ref="L59:L60" si="229">$C59</f>
        <v>5.3339999999999996</v>
      </c>
      <c r="M59" s="10">
        <f t="shared" ref="M59" si="230">L59/$C59</f>
        <v>1</v>
      </c>
      <c r="N59" s="10">
        <f t="shared" ref="N59:N60" si="231">$C59</f>
        <v>5.3339999999999996</v>
      </c>
      <c r="O59" s="10">
        <f t="shared" ref="O59" si="232">N59/$C59</f>
        <v>1</v>
      </c>
    </row>
    <row r="60" spans="1:15" x14ac:dyDescent="0.25">
      <c r="A60" s="7">
        <v>43700</v>
      </c>
      <c r="B60" s="8">
        <v>1</v>
      </c>
      <c r="C60" s="10">
        <v>5.3339999999999996</v>
      </c>
      <c r="D60" s="10">
        <f t="shared" si="223"/>
        <v>5.3339999999999996</v>
      </c>
      <c r="E60" s="10">
        <f t="shared" si="127"/>
        <v>1</v>
      </c>
      <c r="F60" s="10">
        <f t="shared" si="224"/>
        <v>5.3339999999999996</v>
      </c>
      <c r="G60" s="10">
        <f t="shared" si="128"/>
        <v>1</v>
      </c>
      <c r="H60" s="10">
        <f t="shared" si="225"/>
        <v>5.3339999999999996</v>
      </c>
      <c r="I60" s="10">
        <f t="shared" ref="I60" si="233">H60/$C60</f>
        <v>1</v>
      </c>
      <c r="J60" s="10">
        <f t="shared" si="227"/>
        <v>5.3339999999999996</v>
      </c>
      <c r="K60" s="10">
        <f t="shared" ref="K60:K61" si="234">J60/$C60</f>
        <v>1</v>
      </c>
      <c r="L60" s="10">
        <f t="shared" si="229"/>
        <v>5.3339999999999996</v>
      </c>
      <c r="M60" s="10">
        <f t="shared" ref="M60:M61" si="235">L60/$C60</f>
        <v>1</v>
      </c>
      <c r="N60" s="10">
        <f t="shared" si="231"/>
        <v>5.3339999999999996</v>
      </c>
      <c r="O60" s="10">
        <f t="shared" ref="O60:O61" si="236">N60/$C60</f>
        <v>1</v>
      </c>
    </row>
    <row r="61" spans="1:15" x14ac:dyDescent="0.25">
      <c r="A61" s="3">
        <v>43701</v>
      </c>
      <c r="B61" s="4">
        <v>0</v>
      </c>
      <c r="C61" s="9">
        <v>6.6040000000000001</v>
      </c>
      <c r="D61" s="9">
        <v>34.869437499999783</v>
      </c>
      <c r="E61" s="9">
        <f t="shared" si="127"/>
        <v>5.2800480769230438</v>
      </c>
      <c r="F61" s="9">
        <v>19.322520833333321</v>
      </c>
      <c r="G61" s="9">
        <f t="shared" si="128"/>
        <v>2.9258814102564084</v>
      </c>
      <c r="H61" s="9">
        <v>13.39675318627455</v>
      </c>
      <c r="I61" s="9">
        <f t="shared" ref="I61" si="237">H61/$C61</f>
        <v>2.0285816454080177</v>
      </c>
      <c r="J61" s="15">
        <f>$C61</f>
        <v>6.6040000000000001</v>
      </c>
      <c r="K61" s="15">
        <f t="shared" si="234"/>
        <v>1</v>
      </c>
      <c r="L61" s="15">
        <f>$C61</f>
        <v>6.6040000000000001</v>
      </c>
      <c r="M61" s="15">
        <f t="shared" si="235"/>
        <v>1</v>
      </c>
      <c r="N61" s="15">
        <f>$C61</f>
        <v>6.6040000000000001</v>
      </c>
      <c r="O61" s="15">
        <f t="shared" si="236"/>
        <v>1</v>
      </c>
    </row>
    <row r="62" spans="1:15" x14ac:dyDescent="0.25">
      <c r="A62" s="3">
        <v>43702</v>
      </c>
      <c r="B62" s="4">
        <v>0</v>
      </c>
      <c r="C62" s="9">
        <v>5.8419999999999996</v>
      </c>
      <c r="D62" s="9">
        <v>18.801820833333181</v>
      </c>
      <c r="E62" s="9">
        <f t="shared" si="127"/>
        <v>3.2183876811593946</v>
      </c>
      <c r="F62" s="9">
        <v>11.689820833333251</v>
      </c>
      <c r="G62" s="9">
        <f t="shared" si="128"/>
        <v>2.0009963768115799</v>
      </c>
      <c r="H62" s="9">
        <v>8.9095403799019479</v>
      </c>
      <c r="I62" s="9">
        <f t="shared" ref="I62" si="238">H62/$C62</f>
        <v>1.5250839404145753</v>
      </c>
      <c r="J62" s="9">
        <v>10.06924791666674</v>
      </c>
      <c r="K62" s="9">
        <f t="shared" ref="K62" si="239">J62/$C62</f>
        <v>1.7235960144927662</v>
      </c>
      <c r="L62" s="9">
        <v>9.6803104166666945</v>
      </c>
      <c r="M62" s="9">
        <f t="shared" ref="M62" si="240">L62/$C62</f>
        <v>1.6570199275362367</v>
      </c>
      <c r="N62" s="9">
        <v>9.6803104166666945</v>
      </c>
      <c r="O62" s="9">
        <f t="shared" ref="O62" si="241">N62/$C62</f>
        <v>1.6570199275362367</v>
      </c>
    </row>
    <row r="63" spans="1:15" x14ac:dyDescent="0.25">
      <c r="A63" s="3">
        <v>43703</v>
      </c>
      <c r="B63" s="4">
        <v>0</v>
      </c>
      <c r="C63" s="9">
        <v>5.08</v>
      </c>
      <c r="D63" s="9">
        <v>13.337645833333569</v>
      </c>
      <c r="E63" s="9">
        <f t="shared" si="127"/>
        <v>2.6255208333333799</v>
      </c>
      <c r="F63" s="9">
        <v>8.4486750000000335</v>
      </c>
      <c r="G63" s="9">
        <f t="shared" si="128"/>
        <v>1.6631250000000066</v>
      </c>
      <c r="H63" s="9">
        <v>6.5850649509803914</v>
      </c>
      <c r="I63" s="9">
        <f t="shared" ref="I63" si="242">H63/$C63</f>
        <v>1.2962726281457464</v>
      </c>
      <c r="J63" s="9">
        <v>7.1291979166667838</v>
      </c>
      <c r="K63" s="9">
        <f t="shared" ref="K63" si="243">J63/$C63</f>
        <v>1.4033854166666897</v>
      </c>
      <c r="L63" s="9">
        <v>6.7698937499999854</v>
      </c>
      <c r="M63" s="9">
        <f t="shared" ref="M63" si="244">L63/$C63</f>
        <v>1.3326562499999972</v>
      </c>
      <c r="N63" s="9">
        <v>6.7698937499999854</v>
      </c>
      <c r="O63" s="9">
        <f t="shared" ref="O63" si="245">N63/$C63</f>
        <v>1.3326562499999972</v>
      </c>
    </row>
    <row r="64" spans="1:15" x14ac:dyDescent="0.25">
      <c r="A64" s="3">
        <v>43704</v>
      </c>
      <c r="B64" s="4">
        <v>0</v>
      </c>
      <c r="C64" s="9">
        <v>5.5880000000000001</v>
      </c>
      <c r="D64" s="9">
        <v>9.4540916666666135</v>
      </c>
      <c r="E64" s="9">
        <f t="shared" si="127"/>
        <v>1.6918560606060511</v>
      </c>
      <c r="F64" s="9">
        <v>5.8097208333332953</v>
      </c>
      <c r="G64" s="9">
        <f t="shared" si="128"/>
        <v>1.0396780303030235</v>
      </c>
      <c r="H64" s="9">
        <v>4.5907280637254333</v>
      </c>
      <c r="I64" s="9">
        <f t="shared" ref="I64" si="246">H64/$C64</f>
        <v>0.82153329701600453</v>
      </c>
      <c r="J64" s="9">
        <v>6.4666812499999464</v>
      </c>
      <c r="K64" s="9">
        <f t="shared" ref="K64" si="247">J64/$C64</f>
        <v>1.1572443181818086</v>
      </c>
      <c r="L64" s="9">
        <v>4.0023520833333848</v>
      </c>
      <c r="M64" s="9">
        <f t="shared" ref="M64" si="248">L64/$C64</f>
        <v>0.71624053030303947</v>
      </c>
      <c r="N64" s="9">
        <v>4.0023520833333848</v>
      </c>
      <c r="O64" s="9">
        <f t="shared" ref="O64" si="249">N64/$C64</f>
        <v>0.71624053030303947</v>
      </c>
    </row>
    <row r="65" spans="1:15" x14ac:dyDescent="0.25">
      <c r="A65" s="3">
        <v>43705</v>
      </c>
      <c r="B65" s="4">
        <v>0</v>
      </c>
      <c r="C65" s="9">
        <v>5.8419999999999996</v>
      </c>
      <c r="D65" s="9">
        <v>12.36450833333277</v>
      </c>
      <c r="E65" s="9">
        <f t="shared" si="127"/>
        <v>2.1164855072462805</v>
      </c>
      <c r="F65" s="9">
        <v>7.1236416666664777</v>
      </c>
      <c r="G65" s="9">
        <f t="shared" si="128"/>
        <v>1.2193840579709823</v>
      </c>
      <c r="H65" s="9">
        <v>5.2479010416666556</v>
      </c>
      <c r="I65" s="9">
        <f t="shared" ref="I65" si="250">H65/$C65</f>
        <v>0.89830555317813354</v>
      </c>
      <c r="J65" s="9">
        <v>6.7571937500000718</v>
      </c>
      <c r="K65" s="9">
        <f t="shared" ref="K65" si="251">J65/$C65</f>
        <v>1.1566576086956646</v>
      </c>
      <c r="L65" s="9">
        <v>6.7571937500001606</v>
      </c>
      <c r="M65" s="9">
        <f t="shared" ref="M65" si="252">L65/$C65</f>
        <v>1.1566576086956797</v>
      </c>
      <c r="N65" s="9">
        <v>5.8311520833334338</v>
      </c>
      <c r="O65" s="9">
        <f t="shared" ref="O65" si="253">N65/$C65</f>
        <v>0.9981431159420463</v>
      </c>
    </row>
    <row r="66" spans="1:15" x14ac:dyDescent="0.25">
      <c r="A66" s="7">
        <v>43706</v>
      </c>
      <c r="B66" s="8">
        <v>1</v>
      </c>
      <c r="C66" s="10">
        <v>4.5719999999999992</v>
      </c>
      <c r="D66" s="10">
        <f t="shared" ref="D66:D68" si="254">$C66</f>
        <v>4.5719999999999992</v>
      </c>
      <c r="E66" s="10">
        <f t="shared" ref="E66:E97" si="255">D66/$C66</f>
        <v>1</v>
      </c>
      <c r="F66" s="10">
        <f t="shared" ref="F66:F68" si="256">$C66</f>
        <v>4.5719999999999992</v>
      </c>
      <c r="G66" s="10">
        <f t="shared" ref="G66:G97" si="257">F66/$C66</f>
        <v>1</v>
      </c>
      <c r="H66" s="10">
        <f t="shared" ref="H66:H68" si="258">$C66</f>
        <v>4.5719999999999992</v>
      </c>
      <c r="I66" s="10">
        <f t="shared" ref="I66" si="259">H66/$C66</f>
        <v>1</v>
      </c>
      <c r="J66" s="10">
        <f t="shared" ref="J66:J68" si="260">$C66</f>
        <v>4.5719999999999992</v>
      </c>
      <c r="K66" s="10">
        <f t="shared" ref="K66" si="261">J66/$C66</f>
        <v>1</v>
      </c>
      <c r="L66" s="10">
        <f t="shared" ref="L66:L68" si="262">$C66</f>
        <v>4.5719999999999992</v>
      </c>
      <c r="M66" s="10">
        <f t="shared" ref="M66" si="263">L66/$C66</f>
        <v>1</v>
      </c>
      <c r="N66" s="10">
        <f t="shared" ref="N66:N68" si="264">$C66</f>
        <v>4.5719999999999992</v>
      </c>
      <c r="O66" s="10">
        <f t="shared" ref="O66" si="265">N66/$C66</f>
        <v>1</v>
      </c>
    </row>
    <row r="67" spans="1:15" x14ac:dyDescent="0.25">
      <c r="A67" s="7">
        <v>43707</v>
      </c>
      <c r="B67" s="8">
        <v>1</v>
      </c>
      <c r="C67" s="10">
        <v>5.5880000000000001</v>
      </c>
      <c r="D67" s="10">
        <f t="shared" si="254"/>
        <v>5.5880000000000001</v>
      </c>
      <c r="E67" s="10">
        <f t="shared" ref="E67:G73" si="266">D67/$C67</f>
        <v>1</v>
      </c>
      <c r="F67" s="10">
        <f t="shared" si="256"/>
        <v>5.5880000000000001</v>
      </c>
      <c r="G67" s="10">
        <f t="shared" si="266"/>
        <v>1</v>
      </c>
      <c r="H67" s="10">
        <f t="shared" si="258"/>
        <v>5.5880000000000001</v>
      </c>
      <c r="I67" s="10">
        <f t="shared" ref="I67" si="267">H67/$C67</f>
        <v>1</v>
      </c>
      <c r="J67" s="10">
        <f t="shared" si="260"/>
        <v>5.5880000000000001</v>
      </c>
      <c r="K67" s="10">
        <f t="shared" ref="K67" si="268">J67/$C67</f>
        <v>1</v>
      </c>
      <c r="L67" s="10">
        <f t="shared" si="262"/>
        <v>5.5880000000000001</v>
      </c>
      <c r="M67" s="10">
        <f t="shared" ref="M67" si="269">L67/$C67</f>
        <v>1</v>
      </c>
      <c r="N67" s="10">
        <f t="shared" si="264"/>
        <v>5.5880000000000001</v>
      </c>
      <c r="O67" s="10">
        <f t="shared" ref="O67" si="270">N67/$C67</f>
        <v>1</v>
      </c>
    </row>
    <row r="68" spans="1:15" x14ac:dyDescent="0.25">
      <c r="A68" s="7">
        <v>43708</v>
      </c>
      <c r="B68" s="8">
        <v>1</v>
      </c>
      <c r="C68" s="10">
        <v>5.08</v>
      </c>
      <c r="D68" s="10">
        <f t="shared" si="254"/>
        <v>5.08</v>
      </c>
      <c r="E68" s="10">
        <f t="shared" si="266"/>
        <v>1</v>
      </c>
      <c r="F68" s="10">
        <f t="shared" si="256"/>
        <v>5.08</v>
      </c>
      <c r="G68" s="10">
        <f t="shared" si="266"/>
        <v>1</v>
      </c>
      <c r="H68" s="10">
        <f t="shared" si="258"/>
        <v>5.08</v>
      </c>
      <c r="I68" s="10">
        <f t="shared" ref="I68" si="271">H68/$C68</f>
        <v>1</v>
      </c>
      <c r="J68" s="10">
        <f t="shared" si="260"/>
        <v>5.08</v>
      </c>
      <c r="K68" s="10">
        <f t="shared" ref="K68:K69" si="272">J68/$C68</f>
        <v>1</v>
      </c>
      <c r="L68" s="10">
        <f t="shared" si="262"/>
        <v>5.08</v>
      </c>
      <c r="M68" s="10">
        <f t="shared" ref="M68:M69" si="273">L68/$C68</f>
        <v>1</v>
      </c>
      <c r="N68" s="10">
        <f t="shared" si="264"/>
        <v>5.08</v>
      </c>
      <c r="O68" s="10">
        <f t="shared" ref="O68:O69" si="274">N68/$C68</f>
        <v>1</v>
      </c>
    </row>
    <row r="69" spans="1:15" x14ac:dyDescent="0.25">
      <c r="A69" s="3">
        <v>43709</v>
      </c>
      <c r="B69" s="4">
        <v>0</v>
      </c>
      <c r="C69" s="9">
        <v>6.35</v>
      </c>
      <c r="D69" s="9">
        <v>34.698516666666251</v>
      </c>
      <c r="E69" s="9">
        <f t="shared" si="266"/>
        <v>5.4643333333332684</v>
      </c>
      <c r="F69" s="9">
        <v>18.828808333333249</v>
      </c>
      <c r="G69" s="9">
        <f t="shared" si="266"/>
        <v>2.9651666666666534</v>
      </c>
      <c r="H69" s="9">
        <v>13.793822977941179</v>
      </c>
      <c r="I69" s="9">
        <f t="shared" ref="I69" si="275">H69/$C69</f>
        <v>2.172255587077351</v>
      </c>
      <c r="J69" s="15">
        <f>$C69</f>
        <v>6.35</v>
      </c>
      <c r="K69" s="15">
        <f t="shared" si="272"/>
        <v>1</v>
      </c>
      <c r="L69" s="15">
        <f>$C69</f>
        <v>6.35</v>
      </c>
      <c r="M69" s="15">
        <f t="shared" si="273"/>
        <v>1</v>
      </c>
      <c r="N69" s="15">
        <f>$C69</f>
        <v>6.35</v>
      </c>
      <c r="O69" s="15">
        <f t="shared" si="274"/>
        <v>1</v>
      </c>
    </row>
    <row r="70" spans="1:15" x14ac:dyDescent="0.25">
      <c r="A70" s="3">
        <v>43710</v>
      </c>
      <c r="B70" s="4">
        <v>0</v>
      </c>
      <c r="C70" s="9">
        <v>5.5880000000000001</v>
      </c>
      <c r="D70" s="9">
        <v>17.21643749999987</v>
      </c>
      <c r="E70" s="9">
        <f t="shared" si="266"/>
        <v>3.0809659090908856</v>
      </c>
      <c r="F70" s="9">
        <v>10.194395833333241</v>
      </c>
      <c r="G70" s="9">
        <f t="shared" si="266"/>
        <v>1.8243371212121047</v>
      </c>
      <c r="H70" s="9">
        <v>7.8212656862744794</v>
      </c>
      <c r="I70" s="9">
        <f t="shared" ref="I70" si="276">H70/$C70</f>
        <v>1.3996538450741731</v>
      </c>
      <c r="J70" s="9">
        <v>8.3095041666666756</v>
      </c>
      <c r="K70" s="9">
        <f t="shared" ref="K70" si="277">J70/$C70</f>
        <v>1.4870265151515167</v>
      </c>
      <c r="L70" s="9">
        <v>8.3095041666666365</v>
      </c>
      <c r="M70" s="9">
        <f t="shared" ref="M70" si="278">L70/$C70</f>
        <v>1.4870265151515096</v>
      </c>
      <c r="N70" s="9">
        <v>7.8761166666666469</v>
      </c>
      <c r="O70" s="9">
        <f t="shared" ref="O70" si="279">N70/$C70</f>
        <v>1.4094696969696934</v>
      </c>
    </row>
    <row r="71" spans="1:15" x14ac:dyDescent="0.25">
      <c r="A71" s="3">
        <v>43711</v>
      </c>
      <c r="B71" s="4">
        <v>0</v>
      </c>
      <c r="C71" s="9">
        <v>5.08</v>
      </c>
      <c r="D71" s="9">
        <v>9.7059750000000804</v>
      </c>
      <c r="E71" s="9">
        <f t="shared" si="266"/>
        <v>1.9106250000000158</v>
      </c>
      <c r="F71" s="9">
        <v>6.4246124999999754</v>
      </c>
      <c r="G71" s="9">
        <f t="shared" si="266"/>
        <v>1.2646874999999951</v>
      </c>
      <c r="H71" s="9">
        <v>5.5317889705882113</v>
      </c>
      <c r="I71" s="9">
        <f t="shared" ref="I71" si="280">H71/$C71</f>
        <v>1.0889348367299629</v>
      </c>
      <c r="J71" s="18">
        <v>8.3095041666666756</v>
      </c>
      <c r="K71" s="18">
        <f t="shared" ref="K71" si="281">J71/$C71</f>
        <v>1.6357291666666685</v>
      </c>
      <c r="L71" s="18">
        <v>8.3095041666666365</v>
      </c>
      <c r="M71" s="18">
        <f t="shared" ref="M71" si="282">L71/$C71</f>
        <v>1.6357291666666607</v>
      </c>
      <c r="N71" s="18">
        <v>7.8761166666666469</v>
      </c>
      <c r="O71" s="18">
        <f t="shared" ref="O71" si="283">N71/$C71</f>
        <v>1.5504166666666628</v>
      </c>
    </row>
    <row r="72" spans="1:15" x14ac:dyDescent="0.25">
      <c r="A72" s="3">
        <v>43712</v>
      </c>
      <c r="B72" s="4">
        <v>0</v>
      </c>
      <c r="C72" s="9">
        <v>5.3339999999999996</v>
      </c>
      <c r="D72" s="9">
        <v>8.3301416666669184</v>
      </c>
      <c r="E72" s="9">
        <f t="shared" si="266"/>
        <v>1.5617063492063965</v>
      </c>
      <c r="F72" s="9">
        <v>5.3863875000001826</v>
      </c>
      <c r="G72" s="9">
        <f t="shared" si="266"/>
        <v>1.0098214285714628</v>
      </c>
      <c r="H72" s="9">
        <v>4.612027512254997</v>
      </c>
      <c r="I72" s="9">
        <f t="shared" ref="I72" si="284">H72/$C72</f>
        <v>0.86464707766310411</v>
      </c>
      <c r="J72" s="18">
        <v>8.3095041666666756</v>
      </c>
      <c r="K72" s="18">
        <f t="shared" ref="K72" si="285">J72/$C72</f>
        <v>1.5578373015873033</v>
      </c>
      <c r="L72" s="18">
        <v>8.3095041666666365</v>
      </c>
      <c r="M72" s="18">
        <f t="shared" ref="M72" si="286">L72/$C72</f>
        <v>1.5578373015872959</v>
      </c>
      <c r="N72" s="18">
        <v>7.8761166666666469</v>
      </c>
      <c r="O72" s="18">
        <f t="shared" ref="O72" si="287">N72/$C72</f>
        <v>1.4765873015872979</v>
      </c>
    </row>
    <row r="73" spans="1:15" x14ac:dyDescent="0.25">
      <c r="A73" s="3">
        <v>43713</v>
      </c>
      <c r="B73" s="4">
        <v>0</v>
      </c>
      <c r="C73" s="9">
        <v>5.5880000000000001</v>
      </c>
      <c r="D73" s="9">
        <v>2.833395545977055</v>
      </c>
      <c r="E73" s="9">
        <f t="shared" si="266"/>
        <v>0.50705002612330974</v>
      </c>
      <c r="F73" s="9">
        <v>3.0425441091952821</v>
      </c>
      <c r="G73" s="9">
        <f t="shared" si="266"/>
        <v>0.54447818704282069</v>
      </c>
      <c r="H73" s="9">
        <v>2.8034075769099909</v>
      </c>
      <c r="I73" s="9">
        <f t="shared" ref="I73" si="288">H73/$C73</f>
        <v>0.50168353201682014</v>
      </c>
      <c r="J73" s="18">
        <v>8.3095041666666756</v>
      </c>
      <c r="K73" s="18">
        <f t="shared" ref="K73" si="289">J73/$C73</f>
        <v>1.4870265151515167</v>
      </c>
      <c r="L73" s="18">
        <v>8.3095041666666365</v>
      </c>
      <c r="M73" s="18">
        <f t="shared" ref="M73" si="290">L73/$C73</f>
        <v>1.4870265151515096</v>
      </c>
      <c r="N73" s="18">
        <v>7.8761166666666469</v>
      </c>
      <c r="O73" s="18">
        <f t="shared" ref="O73" si="291">N73/$C73</f>
        <v>1.4094696969696934</v>
      </c>
    </row>
  </sheetData>
  <autoFilter ref="A1:R73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graduate</cp:lastModifiedBy>
  <dcterms:created xsi:type="dcterms:W3CDTF">2021-09-29T21:55:42Z</dcterms:created>
  <dcterms:modified xsi:type="dcterms:W3CDTF">2021-09-30T18:13:43Z</dcterms:modified>
</cp:coreProperties>
</file>