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oliver/Desktop/STAT 3799/HSI/tables/"/>
    </mc:Choice>
  </mc:AlternateContent>
  <xr:revisionPtr revIDLastSave="0" documentId="13_ncr:1_{9AF12A84-6203-A241-9C4B-0A7A37698C88}" xr6:coauthVersionLast="47" xr6:coauthVersionMax="47" xr10:uidLastSave="{00000000-0000-0000-0000-000000000000}"/>
  <bookViews>
    <workbookView xWindow="11680" yWindow="500" windowWidth="13920" windowHeight="122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67" i="1" l="1"/>
  <c r="X63" i="1"/>
  <c r="AD60" i="1"/>
  <c r="AD18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1" i="1"/>
  <c r="AD62" i="1"/>
  <c r="AD63" i="1"/>
  <c r="AD4" i="1"/>
  <c r="AC5" i="1"/>
  <c r="AC6" i="1"/>
  <c r="AC7" i="1"/>
  <c r="T7" i="1" s="1"/>
  <c r="AC8" i="1"/>
  <c r="F8" i="1" s="1"/>
  <c r="AC9" i="1"/>
  <c r="J9" i="1" s="1"/>
  <c r="AC10" i="1"/>
  <c r="AB10" i="1" s="1"/>
  <c r="AC11" i="1"/>
  <c r="J11" i="1" s="1"/>
  <c r="AC12" i="1"/>
  <c r="O12" i="1" s="1"/>
  <c r="AC13" i="1"/>
  <c r="AC14" i="1"/>
  <c r="AC15" i="1"/>
  <c r="T15" i="1" s="1"/>
  <c r="AC16" i="1"/>
  <c r="T16" i="1" s="1"/>
  <c r="AC17" i="1"/>
  <c r="J17" i="1" s="1"/>
  <c r="AC18" i="1"/>
  <c r="AB18" i="1" s="1"/>
  <c r="AC19" i="1"/>
  <c r="X19" i="1" s="1"/>
  <c r="AC20" i="1"/>
  <c r="O20" i="1" s="1"/>
  <c r="AC21" i="1"/>
  <c r="AC22" i="1"/>
  <c r="AC23" i="1"/>
  <c r="T23" i="1" s="1"/>
  <c r="AC24" i="1"/>
  <c r="T24" i="1" s="1"/>
  <c r="AC25" i="1"/>
  <c r="J25" i="1" s="1"/>
  <c r="AC26" i="1"/>
  <c r="AB26" i="1" s="1"/>
  <c r="AC27" i="1"/>
  <c r="J27" i="1" s="1"/>
  <c r="AC28" i="1"/>
  <c r="O28" i="1" s="1"/>
  <c r="AC29" i="1"/>
  <c r="AC30" i="1"/>
  <c r="AC31" i="1"/>
  <c r="T31" i="1" s="1"/>
  <c r="AC32" i="1"/>
  <c r="F32" i="1" s="1"/>
  <c r="AC33" i="1"/>
  <c r="J33" i="1" s="1"/>
  <c r="AC34" i="1"/>
  <c r="AB34" i="1" s="1"/>
  <c r="AC35" i="1"/>
  <c r="T35" i="1" s="1"/>
  <c r="AC36" i="1"/>
  <c r="O36" i="1" s="1"/>
  <c r="AC37" i="1"/>
  <c r="AC38" i="1"/>
  <c r="AC39" i="1"/>
  <c r="T39" i="1" s="1"/>
  <c r="AC40" i="1"/>
  <c r="T40" i="1" s="1"/>
  <c r="AC41" i="1"/>
  <c r="J41" i="1" s="1"/>
  <c r="AC42" i="1"/>
  <c r="AB42" i="1" s="1"/>
  <c r="AC43" i="1"/>
  <c r="X43" i="1" s="1"/>
  <c r="AC44" i="1"/>
  <c r="O44" i="1" s="1"/>
  <c r="AC45" i="1"/>
  <c r="AC46" i="1"/>
  <c r="AC47" i="1"/>
  <c r="T47" i="1" s="1"/>
  <c r="AC48" i="1"/>
  <c r="T48" i="1" s="1"/>
  <c r="AC49" i="1"/>
  <c r="J49" i="1" s="1"/>
  <c r="AC50" i="1"/>
  <c r="AB50" i="1" s="1"/>
  <c r="AC51" i="1"/>
  <c r="J51" i="1" s="1"/>
  <c r="AC52" i="1"/>
  <c r="O52" i="1" s="1"/>
  <c r="AC53" i="1"/>
  <c r="AC54" i="1"/>
  <c r="AC55" i="1"/>
  <c r="T55" i="1" s="1"/>
  <c r="AC56" i="1"/>
  <c r="F56" i="1" s="1"/>
  <c r="AC57" i="1"/>
  <c r="J57" i="1" s="1"/>
  <c r="AC58" i="1"/>
  <c r="AB58" i="1" s="1"/>
  <c r="AC59" i="1"/>
  <c r="AB59" i="1" s="1"/>
  <c r="AC60" i="1"/>
  <c r="O60" i="1" s="1"/>
  <c r="AC61" i="1"/>
  <c r="AC62" i="1"/>
  <c r="X62" i="1" s="1"/>
  <c r="AC63" i="1"/>
  <c r="T63" i="1" s="1"/>
  <c r="AC4" i="1"/>
  <c r="X5" i="1"/>
  <c r="X6" i="1"/>
  <c r="X13" i="1"/>
  <c r="X14" i="1"/>
  <c r="X21" i="1"/>
  <c r="X22" i="1"/>
  <c r="X29" i="1"/>
  <c r="X30" i="1"/>
  <c r="X37" i="1"/>
  <c r="X38" i="1"/>
  <c r="X45" i="1"/>
  <c r="X46" i="1"/>
  <c r="X53" i="1"/>
  <c r="X54" i="1"/>
  <c r="X61" i="1"/>
  <c r="X4" i="1"/>
  <c r="AB5" i="1"/>
  <c r="AB6" i="1"/>
  <c r="AB7" i="1"/>
  <c r="AB8" i="1"/>
  <c r="AB9" i="1"/>
  <c r="AB13" i="1"/>
  <c r="AB14" i="1"/>
  <c r="AB15" i="1"/>
  <c r="AB16" i="1"/>
  <c r="AB17" i="1"/>
  <c r="AB21" i="1"/>
  <c r="AB22" i="1"/>
  <c r="AB23" i="1"/>
  <c r="AB24" i="1"/>
  <c r="AB25" i="1"/>
  <c r="AB29" i="1"/>
  <c r="AB30" i="1"/>
  <c r="AB31" i="1"/>
  <c r="AB32" i="1"/>
  <c r="AB33" i="1"/>
  <c r="AB37" i="1"/>
  <c r="AB38" i="1"/>
  <c r="AB39" i="1"/>
  <c r="AB40" i="1"/>
  <c r="AB41" i="1"/>
  <c r="AB45" i="1"/>
  <c r="AB46" i="1"/>
  <c r="AB47" i="1"/>
  <c r="AB48" i="1"/>
  <c r="AB49" i="1"/>
  <c r="AB53" i="1"/>
  <c r="AB54" i="1"/>
  <c r="AB55" i="1"/>
  <c r="AB56" i="1"/>
  <c r="AB57" i="1"/>
  <c r="AB61" i="1"/>
  <c r="AB62" i="1"/>
  <c r="AB63" i="1"/>
  <c r="T5" i="1"/>
  <c r="T6" i="1"/>
  <c r="T13" i="1"/>
  <c r="T14" i="1"/>
  <c r="T21" i="1"/>
  <c r="T22" i="1"/>
  <c r="T29" i="1"/>
  <c r="T30" i="1"/>
  <c r="T37" i="1"/>
  <c r="T38" i="1"/>
  <c r="T45" i="1"/>
  <c r="T46" i="1"/>
  <c r="T53" i="1"/>
  <c r="T54" i="1"/>
  <c r="T61" i="1"/>
  <c r="T62" i="1"/>
  <c r="O5" i="1"/>
  <c r="O6" i="1"/>
  <c r="O7" i="1"/>
  <c r="O8" i="1"/>
  <c r="O9" i="1"/>
  <c r="O10" i="1"/>
  <c r="O11" i="1"/>
  <c r="O13" i="1"/>
  <c r="O14" i="1"/>
  <c r="O15" i="1"/>
  <c r="O16" i="1"/>
  <c r="O17" i="1"/>
  <c r="O18" i="1"/>
  <c r="O19" i="1"/>
  <c r="O21" i="1"/>
  <c r="O22" i="1"/>
  <c r="O23" i="1"/>
  <c r="O24" i="1"/>
  <c r="O25" i="1"/>
  <c r="O26" i="1"/>
  <c r="O27" i="1"/>
  <c r="O29" i="1"/>
  <c r="O30" i="1"/>
  <c r="O31" i="1"/>
  <c r="O32" i="1"/>
  <c r="O33" i="1"/>
  <c r="O34" i="1"/>
  <c r="O35" i="1"/>
  <c r="O37" i="1"/>
  <c r="O38" i="1"/>
  <c r="O39" i="1"/>
  <c r="O40" i="1"/>
  <c r="O41" i="1"/>
  <c r="O42" i="1"/>
  <c r="O43" i="1"/>
  <c r="O45" i="1"/>
  <c r="O46" i="1"/>
  <c r="O47" i="1"/>
  <c r="O48" i="1"/>
  <c r="O49" i="1"/>
  <c r="O50" i="1"/>
  <c r="O51" i="1"/>
  <c r="O53" i="1"/>
  <c r="O54" i="1"/>
  <c r="O55" i="1"/>
  <c r="O56" i="1"/>
  <c r="O57" i="1"/>
  <c r="O58" i="1"/>
  <c r="O59" i="1"/>
  <c r="O61" i="1"/>
  <c r="O62" i="1"/>
  <c r="O63" i="1"/>
  <c r="J5" i="1"/>
  <c r="J6" i="1"/>
  <c r="J7" i="1"/>
  <c r="J8" i="1"/>
  <c r="J13" i="1"/>
  <c r="J14" i="1"/>
  <c r="J15" i="1"/>
  <c r="J16" i="1"/>
  <c r="J21" i="1"/>
  <c r="J22" i="1"/>
  <c r="J23" i="1"/>
  <c r="J24" i="1"/>
  <c r="J29" i="1"/>
  <c r="J30" i="1"/>
  <c r="J31" i="1"/>
  <c r="J32" i="1"/>
  <c r="J37" i="1"/>
  <c r="J38" i="1"/>
  <c r="J39" i="1"/>
  <c r="J40" i="1"/>
  <c r="J45" i="1"/>
  <c r="J46" i="1"/>
  <c r="J47" i="1"/>
  <c r="J48" i="1"/>
  <c r="J53" i="1"/>
  <c r="J54" i="1"/>
  <c r="J55" i="1"/>
  <c r="J56" i="1"/>
  <c r="J61" i="1"/>
  <c r="J62" i="1"/>
  <c r="J63" i="1"/>
  <c r="F5" i="1"/>
  <c r="F6" i="1"/>
  <c r="F7" i="1"/>
  <c r="F13" i="1"/>
  <c r="F14" i="1"/>
  <c r="F15" i="1"/>
  <c r="F21" i="1"/>
  <c r="F22" i="1"/>
  <c r="F23" i="1"/>
  <c r="F29" i="1"/>
  <c r="F30" i="1"/>
  <c r="F31" i="1"/>
  <c r="F37" i="1"/>
  <c r="F38" i="1"/>
  <c r="F39" i="1"/>
  <c r="F45" i="1"/>
  <c r="F46" i="1"/>
  <c r="F47" i="1"/>
  <c r="F53" i="1"/>
  <c r="F54" i="1"/>
  <c r="F55" i="1"/>
  <c r="F61" i="1"/>
  <c r="F62" i="1"/>
  <c r="F63" i="1"/>
  <c r="AB4" i="1"/>
  <c r="T4" i="1"/>
  <c r="O4" i="1"/>
  <c r="J4" i="1"/>
  <c r="F4" i="1"/>
  <c r="L2" i="1" a="1"/>
  <c r="G2" i="1" a="1"/>
  <c r="C2" i="1" a="1"/>
  <c r="F60" i="1" l="1"/>
  <c r="F44" i="1"/>
  <c r="F20" i="1"/>
  <c r="X52" i="1"/>
  <c r="X28" i="1"/>
  <c r="F59" i="1"/>
  <c r="F35" i="1"/>
  <c r="F11" i="1"/>
  <c r="T52" i="1"/>
  <c r="T28" i="1"/>
  <c r="X51" i="1"/>
  <c r="X27" i="1"/>
  <c r="F58" i="1"/>
  <c r="F26" i="1"/>
  <c r="T59" i="1"/>
  <c r="T27" i="1"/>
  <c r="X50" i="1"/>
  <c r="X34" i="1"/>
  <c r="X10" i="1"/>
  <c r="F49" i="1"/>
  <c r="F9" i="1"/>
  <c r="J36" i="1"/>
  <c r="T50" i="1"/>
  <c r="T26" i="1"/>
  <c r="X41" i="1"/>
  <c r="X17" i="1"/>
  <c r="F40" i="1"/>
  <c r="F24" i="1"/>
  <c r="J59" i="1"/>
  <c r="J43" i="1"/>
  <c r="J35" i="1"/>
  <c r="J19" i="1"/>
  <c r="T57" i="1"/>
  <c r="T49" i="1"/>
  <c r="T41" i="1"/>
  <c r="T33" i="1"/>
  <c r="T25" i="1"/>
  <c r="T9" i="1"/>
  <c r="AB60" i="1"/>
  <c r="AB52" i="1"/>
  <c r="AB44" i="1"/>
  <c r="AB36" i="1"/>
  <c r="AB28" i="1"/>
  <c r="AB20" i="1"/>
  <c r="AB12" i="1"/>
  <c r="X56" i="1"/>
  <c r="X48" i="1"/>
  <c r="X40" i="1"/>
  <c r="X32" i="1"/>
  <c r="X24" i="1"/>
  <c r="X16" i="1"/>
  <c r="X8" i="1"/>
  <c r="F52" i="1"/>
  <c r="F28" i="1"/>
  <c r="X44" i="1"/>
  <c r="X20" i="1"/>
  <c r="F51" i="1"/>
  <c r="F27" i="1"/>
  <c r="T44" i="1"/>
  <c r="T36" i="1"/>
  <c r="T12" i="1"/>
  <c r="X59" i="1"/>
  <c r="X35" i="1"/>
  <c r="X11" i="1"/>
  <c r="F50" i="1"/>
  <c r="F34" i="1"/>
  <c r="F10" i="1"/>
  <c r="T51" i="1"/>
  <c r="T43" i="1"/>
  <c r="T19" i="1"/>
  <c r="X42" i="1"/>
  <c r="X18" i="1"/>
  <c r="F41" i="1"/>
  <c r="F25" i="1"/>
  <c r="F17" i="1"/>
  <c r="J52" i="1"/>
  <c r="J28" i="1"/>
  <c r="J12" i="1"/>
  <c r="T58" i="1"/>
  <c r="T34" i="1"/>
  <c r="T10" i="1"/>
  <c r="X57" i="1"/>
  <c r="X25" i="1"/>
  <c r="F48" i="1"/>
  <c r="F16" i="1"/>
  <c r="J58" i="1"/>
  <c r="J50" i="1"/>
  <c r="J42" i="1"/>
  <c r="J34" i="1"/>
  <c r="J26" i="1"/>
  <c r="J18" i="1"/>
  <c r="J10" i="1"/>
  <c r="T56" i="1"/>
  <c r="T32" i="1"/>
  <c r="T8" i="1"/>
  <c r="AB51" i="1"/>
  <c r="AB43" i="1"/>
  <c r="AB35" i="1"/>
  <c r="AB27" i="1"/>
  <c r="AB19" i="1"/>
  <c r="AB11" i="1"/>
  <c r="X55" i="1"/>
  <c r="X47" i="1"/>
  <c r="X39" i="1"/>
  <c r="X31" i="1"/>
  <c r="X23" i="1"/>
  <c r="X15" i="1"/>
  <c r="X7" i="1"/>
  <c r="F36" i="1"/>
  <c r="F12" i="1"/>
  <c r="X60" i="1"/>
  <c r="X36" i="1"/>
  <c r="X12" i="1"/>
  <c r="F43" i="1"/>
  <c r="F19" i="1"/>
  <c r="T60" i="1"/>
  <c r="T20" i="1"/>
  <c r="F42" i="1"/>
  <c r="F18" i="1"/>
  <c r="T11" i="1"/>
  <c r="X58" i="1"/>
  <c r="X26" i="1"/>
  <c r="F57" i="1"/>
  <c r="F33" i="1"/>
  <c r="J60" i="1"/>
  <c r="J44" i="1"/>
  <c r="J20" i="1"/>
  <c r="T42" i="1"/>
  <c r="T18" i="1"/>
  <c r="X49" i="1"/>
  <c r="X33" i="1"/>
  <c r="X9" i="1"/>
  <c r="T17" i="1"/>
  <c r="L2" i="1"/>
  <c r="G2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<sst xmlns="http://schemas.openxmlformats.org/spreadsheetml/2006/main" count="36" uniqueCount="21">
  <si>
    <t>Orient Press</t>
  </si>
  <si>
    <t>Date</t>
  </si>
  <si>
    <t>PX_LAST</t>
  </si>
  <si>
    <t>CUR_MKT_CAP</t>
  </si>
  <si>
    <t xml:space="preserve">Johnson Electric </t>
  </si>
  <si>
    <t>removing date</t>
  </si>
  <si>
    <t>announce date</t>
  </si>
  <si>
    <t>Yue Yuen Ind</t>
  </si>
  <si>
    <t>179 HK</t>
  </si>
  <si>
    <t>18 HK</t>
  </si>
  <si>
    <t>551 HK</t>
  </si>
  <si>
    <t>China ShengHua</t>
  </si>
  <si>
    <t>Sino Land</t>
  </si>
  <si>
    <t>83 HK</t>
  </si>
  <si>
    <t>WANTWANT China</t>
  </si>
  <si>
    <t>151 HK</t>
  </si>
  <si>
    <t>1088 HK</t>
  </si>
  <si>
    <t>annouce date</t>
  </si>
  <si>
    <t>Total Cap</t>
    <phoneticPr fontId="2" type="noConversion"/>
  </si>
  <si>
    <t>Index</t>
    <phoneticPr fontId="2" type="noConversion"/>
  </si>
  <si>
    <t>Days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</si>
</sst>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/m/yyyy"/>
  </numFmts>
  <fonts count="5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76" fontId="1" fillId="0" borderId="0" xfId="0" applyNumberFormat="1" applyFont="1"/>
    <xf numFmtId="0" fontId="1" fillId="0" borderId="0" xfId="0" applyFont="1"/>
    <xf numFmtId="176" fontId="0" fillId="0" borderId="1" xfId="0" applyNumberFormat="1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176" fontId="1" fillId="2" borderId="0" xfId="0" applyNumberFormat="1" applyFont="1" applyFill="1"/>
    <xf numFmtId="0" fontId="0" fillId="2" borderId="1" xfId="0" applyFill="1" applyBorder="1"/>
    <xf numFmtId="0" fontId="0" fillId="2" borderId="0" xfId="0" applyFill="1"/>
    <xf numFmtId="14" fontId="1" fillId="0" borderId="0" xfId="0" applyNumberFormat="1" applyFont="1"/>
    <xf numFmtId="14" fontId="1" fillId="2" borderId="0" xfId="0" applyNumberFormat="1" applyFont="1" applyFill="1"/>
    <xf numFmtId="0" fontId="0" fillId="0" borderId="2" xfId="0" applyBorder="1"/>
    <xf numFmtId="0" fontId="3" fillId="0" borderId="0" xfId="0" applyFont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3"/>
  <sheetViews>
    <sheetView tabSelected="1" topLeftCell="H1" zoomScale="61" workbookViewId="0">
      <selection activeCell="N32" sqref="N32"/>
    </sheetView>
  </sheetViews>
  <sheetFormatPr baseColWidth="10" defaultColWidth="8.83203125" defaultRowHeight="15"/>
  <cols>
    <col min="1" max="1" width="8.83203125" style="13"/>
    <col min="2" max="2" width="11.6640625" style="2" bestFit="1" customWidth="1"/>
    <col min="3" max="3" width="9.1640625" style="4" bestFit="1" customWidth="1"/>
    <col min="4" max="4" width="9.1640625" bestFit="1" customWidth="1"/>
    <col min="7" max="7" width="14" customWidth="1"/>
    <col min="8" max="8" width="8.83203125" bestFit="1" customWidth="1"/>
    <col min="9" max="9" width="14.1640625" bestFit="1" customWidth="1"/>
    <col min="10" max="10" width="14.1640625" customWidth="1"/>
    <col min="11" max="11" width="11.6640625" style="2" bestFit="1" customWidth="1"/>
    <col min="12" max="13" width="9.1640625" bestFit="1" customWidth="1"/>
    <col min="14" max="14" width="14.33203125" bestFit="1" customWidth="1"/>
    <col min="15" max="15" width="14.33203125" customWidth="1"/>
    <col min="16" max="16" width="12.1640625" style="2" bestFit="1" customWidth="1"/>
    <col min="17" max="18" width="9.1640625" bestFit="1" customWidth="1"/>
    <col min="21" max="22" width="9.1640625" bestFit="1" customWidth="1"/>
    <col min="25" max="25" width="9.6640625" customWidth="1"/>
    <col min="26" max="26" width="12.33203125" bestFit="1" customWidth="1"/>
    <col min="27" max="27" width="15" bestFit="1" customWidth="1"/>
    <col min="28" max="28" width="14" hidden="1" customWidth="1"/>
    <col min="30" max="30" width="8.83203125" style="13"/>
  </cols>
  <sheetData>
    <row r="1" spans="1:30">
      <c r="A1" s="13" t="s">
        <v>20</v>
      </c>
      <c r="C1" s="3" t="s">
        <v>0</v>
      </c>
      <c r="E1" t="s">
        <v>9</v>
      </c>
      <c r="G1" t="s">
        <v>4</v>
      </c>
      <c r="I1" t="s">
        <v>8</v>
      </c>
      <c r="L1" t="s">
        <v>7</v>
      </c>
      <c r="N1" t="s">
        <v>10</v>
      </c>
      <c r="Q1" t="s">
        <v>12</v>
      </c>
      <c r="R1" t="s">
        <v>13</v>
      </c>
      <c r="U1" t="s">
        <v>14</v>
      </c>
      <c r="W1" t="s">
        <v>15</v>
      </c>
      <c r="Y1" t="s">
        <v>11</v>
      </c>
      <c r="Z1" t="s">
        <v>16</v>
      </c>
      <c r="AC1" t="s">
        <v>18</v>
      </c>
      <c r="AD1" s="13" t="s">
        <v>19</v>
      </c>
    </row>
    <row r="2" spans="1:30">
      <c r="C2" s="3" t="e" cm="1">
        <f t="array" aca="1" ref="C2" ca="1">_xll.BDH("18 HK","PX_Last","1997-05-16","1997-09-30")</f>
        <v>#NAME?</v>
      </c>
      <c r="G2" t="e" cm="1">
        <f t="array" aca="1" ref="G2" ca="1">_xll.BDH("179 HK","PX_Last","1997-05-16","1997-09-30")</f>
        <v>#NAME?</v>
      </c>
      <c r="L2" t="e" cm="1">
        <f t="array" aca="1" ref="L2" ca="1">_xll.BDH("8071 HK","PX_LAST","1997-05-16","1997-09-30")</f>
        <v>#NAME?</v>
      </c>
    </row>
    <row r="3" spans="1:30" s="5" customFormat="1">
      <c r="A3" s="14"/>
      <c r="B3" s="5" t="s">
        <v>1</v>
      </c>
      <c r="C3" s="6" t="s">
        <v>2</v>
      </c>
      <c r="D3" s="5" t="s">
        <v>3</v>
      </c>
      <c r="G3" s="5" t="s">
        <v>2</v>
      </c>
      <c r="H3" s="5" t="s">
        <v>3</v>
      </c>
      <c r="K3" s="5" t="s">
        <v>1</v>
      </c>
      <c r="L3" s="12" t="s">
        <v>2</v>
      </c>
      <c r="M3" s="12" t="s">
        <v>3</v>
      </c>
      <c r="P3" s="5" t="s">
        <v>1</v>
      </c>
      <c r="Q3" s="12" t="s">
        <v>2</v>
      </c>
      <c r="R3" s="12" t="s">
        <v>3</v>
      </c>
      <c r="U3" s="12" t="s">
        <v>2</v>
      </c>
      <c r="V3" s="12" t="s">
        <v>3</v>
      </c>
      <c r="Y3" s="12" t="s">
        <v>2</v>
      </c>
      <c r="Z3" s="12" t="s">
        <v>3</v>
      </c>
      <c r="AD3" s="14"/>
    </row>
    <row r="4" spans="1:30">
      <c r="A4" s="13">
        <v>20</v>
      </c>
      <c r="B4" s="1">
        <v>35670</v>
      </c>
      <c r="C4" s="4">
        <v>2.3330000000000002</v>
      </c>
      <c r="D4">
        <v>4068.9349000000002</v>
      </c>
      <c r="F4">
        <f>D4/AC4</f>
        <v>2.2917774056460248E-2</v>
      </c>
      <c r="G4">
        <v>10</v>
      </c>
      <c r="H4">
        <v>9184.4640999999992</v>
      </c>
      <c r="J4">
        <f>H4/AC4</f>
        <v>5.1730361445072634E-2</v>
      </c>
      <c r="K4" s="10">
        <v>39638</v>
      </c>
      <c r="L4">
        <v>18.96</v>
      </c>
      <c r="M4">
        <v>31542.4064</v>
      </c>
      <c r="O4">
        <f>M4/AC4</f>
        <v>0.17765871434125075</v>
      </c>
      <c r="P4" s="10">
        <v>44111</v>
      </c>
      <c r="Q4">
        <v>9.66</v>
      </c>
      <c r="R4">
        <v>68056.2353</v>
      </c>
      <c r="T4">
        <f>R4/AC4</f>
        <v>0.3833183528541324</v>
      </c>
      <c r="U4">
        <v>5.27</v>
      </c>
      <c r="V4">
        <v>64692.902800000003</v>
      </c>
      <c r="X4">
        <f>V4/AC4</f>
        <v>0.36437479730308403</v>
      </c>
      <c r="Y4">
        <v>13.76</v>
      </c>
      <c r="Z4">
        <v>356727.28600000002</v>
      </c>
      <c r="AB4">
        <f>Z4/AC4</f>
        <v>2.0092224479487926</v>
      </c>
      <c r="AC4">
        <f>SUM(D4,H4,M4,R4,V4)</f>
        <v>177544.94349999999</v>
      </c>
      <c r="AD4" s="13">
        <f>C4*F4+G4*J4+L4*O4+Q4*T4+U4*X4</f>
        <v>9.562290475592734</v>
      </c>
    </row>
    <row r="5" spans="1:30">
      <c r="A5" s="13">
        <v>19</v>
      </c>
      <c r="B5" s="1">
        <v>35669</v>
      </c>
      <c r="C5" s="4">
        <v>2.3540000000000001</v>
      </c>
      <c r="D5">
        <v>4105.2646999999997</v>
      </c>
      <c r="F5">
        <f t="shared" ref="F5:F63" si="0">D5/AC5</f>
        <v>2.316785222965426E-2</v>
      </c>
      <c r="G5">
        <v>10.5</v>
      </c>
      <c r="H5">
        <v>9643.6872999999996</v>
      </c>
      <c r="J5">
        <f t="shared" ref="J5:J63" si="1">H5/AC5</f>
        <v>5.4423658068965319E-2</v>
      </c>
      <c r="K5" s="10">
        <v>39637</v>
      </c>
      <c r="L5">
        <v>18.54</v>
      </c>
      <c r="M5">
        <v>30843.682199999999</v>
      </c>
      <c r="O5">
        <f t="shared" ref="O5:O63" si="2">M5/AC5</f>
        <v>0.17406474944916889</v>
      </c>
      <c r="P5" s="10">
        <v>44110</v>
      </c>
      <c r="Q5">
        <v>9.5</v>
      </c>
      <c r="R5">
        <v>66929.009900000005</v>
      </c>
      <c r="T5">
        <f t="shared" ref="T5:T63" si="3">R5/AC5</f>
        <v>0.37771045829036731</v>
      </c>
      <c r="U5">
        <v>5.35</v>
      </c>
      <c r="V5">
        <v>65674.958299999998</v>
      </c>
      <c r="X5">
        <f t="shared" ref="X5:X62" si="4">V5/AC5</f>
        <v>0.3706332819618442</v>
      </c>
      <c r="Y5">
        <v>13.74</v>
      </c>
      <c r="Z5">
        <v>356659.31430000003</v>
      </c>
      <c r="AB5">
        <f t="shared" ref="AB5:AB63" si="5">Z5/AC5</f>
        <v>2.0127886735372305</v>
      </c>
      <c r="AC5">
        <f t="shared" ref="AC5:AC63" si="6">SUM(D5,H5,M5,R5,V5)</f>
        <v>177196.6024</v>
      </c>
      <c r="AD5" s="13">
        <f t="shared" ref="AD5:AD63" si="7">C5*F5+G5*J5+L5*O5+Q5*T5+U5*X5</f>
        <v>9.424283400914689</v>
      </c>
    </row>
    <row r="6" spans="1:30">
      <c r="A6" s="13">
        <v>18</v>
      </c>
      <c r="B6" s="1">
        <v>35668</v>
      </c>
      <c r="C6" s="4">
        <v>2.3330000000000002</v>
      </c>
      <c r="D6">
        <v>4068.9349000000002</v>
      </c>
      <c r="F6">
        <f t="shared" si="0"/>
        <v>2.2857229793527188E-2</v>
      </c>
      <c r="G6">
        <v>10.85</v>
      </c>
      <c r="H6">
        <v>9965.1435999999994</v>
      </c>
      <c r="J6">
        <f t="shared" si="1"/>
        <v>5.5979164766361035E-2</v>
      </c>
      <c r="K6" s="10">
        <v>39636</v>
      </c>
      <c r="L6">
        <v>19.22</v>
      </c>
      <c r="M6">
        <v>31974.9499</v>
      </c>
      <c r="O6">
        <f t="shared" si="2"/>
        <v>0.17961918670677657</v>
      </c>
      <c r="P6" s="10">
        <v>44109</v>
      </c>
      <c r="Q6">
        <v>9.4499999999999993</v>
      </c>
      <c r="R6">
        <v>66576.751999999993</v>
      </c>
      <c r="T6">
        <f t="shared" si="3"/>
        <v>0.373994707895344</v>
      </c>
      <c r="U6">
        <v>5.33</v>
      </c>
      <c r="V6">
        <v>65429.4444</v>
      </c>
      <c r="X6">
        <f t="shared" si="4"/>
        <v>0.36754971083799121</v>
      </c>
      <c r="Y6">
        <v>13.7</v>
      </c>
      <c r="Z6">
        <v>356523.37099999998</v>
      </c>
      <c r="AB6">
        <f t="shared" si="5"/>
        <v>2.0027689845099137</v>
      </c>
      <c r="AC6">
        <f t="shared" si="6"/>
        <v>178015.2248</v>
      </c>
      <c r="AD6" s="13">
        <f t="shared" si="7"/>
        <v>9.6062705717050552</v>
      </c>
    </row>
    <row r="7" spans="1:30">
      <c r="A7" s="13">
        <v>17</v>
      </c>
      <c r="B7" s="1">
        <v>35667</v>
      </c>
      <c r="C7" s="4">
        <v>2.3130000000000002</v>
      </c>
      <c r="D7">
        <v>4032.6051000000002</v>
      </c>
      <c r="F7">
        <f t="shared" si="0"/>
        <v>2.3122793896393809E-2</v>
      </c>
      <c r="G7">
        <v>11.1</v>
      </c>
      <c r="H7">
        <v>10194.7552</v>
      </c>
      <c r="J7">
        <f t="shared" si="1"/>
        <v>5.845631235098845E-2</v>
      </c>
      <c r="K7" s="10">
        <v>39633</v>
      </c>
      <c r="L7">
        <v>18.34</v>
      </c>
      <c r="M7">
        <v>30510.956399999999</v>
      </c>
      <c r="O7">
        <f t="shared" si="2"/>
        <v>0.17494858507694133</v>
      </c>
      <c r="P7" s="10">
        <v>44104</v>
      </c>
      <c r="Q7">
        <v>9</v>
      </c>
      <c r="R7">
        <v>63406.430399999997</v>
      </c>
      <c r="T7">
        <f t="shared" si="3"/>
        <v>0.36356989724712657</v>
      </c>
      <c r="U7">
        <v>5.38</v>
      </c>
      <c r="V7">
        <v>66254.813699999999</v>
      </c>
      <c r="X7">
        <f t="shared" si="4"/>
        <v>0.37990241142854991</v>
      </c>
      <c r="Y7">
        <v>13.9</v>
      </c>
      <c r="Z7">
        <v>357203.08750000002</v>
      </c>
      <c r="AB7">
        <f t="shared" si="5"/>
        <v>2.0481879992211542</v>
      </c>
      <c r="AC7">
        <f t="shared" si="6"/>
        <v>174399.56079999998</v>
      </c>
      <c r="AD7" s="13">
        <f t="shared" si="7"/>
        <v>9.2269091883991727</v>
      </c>
    </row>
    <row r="8" spans="1:30">
      <c r="A8" s="13">
        <v>16</v>
      </c>
      <c r="B8" s="1">
        <v>35664</v>
      </c>
      <c r="C8" s="4">
        <v>2.3130000000000002</v>
      </c>
      <c r="D8">
        <v>4032.6051000000002</v>
      </c>
      <c r="F8">
        <f t="shared" si="0"/>
        <v>2.3050695013444127E-2</v>
      </c>
      <c r="G8">
        <v>11.275</v>
      </c>
      <c r="H8">
        <v>10355.4833</v>
      </c>
      <c r="J8">
        <f t="shared" si="1"/>
        <v>5.9192775227386862E-2</v>
      </c>
      <c r="K8" s="10">
        <v>39632</v>
      </c>
      <c r="L8">
        <v>18.739999999999998</v>
      </c>
      <c r="M8">
        <v>31176.407999999999</v>
      </c>
      <c r="O8">
        <f t="shared" si="2"/>
        <v>0.17820685502349326</v>
      </c>
      <c r="P8" s="10">
        <v>44103</v>
      </c>
      <c r="Q8">
        <v>9.1</v>
      </c>
      <c r="R8">
        <v>64110.946300000003</v>
      </c>
      <c r="T8">
        <f t="shared" si="3"/>
        <v>0.36646332421307365</v>
      </c>
      <c r="U8">
        <v>5.3</v>
      </c>
      <c r="V8">
        <v>65269.612000000001</v>
      </c>
      <c r="X8">
        <f t="shared" si="4"/>
        <v>0.37308635052260208</v>
      </c>
      <c r="Y8">
        <v>13.92</v>
      </c>
      <c r="Z8">
        <v>356888.19219999999</v>
      </c>
      <c r="AB8">
        <f t="shared" si="5"/>
        <v>2.0400016040007558</v>
      </c>
      <c r="AC8">
        <f t="shared" si="6"/>
        <v>174945.05470000001</v>
      </c>
      <c r="AD8" s="13">
        <f t="shared" si="7"/>
        <v>9.3724851695039071</v>
      </c>
    </row>
    <row r="9" spans="1:30">
      <c r="A9" s="13">
        <v>15</v>
      </c>
      <c r="B9" s="1">
        <v>35663</v>
      </c>
      <c r="C9" s="4">
        <v>2.3130000000000002</v>
      </c>
      <c r="D9">
        <v>4032.6051000000002</v>
      </c>
      <c r="F9">
        <f t="shared" si="0"/>
        <v>2.2822080740290452E-2</v>
      </c>
      <c r="G9">
        <v>11.5</v>
      </c>
      <c r="H9">
        <v>10562.1337</v>
      </c>
      <c r="J9">
        <f t="shared" si="1"/>
        <v>5.9775222744012979E-2</v>
      </c>
      <c r="K9" s="10">
        <v>39631</v>
      </c>
      <c r="L9">
        <v>19.14</v>
      </c>
      <c r="M9">
        <v>31841.8596</v>
      </c>
      <c r="O9">
        <f t="shared" si="2"/>
        <v>0.18020546834903142</v>
      </c>
      <c r="P9" s="10">
        <v>44102</v>
      </c>
      <c r="Q9">
        <v>9.19</v>
      </c>
      <c r="R9">
        <v>64745.010600000001</v>
      </c>
      <c r="T9">
        <f t="shared" si="3"/>
        <v>0.36641719751933094</v>
      </c>
      <c r="U9">
        <v>5.32</v>
      </c>
      <c r="V9">
        <v>65515.912400000001</v>
      </c>
      <c r="X9">
        <f t="shared" si="4"/>
        <v>0.37078003064733428</v>
      </c>
      <c r="Y9">
        <v>13.94</v>
      </c>
      <c r="Z9">
        <v>358479.24859999999</v>
      </c>
      <c r="AB9">
        <f t="shared" si="5"/>
        <v>2.0287734981210663</v>
      </c>
      <c r="AC9">
        <f t="shared" si="6"/>
        <v>176697.5214</v>
      </c>
      <c r="AD9" s="13">
        <f t="shared" si="7"/>
        <v>9.5292590067553729</v>
      </c>
    </row>
    <row r="10" spans="1:30">
      <c r="A10" s="13">
        <v>14</v>
      </c>
      <c r="B10" s="1">
        <v>35662</v>
      </c>
      <c r="C10" s="4">
        <v>2.3330000000000002</v>
      </c>
      <c r="D10">
        <v>4068.9349000000002</v>
      </c>
      <c r="F10">
        <f t="shared" si="0"/>
        <v>2.3284526574864798E-2</v>
      </c>
      <c r="G10">
        <v>11.65</v>
      </c>
      <c r="H10">
        <v>10699.9007</v>
      </c>
      <c r="J10">
        <f t="shared" si="1"/>
        <v>6.1230304323021845E-2</v>
      </c>
      <c r="K10" s="10">
        <v>39629</v>
      </c>
      <c r="L10">
        <v>18.52</v>
      </c>
      <c r="M10">
        <v>30810.409599999999</v>
      </c>
      <c r="O10">
        <f t="shared" si="2"/>
        <v>0.17631292186898087</v>
      </c>
      <c r="P10" s="10">
        <v>44099</v>
      </c>
      <c r="Q10">
        <v>9.07</v>
      </c>
      <c r="R10">
        <v>63899.5916</v>
      </c>
      <c r="T10">
        <f t="shared" si="3"/>
        <v>0.36566614490028027</v>
      </c>
      <c r="U10">
        <v>5.3</v>
      </c>
      <c r="V10">
        <v>65269.612000000001</v>
      </c>
      <c r="X10">
        <f t="shared" si="4"/>
        <v>0.37350610233285236</v>
      </c>
      <c r="Y10">
        <v>13.54</v>
      </c>
      <c r="Z10">
        <v>351867.5846</v>
      </c>
      <c r="AB10">
        <f t="shared" si="5"/>
        <v>2.0135662835136996</v>
      </c>
      <c r="AC10">
        <f t="shared" si="6"/>
        <v>174748.44879999998</v>
      </c>
      <c r="AD10" s="13">
        <f t="shared" si="7"/>
        <v>9.3291454354855503</v>
      </c>
    </row>
    <row r="11" spans="1:30">
      <c r="A11" s="13">
        <v>13</v>
      </c>
      <c r="B11" s="1">
        <v>35661</v>
      </c>
      <c r="C11" s="4">
        <v>2.3130000000000002</v>
      </c>
      <c r="D11">
        <v>4032.6051000000002</v>
      </c>
      <c r="F11">
        <f t="shared" si="0"/>
        <v>2.3227326893066003E-2</v>
      </c>
      <c r="G11">
        <v>10.8</v>
      </c>
      <c r="H11">
        <v>9919.2212</v>
      </c>
      <c r="J11">
        <f t="shared" si="1"/>
        <v>5.7133537161134479E-2</v>
      </c>
      <c r="K11" s="10">
        <v>39626</v>
      </c>
      <c r="L11">
        <v>18.52</v>
      </c>
      <c r="M11">
        <v>30810.409599999999</v>
      </c>
      <c r="O11">
        <f t="shared" si="2"/>
        <v>0.17746430353134726</v>
      </c>
      <c r="P11" s="10">
        <v>44098</v>
      </c>
      <c r="Q11">
        <v>9.06</v>
      </c>
      <c r="R11">
        <v>63829.14</v>
      </c>
      <c r="T11">
        <f t="shared" si="3"/>
        <v>0.36764827284557938</v>
      </c>
      <c r="U11">
        <v>5.28</v>
      </c>
      <c r="V11">
        <v>65023.311600000001</v>
      </c>
      <c r="X11">
        <f t="shared" si="4"/>
        <v>0.37452655956887287</v>
      </c>
      <c r="Y11">
        <v>13.48</v>
      </c>
      <c r="Z11">
        <v>347334.47749999998</v>
      </c>
      <c r="AB11">
        <f t="shared" si="5"/>
        <v>2.0006053779292143</v>
      </c>
      <c r="AC11">
        <f t="shared" si="6"/>
        <v>173614.6875</v>
      </c>
      <c r="AD11" s="13">
        <f t="shared" si="7"/>
        <v>9.2657994963490644</v>
      </c>
    </row>
    <row r="12" spans="1:30">
      <c r="A12" s="13">
        <v>12</v>
      </c>
      <c r="B12" s="1">
        <v>35657</v>
      </c>
      <c r="C12" s="4">
        <v>2.3330000000000002</v>
      </c>
      <c r="D12">
        <v>4068.9349000000002</v>
      </c>
      <c r="F12">
        <f t="shared" si="0"/>
        <v>2.3424777424698735E-2</v>
      </c>
      <c r="G12">
        <v>10.725</v>
      </c>
      <c r="H12">
        <v>9850.3377999999993</v>
      </c>
      <c r="J12">
        <f t="shared" si="1"/>
        <v>5.6708199121862722E-2</v>
      </c>
      <c r="K12" s="10">
        <v>39625</v>
      </c>
      <c r="L12">
        <v>19.100000000000001</v>
      </c>
      <c r="M12">
        <v>31775.314399999999</v>
      </c>
      <c r="O12">
        <f t="shared" si="2"/>
        <v>0.1829298540558672</v>
      </c>
      <c r="P12" s="10">
        <v>44097</v>
      </c>
      <c r="Q12">
        <v>9.01</v>
      </c>
      <c r="R12">
        <v>63476.881999999998</v>
      </c>
      <c r="T12">
        <f t="shared" si="3"/>
        <v>0.36543514924848403</v>
      </c>
      <c r="U12">
        <v>5.24</v>
      </c>
      <c r="V12">
        <v>64530.710700000003</v>
      </c>
      <c r="X12">
        <f t="shared" si="4"/>
        <v>0.37150202014908745</v>
      </c>
      <c r="Y12">
        <v>13.72</v>
      </c>
      <c r="Z12">
        <v>352388.83069999999</v>
      </c>
      <c r="AB12">
        <f t="shared" si="5"/>
        <v>2.0286955011488002</v>
      </c>
      <c r="AC12">
        <f t="shared" si="6"/>
        <v>173702.17979999998</v>
      </c>
      <c r="AD12" s="13">
        <f t="shared" si="7"/>
        <v>9.3960469340909221</v>
      </c>
    </row>
    <row r="13" spans="1:30">
      <c r="A13" s="13">
        <v>11</v>
      </c>
      <c r="B13" s="1">
        <v>35656</v>
      </c>
      <c r="C13" s="4">
        <v>2.3959999999999999</v>
      </c>
      <c r="D13">
        <v>4177.9242000000004</v>
      </c>
      <c r="F13">
        <f t="shared" si="0"/>
        <v>2.3672930199645725E-2</v>
      </c>
      <c r="G13">
        <v>10.75</v>
      </c>
      <c r="H13">
        <v>9873.2988999999998</v>
      </c>
      <c r="J13">
        <f t="shared" si="1"/>
        <v>5.5944029740879191E-2</v>
      </c>
      <c r="K13" s="10">
        <v>39624</v>
      </c>
      <c r="L13">
        <v>19.899999999999999</v>
      </c>
      <c r="M13">
        <v>33106.217700000001</v>
      </c>
      <c r="O13">
        <f t="shared" si="2"/>
        <v>0.18758626132718631</v>
      </c>
      <c r="P13" s="10">
        <v>44096</v>
      </c>
      <c r="Q13">
        <v>9.11</v>
      </c>
      <c r="R13">
        <v>64181.397900000004</v>
      </c>
      <c r="T13">
        <f t="shared" si="3"/>
        <v>0.36366426959167636</v>
      </c>
      <c r="U13">
        <v>5.29</v>
      </c>
      <c r="V13">
        <v>65146.461799999997</v>
      </c>
      <c r="X13">
        <f t="shared" si="4"/>
        <v>0.36913250914061257</v>
      </c>
      <c r="Y13">
        <v>13.84</v>
      </c>
      <c r="Z13">
        <v>357133.05680000002</v>
      </c>
      <c r="AB13">
        <f t="shared" si="5"/>
        <v>2.0235852832400627</v>
      </c>
      <c r="AC13">
        <f t="shared" si="6"/>
        <v>176485.30049999998</v>
      </c>
      <c r="AD13" s="13">
        <f t="shared" si="7"/>
        <v>9.6567777302178222</v>
      </c>
    </row>
    <row r="14" spans="1:30">
      <c r="A14" s="13">
        <v>10</v>
      </c>
      <c r="B14" s="1">
        <v>35655</v>
      </c>
      <c r="C14" s="4">
        <v>2.4169999999999998</v>
      </c>
      <c r="D14">
        <v>4214.2539999999999</v>
      </c>
      <c r="F14">
        <f t="shared" si="0"/>
        <v>2.3838315418304078E-2</v>
      </c>
      <c r="G14">
        <v>10.55</v>
      </c>
      <c r="H14">
        <v>9689.6095999999998</v>
      </c>
      <c r="J14">
        <f t="shared" si="1"/>
        <v>5.4810168045169368E-2</v>
      </c>
      <c r="K14" s="10">
        <v>39623</v>
      </c>
      <c r="L14">
        <v>20.2</v>
      </c>
      <c r="M14">
        <v>33605.306400000001</v>
      </c>
      <c r="O14">
        <f t="shared" si="2"/>
        <v>0.19009150698841426</v>
      </c>
      <c r="P14" s="10">
        <v>44095</v>
      </c>
      <c r="Q14">
        <v>9.19</v>
      </c>
      <c r="R14">
        <v>64745.010600000001</v>
      </c>
      <c r="T14">
        <f t="shared" si="3"/>
        <v>0.36623610832290626</v>
      </c>
      <c r="U14">
        <v>5.24</v>
      </c>
      <c r="V14">
        <v>64530.710700000003</v>
      </c>
      <c r="X14">
        <f t="shared" si="4"/>
        <v>0.36502390122520617</v>
      </c>
      <c r="Y14">
        <v>13.78</v>
      </c>
      <c r="Z14">
        <v>359912.67050000001</v>
      </c>
      <c r="AB14">
        <f t="shared" si="5"/>
        <v>2.0358791288857163</v>
      </c>
      <c r="AC14">
        <f t="shared" si="6"/>
        <v>176784.89129999999</v>
      </c>
      <c r="AD14" s="13">
        <f t="shared" si="7"/>
        <v>9.7541480003161354</v>
      </c>
    </row>
    <row r="15" spans="1:30">
      <c r="A15" s="13">
        <v>9</v>
      </c>
      <c r="B15" s="1">
        <v>35654</v>
      </c>
      <c r="C15" s="4">
        <v>2.3959999999999999</v>
      </c>
      <c r="D15">
        <v>4177.9242000000004</v>
      </c>
      <c r="F15">
        <f t="shared" si="0"/>
        <v>2.3318679178967631E-2</v>
      </c>
      <c r="G15">
        <v>10.425000000000001</v>
      </c>
      <c r="H15">
        <v>9574.8037999999997</v>
      </c>
      <c r="J15">
        <f t="shared" si="1"/>
        <v>5.3440839834710291E-2</v>
      </c>
      <c r="K15" s="10">
        <v>39622</v>
      </c>
      <c r="L15">
        <v>19.68</v>
      </c>
      <c r="M15">
        <v>32740.219300000001</v>
      </c>
      <c r="O15">
        <f t="shared" si="2"/>
        <v>0.18273636225993378</v>
      </c>
      <c r="P15" s="10">
        <v>44092</v>
      </c>
      <c r="Q15">
        <v>9.48</v>
      </c>
      <c r="R15">
        <v>66788.106700000004</v>
      </c>
      <c r="T15">
        <f t="shared" si="3"/>
        <v>0.37277134733750278</v>
      </c>
      <c r="U15">
        <v>5.35</v>
      </c>
      <c r="V15">
        <v>65885.363100000002</v>
      </c>
      <c r="X15">
        <f t="shared" si="4"/>
        <v>0.36773277138888544</v>
      </c>
      <c r="Y15">
        <v>13.66</v>
      </c>
      <c r="Z15">
        <v>360972.93890000001</v>
      </c>
      <c r="AB15">
        <f t="shared" si="5"/>
        <v>2.0147354886185305</v>
      </c>
      <c r="AC15">
        <f t="shared" si="6"/>
        <v>179166.41710000002</v>
      </c>
      <c r="AD15" s="13">
        <f t="shared" si="7"/>
        <v>9.7104866195552209</v>
      </c>
    </row>
    <row r="16" spans="1:30">
      <c r="A16" s="13">
        <v>8</v>
      </c>
      <c r="B16" s="1">
        <v>35653</v>
      </c>
      <c r="C16" s="4">
        <v>2.4169999999999998</v>
      </c>
      <c r="D16">
        <v>4214.2539999999999</v>
      </c>
      <c r="F16">
        <f t="shared" si="0"/>
        <v>2.3401506106231918E-2</v>
      </c>
      <c r="G16">
        <v>10.25</v>
      </c>
      <c r="H16">
        <v>9414.0756999999994</v>
      </c>
      <c r="J16">
        <f t="shared" si="1"/>
        <v>5.2275812036502667E-2</v>
      </c>
      <c r="K16" s="10">
        <v>39619</v>
      </c>
      <c r="L16">
        <v>20</v>
      </c>
      <c r="M16">
        <v>33272.580600000001</v>
      </c>
      <c r="O16">
        <f t="shared" si="2"/>
        <v>0.18476069503190687</v>
      </c>
      <c r="P16" s="10">
        <v>44091</v>
      </c>
      <c r="Q16">
        <v>9.5</v>
      </c>
      <c r="R16">
        <v>66929.009900000005</v>
      </c>
      <c r="T16">
        <f t="shared" si="3"/>
        <v>0.37165287945598596</v>
      </c>
      <c r="U16">
        <v>5.38</v>
      </c>
      <c r="V16">
        <v>66254.813699999999</v>
      </c>
      <c r="X16">
        <f t="shared" si="4"/>
        <v>0.36790910736937266</v>
      </c>
      <c r="Y16">
        <v>13.4</v>
      </c>
      <c r="Z16">
        <v>350703.71549999999</v>
      </c>
      <c r="AB16">
        <f t="shared" si="5"/>
        <v>1.9474372308245946</v>
      </c>
      <c r="AC16">
        <f t="shared" si="6"/>
        <v>180084.73389999999</v>
      </c>
      <c r="AD16" s="13">
        <f t="shared" si="7"/>
        <v>9.7976557667501432</v>
      </c>
    </row>
    <row r="17" spans="1:30">
      <c r="A17" s="13">
        <v>7</v>
      </c>
      <c r="B17" s="1">
        <v>35650</v>
      </c>
      <c r="C17" s="4">
        <v>2.4380000000000002</v>
      </c>
      <c r="D17">
        <v>4250.5838000000003</v>
      </c>
      <c r="F17">
        <f t="shared" si="0"/>
        <v>2.3496250930745238E-2</v>
      </c>
      <c r="G17">
        <v>10.25</v>
      </c>
      <c r="H17">
        <v>9414.0756999999994</v>
      </c>
      <c r="J17">
        <f t="shared" si="1"/>
        <v>5.203884815263049E-2</v>
      </c>
      <c r="K17" s="10">
        <v>39618</v>
      </c>
      <c r="L17">
        <v>20.7</v>
      </c>
      <c r="M17">
        <v>34437.120900000002</v>
      </c>
      <c r="O17">
        <f t="shared" si="2"/>
        <v>0.19036049448050202</v>
      </c>
      <c r="P17" s="10">
        <v>44090</v>
      </c>
      <c r="Q17">
        <v>9.51</v>
      </c>
      <c r="R17">
        <v>66999.461500000005</v>
      </c>
      <c r="T17">
        <f t="shared" si="3"/>
        <v>0.37035763408047734</v>
      </c>
      <c r="U17">
        <v>5.33</v>
      </c>
      <c r="V17">
        <v>65803.525099999999</v>
      </c>
      <c r="X17">
        <f t="shared" si="4"/>
        <v>0.36374677235564501</v>
      </c>
      <c r="Y17">
        <v>13.26</v>
      </c>
      <c r="Z17">
        <v>352534.51289999997</v>
      </c>
      <c r="AB17">
        <f t="shared" si="5"/>
        <v>1.948729813736749</v>
      </c>
      <c r="AC17">
        <f t="shared" si="6"/>
        <v>180904.76699999999</v>
      </c>
      <c r="AD17" s="13">
        <f t="shared" si="7"/>
        <v>9.9920156858409364</v>
      </c>
    </row>
    <row r="18" spans="1:30">
      <c r="A18" s="13">
        <v>6</v>
      </c>
      <c r="B18" s="1">
        <v>35649</v>
      </c>
      <c r="C18" s="4">
        <v>2.4169999999999998</v>
      </c>
      <c r="D18">
        <v>4214.2539999999999</v>
      </c>
      <c r="F18">
        <f t="shared" si="0"/>
        <v>2.2824795653753574E-2</v>
      </c>
      <c r="G18">
        <v>10.25</v>
      </c>
      <c r="H18">
        <v>9414.0756999999994</v>
      </c>
      <c r="J18">
        <f t="shared" si="1"/>
        <v>5.0987518578962519E-2</v>
      </c>
      <c r="K18" s="10">
        <v>39617</v>
      </c>
      <c r="L18">
        <v>21.65</v>
      </c>
      <c r="M18">
        <v>36017.568500000001</v>
      </c>
      <c r="O18">
        <f t="shared" si="2"/>
        <v>0.19507453536440178</v>
      </c>
      <c r="P18" s="10">
        <v>44089</v>
      </c>
      <c r="Q18">
        <v>9.61</v>
      </c>
      <c r="R18">
        <v>67703.977400000003</v>
      </c>
      <c r="T18">
        <f t="shared" si="3"/>
        <v>0.36669110336048805</v>
      </c>
      <c r="U18">
        <v>5.45</v>
      </c>
      <c r="V18">
        <v>67285.030400000003</v>
      </c>
      <c r="X18">
        <f t="shared" si="4"/>
        <v>0.364422047042394</v>
      </c>
      <c r="Y18">
        <v>13.34</v>
      </c>
      <c r="Z18">
        <v>347958.06760000001</v>
      </c>
      <c r="AB18">
        <f t="shared" si="5"/>
        <v>1.8845735897848046</v>
      </c>
      <c r="AC18">
        <f t="shared" si="6"/>
        <v>184634.90600000002</v>
      </c>
      <c r="AD18" s="13">
        <f>C18*F18+G18*J18+L18*O18+Q18*T18+U18*X18</f>
        <v>10.311154946844123</v>
      </c>
    </row>
    <row r="19" spans="1:30">
      <c r="A19" s="13">
        <v>5</v>
      </c>
      <c r="B19" s="1">
        <v>35648</v>
      </c>
      <c r="C19" s="4">
        <v>2.5209999999999999</v>
      </c>
      <c r="D19">
        <v>4395.9029</v>
      </c>
      <c r="F19">
        <f t="shared" si="0"/>
        <v>2.3762953931928048E-2</v>
      </c>
      <c r="G19">
        <v>10.4</v>
      </c>
      <c r="H19">
        <v>9551.8426999999992</v>
      </c>
      <c r="J19">
        <f t="shared" si="1"/>
        <v>5.1634443073145041E-2</v>
      </c>
      <c r="K19" s="10">
        <v>39616</v>
      </c>
      <c r="L19">
        <v>22</v>
      </c>
      <c r="M19">
        <v>36599.838600000003</v>
      </c>
      <c r="O19">
        <f t="shared" si="2"/>
        <v>0.1978479275708756</v>
      </c>
      <c r="P19" s="10">
        <v>44088</v>
      </c>
      <c r="Q19">
        <v>9.6199999999999992</v>
      </c>
      <c r="R19">
        <v>67774.429000000004</v>
      </c>
      <c r="T19">
        <f t="shared" si="3"/>
        <v>0.36636856425780662</v>
      </c>
      <c r="U19">
        <v>5.4</v>
      </c>
      <c r="V19">
        <v>66667.736499999999</v>
      </c>
      <c r="X19">
        <f t="shared" si="4"/>
        <v>0.3603861111662448</v>
      </c>
      <c r="Y19">
        <v>13.26</v>
      </c>
      <c r="Z19">
        <v>346450.348</v>
      </c>
      <c r="AB19">
        <f t="shared" si="5"/>
        <v>1.8728083505266779</v>
      </c>
      <c r="AC19">
        <f t="shared" si="6"/>
        <v>184989.74969999999</v>
      </c>
      <c r="AD19" s="13">
        <f t="shared" si="7"/>
        <v>10.420109609840184</v>
      </c>
    </row>
    <row r="20" spans="1:30">
      <c r="A20" s="13">
        <v>4</v>
      </c>
      <c r="B20" s="1">
        <v>35647</v>
      </c>
      <c r="C20" s="4">
        <v>2.5830000000000002</v>
      </c>
      <c r="D20">
        <v>4504.8922000000002</v>
      </c>
      <c r="F20">
        <f t="shared" si="0"/>
        <v>2.447971541728642E-2</v>
      </c>
      <c r="G20">
        <v>10.199999999999999</v>
      </c>
      <c r="H20">
        <v>9368.1533999999992</v>
      </c>
      <c r="J20">
        <f t="shared" si="1"/>
        <v>5.0906818417871168E-2</v>
      </c>
      <c r="K20" s="10">
        <v>39615</v>
      </c>
      <c r="L20">
        <v>21.55</v>
      </c>
      <c r="M20">
        <v>35851.205600000001</v>
      </c>
      <c r="O20">
        <f t="shared" si="2"/>
        <v>0.19481649537687609</v>
      </c>
      <c r="P20" s="10">
        <v>44085</v>
      </c>
      <c r="Q20">
        <v>9.6</v>
      </c>
      <c r="R20">
        <v>67633.525800000003</v>
      </c>
      <c r="T20">
        <f t="shared" si="3"/>
        <v>0.36752254898612197</v>
      </c>
      <c r="U20">
        <v>5.4</v>
      </c>
      <c r="V20">
        <v>66667.736499999999</v>
      </c>
      <c r="X20">
        <f t="shared" si="4"/>
        <v>0.36227442180184433</v>
      </c>
      <c r="Y20">
        <v>13.18</v>
      </c>
      <c r="Z20">
        <v>343819.33120000002</v>
      </c>
      <c r="AB20">
        <f t="shared" si="5"/>
        <v>1.8683242592881015</v>
      </c>
      <c r="AC20">
        <f t="shared" si="6"/>
        <v>184025.5135</v>
      </c>
      <c r="AD20" s="13">
        <f t="shared" si="7"/>
        <v>10.265274476153547</v>
      </c>
    </row>
    <row r="21" spans="1:30">
      <c r="A21" s="13">
        <v>3</v>
      </c>
      <c r="B21" s="1">
        <v>35646</v>
      </c>
      <c r="C21" s="4">
        <v>2.5419999999999998</v>
      </c>
      <c r="D21">
        <v>4432.2326999999996</v>
      </c>
      <c r="F21">
        <f t="shared" si="0"/>
        <v>2.41229903565E-2</v>
      </c>
      <c r="G21">
        <v>10.074999999999999</v>
      </c>
      <c r="H21">
        <v>9253.3475999999991</v>
      </c>
      <c r="J21">
        <f t="shared" si="1"/>
        <v>5.0362521561682083E-2</v>
      </c>
      <c r="K21" s="10">
        <v>39612</v>
      </c>
      <c r="L21">
        <v>21.35</v>
      </c>
      <c r="M21">
        <v>35518.479800000001</v>
      </c>
      <c r="O21">
        <f t="shared" si="2"/>
        <v>0.19331384511759506</v>
      </c>
      <c r="P21" s="10">
        <v>44084</v>
      </c>
      <c r="Q21">
        <v>9.58</v>
      </c>
      <c r="R21">
        <v>67492.622600000002</v>
      </c>
      <c r="T21">
        <f t="shared" si="3"/>
        <v>0.36733718518765818</v>
      </c>
      <c r="U21">
        <v>5.43</v>
      </c>
      <c r="V21">
        <v>67038.112800000003</v>
      </c>
      <c r="X21">
        <f t="shared" si="4"/>
        <v>0.3648634577765647</v>
      </c>
      <c r="Y21">
        <v>13.08</v>
      </c>
      <c r="Z21">
        <v>348910.56559999997</v>
      </c>
      <c r="AB21">
        <f t="shared" si="5"/>
        <v>1.8989901431054739</v>
      </c>
      <c r="AC21">
        <f t="shared" si="6"/>
        <v>183734.79550000001</v>
      </c>
      <c r="AD21" s="13">
        <f t="shared" si="7"/>
        <v>10.196272449305336</v>
      </c>
    </row>
    <row r="22" spans="1:30">
      <c r="A22" s="13">
        <v>2</v>
      </c>
      <c r="B22" s="1">
        <v>35643</v>
      </c>
      <c r="C22" s="4">
        <v>2.5630000000000002</v>
      </c>
      <c r="D22">
        <v>4468.5623999999998</v>
      </c>
      <c r="F22">
        <f t="shared" si="0"/>
        <v>2.4330711731805788E-2</v>
      </c>
      <c r="G22">
        <v>10</v>
      </c>
      <c r="H22">
        <v>9184.4640999999992</v>
      </c>
      <c r="J22">
        <f t="shared" si="1"/>
        <v>5.0008152158335997E-2</v>
      </c>
      <c r="K22" s="10">
        <v>39611</v>
      </c>
      <c r="L22">
        <v>21.25</v>
      </c>
      <c r="M22">
        <v>35352.116900000001</v>
      </c>
      <c r="O22">
        <f t="shared" si="2"/>
        <v>0.19248744638835069</v>
      </c>
      <c r="P22" s="10">
        <v>44083</v>
      </c>
      <c r="Q22">
        <v>9.58</v>
      </c>
      <c r="R22">
        <v>67492.622600000002</v>
      </c>
      <c r="T22">
        <f t="shared" si="3"/>
        <v>0.36748810859263387</v>
      </c>
      <c r="U22">
        <v>5.44</v>
      </c>
      <c r="V22">
        <v>67161.571599999996</v>
      </c>
      <c r="X22">
        <f t="shared" si="4"/>
        <v>0.36568558112887367</v>
      </c>
      <c r="Y22">
        <v>13.24</v>
      </c>
      <c r="Z22">
        <v>349141.03529999999</v>
      </c>
      <c r="AB22">
        <f t="shared" si="5"/>
        <v>1.9010252343412568</v>
      </c>
      <c r="AC22">
        <f t="shared" si="6"/>
        <v>183659.3376</v>
      </c>
      <c r="AD22" s="13">
        <f t="shared" si="7"/>
        <v>10.162665013162936</v>
      </c>
    </row>
    <row r="23" spans="1:30">
      <c r="A23" s="13">
        <v>1</v>
      </c>
      <c r="B23" s="1">
        <v>35642</v>
      </c>
      <c r="C23" s="4">
        <v>2.5419999999999998</v>
      </c>
      <c r="D23">
        <v>4432.2326999999996</v>
      </c>
      <c r="F23">
        <f t="shared" si="0"/>
        <v>2.4086937466611016E-2</v>
      </c>
      <c r="G23">
        <v>9.8539999999999992</v>
      </c>
      <c r="H23">
        <v>9050.5239999999994</v>
      </c>
      <c r="J23">
        <f t="shared" si="1"/>
        <v>4.91850090876461E-2</v>
      </c>
      <c r="K23" s="10">
        <v>39610</v>
      </c>
      <c r="L23">
        <v>21.75</v>
      </c>
      <c r="M23">
        <v>36183.931400000001</v>
      </c>
      <c r="O23">
        <f t="shared" si="2"/>
        <v>0.19664132095951165</v>
      </c>
      <c r="P23" s="10">
        <v>44082</v>
      </c>
      <c r="Q23">
        <v>9.3699999999999992</v>
      </c>
      <c r="R23">
        <v>66013.139200000005</v>
      </c>
      <c r="T23">
        <f t="shared" si="3"/>
        <v>0.35874794116407488</v>
      </c>
      <c r="U23">
        <v>5.51</v>
      </c>
      <c r="V23">
        <v>68329.979099999997</v>
      </c>
      <c r="X23">
        <f t="shared" si="4"/>
        <v>0.37133879132215636</v>
      </c>
      <c r="Y23">
        <v>13.4</v>
      </c>
      <c r="Z23">
        <v>353411.84570000001</v>
      </c>
      <c r="AB23">
        <f t="shared" si="5"/>
        <v>1.9206141923314366</v>
      </c>
      <c r="AC23">
        <f t="shared" si="6"/>
        <v>184009.8064</v>
      </c>
      <c r="AD23" s="13">
        <f t="shared" si="7"/>
        <v>10.230391754351633</v>
      </c>
    </row>
    <row r="24" spans="1:30">
      <c r="A24" s="13">
        <v>0</v>
      </c>
      <c r="B24" s="7">
        <v>35641</v>
      </c>
      <c r="C24" s="8">
        <v>2.5</v>
      </c>
      <c r="D24" s="9">
        <v>4359.5730999999996</v>
      </c>
      <c r="E24" s="9"/>
      <c r="F24">
        <f t="shared" si="0"/>
        <v>2.3887505849813459E-2</v>
      </c>
      <c r="G24" s="9">
        <v>9</v>
      </c>
      <c r="H24" s="9">
        <v>8266.0177000000003</v>
      </c>
      <c r="I24" t="s">
        <v>5</v>
      </c>
      <c r="J24">
        <f t="shared" si="1"/>
        <v>4.529217463136738E-2</v>
      </c>
      <c r="K24" s="11">
        <v>39609</v>
      </c>
      <c r="L24" s="9">
        <v>21.55</v>
      </c>
      <c r="M24" s="9">
        <v>35851.205600000001</v>
      </c>
      <c r="N24" t="s">
        <v>5</v>
      </c>
      <c r="O24">
        <f t="shared" si="2"/>
        <v>0.19644030822487302</v>
      </c>
      <c r="P24" s="11">
        <v>44081</v>
      </c>
      <c r="Q24" s="9">
        <v>9.2899999999999991</v>
      </c>
      <c r="R24" s="9">
        <v>65449.5265</v>
      </c>
      <c r="S24" s="9"/>
      <c r="T24">
        <f t="shared" si="3"/>
        <v>0.35861904624016311</v>
      </c>
      <c r="U24" s="9">
        <v>5.53</v>
      </c>
      <c r="V24" s="9">
        <v>68578.000799999994</v>
      </c>
      <c r="W24" s="9"/>
      <c r="X24">
        <f t="shared" si="4"/>
        <v>0.37576096505378292</v>
      </c>
      <c r="Y24" s="9">
        <v>13.08</v>
      </c>
      <c r="Z24" s="9">
        <v>345151.00650000002</v>
      </c>
      <c r="AA24" t="s">
        <v>5</v>
      </c>
      <c r="AB24">
        <f t="shared" si="5"/>
        <v>1.8911935865550127</v>
      </c>
      <c r="AC24">
        <f t="shared" si="6"/>
        <v>182504.32370000001</v>
      </c>
      <c r="AD24" s="13">
        <f t="shared" si="7"/>
        <v>10.110166054871389</v>
      </c>
    </row>
    <row r="25" spans="1:30">
      <c r="A25" s="13">
        <v>-1</v>
      </c>
      <c r="B25" s="1">
        <v>35640</v>
      </c>
      <c r="C25" s="4">
        <v>2.5419999999999998</v>
      </c>
      <c r="D25">
        <v>4432.2204000000002</v>
      </c>
      <c r="F25">
        <f t="shared" si="0"/>
        <v>2.4241373516924288E-2</v>
      </c>
      <c r="G25">
        <v>9.5419999999999998</v>
      </c>
      <c r="H25">
        <v>8763.5095000000001</v>
      </c>
      <c r="J25">
        <f t="shared" si="1"/>
        <v>4.7930718226154641E-2</v>
      </c>
      <c r="K25" s="10">
        <v>39605</v>
      </c>
      <c r="L25">
        <v>22.2</v>
      </c>
      <c r="M25">
        <v>36932.564400000003</v>
      </c>
      <c r="O25">
        <f t="shared" si="2"/>
        <v>0.20199719503079333</v>
      </c>
      <c r="P25" s="10">
        <v>44078</v>
      </c>
      <c r="Q25">
        <v>9.0500000000000007</v>
      </c>
      <c r="R25">
        <v>63758.688399999999</v>
      </c>
      <c r="T25">
        <f t="shared" si="3"/>
        <v>0.34871871002930899</v>
      </c>
      <c r="U25">
        <v>5.56</v>
      </c>
      <c r="V25">
        <v>68950.0334</v>
      </c>
      <c r="X25">
        <f t="shared" si="4"/>
        <v>0.3771120031968187</v>
      </c>
      <c r="Y25">
        <v>13.36</v>
      </c>
      <c r="Z25">
        <v>347438.20799999998</v>
      </c>
      <c r="AB25">
        <f t="shared" si="5"/>
        <v>1.9002618584082218</v>
      </c>
      <c r="AC25">
        <f t="shared" si="6"/>
        <v>182837.01610000001</v>
      </c>
      <c r="AD25" s="13">
        <f t="shared" si="7"/>
        <v>10.255961278017159</v>
      </c>
    </row>
    <row r="26" spans="1:30">
      <c r="A26" s="13">
        <v>-2</v>
      </c>
      <c r="B26" s="1">
        <v>35639</v>
      </c>
      <c r="C26" s="4">
        <v>2.5419999999999998</v>
      </c>
      <c r="D26">
        <v>4432.2204000000002</v>
      </c>
      <c r="F26">
        <f t="shared" si="0"/>
        <v>2.4198396059159581E-2</v>
      </c>
      <c r="G26">
        <v>9.5419999999999998</v>
      </c>
      <c r="H26">
        <v>8763.5095000000001</v>
      </c>
      <c r="J26">
        <f t="shared" si="1"/>
        <v>4.7845742000828195E-2</v>
      </c>
      <c r="K26" s="10">
        <v>39604</v>
      </c>
      <c r="L26">
        <v>23.1</v>
      </c>
      <c r="M26">
        <v>38429.830600000001</v>
      </c>
      <c r="O26">
        <f t="shared" si="2"/>
        <v>0.20981363231512815</v>
      </c>
      <c r="P26" s="10">
        <v>44077</v>
      </c>
      <c r="Q26">
        <v>9.1300000000000008</v>
      </c>
      <c r="R26">
        <v>64322.301099999997</v>
      </c>
      <c r="T26">
        <f t="shared" si="3"/>
        <v>0.35117759880675514</v>
      </c>
      <c r="U26">
        <v>5.42</v>
      </c>
      <c r="V26">
        <v>67213.881399999998</v>
      </c>
      <c r="X26">
        <f t="shared" si="4"/>
        <v>0.36696463081812886</v>
      </c>
      <c r="Y26">
        <v>13.18</v>
      </c>
      <c r="Z26">
        <v>345247.23729999998</v>
      </c>
      <c r="AB26">
        <f t="shared" si="5"/>
        <v>1.8849309448862361</v>
      </c>
      <c r="AC26">
        <f t="shared" si="6"/>
        <v>183161.74300000002</v>
      </c>
      <c r="AD26" s="13">
        <f t="shared" si="7"/>
        <v>10.559951075573682</v>
      </c>
    </row>
    <row r="27" spans="1:30">
      <c r="A27" s="13">
        <v>-3</v>
      </c>
      <c r="B27" s="1">
        <v>35636</v>
      </c>
      <c r="C27" s="4">
        <v>2.4380000000000002</v>
      </c>
      <c r="D27">
        <v>4250.5720000000001</v>
      </c>
      <c r="F27">
        <f t="shared" si="0"/>
        <v>2.3414414523026797E-2</v>
      </c>
      <c r="G27">
        <v>9.3960000000000008</v>
      </c>
      <c r="H27">
        <v>8629.5694000000003</v>
      </c>
      <c r="J27">
        <f t="shared" si="1"/>
        <v>4.7536264551412764E-2</v>
      </c>
      <c r="K27" s="10">
        <v>39603</v>
      </c>
      <c r="L27">
        <v>22.45</v>
      </c>
      <c r="M27">
        <v>37348.471700000002</v>
      </c>
      <c r="O27">
        <f t="shared" si="2"/>
        <v>0.2057352747313386</v>
      </c>
      <c r="P27" s="10">
        <v>44076</v>
      </c>
      <c r="Q27">
        <v>9.08</v>
      </c>
      <c r="R27">
        <v>63970.0432</v>
      </c>
      <c r="T27">
        <f t="shared" si="3"/>
        <v>0.35238106978089806</v>
      </c>
      <c r="U27">
        <v>5.43</v>
      </c>
      <c r="V27">
        <v>67337.892300000007</v>
      </c>
      <c r="X27">
        <f t="shared" si="4"/>
        <v>0.37093297641332379</v>
      </c>
      <c r="Y27">
        <v>13.02</v>
      </c>
      <c r="Z27">
        <v>342539.93660000002</v>
      </c>
      <c r="AB27">
        <f t="shared" si="5"/>
        <v>1.8868924150076081</v>
      </c>
      <c r="AC27">
        <f t="shared" si="6"/>
        <v>181536.54860000001</v>
      </c>
      <c r="AD27" s="13">
        <f t="shared" si="7"/>
        <v>10.336278177585667</v>
      </c>
    </row>
    <row r="28" spans="1:30">
      <c r="A28" s="13">
        <v>-4</v>
      </c>
      <c r="B28" s="1">
        <v>35635</v>
      </c>
      <c r="C28" s="4">
        <v>2.4380000000000002</v>
      </c>
      <c r="D28">
        <v>4250.5720000000001</v>
      </c>
      <c r="F28">
        <f t="shared" si="0"/>
        <v>2.3680497969355507E-2</v>
      </c>
      <c r="G28">
        <v>9.75</v>
      </c>
      <c r="H28">
        <v>8954.8525000000009</v>
      </c>
      <c r="J28">
        <f t="shared" si="1"/>
        <v>4.9888665911818009E-2</v>
      </c>
      <c r="K28" s="10">
        <v>39602</v>
      </c>
      <c r="L28">
        <v>21.75</v>
      </c>
      <c r="M28">
        <v>36183.931400000001</v>
      </c>
      <c r="O28">
        <f t="shared" si="2"/>
        <v>0.2015854605076679</v>
      </c>
      <c r="P28" s="10">
        <v>44075</v>
      </c>
      <c r="Q28">
        <v>8.98</v>
      </c>
      <c r="R28">
        <v>63265.527300000002</v>
      </c>
      <c r="T28">
        <f t="shared" si="3"/>
        <v>0.35246060783298233</v>
      </c>
      <c r="U28">
        <v>5.39</v>
      </c>
      <c r="V28">
        <v>66841.848899999997</v>
      </c>
      <c r="X28">
        <f t="shared" si="4"/>
        <v>0.37238476777817608</v>
      </c>
      <c r="Y28">
        <v>13.1</v>
      </c>
      <c r="Z28">
        <v>346805.99070000002</v>
      </c>
      <c r="AB28">
        <f t="shared" si="5"/>
        <v>1.9321019755768578</v>
      </c>
      <c r="AC28">
        <f t="shared" si="6"/>
        <v>179496.73210000002</v>
      </c>
      <c r="AD28" s="13">
        <f t="shared" si="7"/>
        <v>10.100881469395841</v>
      </c>
    </row>
    <row r="29" spans="1:30">
      <c r="A29" s="13">
        <v>-5</v>
      </c>
      <c r="B29" s="1">
        <v>35634</v>
      </c>
      <c r="C29" s="4">
        <v>2.4380000000000002</v>
      </c>
      <c r="D29">
        <v>4250.5720000000001</v>
      </c>
      <c r="F29">
        <f t="shared" si="0"/>
        <v>2.3728547606377656E-2</v>
      </c>
      <c r="G29">
        <v>9.5630000000000006</v>
      </c>
      <c r="H29">
        <v>8782.6437999999998</v>
      </c>
      <c r="J29">
        <f t="shared" si="1"/>
        <v>4.9028549926494018E-2</v>
      </c>
      <c r="K29" s="10">
        <v>39601</v>
      </c>
      <c r="L29">
        <v>21.9</v>
      </c>
      <c r="M29">
        <v>36433.475700000003</v>
      </c>
      <c r="O29">
        <f t="shared" si="2"/>
        <v>0.20338755880696846</v>
      </c>
      <c r="P29" s="10">
        <v>44074</v>
      </c>
      <c r="Q29">
        <v>9.0299999999999994</v>
      </c>
      <c r="R29">
        <v>63617.785199999998</v>
      </c>
      <c r="T29">
        <f t="shared" si="3"/>
        <v>0.3551422360874037</v>
      </c>
      <c r="U29">
        <v>5.32</v>
      </c>
      <c r="V29">
        <v>66048.779599999994</v>
      </c>
      <c r="X29">
        <f t="shared" si="4"/>
        <v>0.3687131075727561</v>
      </c>
      <c r="Y29">
        <v>12.94</v>
      </c>
      <c r="Z29">
        <v>345564.49209999997</v>
      </c>
      <c r="AB29">
        <f t="shared" si="5"/>
        <v>1.9290917791460924</v>
      </c>
      <c r="AC29">
        <f t="shared" si="6"/>
        <v>179133.25630000001</v>
      </c>
      <c r="AD29" s="13">
        <f t="shared" si="7"/>
        <v>10.149385884040338</v>
      </c>
    </row>
    <row r="30" spans="1:30">
      <c r="A30" s="13">
        <v>-6</v>
      </c>
      <c r="B30" s="1">
        <v>35633</v>
      </c>
      <c r="C30" s="4">
        <v>2.4380000000000002</v>
      </c>
      <c r="D30">
        <v>4250.5720000000001</v>
      </c>
      <c r="F30">
        <f t="shared" si="0"/>
        <v>2.3374361894166282E-2</v>
      </c>
      <c r="G30">
        <v>9.4169999999999998</v>
      </c>
      <c r="H30">
        <v>8648.7037</v>
      </c>
      <c r="J30">
        <f t="shared" si="1"/>
        <v>4.7560170772125474E-2</v>
      </c>
      <c r="K30" s="10">
        <v>39598</v>
      </c>
      <c r="L30">
        <v>22.4</v>
      </c>
      <c r="M30">
        <v>37265.290200000003</v>
      </c>
      <c r="O30">
        <f t="shared" si="2"/>
        <v>0.20492592037634658</v>
      </c>
      <c r="P30" s="10">
        <v>44071</v>
      </c>
      <c r="Q30">
        <v>9.14</v>
      </c>
      <c r="R30">
        <v>64392.752699999997</v>
      </c>
      <c r="T30">
        <f t="shared" si="3"/>
        <v>0.35410281368515883</v>
      </c>
      <c r="U30">
        <v>5.42</v>
      </c>
      <c r="V30">
        <v>67290.297999999995</v>
      </c>
      <c r="X30">
        <f t="shared" si="4"/>
        <v>0.37003673327220277</v>
      </c>
      <c r="Y30">
        <v>12.58</v>
      </c>
      <c r="Z30">
        <v>337823.1629</v>
      </c>
      <c r="AB30">
        <f t="shared" si="5"/>
        <v>1.8577266461682072</v>
      </c>
      <c r="AC30">
        <f t="shared" si="6"/>
        <v>181847.61660000001</v>
      </c>
      <c r="AD30" s="13">
        <f t="shared" si="7"/>
        <v>10.337300250306935</v>
      </c>
    </row>
    <row r="31" spans="1:30">
      <c r="A31" s="13">
        <v>-7</v>
      </c>
      <c r="B31" s="1">
        <v>35632</v>
      </c>
      <c r="C31" s="4">
        <v>2.4790000000000001</v>
      </c>
      <c r="D31">
        <v>4323.2313999999997</v>
      </c>
      <c r="F31">
        <f t="shared" si="0"/>
        <v>2.3982264467614089E-2</v>
      </c>
      <c r="G31">
        <v>9.3539999999999992</v>
      </c>
      <c r="H31">
        <v>8591.3008000000009</v>
      </c>
      <c r="J31">
        <f t="shared" si="1"/>
        <v>4.7658528735340079E-2</v>
      </c>
      <c r="K31" s="10">
        <v>39597</v>
      </c>
      <c r="L31">
        <v>22.25</v>
      </c>
      <c r="M31">
        <v>37015.745900000002</v>
      </c>
      <c r="O31">
        <f t="shared" si="2"/>
        <v>0.20533747225276952</v>
      </c>
      <c r="P31" s="10">
        <v>44070</v>
      </c>
      <c r="Q31">
        <v>9.09</v>
      </c>
      <c r="R31">
        <v>64040.494700000003</v>
      </c>
      <c r="T31">
        <f t="shared" si="3"/>
        <v>0.35525187953905002</v>
      </c>
      <c r="U31">
        <v>5.34</v>
      </c>
      <c r="V31">
        <v>66297.083299999998</v>
      </c>
      <c r="X31">
        <f t="shared" si="4"/>
        <v>0.3677698550052263</v>
      </c>
      <c r="Y31">
        <v>12.6</v>
      </c>
      <c r="Z31">
        <v>330908.31069999997</v>
      </c>
      <c r="AB31">
        <f t="shared" si="5"/>
        <v>1.8356478956316826</v>
      </c>
      <c r="AC31">
        <f t="shared" si="6"/>
        <v>180267.8561</v>
      </c>
      <c r="AD31" s="13">
        <f t="shared" si="7"/>
        <v>10.267139279767582</v>
      </c>
    </row>
    <row r="32" spans="1:30">
      <c r="A32" s="13">
        <v>-8</v>
      </c>
      <c r="B32" s="1">
        <v>35629</v>
      </c>
      <c r="C32" s="4">
        <v>2.3959999999999999</v>
      </c>
      <c r="D32">
        <v>4177.9126999999999</v>
      </c>
      <c r="F32">
        <f t="shared" si="0"/>
        <v>2.2820054339344323E-2</v>
      </c>
      <c r="G32">
        <v>9.3330000000000002</v>
      </c>
      <c r="H32">
        <v>8572.1664999999994</v>
      </c>
      <c r="J32">
        <f t="shared" si="1"/>
        <v>4.6821779051512261E-2</v>
      </c>
      <c r="K32" s="10">
        <v>39596</v>
      </c>
      <c r="L32">
        <v>22.15</v>
      </c>
      <c r="M32">
        <v>36849.383000000002</v>
      </c>
      <c r="O32">
        <f t="shared" si="2"/>
        <v>0.20127393337618352</v>
      </c>
      <c r="P32" s="10">
        <v>44069</v>
      </c>
      <c r="Q32">
        <v>9.36</v>
      </c>
      <c r="R32">
        <v>65942.687699999995</v>
      </c>
      <c r="T32">
        <f t="shared" si="3"/>
        <v>0.36018361910635721</v>
      </c>
      <c r="U32">
        <v>5.44</v>
      </c>
      <c r="V32">
        <v>67538.601699999999</v>
      </c>
      <c r="X32">
        <f t="shared" si="4"/>
        <v>0.36890061412660274</v>
      </c>
      <c r="Y32">
        <v>12.6</v>
      </c>
      <c r="Z32">
        <v>331633.75799999997</v>
      </c>
      <c r="AB32">
        <f t="shared" si="5"/>
        <v>1.8114070163124674</v>
      </c>
      <c r="AC32">
        <f t="shared" si="6"/>
        <v>183080.75159999999</v>
      </c>
      <c r="AD32" s="13">
        <f t="shared" si="7"/>
        <v>10.328020154051519</v>
      </c>
    </row>
    <row r="33" spans="1:30">
      <c r="A33" s="13">
        <v>-9</v>
      </c>
      <c r="B33" s="1">
        <v>35628</v>
      </c>
      <c r="C33" s="4">
        <v>2.3540000000000001</v>
      </c>
      <c r="D33">
        <v>4105.2533000000003</v>
      </c>
      <c r="F33">
        <f t="shared" si="0"/>
        <v>2.2403047713563651E-2</v>
      </c>
      <c r="G33">
        <v>9.3130000000000006</v>
      </c>
      <c r="H33">
        <v>8553.0321999999996</v>
      </c>
      <c r="J33">
        <f t="shared" si="1"/>
        <v>4.6675314400757263E-2</v>
      </c>
      <c r="K33" s="10">
        <v>39595</v>
      </c>
      <c r="L33">
        <v>22.05</v>
      </c>
      <c r="M33">
        <v>36683.020100000002</v>
      </c>
      <c r="O33">
        <f t="shared" si="2"/>
        <v>0.2001853209832179</v>
      </c>
      <c r="P33" s="10">
        <v>44068</v>
      </c>
      <c r="Q33">
        <v>9.42</v>
      </c>
      <c r="R33">
        <v>66365.397200000007</v>
      </c>
      <c r="T33">
        <f t="shared" si="3"/>
        <v>0.3621669727422675</v>
      </c>
      <c r="U33">
        <v>5.44</v>
      </c>
      <c r="V33">
        <v>67538.601699999999</v>
      </c>
      <c r="X33">
        <f t="shared" si="4"/>
        <v>0.36856934416019377</v>
      </c>
      <c r="Y33">
        <v>12.6</v>
      </c>
      <c r="Z33">
        <v>334947.25589999999</v>
      </c>
      <c r="AB33">
        <f t="shared" si="5"/>
        <v>1.827862693747768</v>
      </c>
      <c r="AC33">
        <f t="shared" si="6"/>
        <v>183245.3045</v>
      </c>
      <c r="AD33" s="13">
        <f t="shared" si="7"/>
        <v>10.318140420475549</v>
      </c>
    </row>
    <row r="34" spans="1:30">
      <c r="A34" s="13">
        <v>-10</v>
      </c>
      <c r="B34" s="1">
        <v>35627</v>
      </c>
      <c r="C34" s="4">
        <v>2.4580000000000002</v>
      </c>
      <c r="D34">
        <v>4286.9017000000003</v>
      </c>
      <c r="F34">
        <f t="shared" si="0"/>
        <v>2.3540000572957097E-2</v>
      </c>
      <c r="G34">
        <v>9.4789999999999992</v>
      </c>
      <c r="H34">
        <v>8706.1065999999992</v>
      </c>
      <c r="J34">
        <f t="shared" si="1"/>
        <v>4.7806497254701576E-2</v>
      </c>
      <c r="K34" s="10">
        <v>39594</v>
      </c>
      <c r="L34">
        <v>21.75</v>
      </c>
      <c r="M34">
        <v>36183.931400000001</v>
      </c>
      <c r="O34">
        <f t="shared" si="2"/>
        <v>0.198691228653048</v>
      </c>
      <c r="P34" s="10">
        <v>44067</v>
      </c>
      <c r="Q34">
        <v>9.3000000000000007</v>
      </c>
      <c r="R34">
        <v>65519.9781</v>
      </c>
      <c r="T34">
        <f t="shared" si="3"/>
        <v>0.35977972669961999</v>
      </c>
      <c r="U34">
        <v>5.43</v>
      </c>
      <c r="V34">
        <v>67414.449900000007</v>
      </c>
      <c r="X34">
        <f t="shared" si="4"/>
        <v>0.37018254681967339</v>
      </c>
      <c r="Y34">
        <v>12.52</v>
      </c>
      <c r="Z34">
        <v>336778.56290000002</v>
      </c>
      <c r="AB34">
        <f t="shared" si="5"/>
        <v>1.8493000582741768</v>
      </c>
      <c r="AC34">
        <f t="shared" si="6"/>
        <v>182111.3677</v>
      </c>
      <c r="AD34" s="13">
        <f t="shared" si="7"/>
        <v>10.188596019626733</v>
      </c>
    </row>
    <row r="35" spans="1:30">
      <c r="A35" s="13">
        <v>-11</v>
      </c>
      <c r="B35" s="1">
        <v>35626</v>
      </c>
      <c r="C35" s="4">
        <v>2.4790000000000001</v>
      </c>
      <c r="D35">
        <v>4323.2313999999997</v>
      </c>
      <c r="F35">
        <f t="shared" si="0"/>
        <v>2.3755712254761016E-2</v>
      </c>
      <c r="G35">
        <v>9.3539999999999992</v>
      </c>
      <c r="H35">
        <v>8591.3008000000009</v>
      </c>
      <c r="J35">
        <f t="shared" si="1"/>
        <v>4.7208314988389968E-2</v>
      </c>
      <c r="K35" s="10">
        <v>39591</v>
      </c>
      <c r="L35">
        <v>22.4</v>
      </c>
      <c r="M35">
        <v>37265.290200000003</v>
      </c>
      <c r="O35">
        <f t="shared" si="2"/>
        <v>0.20476893998349607</v>
      </c>
      <c r="P35" s="10">
        <v>44064</v>
      </c>
      <c r="Q35">
        <v>9.14</v>
      </c>
      <c r="R35">
        <v>64392.752699999997</v>
      </c>
      <c r="T35">
        <f t="shared" si="3"/>
        <v>0.35383155859600424</v>
      </c>
      <c r="U35">
        <v>5.43</v>
      </c>
      <c r="V35">
        <v>67414.449900000007</v>
      </c>
      <c r="X35">
        <f t="shared" si="4"/>
        <v>0.37043547417734862</v>
      </c>
      <c r="Y35">
        <v>12.58</v>
      </c>
      <c r="Z35">
        <v>334966.30330000003</v>
      </c>
      <c r="AB35">
        <f t="shared" si="5"/>
        <v>1.84060541294084</v>
      </c>
      <c r="AC35">
        <f t="shared" si="6"/>
        <v>181987.02500000002</v>
      </c>
      <c r="AD35" s="13">
        <f t="shared" si="7"/>
        <v>10.332786315061746</v>
      </c>
    </row>
    <row r="36" spans="1:30">
      <c r="A36" s="13">
        <v>-12</v>
      </c>
      <c r="B36" s="1">
        <v>35625</v>
      </c>
      <c r="C36" s="4">
        <v>2.4580000000000002</v>
      </c>
      <c r="D36">
        <v>4286.9017000000003</v>
      </c>
      <c r="F36">
        <f t="shared" si="0"/>
        <v>2.3675408684009219E-2</v>
      </c>
      <c r="G36">
        <v>9.25</v>
      </c>
      <c r="H36">
        <v>8495.6293000000005</v>
      </c>
      <c r="J36">
        <f t="shared" si="1"/>
        <v>4.6919082773776488E-2</v>
      </c>
      <c r="K36" s="10">
        <v>39590</v>
      </c>
      <c r="L36">
        <v>22.65</v>
      </c>
      <c r="M36">
        <v>37681.197500000002</v>
      </c>
      <c r="O36">
        <f t="shared" si="2"/>
        <v>0.20810315070097513</v>
      </c>
      <c r="P36" s="10">
        <v>44063</v>
      </c>
      <c r="Q36">
        <v>9.0399999999999991</v>
      </c>
      <c r="R36">
        <v>63688.236799999999</v>
      </c>
      <c r="T36">
        <f t="shared" si="3"/>
        <v>0.35173305574138902</v>
      </c>
      <c r="U36">
        <v>5.39</v>
      </c>
      <c r="V36">
        <v>66917.842499999999</v>
      </c>
      <c r="X36">
        <f t="shared" si="4"/>
        <v>0.36956930209985012</v>
      </c>
      <c r="Y36">
        <v>12.58</v>
      </c>
      <c r="Z36">
        <v>335850.07449999999</v>
      </c>
      <c r="AB36">
        <f t="shared" si="5"/>
        <v>1.8548099132626348</v>
      </c>
      <c r="AC36">
        <f t="shared" si="6"/>
        <v>181069.80780000001</v>
      </c>
      <c r="AD36" s="13">
        <f t="shared" si="7"/>
        <v>10.377377395800162</v>
      </c>
    </row>
    <row r="37" spans="1:30">
      <c r="A37" s="13">
        <v>-13</v>
      </c>
      <c r="B37" s="1">
        <v>35622</v>
      </c>
      <c r="C37" s="4">
        <v>2.5</v>
      </c>
      <c r="D37">
        <v>4359.5609999999997</v>
      </c>
      <c r="F37">
        <f t="shared" si="0"/>
        <v>2.3416752597480026E-2</v>
      </c>
      <c r="G37">
        <v>8.8960000000000008</v>
      </c>
      <c r="H37">
        <v>8170.3462</v>
      </c>
      <c r="J37">
        <f t="shared" si="1"/>
        <v>4.3885835202480496E-2</v>
      </c>
      <c r="K37" s="10">
        <v>39589</v>
      </c>
      <c r="L37">
        <v>23.1</v>
      </c>
      <c r="M37">
        <v>38429.830600000001</v>
      </c>
      <c r="O37">
        <f t="shared" si="2"/>
        <v>0.20642028762145259</v>
      </c>
      <c r="P37" s="10">
        <v>44062</v>
      </c>
      <c r="Q37">
        <v>9.1300000000000008</v>
      </c>
      <c r="R37">
        <v>64322.301099999997</v>
      </c>
      <c r="T37">
        <f t="shared" si="3"/>
        <v>0.34549795526644023</v>
      </c>
      <c r="U37">
        <v>5.71</v>
      </c>
      <c r="V37">
        <v>70890.701400000005</v>
      </c>
      <c r="X37">
        <f t="shared" si="4"/>
        <v>0.38077916931214661</v>
      </c>
      <c r="Y37">
        <v>12.84</v>
      </c>
      <c r="Z37">
        <v>339119.66859999998</v>
      </c>
      <c r="AB37">
        <f t="shared" si="5"/>
        <v>1.8215323470747664</v>
      </c>
      <c r="AC37">
        <f t="shared" si="6"/>
        <v>186172.7403</v>
      </c>
      <c r="AD37" s="13">
        <f t="shared" si="7"/>
        <v>10.545904303865479</v>
      </c>
    </row>
    <row r="38" spans="1:30">
      <c r="A38" s="13">
        <v>-14</v>
      </c>
      <c r="B38" s="1">
        <v>35621</v>
      </c>
      <c r="C38" s="4">
        <v>2.4580000000000002</v>
      </c>
      <c r="D38">
        <v>4286.9017000000003</v>
      </c>
      <c r="F38">
        <f t="shared" si="0"/>
        <v>2.3053905430837313E-2</v>
      </c>
      <c r="G38">
        <v>8.9380000000000006</v>
      </c>
      <c r="H38">
        <v>8208.6147999999994</v>
      </c>
      <c r="J38">
        <f t="shared" si="1"/>
        <v>4.4143916180156763E-2</v>
      </c>
      <c r="K38" s="10">
        <v>39588</v>
      </c>
      <c r="L38">
        <v>23.05</v>
      </c>
      <c r="M38">
        <v>38346.649100000002</v>
      </c>
      <c r="O38">
        <f t="shared" si="2"/>
        <v>0.20621886943218287</v>
      </c>
      <c r="P38" s="10">
        <v>44061</v>
      </c>
      <c r="Q38">
        <v>9.08</v>
      </c>
      <c r="R38">
        <v>63970.0432</v>
      </c>
      <c r="T38">
        <f t="shared" si="3"/>
        <v>0.34401519548241039</v>
      </c>
      <c r="U38">
        <v>5.73</v>
      </c>
      <c r="V38">
        <v>71139.005099999995</v>
      </c>
      <c r="X38">
        <f t="shared" si="4"/>
        <v>0.38256811347441277</v>
      </c>
      <c r="Y38">
        <v>12.84</v>
      </c>
      <c r="Z38">
        <v>340180.59210000001</v>
      </c>
      <c r="AB38">
        <f t="shared" si="5"/>
        <v>1.8294077514489411</v>
      </c>
      <c r="AC38">
        <f t="shared" si="6"/>
        <v>185951.21389999997</v>
      </c>
      <c r="AD38" s="13">
        <f t="shared" si="7"/>
        <v>10.520343027967726</v>
      </c>
    </row>
    <row r="39" spans="1:30">
      <c r="A39" s="13">
        <v>-15</v>
      </c>
      <c r="B39" s="1">
        <v>35620</v>
      </c>
      <c r="C39" s="4">
        <v>2.4169999999999998</v>
      </c>
      <c r="D39">
        <v>4214.2422999999999</v>
      </c>
      <c r="F39">
        <f t="shared" si="0"/>
        <v>2.2492084954528559E-2</v>
      </c>
      <c r="G39">
        <v>9.1669999999999998</v>
      </c>
      <c r="H39">
        <v>8419.0920999999998</v>
      </c>
      <c r="J39">
        <f t="shared" si="1"/>
        <v>4.4934040634825451E-2</v>
      </c>
      <c r="K39" s="10">
        <v>39587</v>
      </c>
      <c r="L39">
        <v>23.65</v>
      </c>
      <c r="M39">
        <v>39344.826500000003</v>
      </c>
      <c r="O39">
        <f t="shared" si="2"/>
        <v>0.20998962972755189</v>
      </c>
      <c r="P39" s="10">
        <v>44060</v>
      </c>
      <c r="Q39">
        <v>9.19</v>
      </c>
      <c r="R39">
        <v>64745.010600000001</v>
      </c>
      <c r="T39">
        <f t="shared" si="3"/>
        <v>0.34555447340962153</v>
      </c>
      <c r="U39">
        <v>5.69</v>
      </c>
      <c r="V39">
        <v>70642.397700000001</v>
      </c>
      <c r="X39">
        <f t="shared" si="4"/>
        <v>0.37702977127347259</v>
      </c>
      <c r="Y39">
        <v>13.02</v>
      </c>
      <c r="Z39">
        <v>339399.60590000002</v>
      </c>
      <c r="AB39">
        <f t="shared" si="5"/>
        <v>1.8114299620210053</v>
      </c>
      <c r="AC39">
        <f t="shared" si="6"/>
        <v>187365.5692</v>
      </c>
      <c r="AD39" s="13">
        <f t="shared" si="7"/>
        <v>10.753473472071624</v>
      </c>
    </row>
    <row r="40" spans="1:30">
      <c r="A40" s="13">
        <v>-16</v>
      </c>
      <c r="B40" s="1">
        <v>35619</v>
      </c>
      <c r="C40" s="4">
        <v>2.5</v>
      </c>
      <c r="D40">
        <v>4359.5609999999997</v>
      </c>
      <c r="F40">
        <f t="shared" si="0"/>
        <v>2.2736767729770475E-2</v>
      </c>
      <c r="G40">
        <v>9.1669999999999998</v>
      </c>
      <c r="H40">
        <v>8419.0920999999998</v>
      </c>
      <c r="J40">
        <f t="shared" si="1"/>
        <v>4.3908765486535356E-2</v>
      </c>
      <c r="K40" s="10">
        <v>39584</v>
      </c>
      <c r="L40">
        <v>23.25</v>
      </c>
      <c r="M40">
        <v>38679.374900000003</v>
      </c>
      <c r="O40">
        <f t="shared" si="2"/>
        <v>0.20172764253878184</v>
      </c>
      <c r="P40" s="11">
        <v>44057</v>
      </c>
      <c r="Q40" s="9">
        <v>9.5500000000000007</v>
      </c>
      <c r="R40" s="9">
        <v>67281.267900000006</v>
      </c>
      <c r="S40" s="9"/>
      <c r="T40">
        <f t="shared" si="3"/>
        <v>0.3508973864127059</v>
      </c>
      <c r="U40" s="9">
        <v>5.88</v>
      </c>
      <c r="V40" s="9">
        <v>73001.282699999996</v>
      </c>
      <c r="W40" s="9"/>
      <c r="X40">
        <f t="shared" si="4"/>
        <v>0.38072943783220642</v>
      </c>
      <c r="Y40" s="9">
        <v>12.86</v>
      </c>
      <c r="Z40" s="9">
        <v>331139.72889999999</v>
      </c>
      <c r="AA40" t="s">
        <v>17</v>
      </c>
      <c r="AB40">
        <f t="shared" si="5"/>
        <v>1.7270195558907111</v>
      </c>
      <c r="AC40">
        <f t="shared" si="6"/>
        <v>191740.57860000001</v>
      </c>
      <c r="AD40" s="13">
        <f t="shared" si="7"/>
        <v>10.73928039626089</v>
      </c>
    </row>
    <row r="41" spans="1:30">
      <c r="A41" s="13">
        <v>-17</v>
      </c>
      <c r="B41" s="1">
        <v>35618</v>
      </c>
      <c r="C41" s="4">
        <v>2.5630000000000002</v>
      </c>
      <c r="D41">
        <v>4468.5501000000004</v>
      </c>
      <c r="F41">
        <f t="shared" si="0"/>
        <v>2.3324812516687447E-2</v>
      </c>
      <c r="G41">
        <v>9.1669999999999998</v>
      </c>
      <c r="H41">
        <v>8419.0920999999998</v>
      </c>
      <c r="J41">
        <f t="shared" si="1"/>
        <v>4.3945740877611369E-2</v>
      </c>
      <c r="K41" s="10">
        <v>39583</v>
      </c>
      <c r="L41">
        <v>23.15</v>
      </c>
      <c r="M41">
        <v>38513.012000000002</v>
      </c>
      <c r="O41">
        <f t="shared" si="2"/>
        <v>0.20102914015732615</v>
      </c>
      <c r="P41" s="10">
        <v>44056</v>
      </c>
      <c r="Q41">
        <v>9.5</v>
      </c>
      <c r="R41">
        <v>66929.009900000005</v>
      </c>
      <c r="T41">
        <f t="shared" si="3"/>
        <v>0.34935416922930279</v>
      </c>
      <c r="U41">
        <v>5.9</v>
      </c>
      <c r="V41">
        <v>73249.5864</v>
      </c>
      <c r="X41">
        <f t="shared" si="4"/>
        <v>0.38234613721907212</v>
      </c>
      <c r="Y41">
        <v>13.02</v>
      </c>
      <c r="Z41">
        <v>330051.39600000001</v>
      </c>
      <c r="AB41">
        <f t="shared" si="5"/>
        <v>1.7227930224103261</v>
      </c>
      <c r="AC41">
        <f t="shared" si="6"/>
        <v>191579.25050000002</v>
      </c>
      <c r="AD41" s="13">
        <f t="shared" si="7"/>
        <v>10.691163513018335</v>
      </c>
    </row>
    <row r="42" spans="1:30">
      <c r="A42" s="13">
        <v>-18</v>
      </c>
      <c r="B42" s="1">
        <v>35615</v>
      </c>
      <c r="C42" s="4">
        <v>2.5830000000000002</v>
      </c>
      <c r="D42">
        <v>4504.8797000000004</v>
      </c>
      <c r="F42">
        <f t="shared" si="0"/>
        <v>2.3425219826053081E-2</v>
      </c>
      <c r="G42">
        <v>9.2080000000000002</v>
      </c>
      <c r="H42">
        <v>8457.3606999999993</v>
      </c>
      <c r="J42">
        <f t="shared" si="1"/>
        <v>4.3977985371223598E-2</v>
      </c>
      <c r="K42" s="10">
        <v>39582</v>
      </c>
      <c r="L42">
        <v>23.55</v>
      </c>
      <c r="M42">
        <v>39178.463600000003</v>
      </c>
      <c r="O42">
        <f t="shared" si="2"/>
        <v>0.20372666605881151</v>
      </c>
      <c r="P42" s="10">
        <v>44055</v>
      </c>
      <c r="Q42">
        <v>9.7100000000000009</v>
      </c>
      <c r="R42">
        <v>68408.493300000002</v>
      </c>
      <c r="T42">
        <f t="shared" si="3"/>
        <v>0.355721817282175</v>
      </c>
      <c r="U42">
        <v>5.78</v>
      </c>
      <c r="V42">
        <v>71759.764299999995</v>
      </c>
      <c r="X42">
        <f t="shared" si="4"/>
        <v>0.37314831146173688</v>
      </c>
      <c r="Y42">
        <v>13</v>
      </c>
      <c r="Z42">
        <v>330692.16149999999</v>
      </c>
      <c r="AB42">
        <f t="shared" si="5"/>
        <v>1.7195878899696582</v>
      </c>
      <c r="AC42">
        <f t="shared" si="6"/>
        <v>192308.96159999998</v>
      </c>
      <c r="AD42" s="13">
        <f t="shared" si="7"/>
        <v>10.874075703852693</v>
      </c>
    </row>
    <row r="43" spans="1:30">
      <c r="A43" s="13">
        <v>-19</v>
      </c>
      <c r="B43" s="1">
        <v>35614</v>
      </c>
      <c r="C43" s="4">
        <v>2.6040000000000001</v>
      </c>
      <c r="D43">
        <v>4541.2093999999997</v>
      </c>
      <c r="F43">
        <f t="shared" si="0"/>
        <v>2.3771074988165771E-2</v>
      </c>
      <c r="G43">
        <v>8.9169999999999998</v>
      </c>
      <c r="H43">
        <v>8189.4804999999997</v>
      </c>
      <c r="J43">
        <f t="shared" si="1"/>
        <v>4.2868041953674565E-2</v>
      </c>
      <c r="K43" s="10">
        <v>39581</v>
      </c>
      <c r="L43">
        <v>23.9</v>
      </c>
      <c r="M43">
        <v>39760.733800000002</v>
      </c>
      <c r="O43">
        <f t="shared" si="2"/>
        <v>0.20812856256844212</v>
      </c>
      <c r="P43" s="10">
        <v>44054</v>
      </c>
      <c r="Q43">
        <v>9.48</v>
      </c>
      <c r="R43">
        <v>66788.106700000004</v>
      </c>
      <c r="T43">
        <f t="shared" si="3"/>
        <v>0.3496040267782668</v>
      </c>
      <c r="U43">
        <v>5.78</v>
      </c>
      <c r="V43">
        <v>71759.764299999995</v>
      </c>
      <c r="X43">
        <f t="shared" si="4"/>
        <v>0.37562829371145073</v>
      </c>
      <c r="Y43">
        <v>12.72</v>
      </c>
      <c r="Z43">
        <v>326031.14500000002</v>
      </c>
      <c r="AB43">
        <f t="shared" si="5"/>
        <v>1.7066182405666095</v>
      </c>
      <c r="AC43">
        <f t="shared" si="6"/>
        <v>191039.2947</v>
      </c>
      <c r="AD43" s="13">
        <f t="shared" si="7"/>
        <v>10.90380456626602</v>
      </c>
    </row>
    <row r="44" spans="1:30">
      <c r="A44" s="13">
        <v>-20</v>
      </c>
      <c r="B44" s="1">
        <v>35608</v>
      </c>
      <c r="C44" s="4">
        <v>2.6459999999999999</v>
      </c>
      <c r="D44">
        <v>4613.8688000000002</v>
      </c>
      <c r="F44">
        <f t="shared" si="0"/>
        <v>2.4429501533673341E-2</v>
      </c>
      <c r="G44">
        <v>9.625</v>
      </c>
      <c r="H44">
        <v>8840.0467000000008</v>
      </c>
      <c r="J44">
        <f t="shared" si="1"/>
        <v>4.6806258213366182E-2</v>
      </c>
      <c r="K44" s="10">
        <v>39577</v>
      </c>
      <c r="L44">
        <v>23.6</v>
      </c>
      <c r="M44">
        <v>39261.645100000002</v>
      </c>
      <c r="O44">
        <f t="shared" si="2"/>
        <v>0.20788246496844218</v>
      </c>
      <c r="P44" s="10">
        <v>44053</v>
      </c>
      <c r="Q44">
        <v>9.2100000000000009</v>
      </c>
      <c r="R44">
        <v>64885.913800000002</v>
      </c>
      <c r="T44">
        <f t="shared" si="3"/>
        <v>0.34355778185346236</v>
      </c>
      <c r="U44">
        <v>5.74</v>
      </c>
      <c r="V44">
        <v>71263.156900000002</v>
      </c>
      <c r="X44">
        <f t="shared" si="4"/>
        <v>0.37732399343105594</v>
      </c>
      <c r="Y44">
        <v>12.6</v>
      </c>
      <c r="Z44">
        <v>326645.94959999999</v>
      </c>
      <c r="AB44">
        <f t="shared" si="5"/>
        <v>1.7295241959895749</v>
      </c>
      <c r="AC44">
        <f t="shared" si="6"/>
        <v>188864.63130000001</v>
      </c>
      <c r="AD44" s="13">
        <f t="shared" si="7"/>
        <v>10.751183762781634</v>
      </c>
    </row>
    <row r="45" spans="1:30">
      <c r="A45" s="13">
        <v>-21</v>
      </c>
      <c r="B45" s="1">
        <v>35607</v>
      </c>
      <c r="C45" s="4">
        <v>2.6669999999999998</v>
      </c>
      <c r="D45">
        <v>4650.1984000000002</v>
      </c>
      <c r="F45">
        <f t="shared" si="0"/>
        <v>2.440548004223601E-2</v>
      </c>
      <c r="G45">
        <v>9.9169999999999998</v>
      </c>
      <c r="H45">
        <v>9107.9269000000004</v>
      </c>
      <c r="J45">
        <f t="shared" si="1"/>
        <v>4.7800826774206988E-2</v>
      </c>
      <c r="K45" s="11">
        <v>39576</v>
      </c>
      <c r="L45" s="9">
        <v>23.5</v>
      </c>
      <c r="M45" s="9">
        <v>39095.282200000001</v>
      </c>
      <c r="N45" t="s">
        <v>6</v>
      </c>
      <c r="O45">
        <f t="shared" si="2"/>
        <v>0.20518245618889824</v>
      </c>
      <c r="P45" s="10">
        <v>44050</v>
      </c>
      <c r="Q45">
        <v>9.34</v>
      </c>
      <c r="R45">
        <v>65801.784499999994</v>
      </c>
      <c r="T45">
        <f t="shared" si="3"/>
        <v>0.34534529502187794</v>
      </c>
      <c r="U45">
        <v>5.79</v>
      </c>
      <c r="V45">
        <v>71883.916100000002</v>
      </c>
      <c r="X45">
        <f t="shared" si="4"/>
        <v>0.37726594197278074</v>
      </c>
      <c r="Y45">
        <v>12.8</v>
      </c>
      <c r="Z45">
        <v>325242.53460000001</v>
      </c>
      <c r="AB45">
        <f t="shared" si="5"/>
        <v>1.7069594680232472</v>
      </c>
      <c r="AC45">
        <f t="shared" si="6"/>
        <v>190539.10810000001</v>
      </c>
      <c r="AD45" s="13">
        <f t="shared" si="7"/>
        <v>10.770812794358305</v>
      </c>
    </row>
    <row r="46" spans="1:30">
      <c r="A46" s="13">
        <v>-22</v>
      </c>
      <c r="B46" s="1">
        <v>35606</v>
      </c>
      <c r="C46" s="4">
        <v>2.7919999999999998</v>
      </c>
      <c r="D46">
        <v>4868.1764999999996</v>
      </c>
      <c r="F46">
        <f t="shared" si="0"/>
        <v>2.5384383747074742E-2</v>
      </c>
      <c r="G46">
        <v>10</v>
      </c>
      <c r="H46">
        <v>9184.4640999999992</v>
      </c>
      <c r="J46">
        <f t="shared" si="1"/>
        <v>4.7891024745226773E-2</v>
      </c>
      <c r="K46" s="10">
        <v>39575</v>
      </c>
      <c r="L46">
        <v>23.6</v>
      </c>
      <c r="M46">
        <v>39261.645100000002</v>
      </c>
      <c r="O46">
        <f t="shared" si="2"/>
        <v>0.20472402053620217</v>
      </c>
      <c r="P46" s="10">
        <v>44049</v>
      </c>
      <c r="Q46">
        <v>9.3800000000000008</v>
      </c>
      <c r="R46">
        <v>66083.590800000005</v>
      </c>
      <c r="T46">
        <f t="shared" si="3"/>
        <v>0.34458307504911917</v>
      </c>
      <c r="U46">
        <v>5.83</v>
      </c>
      <c r="V46">
        <v>72380.523499999996</v>
      </c>
      <c r="X46">
        <f t="shared" si="4"/>
        <v>0.377417495922377</v>
      </c>
      <c r="Y46">
        <v>12.9</v>
      </c>
      <c r="Z46">
        <v>328004.3088</v>
      </c>
      <c r="AB46">
        <f t="shared" si="5"/>
        <v>1.7103297806218007</v>
      </c>
      <c r="AC46">
        <f t="shared" si="6"/>
        <v>191778.40000000002</v>
      </c>
      <c r="AD46" s="13">
        <f t="shared" si="7"/>
        <v>10.813803576716669</v>
      </c>
    </row>
    <row r="47" spans="1:30">
      <c r="A47" s="13">
        <v>-23</v>
      </c>
      <c r="B47" s="1">
        <v>35605</v>
      </c>
      <c r="C47" s="4">
        <v>2.6040000000000001</v>
      </c>
      <c r="D47">
        <v>4541.2093999999997</v>
      </c>
      <c r="F47">
        <f t="shared" si="0"/>
        <v>2.350122976921792E-2</v>
      </c>
      <c r="G47">
        <v>9.9580000000000002</v>
      </c>
      <c r="H47">
        <v>9146.1954999999998</v>
      </c>
      <c r="J47">
        <f t="shared" si="1"/>
        <v>4.7332510577399713E-2</v>
      </c>
      <c r="K47" s="10">
        <v>39574</v>
      </c>
      <c r="L47">
        <v>23.75</v>
      </c>
      <c r="M47">
        <v>39511.189400000003</v>
      </c>
      <c r="O47">
        <f t="shared" si="2"/>
        <v>0.20447450420244609</v>
      </c>
      <c r="P47" s="10">
        <v>44048</v>
      </c>
      <c r="Q47">
        <v>9.5500000000000007</v>
      </c>
      <c r="R47">
        <v>67281.267900000006</v>
      </c>
      <c r="T47">
        <f t="shared" si="3"/>
        <v>0.34818754142502356</v>
      </c>
      <c r="U47">
        <v>5.86</v>
      </c>
      <c r="V47">
        <v>72752.979000000007</v>
      </c>
      <c r="X47">
        <f t="shared" si="4"/>
        <v>0.37650421402591266</v>
      </c>
      <c r="Y47">
        <v>13.1</v>
      </c>
      <c r="Z47">
        <v>330481.86259999999</v>
      </c>
      <c r="AB47">
        <f t="shared" si="5"/>
        <v>1.7102779245373947</v>
      </c>
      <c r="AC47">
        <f t="shared" si="6"/>
        <v>193232.84120000002</v>
      </c>
      <c r="AD47" s="13">
        <f t="shared" si="7"/>
        <v>10.920309532257706</v>
      </c>
    </row>
    <row r="48" spans="1:30">
      <c r="A48" s="13">
        <v>-24</v>
      </c>
      <c r="B48" s="1">
        <v>35604</v>
      </c>
      <c r="C48" s="4">
        <v>2.4790000000000001</v>
      </c>
      <c r="D48">
        <v>4323.2313999999997</v>
      </c>
      <c r="F48">
        <f t="shared" si="0"/>
        <v>2.2685518233178107E-2</v>
      </c>
      <c r="G48">
        <v>10</v>
      </c>
      <c r="H48">
        <v>9184.4640999999992</v>
      </c>
      <c r="J48">
        <f t="shared" si="1"/>
        <v>4.8194118825682052E-2</v>
      </c>
      <c r="K48" s="10">
        <v>39573</v>
      </c>
      <c r="L48">
        <v>23.6</v>
      </c>
      <c r="M48">
        <v>39261.645100000002</v>
      </c>
      <c r="O48">
        <f t="shared" si="2"/>
        <v>0.20601968374411281</v>
      </c>
      <c r="P48" s="10">
        <v>44047</v>
      </c>
      <c r="Q48">
        <v>9.48</v>
      </c>
      <c r="R48">
        <v>66788.106700000004</v>
      </c>
      <c r="T48">
        <f t="shared" si="3"/>
        <v>0.35046072535055495</v>
      </c>
      <c r="U48">
        <v>5.72</v>
      </c>
      <c r="V48">
        <v>71014.853300000002</v>
      </c>
      <c r="X48">
        <f t="shared" si="4"/>
        <v>0.37263995384647203</v>
      </c>
      <c r="Y48">
        <v>13.02</v>
      </c>
      <c r="Z48">
        <v>330888.35340000002</v>
      </c>
      <c r="AB48">
        <f t="shared" si="5"/>
        <v>1.7362877624829387</v>
      </c>
      <c r="AC48">
        <f t="shared" si="6"/>
        <v>190572.30060000002</v>
      </c>
      <c r="AD48" s="13">
        <f t="shared" si="7"/>
        <v>10.854111336643012</v>
      </c>
    </row>
    <row r="49" spans="1:30">
      <c r="A49" s="13">
        <v>-25</v>
      </c>
      <c r="B49" s="1">
        <v>35601</v>
      </c>
      <c r="C49" s="4">
        <v>2.5</v>
      </c>
      <c r="D49">
        <v>4359.5609999999997</v>
      </c>
      <c r="F49">
        <f t="shared" si="0"/>
        <v>2.3174438819493156E-2</v>
      </c>
      <c r="G49">
        <v>9.4169999999999998</v>
      </c>
      <c r="H49">
        <v>8615.1203000000005</v>
      </c>
      <c r="J49">
        <f t="shared" si="1"/>
        <v>4.5796028158551647E-2</v>
      </c>
      <c r="K49" s="10">
        <v>39570</v>
      </c>
      <c r="L49">
        <v>23.9</v>
      </c>
      <c r="M49">
        <v>39760.733800000002</v>
      </c>
      <c r="O49">
        <f t="shared" si="2"/>
        <v>0.21135905492921278</v>
      </c>
      <c r="P49" s="10">
        <v>44046</v>
      </c>
      <c r="Q49">
        <v>9.26</v>
      </c>
      <c r="R49">
        <v>65238.171799999996</v>
      </c>
      <c r="T49">
        <f t="shared" si="3"/>
        <v>0.34679134460434979</v>
      </c>
      <c r="U49">
        <v>5.65</v>
      </c>
      <c r="V49">
        <v>70145.790399999998</v>
      </c>
      <c r="X49">
        <f t="shared" si="4"/>
        <v>0.37287913348839263</v>
      </c>
      <c r="Y49">
        <v>13</v>
      </c>
      <c r="Z49">
        <v>329619.9656</v>
      </c>
      <c r="AB49">
        <f t="shared" si="5"/>
        <v>1.7521850770021659</v>
      </c>
      <c r="AC49">
        <f t="shared" si="6"/>
        <v>188119.37729999999</v>
      </c>
      <c r="AD49" s="13">
        <f t="shared" si="7"/>
        <v>10.858733662271696</v>
      </c>
    </row>
    <row r="50" spans="1:30">
      <c r="A50" s="13">
        <v>-26</v>
      </c>
      <c r="B50" s="1">
        <v>35600</v>
      </c>
      <c r="C50" s="4">
        <v>2.375</v>
      </c>
      <c r="D50">
        <v>4141.5829999999996</v>
      </c>
      <c r="F50">
        <f t="shared" si="0"/>
        <v>2.1838113961958925E-2</v>
      </c>
      <c r="G50">
        <v>9.6039999999999992</v>
      </c>
      <c r="H50">
        <v>8786.6602999999996</v>
      </c>
      <c r="J50">
        <f t="shared" si="1"/>
        <v>4.6331098272428733E-2</v>
      </c>
      <c r="K50" s="10">
        <v>39568</v>
      </c>
      <c r="L50">
        <v>23.7</v>
      </c>
      <c r="M50">
        <v>39428.008000000002</v>
      </c>
      <c r="O50">
        <f t="shared" si="2"/>
        <v>0.20789957173308571</v>
      </c>
      <c r="P50" s="10">
        <v>44043</v>
      </c>
      <c r="Q50">
        <v>9.39</v>
      </c>
      <c r="R50">
        <v>66154.042400000006</v>
      </c>
      <c r="T50">
        <f t="shared" si="3"/>
        <v>0.34882302660008574</v>
      </c>
      <c r="U50">
        <v>5.73</v>
      </c>
      <c r="V50">
        <v>71139.005099999995</v>
      </c>
      <c r="X50">
        <f t="shared" si="4"/>
        <v>0.37510818943244095</v>
      </c>
      <c r="Y50">
        <v>12.92</v>
      </c>
      <c r="Z50">
        <v>324802.5882</v>
      </c>
      <c r="AB50">
        <f t="shared" si="5"/>
        <v>1.7126485057164895</v>
      </c>
      <c r="AC50">
        <f t="shared" si="6"/>
        <v>189649.29879999999</v>
      </c>
      <c r="AD50" s="13">
        <f t="shared" si="7"/>
        <v>10.848867383764881</v>
      </c>
    </row>
    <row r="51" spans="1:30">
      <c r="A51" s="13">
        <v>-27</v>
      </c>
      <c r="B51" s="1">
        <v>35599</v>
      </c>
      <c r="C51" s="4">
        <v>2.5</v>
      </c>
      <c r="D51">
        <v>4359.5609999999997</v>
      </c>
      <c r="F51">
        <f t="shared" si="0"/>
        <v>2.2986982024390978E-2</v>
      </c>
      <c r="G51">
        <v>9.1460000000000008</v>
      </c>
      <c r="H51">
        <v>8367.3402999999998</v>
      </c>
      <c r="J51">
        <f t="shared" si="1"/>
        <v>4.4119098475296534E-2</v>
      </c>
      <c r="K51" s="10">
        <v>39567</v>
      </c>
      <c r="L51">
        <v>23.65</v>
      </c>
      <c r="M51">
        <v>39344.826500000003</v>
      </c>
      <c r="O51">
        <f t="shared" si="2"/>
        <v>0.20745639744650479</v>
      </c>
      <c r="P51" s="10">
        <v>44042</v>
      </c>
      <c r="Q51">
        <v>9.2899999999999991</v>
      </c>
      <c r="R51">
        <v>65449.5265</v>
      </c>
      <c r="T51">
        <f t="shared" si="3"/>
        <v>0.34510059365160872</v>
      </c>
      <c r="U51">
        <v>5.81</v>
      </c>
      <c r="V51">
        <v>72132.219800000006</v>
      </c>
      <c r="X51">
        <f t="shared" si="4"/>
        <v>0.38033692840219901</v>
      </c>
      <c r="Y51">
        <v>12.88</v>
      </c>
      <c r="Z51">
        <v>325508.28129999997</v>
      </c>
      <c r="AB51">
        <f t="shared" si="5"/>
        <v>1.7163317616231317</v>
      </c>
      <c r="AC51">
        <f t="shared" si="6"/>
        <v>189653.47409999999</v>
      </c>
      <c r="AD51" s="13">
        <f t="shared" si="7"/>
        <v>10.783066598366098</v>
      </c>
    </row>
    <row r="52" spans="1:30">
      <c r="A52" s="13">
        <v>-28</v>
      </c>
      <c r="B52" s="1">
        <v>35598</v>
      </c>
      <c r="C52" s="4">
        <v>2.5830000000000002</v>
      </c>
      <c r="D52">
        <v>4504.8797000000004</v>
      </c>
      <c r="F52">
        <f t="shared" si="0"/>
        <v>2.341941882745913E-2</v>
      </c>
      <c r="G52">
        <v>8.8330000000000002</v>
      </c>
      <c r="H52">
        <v>8081.4403000000002</v>
      </c>
      <c r="J52">
        <f t="shared" si="1"/>
        <v>4.2012805606064671E-2</v>
      </c>
      <c r="K52" s="10">
        <v>39566</v>
      </c>
      <c r="L52">
        <v>24.25</v>
      </c>
      <c r="M52">
        <v>40343.003900000003</v>
      </c>
      <c r="O52">
        <f t="shared" si="2"/>
        <v>0.20973028538185315</v>
      </c>
      <c r="P52" s="10">
        <v>44041</v>
      </c>
      <c r="Q52">
        <v>9.27</v>
      </c>
      <c r="R52">
        <v>65308.623399999997</v>
      </c>
      <c r="T52">
        <f t="shared" si="3"/>
        <v>0.33951850133742695</v>
      </c>
      <c r="U52">
        <v>5.97</v>
      </c>
      <c r="V52">
        <v>74118.649300000005</v>
      </c>
      <c r="X52">
        <f t="shared" si="4"/>
        <v>0.38531898884719618</v>
      </c>
      <c r="Y52">
        <v>13.1</v>
      </c>
      <c r="Z52">
        <v>330374.94400000002</v>
      </c>
      <c r="AB52">
        <f t="shared" si="5"/>
        <v>1.7175129412744041</v>
      </c>
      <c r="AC52">
        <f t="shared" si="6"/>
        <v>192356.59659999999</v>
      </c>
      <c r="AD52" s="13">
        <f t="shared" si="7"/>
        <v>10.965241762075344</v>
      </c>
    </row>
    <row r="53" spans="1:30">
      <c r="A53" s="13">
        <v>-29</v>
      </c>
      <c r="B53" s="7">
        <v>35597</v>
      </c>
      <c r="C53" s="8">
        <v>2.2080000000000002</v>
      </c>
      <c r="D53" s="9">
        <v>3850.9456</v>
      </c>
      <c r="E53" s="9"/>
      <c r="F53">
        <f t="shared" si="0"/>
        <v>2.0221729358872561E-2</v>
      </c>
      <c r="G53" s="9">
        <v>8.375</v>
      </c>
      <c r="H53" s="9">
        <v>7662.1202000000003</v>
      </c>
      <c r="I53" t="s">
        <v>6</v>
      </c>
      <c r="J53">
        <f t="shared" si="1"/>
        <v>4.0234616920984421E-2</v>
      </c>
      <c r="K53" s="10">
        <v>39563</v>
      </c>
      <c r="L53">
        <v>23.9</v>
      </c>
      <c r="M53">
        <v>39760.733800000002</v>
      </c>
      <c r="O53">
        <f t="shared" si="2"/>
        <v>0.20878788784078814</v>
      </c>
      <c r="P53" s="10">
        <v>44040</v>
      </c>
      <c r="Q53">
        <v>9.25</v>
      </c>
      <c r="R53">
        <v>65167.720200000003</v>
      </c>
      <c r="T53">
        <f t="shared" si="3"/>
        <v>0.34220270491983384</v>
      </c>
      <c r="U53">
        <v>5.96</v>
      </c>
      <c r="V53">
        <v>73994.497399999993</v>
      </c>
      <c r="X53">
        <f t="shared" si="4"/>
        <v>0.38855306095952102</v>
      </c>
      <c r="Y53">
        <v>13.12</v>
      </c>
      <c r="Z53">
        <v>329212.75530000002</v>
      </c>
      <c r="AB53">
        <f t="shared" si="5"/>
        <v>1.728731571582143</v>
      </c>
      <c r="AC53">
        <f t="shared" si="6"/>
        <v>190436.0172</v>
      </c>
      <c r="AD53" s="13">
        <f t="shared" si="7"/>
        <v>10.85279627835968</v>
      </c>
    </row>
    <row r="54" spans="1:30">
      <c r="A54" s="13">
        <v>-30</v>
      </c>
      <c r="B54" s="1">
        <v>35594</v>
      </c>
      <c r="C54" s="4">
        <v>2.2080000000000002</v>
      </c>
      <c r="D54">
        <v>3850.9456</v>
      </c>
      <c r="F54">
        <f t="shared" si="0"/>
        <v>2.0323362383074445E-2</v>
      </c>
      <c r="G54">
        <v>8.2080000000000002</v>
      </c>
      <c r="H54">
        <v>7509.6401999999998</v>
      </c>
      <c r="J54">
        <f t="shared" si="1"/>
        <v>3.9632120264462743E-2</v>
      </c>
      <c r="K54" s="10">
        <v>39562</v>
      </c>
      <c r="L54">
        <v>23.75</v>
      </c>
      <c r="M54">
        <v>39511.189400000003</v>
      </c>
      <c r="O54">
        <f t="shared" si="2"/>
        <v>0.20852027106342136</v>
      </c>
      <c r="P54" s="10">
        <v>44039</v>
      </c>
      <c r="Q54">
        <v>9.26</v>
      </c>
      <c r="R54">
        <v>65238.171799999996</v>
      </c>
      <c r="T54">
        <f t="shared" si="3"/>
        <v>0.34429440049754739</v>
      </c>
      <c r="U54">
        <v>5.91</v>
      </c>
      <c r="V54">
        <v>73373.738200000007</v>
      </c>
      <c r="X54">
        <f t="shared" si="4"/>
        <v>0.38722984579149405</v>
      </c>
      <c r="Y54">
        <v>13.3</v>
      </c>
      <c r="Z54">
        <v>329126.71370000002</v>
      </c>
      <c r="AB54">
        <f t="shared" si="5"/>
        <v>1.7369659733639169</v>
      </c>
      <c r="AC54">
        <f t="shared" si="6"/>
        <v>189483.68520000001</v>
      </c>
      <c r="AD54" s="13">
        <f t="shared" si="7"/>
        <v>10.799225402263815</v>
      </c>
    </row>
    <row r="55" spans="1:30">
      <c r="A55" s="13">
        <v>-31</v>
      </c>
      <c r="B55" s="1">
        <v>35593</v>
      </c>
      <c r="C55" s="4">
        <v>2.2080000000000002</v>
      </c>
      <c r="D55">
        <v>3850.9456</v>
      </c>
      <c r="F55">
        <f t="shared" si="0"/>
        <v>2.042319236435175E-2</v>
      </c>
      <c r="G55">
        <v>8.2080000000000002</v>
      </c>
      <c r="H55">
        <v>7509.6401999999998</v>
      </c>
      <c r="J55">
        <f t="shared" si="1"/>
        <v>3.9826796408567532E-2</v>
      </c>
      <c r="K55" s="10">
        <v>39561</v>
      </c>
      <c r="L55">
        <v>23.75</v>
      </c>
      <c r="M55">
        <v>39511.189400000003</v>
      </c>
      <c r="O55">
        <f t="shared" si="2"/>
        <v>0.2095445393101725</v>
      </c>
      <c r="P55" s="10">
        <v>44036</v>
      </c>
      <c r="Q55">
        <v>9.34</v>
      </c>
      <c r="R55">
        <v>65801.784499999994</v>
      </c>
      <c r="T55">
        <f t="shared" si="3"/>
        <v>0.34897467852080777</v>
      </c>
      <c r="U55">
        <v>5.79</v>
      </c>
      <c r="V55">
        <v>71883.916100000002</v>
      </c>
      <c r="X55">
        <f t="shared" si="4"/>
        <v>0.38123079339610039</v>
      </c>
      <c r="Y55">
        <v>13.12</v>
      </c>
      <c r="Z55">
        <v>326576.36540000001</v>
      </c>
      <c r="AB55">
        <f t="shared" si="5"/>
        <v>1.7319725140274709</v>
      </c>
      <c r="AC55">
        <f t="shared" si="6"/>
        <v>188557.47580000001</v>
      </c>
      <c r="AD55" s="13">
        <f t="shared" si="7"/>
        <v>10.815425353426372</v>
      </c>
    </row>
    <row r="56" spans="1:30">
      <c r="A56" s="13">
        <v>-32</v>
      </c>
      <c r="B56" s="1">
        <v>35592</v>
      </c>
      <c r="C56" s="4">
        <v>2.25</v>
      </c>
      <c r="D56">
        <v>3923.6048999999998</v>
      </c>
      <c r="F56">
        <f t="shared" si="0"/>
        <v>2.0519960227182891E-2</v>
      </c>
      <c r="G56">
        <v>8.2289999999999992</v>
      </c>
      <c r="H56">
        <v>7528.7002000000002</v>
      </c>
      <c r="J56">
        <f t="shared" si="1"/>
        <v>3.9374155299475716E-2</v>
      </c>
      <c r="K56" s="10">
        <v>39560</v>
      </c>
      <c r="L56">
        <v>24</v>
      </c>
      <c r="M56">
        <v>39927.096700000002</v>
      </c>
      <c r="O56">
        <f t="shared" si="2"/>
        <v>0.20881369484243567</v>
      </c>
      <c r="P56" s="10">
        <v>44035</v>
      </c>
      <c r="Q56">
        <v>9.3800000000000008</v>
      </c>
      <c r="R56">
        <v>66083.590800000005</v>
      </c>
      <c r="T56">
        <f t="shared" si="3"/>
        <v>0.34560886976296451</v>
      </c>
      <c r="U56">
        <v>5.94</v>
      </c>
      <c r="V56">
        <v>73746.193799999994</v>
      </c>
      <c r="X56">
        <f t="shared" si="4"/>
        <v>0.38568331986794119</v>
      </c>
      <c r="Y56">
        <v>13.36</v>
      </c>
      <c r="Z56">
        <v>333029.90210000001</v>
      </c>
      <c r="AB56">
        <f t="shared" si="5"/>
        <v>1.7417045089210212</v>
      </c>
      <c r="AC56">
        <f t="shared" si="6"/>
        <v>191209.18640000001</v>
      </c>
      <c r="AD56" s="13">
        <f t="shared" si="7"/>
        <v>10.914478629081181</v>
      </c>
    </row>
    <row r="57" spans="1:30">
      <c r="A57" s="13">
        <v>-33</v>
      </c>
      <c r="B57" s="1">
        <v>35591</v>
      </c>
      <c r="C57" s="4">
        <v>2.2080000000000002</v>
      </c>
      <c r="D57">
        <v>3850.9456</v>
      </c>
      <c r="F57">
        <f t="shared" si="0"/>
        <v>2.0227988450444392E-2</v>
      </c>
      <c r="G57">
        <v>8.7919999999999998</v>
      </c>
      <c r="H57">
        <v>8043.3203000000003</v>
      </c>
      <c r="J57">
        <f t="shared" si="1"/>
        <v>4.2249412749851604E-2</v>
      </c>
      <c r="K57" s="10">
        <v>39559</v>
      </c>
      <c r="L57">
        <v>23.7</v>
      </c>
      <c r="M57">
        <v>39428.008000000002</v>
      </c>
      <c r="O57">
        <f t="shared" si="2"/>
        <v>0.20710479276778909</v>
      </c>
      <c r="P57" s="10">
        <v>44034</v>
      </c>
      <c r="Q57">
        <v>9.27</v>
      </c>
      <c r="R57">
        <v>65308.623399999997</v>
      </c>
      <c r="T57">
        <f t="shared" si="3"/>
        <v>0.3430487514156581</v>
      </c>
      <c r="U57">
        <v>5.94</v>
      </c>
      <c r="V57">
        <v>73746.193799999994</v>
      </c>
      <c r="X57">
        <f t="shared" si="4"/>
        <v>0.38736905461625681</v>
      </c>
      <c r="Y57">
        <v>13.5</v>
      </c>
      <c r="Z57">
        <v>337713.36810000002</v>
      </c>
      <c r="AB57">
        <f t="shared" si="5"/>
        <v>1.7739181019559136</v>
      </c>
      <c r="AC57">
        <f t="shared" si="6"/>
        <v>190377.09109999999</v>
      </c>
      <c r="AD57" s="13">
        <f t="shared" si="7"/>
        <v>10.805537934035595</v>
      </c>
    </row>
    <row r="58" spans="1:30">
      <c r="A58" s="13">
        <v>-34</v>
      </c>
      <c r="B58" s="1">
        <v>35587</v>
      </c>
      <c r="C58" s="4">
        <v>2.2290000000000001</v>
      </c>
      <c r="D58">
        <v>3887.2752999999998</v>
      </c>
      <c r="F58">
        <f t="shared" si="0"/>
        <v>2.0185459560310558E-2</v>
      </c>
      <c r="G58">
        <v>9.1669999999999998</v>
      </c>
      <c r="H58">
        <v>8386.4002999999993</v>
      </c>
      <c r="J58">
        <f t="shared" si="1"/>
        <v>4.3548071862115435E-2</v>
      </c>
      <c r="K58" s="10">
        <v>39556</v>
      </c>
      <c r="L58">
        <v>23.95</v>
      </c>
      <c r="M58">
        <v>39843.915200000003</v>
      </c>
      <c r="O58">
        <f t="shared" si="2"/>
        <v>0.20689755083568259</v>
      </c>
      <c r="P58" s="10">
        <v>44033</v>
      </c>
      <c r="Q58">
        <v>9.5399999999999991</v>
      </c>
      <c r="R58">
        <v>67210.816300000006</v>
      </c>
      <c r="T58">
        <f t="shared" si="3"/>
        <v>0.34900569415269145</v>
      </c>
      <c r="U58">
        <v>5.9</v>
      </c>
      <c r="V58">
        <v>73249.5864</v>
      </c>
      <c r="X58">
        <f t="shared" si="4"/>
        <v>0.38036322358919994</v>
      </c>
      <c r="Y58">
        <v>13.72</v>
      </c>
      <c r="Z58">
        <v>342873.53970000002</v>
      </c>
      <c r="AB58">
        <f t="shared" si="5"/>
        <v>1.7804398803230859</v>
      </c>
      <c r="AC58">
        <f t="shared" si="6"/>
        <v>192577.99350000001</v>
      </c>
      <c r="AD58" s="13">
        <f t="shared" si="7"/>
        <v>10.973052248027498</v>
      </c>
    </row>
    <row r="59" spans="1:30">
      <c r="A59" s="13">
        <v>-35</v>
      </c>
      <c r="B59" s="1">
        <v>35586</v>
      </c>
      <c r="C59" s="4">
        <v>2.2709999999999999</v>
      </c>
      <c r="D59">
        <v>3959.9346</v>
      </c>
      <c r="F59">
        <f t="shared" si="0"/>
        <v>2.0408729373934554E-2</v>
      </c>
      <c r="G59">
        <v>9.4580000000000002</v>
      </c>
      <c r="H59">
        <v>8653.2402999999995</v>
      </c>
      <c r="J59">
        <f t="shared" si="1"/>
        <v>4.4597110136698787E-2</v>
      </c>
      <c r="K59" s="10">
        <v>39555</v>
      </c>
      <c r="L59">
        <v>23.95</v>
      </c>
      <c r="M59">
        <v>39843.915200000003</v>
      </c>
      <c r="O59">
        <f t="shared" si="2"/>
        <v>0.20534775562071089</v>
      </c>
      <c r="P59" s="10">
        <v>44032</v>
      </c>
      <c r="Q59">
        <v>9.61</v>
      </c>
      <c r="R59">
        <v>67703.977400000003</v>
      </c>
      <c r="T59">
        <f t="shared" si="3"/>
        <v>0.34893307386833644</v>
      </c>
      <c r="U59">
        <v>5.95</v>
      </c>
      <c r="V59">
        <v>73870.345600000001</v>
      </c>
      <c r="X59">
        <f t="shared" si="4"/>
        <v>0.38071333100031934</v>
      </c>
      <c r="Y59">
        <v>13.66</v>
      </c>
      <c r="Z59">
        <v>344072.60220000002</v>
      </c>
      <c r="AB59">
        <f t="shared" si="5"/>
        <v>1.7732829787858717</v>
      </c>
      <c r="AC59">
        <f t="shared" si="6"/>
        <v>194031.41310000001</v>
      </c>
      <c r="AD59" s="13">
        <f t="shared" si="7"/>
        <v>11.004717598523742</v>
      </c>
    </row>
    <row r="60" spans="1:30">
      <c r="A60" s="13">
        <v>-36</v>
      </c>
      <c r="B60" s="1">
        <v>35585</v>
      </c>
      <c r="C60" s="4">
        <v>2.2709999999999999</v>
      </c>
      <c r="D60">
        <v>3959.9346</v>
      </c>
      <c r="F60">
        <f t="shared" si="0"/>
        <v>2.0324884238133431E-2</v>
      </c>
      <c r="G60">
        <v>9.4580000000000002</v>
      </c>
      <c r="H60">
        <v>8653.2402999999995</v>
      </c>
      <c r="J60">
        <f t="shared" si="1"/>
        <v>4.4413891932015996E-2</v>
      </c>
      <c r="K60" s="10">
        <v>39554</v>
      </c>
      <c r="L60">
        <v>24.05</v>
      </c>
      <c r="M60">
        <v>40010.278100000003</v>
      </c>
      <c r="O60">
        <f t="shared" si="2"/>
        <v>0.20535800533625612</v>
      </c>
      <c r="P60" s="10">
        <v>44029</v>
      </c>
      <c r="Q60">
        <v>9.6999999999999993</v>
      </c>
      <c r="R60">
        <v>68338.041700000002</v>
      </c>
      <c r="T60">
        <f t="shared" si="3"/>
        <v>0.35075397119266444</v>
      </c>
      <c r="U60">
        <v>5.95</v>
      </c>
      <c r="V60">
        <v>73870.345600000001</v>
      </c>
      <c r="X60">
        <f t="shared" si="4"/>
        <v>0.37914924730092997</v>
      </c>
      <c r="Y60">
        <v>13.3</v>
      </c>
      <c r="Z60">
        <v>330097.5393</v>
      </c>
      <c r="AB60">
        <f t="shared" si="5"/>
        <v>1.6942689592816005</v>
      </c>
      <c r="AC60">
        <f t="shared" si="6"/>
        <v>194831.84030000001</v>
      </c>
      <c r="AD60" s="13">
        <f>C60*F60+G60*J60+L60*O60+Q60*T60+U60*X60</f>
        <v>11.063335972344145</v>
      </c>
    </row>
    <row r="61" spans="1:30">
      <c r="A61" s="13">
        <v>-37</v>
      </c>
      <c r="B61" s="1">
        <v>35584</v>
      </c>
      <c r="C61" s="4">
        <v>2.25</v>
      </c>
      <c r="D61">
        <v>3923.6048999999998</v>
      </c>
      <c r="F61">
        <f t="shared" si="0"/>
        <v>1.9966640658210834E-2</v>
      </c>
      <c r="G61">
        <v>9.5419999999999998</v>
      </c>
      <c r="H61">
        <v>8729.4802999999993</v>
      </c>
      <c r="J61">
        <f t="shared" si="1"/>
        <v>4.4423024418954744E-2</v>
      </c>
      <c r="K61" s="10">
        <v>39553</v>
      </c>
      <c r="L61">
        <v>24.6</v>
      </c>
      <c r="M61">
        <v>40925.274100000002</v>
      </c>
      <c r="O61">
        <f t="shared" si="2"/>
        <v>0.2082626213953099</v>
      </c>
      <c r="P61" s="10">
        <v>44028</v>
      </c>
      <c r="Q61">
        <v>9.82</v>
      </c>
      <c r="R61">
        <v>69183.460800000001</v>
      </c>
      <c r="T61">
        <f t="shared" si="3"/>
        <v>0.35206432260419884</v>
      </c>
      <c r="U61">
        <v>5.94</v>
      </c>
      <c r="V61">
        <v>73746.193799999994</v>
      </c>
      <c r="X61">
        <f t="shared" si="4"/>
        <v>0.37528339092332552</v>
      </c>
      <c r="Y61">
        <v>13.2</v>
      </c>
      <c r="Z61">
        <v>332240.91279999999</v>
      </c>
      <c r="AB61">
        <f t="shared" si="5"/>
        <v>1.690724496198269</v>
      </c>
      <c r="AC61">
        <f t="shared" si="6"/>
        <v>196508.01390000002</v>
      </c>
      <c r="AD61" s="13">
        <f t="shared" si="7"/>
        <v>11.278524916869051</v>
      </c>
    </row>
    <row r="62" spans="1:30">
      <c r="A62" s="13">
        <v>-38</v>
      </c>
      <c r="B62" s="1">
        <v>35583</v>
      </c>
      <c r="C62" s="4">
        <v>2.2919999999999998</v>
      </c>
      <c r="D62">
        <v>3996.2642999999998</v>
      </c>
      <c r="F62">
        <f t="shared" si="0"/>
        <v>2.0291951742306746E-2</v>
      </c>
      <c r="G62">
        <v>9.5210000000000008</v>
      </c>
      <c r="H62">
        <v>8710.4202999999998</v>
      </c>
      <c r="J62">
        <f t="shared" si="1"/>
        <v>4.4229163817520539E-2</v>
      </c>
      <c r="K62" s="10">
        <v>39552</v>
      </c>
      <c r="L62">
        <v>24.05</v>
      </c>
      <c r="M62">
        <v>40010.278100000003</v>
      </c>
      <c r="O62">
        <f t="shared" si="2"/>
        <v>0.20316139560676016</v>
      </c>
      <c r="P62" s="10">
        <v>44027</v>
      </c>
      <c r="Q62">
        <v>9.8800000000000008</v>
      </c>
      <c r="R62">
        <v>69606.170299999998</v>
      </c>
      <c r="T62">
        <f t="shared" si="3"/>
        <v>0.35344134988628884</v>
      </c>
      <c r="U62">
        <v>6.01</v>
      </c>
      <c r="V62">
        <v>74615.256699999998</v>
      </c>
      <c r="X62">
        <f t="shared" si="4"/>
        <v>0.37887613894712374</v>
      </c>
      <c r="Y62">
        <v>13.34</v>
      </c>
      <c r="Z62">
        <v>340948.81969999999</v>
      </c>
      <c r="AB62">
        <f t="shared" si="5"/>
        <v>1.731246103003959</v>
      </c>
      <c r="AC62">
        <f t="shared" si="6"/>
        <v>196938.3897</v>
      </c>
      <c r="AD62" s="13">
        <f t="shared" si="7"/>
        <v>11.12269271839131</v>
      </c>
    </row>
    <row r="63" spans="1:30">
      <c r="A63" s="13">
        <v>-39</v>
      </c>
      <c r="B63" s="1">
        <v>35580</v>
      </c>
      <c r="C63" s="4">
        <v>2.2080000000000002</v>
      </c>
      <c r="D63">
        <v>3850.9456</v>
      </c>
      <c r="F63">
        <f t="shared" si="0"/>
        <v>1.9348549571563425E-2</v>
      </c>
      <c r="G63">
        <v>9.5210000000000008</v>
      </c>
      <c r="H63">
        <v>8710.4202999999998</v>
      </c>
      <c r="J63">
        <f t="shared" si="1"/>
        <v>4.3764315695267765E-2</v>
      </c>
      <c r="K63" s="10">
        <v>39549</v>
      </c>
      <c r="L63">
        <v>24.1</v>
      </c>
      <c r="M63">
        <v>40093.459600000002</v>
      </c>
      <c r="O63">
        <f t="shared" si="2"/>
        <v>0.20144410520005152</v>
      </c>
      <c r="P63" s="10">
        <v>44026</v>
      </c>
      <c r="Q63">
        <v>10.08</v>
      </c>
      <c r="R63">
        <v>71015.202099999995</v>
      </c>
      <c r="T63">
        <f t="shared" si="3"/>
        <v>0.35680617201303622</v>
      </c>
      <c r="U63">
        <v>6.07</v>
      </c>
      <c r="V63">
        <v>75360.167700000005</v>
      </c>
      <c r="X63">
        <f>V63/AC63</f>
        <v>0.37863685752008103</v>
      </c>
      <c r="Y63">
        <v>13.38</v>
      </c>
      <c r="Z63">
        <v>346161.23310000001</v>
      </c>
      <c r="AB63">
        <f t="shared" si="5"/>
        <v>1.7392397800656731</v>
      </c>
      <c r="AC63">
        <f t="shared" si="6"/>
        <v>199030.19530000002</v>
      </c>
      <c r="AD63" s="13">
        <f t="shared" si="7"/>
        <v>11.209136521548196</v>
      </c>
    </row>
    <row r="64" spans="1:30">
      <c r="B64" s="1"/>
      <c r="K64" s="10"/>
    </row>
    <row r="65" spans="2:27">
      <c r="B65" s="1"/>
      <c r="K65" s="10"/>
    </row>
    <row r="66" spans="2:27">
      <c r="B66" s="1"/>
      <c r="K66" s="10"/>
    </row>
    <row r="67" spans="2:27">
      <c r="B67" s="1"/>
      <c r="AA67">
        <f>AVERAGE(AD41:AD63)</f>
        <v>10.907569468054044</v>
      </c>
    </row>
    <row r="68" spans="2:27">
      <c r="B68" s="1"/>
    </row>
    <row r="69" spans="2:27">
      <c r="B69" s="1"/>
    </row>
    <row r="70" spans="2:27">
      <c r="B70" s="1"/>
    </row>
    <row r="71" spans="2:27">
      <c r="B71" s="1"/>
    </row>
    <row r="72" spans="2:27">
      <c r="B72" s="1"/>
    </row>
    <row r="73" spans="2:27">
      <c r="B73" s="1"/>
    </row>
  </sheetData>
  <phoneticPr fontId="2" type="noConversion"/>
  <pageMargins left="0.7" right="0.7" top="0.75" bottom="0.75" header="0.3" footer="0.3"/>
  <pageSetup paperSize="1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u3594798@connect.hku.hk</dc:creator>
  <cp:lastModifiedBy>u3594798@connect.hku.hk</cp:lastModifiedBy>
  <dcterms:created xsi:type="dcterms:W3CDTF">2015-06-05T18:17:20Z</dcterms:created>
  <dcterms:modified xsi:type="dcterms:W3CDTF">2024-11-26T09:41:48Z</dcterms:modified>
</cp:coreProperties>
</file>