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oliver/Desktop/STAT 3799/HSI/tables/"/>
    </mc:Choice>
  </mc:AlternateContent>
  <xr:revisionPtr revIDLastSave="0" documentId="13_ncr:1_{13A9B557-00F2-254D-98CA-F024206E2FC7}" xr6:coauthVersionLast="47" xr6:coauthVersionMax="47" xr10:uidLastSave="{00000000-0000-0000-0000-000000000000}"/>
  <bookViews>
    <workbookView xWindow="0" yWindow="500" windowWidth="25600" windowHeight="12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8" i="1" l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AB4" i="1"/>
  <c r="T4" i="1"/>
  <c r="O4" i="1"/>
  <c r="J4" i="1"/>
  <c r="F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4" i="1"/>
  <c r="L2" i="1" a="1"/>
  <c r="G2" i="1" a="1"/>
  <c r="C2" i="1" a="1"/>
  <c r="L2" i="1" l="1"/>
  <c r="G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<sst xmlns="http://schemas.openxmlformats.org/spreadsheetml/2006/main" count="36" uniqueCount="21">
  <si>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Orient Press</t>
  </si>
  <si>
    <t>Date</t>
  </si>
  <si>
    <t>PX_LAST</t>
  </si>
  <si>
    <t>CUR_MKT_CAP</t>
  </si>
  <si>
    <t xml:space="preserve">Johnson Electric </t>
  </si>
  <si>
    <t>removing date</t>
  </si>
  <si>
    <t>announce date</t>
  </si>
  <si>
    <t>Yue Yuen Ind</t>
  </si>
  <si>
    <t>179 HK</t>
  </si>
  <si>
    <t>18 HK</t>
  </si>
  <si>
    <t>551 HK</t>
  </si>
  <si>
    <t>China ShengHua</t>
  </si>
  <si>
    <t>Sino Land</t>
  </si>
  <si>
    <t>83 HK</t>
  </si>
  <si>
    <t>151 HK</t>
  </si>
  <si>
    <t>1088 HK</t>
  </si>
  <si>
    <t>annouce date</t>
  </si>
  <si>
    <t>Total Cap</t>
    <phoneticPr fontId="2" type="noConversion"/>
  </si>
  <si>
    <t>Index</t>
    <phoneticPr fontId="2" type="noConversion"/>
  </si>
  <si>
    <t>Days</t>
    <phoneticPr fontId="2" type="noConversion"/>
  </si>
  <si>
    <t>WANTWANT China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</si>
</sst>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"/>
  </numFmts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1" fillId="0" borderId="0" xfId="0" applyNumberFormat="1" applyFont="1"/>
    <xf numFmtId="0" fontId="1" fillId="0" borderId="0" xfId="0" applyFont="1"/>
    <xf numFmtId="176" fontId="0" fillId="0" borderId="1" xfId="0" applyNumberForma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176" fontId="1" fillId="2" borderId="0" xfId="0" applyNumberFormat="1" applyFont="1" applyFill="1"/>
    <xf numFmtId="0" fontId="0" fillId="2" borderId="1" xfId="0" applyFill="1" applyBorder="1"/>
    <xf numFmtId="0" fontId="0" fillId="2" borderId="0" xfId="0" applyFill="1"/>
    <xf numFmtId="14" fontId="1" fillId="0" borderId="0" xfId="0" applyNumberFormat="1" applyFont="1"/>
    <xf numFmtId="14" fontId="1" fillId="2" borderId="0" xfId="0" applyNumberFormat="1" applyFont="1" applyFill="1"/>
    <xf numFmtId="0" fontId="0" fillId="0" borderId="2" xfId="0" applyBorder="1"/>
    <xf numFmtId="0" fontId="3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topLeftCell="R1" zoomScale="190" workbookViewId="0">
      <selection activeCell="AB68" sqref="AB68"/>
    </sheetView>
  </sheetViews>
  <sheetFormatPr baseColWidth="10" defaultColWidth="8.83203125" defaultRowHeight="15"/>
  <cols>
    <col min="1" max="1" width="8.83203125" style="13"/>
    <col min="2" max="2" width="11.6640625" style="2" bestFit="1" customWidth="1"/>
    <col min="3" max="3" width="9.1640625" style="4" bestFit="1" customWidth="1"/>
    <col min="4" max="4" width="9.1640625" bestFit="1" customWidth="1"/>
    <col min="7" max="7" width="14" customWidth="1"/>
    <col min="8" max="8" width="8.83203125" bestFit="1" customWidth="1"/>
    <col min="9" max="9" width="14.1640625" bestFit="1" customWidth="1"/>
    <col min="10" max="10" width="14.1640625" customWidth="1"/>
    <col min="11" max="11" width="11.6640625" style="2" bestFit="1" customWidth="1"/>
    <col min="12" max="13" width="9.1640625" bestFit="1" customWidth="1"/>
    <col min="14" max="14" width="14.33203125" bestFit="1" customWidth="1"/>
    <col min="15" max="15" width="14.33203125" customWidth="1"/>
    <col min="16" max="16" width="12.1640625" style="2" bestFit="1" customWidth="1"/>
    <col min="17" max="18" width="9.1640625" bestFit="1" customWidth="1"/>
    <col min="21" max="22" width="9.1640625" bestFit="1" customWidth="1"/>
    <col min="25" max="25" width="15.6640625" bestFit="1" customWidth="1"/>
    <col min="26" max="26" width="12.33203125" bestFit="1" customWidth="1"/>
    <col min="27" max="27" width="14" bestFit="1" customWidth="1"/>
    <col min="28" max="28" width="14" customWidth="1"/>
    <col min="30" max="30" width="8.83203125" style="13"/>
  </cols>
  <sheetData>
    <row r="1" spans="1:30">
      <c r="A1" s="13" t="s">
        <v>19</v>
      </c>
      <c r="C1" s="3" t="s">
        <v>0</v>
      </c>
      <c r="E1" t="s">
        <v>9</v>
      </c>
      <c r="G1" t="s">
        <v>4</v>
      </c>
      <c r="I1" t="s">
        <v>8</v>
      </c>
      <c r="L1" t="s">
        <v>7</v>
      </c>
      <c r="N1" t="s">
        <v>10</v>
      </c>
      <c r="Q1" t="s">
        <v>12</v>
      </c>
      <c r="R1" t="s">
        <v>13</v>
      </c>
      <c r="U1" t="s">
        <v>20</v>
      </c>
      <c r="W1" t="s">
        <v>14</v>
      </c>
      <c r="Y1" t="s">
        <v>11</v>
      </c>
      <c r="Z1" t="s">
        <v>15</v>
      </c>
      <c r="AC1" t="s">
        <v>17</v>
      </c>
      <c r="AD1" s="13" t="s">
        <v>18</v>
      </c>
    </row>
    <row r="2" spans="1:30">
      <c r="C2" s="3" t="e" cm="1">
        <f t="array" aca="1" ref="C2" ca="1">_xll.BDH("18 HK","PX_Last","1997-05-16","1997-09-30")</f>
        <v>#NAME?</v>
      </c>
      <c r="G2" t="e" cm="1">
        <f t="array" aca="1" ref="G2" ca="1">_xll.BDH("179 HK","PX_Last","1997-05-16","1997-09-30")</f>
        <v>#NAME?</v>
      </c>
      <c r="L2" t="e" cm="1">
        <f t="array" aca="1" ref="L2" ca="1">_xll.BDH("8071 HK","PX_LAST","1997-05-16","1997-09-30")</f>
        <v>#NAME?</v>
      </c>
    </row>
    <row r="3" spans="1:30" s="5" customFormat="1">
      <c r="A3" s="14"/>
      <c r="B3" s="5" t="s">
        <v>1</v>
      </c>
      <c r="C3" s="6" t="s">
        <v>2</v>
      </c>
      <c r="D3" s="5" t="s">
        <v>3</v>
      </c>
      <c r="G3" s="5" t="s">
        <v>2</v>
      </c>
      <c r="H3" s="5" t="s">
        <v>3</v>
      </c>
      <c r="K3" s="5" t="s">
        <v>1</v>
      </c>
      <c r="L3" s="12" t="s">
        <v>2</v>
      </c>
      <c r="M3" s="12" t="s">
        <v>3</v>
      </c>
      <c r="P3" s="5" t="s">
        <v>1</v>
      </c>
      <c r="Q3" s="12" t="s">
        <v>2</v>
      </c>
      <c r="R3" s="12" t="s">
        <v>3</v>
      </c>
      <c r="U3" s="12" t="s">
        <v>2</v>
      </c>
      <c r="V3" s="12" t="s">
        <v>3</v>
      </c>
      <c r="Y3" s="12" t="s">
        <v>2</v>
      </c>
      <c r="Z3" s="12" t="s">
        <v>3</v>
      </c>
      <c r="AD3" s="14"/>
    </row>
    <row r="4" spans="1:30">
      <c r="A4" s="13">
        <v>20</v>
      </c>
      <c r="B4" s="1">
        <v>35670</v>
      </c>
      <c r="C4" s="4">
        <v>2.3330000000000002</v>
      </c>
      <c r="D4">
        <v>4068.9349000000002</v>
      </c>
      <c r="F4">
        <f>D4/AC4</f>
        <v>7.6158457717480895E-3</v>
      </c>
      <c r="G4">
        <v>10</v>
      </c>
      <c r="H4">
        <v>9184.4640999999992</v>
      </c>
      <c r="J4">
        <f>H4/AC4</f>
        <v>1.7190607321281332E-2</v>
      </c>
      <c r="K4" s="10">
        <v>39638</v>
      </c>
      <c r="L4">
        <v>18.96</v>
      </c>
      <c r="M4">
        <v>31542.4064</v>
      </c>
      <c r="O4">
        <f>M4/AC4</f>
        <v>5.9038079575124164E-2</v>
      </c>
      <c r="P4" s="10">
        <v>44111</v>
      </c>
      <c r="Q4">
        <v>9.66</v>
      </c>
      <c r="R4">
        <v>68056.2353</v>
      </c>
      <c r="T4">
        <f>R4/AC4</f>
        <v>0.12738119546975255</v>
      </c>
      <c r="U4">
        <v>5.27</v>
      </c>
      <c r="V4">
        <v>64692.902800000003</v>
      </c>
      <c r="X4">
        <f>V4/AC4</f>
        <v>0.12108602923371671</v>
      </c>
      <c r="Y4">
        <v>13.76</v>
      </c>
      <c r="Z4">
        <v>356727.28600000002</v>
      </c>
      <c r="AB4">
        <f>Z4/AC4</f>
        <v>0.66768824262837723</v>
      </c>
      <c r="AC4">
        <f>SUM(D4,H4,M4,R4,V4,Z4)</f>
        <v>534272.22950000002</v>
      </c>
      <c r="AD4" s="13">
        <f>C4*F4+G4*J4+L4*O4+Q4*T4+U4*X4+Y4*AB4</f>
        <v>12.365051771008623</v>
      </c>
    </row>
    <row r="5" spans="1:30">
      <c r="A5" s="13">
        <v>19</v>
      </c>
      <c r="B5" s="1">
        <v>35669</v>
      </c>
      <c r="C5" s="4">
        <v>2.3540000000000001</v>
      </c>
      <c r="D5">
        <v>4105.2646999999997</v>
      </c>
      <c r="F5">
        <f t="shared" ref="F5:F63" si="0">D5/AC5</f>
        <v>7.6898364738119968E-3</v>
      </c>
      <c r="G5">
        <v>10.5</v>
      </c>
      <c r="H5">
        <v>9643.6872999999996</v>
      </c>
      <c r="J5">
        <f t="shared" ref="J5:J63" si="1">H5/AC5</f>
        <v>1.8064213579596353E-2</v>
      </c>
      <c r="K5" s="10">
        <v>39637</v>
      </c>
      <c r="L5">
        <v>18.54</v>
      </c>
      <c r="M5">
        <v>30843.682199999999</v>
      </c>
      <c r="O5">
        <f t="shared" ref="O5:O63" si="2">M5/AC5</f>
        <v>5.7775293361284563E-2</v>
      </c>
      <c r="P5" s="10">
        <v>44110</v>
      </c>
      <c r="Q5">
        <v>9.5</v>
      </c>
      <c r="R5">
        <v>66929.009900000005</v>
      </c>
      <c r="T5">
        <f t="shared" ref="T5:T63" si="3">R5/AC5</f>
        <v>0.12536905147313504</v>
      </c>
      <c r="U5">
        <v>5.35</v>
      </c>
      <c r="V5">
        <v>65674.958299999998</v>
      </c>
      <c r="X5">
        <f t="shared" ref="X5:X63" si="4">V5/AC5</f>
        <v>0.12302000642039525</v>
      </c>
      <c r="Y5">
        <v>13.74</v>
      </c>
      <c r="Z5">
        <v>356659.31430000003</v>
      </c>
      <c r="AB5">
        <f t="shared" ref="AB5:AB63" si="5">Z5/AC5</f>
        <v>0.66808159869177675</v>
      </c>
      <c r="AC5">
        <f t="shared" ref="AC5:AC63" si="6">SUM(D5,H5,M5,R5,V5,Z5)</f>
        <v>533855.91670000006</v>
      </c>
      <c r="AD5" s="13">
        <f t="shared" ref="AD5:AD63" si="7">C5*F5+G5*J5+L5*O5+Q5*T5+U5*X5+Y5*AB5</f>
        <v>12.307534245932242</v>
      </c>
    </row>
    <row r="6" spans="1:30">
      <c r="A6" s="13">
        <v>18</v>
      </c>
      <c r="B6" s="1">
        <v>35668</v>
      </c>
      <c r="C6" s="4">
        <v>2.3330000000000002</v>
      </c>
      <c r="D6">
        <v>4068.9349000000002</v>
      </c>
      <c r="F6">
        <f t="shared" si="0"/>
        <v>7.6120507143368375E-3</v>
      </c>
      <c r="G6">
        <v>10.85</v>
      </c>
      <c r="H6">
        <v>9965.1435999999994</v>
      </c>
      <c r="J6">
        <f t="shared" si="1"/>
        <v>1.8642514644028628E-2</v>
      </c>
      <c r="K6" s="10">
        <v>39636</v>
      </c>
      <c r="L6">
        <v>19.22</v>
      </c>
      <c r="M6">
        <v>31974.9499</v>
      </c>
      <c r="O6">
        <f t="shared" si="2"/>
        <v>5.9817850668286578E-2</v>
      </c>
      <c r="P6" s="10">
        <v>44109</v>
      </c>
      <c r="Q6">
        <v>9.4499999999999993</v>
      </c>
      <c r="R6">
        <v>66576.751999999993</v>
      </c>
      <c r="T6">
        <f t="shared" si="3"/>
        <v>0.12454994367686403</v>
      </c>
      <c r="U6">
        <v>5.33</v>
      </c>
      <c r="V6">
        <v>65429.4444</v>
      </c>
      <c r="X6">
        <f t="shared" si="4"/>
        <v>0.12240359239556337</v>
      </c>
      <c r="Y6">
        <v>13.7</v>
      </c>
      <c r="Z6">
        <v>356523.37099999998</v>
      </c>
      <c r="AB6">
        <f t="shared" si="5"/>
        <v>0.66697404790092052</v>
      </c>
      <c r="AC6">
        <f t="shared" si="6"/>
        <v>534538.59580000001</v>
      </c>
      <c r="AD6" s="13">
        <f t="shared" si="7"/>
        <v>12.336681859506054</v>
      </c>
    </row>
    <row r="7" spans="1:30">
      <c r="A7" s="13">
        <v>17</v>
      </c>
      <c r="B7" s="1">
        <v>35667</v>
      </c>
      <c r="C7" s="4">
        <v>2.3130000000000002</v>
      </c>
      <c r="D7">
        <v>4032.6051000000002</v>
      </c>
      <c r="F7">
        <f t="shared" si="0"/>
        <v>7.5857505843806008E-3</v>
      </c>
      <c r="G7">
        <v>11.1</v>
      </c>
      <c r="H7">
        <v>10194.7552</v>
      </c>
      <c r="J7">
        <f t="shared" si="1"/>
        <v>1.9177397314707845E-2</v>
      </c>
      <c r="K7" s="10">
        <v>39633</v>
      </c>
      <c r="L7">
        <v>18.34</v>
      </c>
      <c r="M7">
        <v>30510.956399999999</v>
      </c>
      <c r="O7">
        <f t="shared" si="2"/>
        <v>5.7394289696581259E-2</v>
      </c>
      <c r="P7" s="10">
        <v>44104</v>
      </c>
      <c r="Q7">
        <v>9</v>
      </c>
      <c r="R7">
        <v>63406.430399999997</v>
      </c>
      <c r="T7">
        <f t="shared" si="3"/>
        <v>0.11927410558010947</v>
      </c>
      <c r="U7">
        <v>5.38</v>
      </c>
      <c r="V7">
        <v>66254.813699999999</v>
      </c>
      <c r="X7">
        <f t="shared" si="4"/>
        <v>0.12463221150585829</v>
      </c>
      <c r="Y7">
        <v>13.9</v>
      </c>
      <c r="Z7">
        <v>357203.08750000002</v>
      </c>
      <c r="AB7">
        <f t="shared" si="5"/>
        <v>0.6719362453183626</v>
      </c>
      <c r="AC7">
        <f t="shared" si="6"/>
        <v>531602.6483</v>
      </c>
      <c r="AD7" s="13">
        <f t="shared" si="7"/>
        <v>12.366928282377973</v>
      </c>
    </row>
    <row r="8" spans="1:30">
      <c r="A8" s="13">
        <v>16</v>
      </c>
      <c r="B8" s="1">
        <v>35664</v>
      </c>
      <c r="C8" s="4">
        <v>2.3130000000000002</v>
      </c>
      <c r="D8">
        <v>4032.6051000000002</v>
      </c>
      <c r="F8">
        <f t="shared" si="0"/>
        <v>7.582461464200726E-3</v>
      </c>
      <c r="G8">
        <v>11.275</v>
      </c>
      <c r="H8">
        <v>10355.4833</v>
      </c>
      <c r="J8">
        <f t="shared" si="1"/>
        <v>1.9471297366911566E-2</v>
      </c>
      <c r="K8" s="10">
        <v>39632</v>
      </c>
      <c r="L8">
        <v>18.739999999999998</v>
      </c>
      <c r="M8">
        <v>31176.407999999999</v>
      </c>
      <c r="O8">
        <f t="shared" si="2"/>
        <v>5.8620645064452061E-2</v>
      </c>
      <c r="P8" s="10">
        <v>44103</v>
      </c>
      <c r="Q8">
        <v>9.1</v>
      </c>
      <c r="R8">
        <v>64110.946300000003</v>
      </c>
      <c r="T8">
        <f t="shared" si="3"/>
        <v>0.12054708251824413</v>
      </c>
      <c r="U8">
        <v>5.3</v>
      </c>
      <c r="V8">
        <v>65269.612000000001</v>
      </c>
      <c r="X8">
        <f t="shared" si="4"/>
        <v>0.12272570844423453</v>
      </c>
      <c r="Y8">
        <v>13.92</v>
      </c>
      <c r="Z8">
        <v>356888.19219999999</v>
      </c>
      <c r="AB8">
        <f t="shared" si="5"/>
        <v>0.67105280514195698</v>
      </c>
      <c r="AC8">
        <f t="shared" si="6"/>
        <v>531833.24690000003</v>
      </c>
      <c r="AD8" s="13">
        <f t="shared" si="7"/>
        <v>12.424107752932962</v>
      </c>
    </row>
    <row r="9" spans="1:30">
      <c r="A9" s="13">
        <v>15</v>
      </c>
      <c r="B9" s="1">
        <v>35663</v>
      </c>
      <c r="C9" s="4">
        <v>2.3130000000000002</v>
      </c>
      <c r="D9">
        <v>4032.6051000000002</v>
      </c>
      <c r="F9">
        <f t="shared" si="0"/>
        <v>7.5350899479437418E-3</v>
      </c>
      <c r="G9">
        <v>11.5</v>
      </c>
      <c r="H9">
        <v>10562.1337</v>
      </c>
      <c r="J9">
        <f t="shared" si="1"/>
        <v>1.9735785056589808E-2</v>
      </c>
      <c r="K9" s="10">
        <v>39631</v>
      </c>
      <c r="L9">
        <v>19.14</v>
      </c>
      <c r="M9">
        <v>31841.8596</v>
      </c>
      <c r="O9">
        <f t="shared" si="2"/>
        <v>5.9497835827216489E-2</v>
      </c>
      <c r="P9" s="10">
        <v>44102</v>
      </c>
      <c r="Q9">
        <v>9.19</v>
      </c>
      <c r="R9">
        <v>64745.010600000001</v>
      </c>
      <c r="T9">
        <f t="shared" si="3"/>
        <v>0.12097873866984174</v>
      </c>
      <c r="U9">
        <v>5.32</v>
      </c>
      <c r="V9">
        <v>65515.912400000001</v>
      </c>
      <c r="X9">
        <f t="shared" si="4"/>
        <v>0.12241920066896775</v>
      </c>
      <c r="Y9">
        <v>13.94</v>
      </c>
      <c r="Z9">
        <v>358479.24859999999</v>
      </c>
      <c r="AB9">
        <f t="shared" si="5"/>
        <v>0.66983334982944043</v>
      </c>
      <c r="AC9">
        <f t="shared" si="6"/>
        <v>535176.77</v>
      </c>
      <c r="AD9" s="13">
        <f t="shared" si="7"/>
        <v>12.483720421490453</v>
      </c>
    </row>
    <row r="10" spans="1:30">
      <c r="A10" s="13">
        <v>14</v>
      </c>
      <c r="B10" s="1">
        <v>35662</v>
      </c>
      <c r="C10" s="4">
        <v>2.3330000000000002</v>
      </c>
      <c r="D10">
        <v>4068.9349000000002</v>
      </c>
      <c r="F10">
        <f t="shared" si="0"/>
        <v>7.7265685849511028E-3</v>
      </c>
      <c r="G10">
        <v>11.65</v>
      </c>
      <c r="H10">
        <v>10699.9007</v>
      </c>
      <c r="J10">
        <f t="shared" si="1"/>
        <v>2.0318220527616775E-2</v>
      </c>
      <c r="K10" s="10">
        <v>39629</v>
      </c>
      <c r="L10">
        <v>18.52</v>
      </c>
      <c r="M10">
        <v>30810.409599999999</v>
      </c>
      <c r="O10">
        <f t="shared" si="2"/>
        <v>5.8506402475211841E-2</v>
      </c>
      <c r="P10" s="10">
        <v>44099</v>
      </c>
      <c r="Q10">
        <v>9.07</v>
      </c>
      <c r="R10">
        <v>63899.5916</v>
      </c>
      <c r="T10">
        <f t="shared" si="3"/>
        <v>0.12134000400148091</v>
      </c>
      <c r="U10">
        <v>5.3</v>
      </c>
      <c r="V10">
        <v>65269.612000000001</v>
      </c>
      <c r="X10">
        <f t="shared" si="4"/>
        <v>0.12394155866960356</v>
      </c>
      <c r="Y10">
        <v>13.54</v>
      </c>
      <c r="Z10">
        <v>351867.5846</v>
      </c>
      <c r="AB10">
        <f t="shared" si="5"/>
        <v>0.66816724574113595</v>
      </c>
      <c r="AC10">
        <f t="shared" si="6"/>
        <v>526616.03339999996</v>
      </c>
      <c r="AD10" s="13">
        <f t="shared" si="7"/>
        <v>12.142700532073659</v>
      </c>
    </row>
    <row r="11" spans="1:30">
      <c r="A11" s="13">
        <v>13</v>
      </c>
      <c r="B11" s="1">
        <v>35661</v>
      </c>
      <c r="C11" s="4">
        <v>2.3130000000000002</v>
      </c>
      <c r="D11">
        <v>4032.6051000000002</v>
      </c>
      <c r="F11">
        <f t="shared" si="0"/>
        <v>7.7408802450043288E-3</v>
      </c>
      <c r="G11">
        <v>10.8</v>
      </c>
      <c r="H11">
        <v>9919.2212</v>
      </c>
      <c r="J11">
        <f t="shared" si="1"/>
        <v>1.9040670119895482E-2</v>
      </c>
      <c r="K11" s="10">
        <v>39626</v>
      </c>
      <c r="L11">
        <v>18.52</v>
      </c>
      <c r="M11">
        <v>30810.409599999999</v>
      </c>
      <c r="O11">
        <f t="shared" si="2"/>
        <v>5.9142833255141122E-2</v>
      </c>
      <c r="P11" s="10">
        <v>44098</v>
      </c>
      <c r="Q11">
        <v>9.06</v>
      </c>
      <c r="R11">
        <v>63829.14</v>
      </c>
      <c r="T11">
        <f t="shared" si="3"/>
        <v>0.12252469969886602</v>
      </c>
      <c r="U11">
        <v>5.28</v>
      </c>
      <c r="V11">
        <v>65023.311600000001</v>
      </c>
      <c r="X11">
        <f t="shared" si="4"/>
        <v>0.12481699937075436</v>
      </c>
      <c r="Y11">
        <v>13.48</v>
      </c>
      <c r="Z11">
        <v>347334.47749999998</v>
      </c>
      <c r="AB11">
        <f t="shared" si="5"/>
        <v>0.66673391731033871</v>
      </c>
      <c r="AC11">
        <f t="shared" si="6"/>
        <v>520949.16499999998</v>
      </c>
      <c r="AD11" s="13">
        <f t="shared" si="7"/>
        <v>12.075549906479456</v>
      </c>
    </row>
    <row r="12" spans="1:30">
      <c r="A12" s="13">
        <v>12</v>
      </c>
      <c r="B12" s="1">
        <v>35657</v>
      </c>
      <c r="C12" s="4">
        <v>2.3330000000000002</v>
      </c>
      <c r="D12">
        <v>4068.9349000000002</v>
      </c>
      <c r="F12">
        <f t="shared" si="0"/>
        <v>7.7342794664612509E-3</v>
      </c>
      <c r="G12">
        <v>10.725</v>
      </c>
      <c r="H12">
        <v>9850.3377999999993</v>
      </c>
      <c r="J12">
        <f t="shared" si="1"/>
        <v>1.8723638312386635E-2</v>
      </c>
      <c r="K12" s="10">
        <v>39625</v>
      </c>
      <c r="L12">
        <v>19.100000000000001</v>
      </c>
      <c r="M12">
        <v>31775.314399999999</v>
      </c>
      <c r="O12">
        <f t="shared" si="2"/>
        <v>6.0398892522038256E-2</v>
      </c>
      <c r="P12" s="10">
        <v>44097</v>
      </c>
      <c r="Q12">
        <v>9.01</v>
      </c>
      <c r="R12">
        <v>63476.881999999998</v>
      </c>
      <c r="T12">
        <f t="shared" si="3"/>
        <v>0.12065760625651291</v>
      </c>
      <c r="U12">
        <v>5.24</v>
      </c>
      <c r="V12">
        <v>64530.710700000003</v>
      </c>
      <c r="X12">
        <f t="shared" si="4"/>
        <v>0.12266073628338496</v>
      </c>
      <c r="Y12">
        <v>13.72</v>
      </c>
      <c r="Z12">
        <v>352388.83069999999</v>
      </c>
      <c r="AB12">
        <f t="shared" si="5"/>
        <v>0.66982484715921597</v>
      </c>
      <c r="AC12">
        <f t="shared" si="6"/>
        <v>526091.01049999997</v>
      </c>
      <c r="AD12" s="13">
        <f t="shared" si="7"/>
        <v>12.292338135587093</v>
      </c>
    </row>
    <row r="13" spans="1:30">
      <c r="A13" s="13">
        <v>11</v>
      </c>
      <c r="B13" s="1">
        <v>35656</v>
      </c>
      <c r="C13" s="4">
        <v>2.3959999999999999</v>
      </c>
      <c r="D13">
        <v>4177.9242000000004</v>
      </c>
      <c r="F13">
        <f t="shared" si="0"/>
        <v>7.8294236748890043E-3</v>
      </c>
      <c r="G13">
        <v>10.75</v>
      </c>
      <c r="H13">
        <v>9873.2988999999998</v>
      </c>
      <c r="J13">
        <f t="shared" si="1"/>
        <v>1.8502547307324427E-2</v>
      </c>
      <c r="K13" s="10">
        <v>39624</v>
      </c>
      <c r="L13">
        <v>19.899999999999999</v>
      </c>
      <c r="M13">
        <v>33106.217700000001</v>
      </c>
      <c r="O13">
        <f t="shared" si="2"/>
        <v>6.2041002238961016E-2</v>
      </c>
      <c r="P13" s="10">
        <v>44096</v>
      </c>
      <c r="Q13">
        <v>9.11</v>
      </c>
      <c r="R13">
        <v>64181.397900000004</v>
      </c>
      <c r="T13">
        <f t="shared" si="3"/>
        <v>0.12027584325386551</v>
      </c>
      <c r="U13">
        <v>5.29</v>
      </c>
      <c r="V13">
        <v>65146.461799999997</v>
      </c>
      <c r="X13">
        <f t="shared" si="4"/>
        <v>0.12208437155278502</v>
      </c>
      <c r="Y13">
        <v>13.84</v>
      </c>
      <c r="Z13">
        <v>357133.05680000002</v>
      </c>
      <c r="AB13">
        <f t="shared" si="5"/>
        <v>0.66926681197217497</v>
      </c>
      <c r="AC13">
        <f t="shared" si="6"/>
        <v>533618.35730000003</v>
      </c>
      <c r="AD13" s="13">
        <f t="shared" si="7"/>
        <v>12.456469562485946</v>
      </c>
    </row>
    <row r="14" spans="1:30">
      <c r="A14" s="13">
        <v>10</v>
      </c>
      <c r="B14" s="1">
        <v>35655</v>
      </c>
      <c r="C14" s="4">
        <v>2.4169999999999998</v>
      </c>
      <c r="D14">
        <v>4214.2539999999999</v>
      </c>
      <c r="F14">
        <f t="shared" si="0"/>
        <v>7.8521951653106985E-3</v>
      </c>
      <c r="G14">
        <v>10.55</v>
      </c>
      <c r="H14">
        <v>9689.6095999999998</v>
      </c>
      <c r="J14">
        <f t="shared" si="1"/>
        <v>1.8054133817009637E-2</v>
      </c>
      <c r="K14" s="10">
        <v>39623</v>
      </c>
      <c r="L14">
        <v>20.2</v>
      </c>
      <c r="M14">
        <v>33605.306400000001</v>
      </c>
      <c r="O14">
        <f t="shared" si="2"/>
        <v>6.261497869916352E-2</v>
      </c>
      <c r="P14" s="10">
        <v>44095</v>
      </c>
      <c r="Q14">
        <v>9.19</v>
      </c>
      <c r="R14">
        <v>64745.010600000001</v>
      </c>
      <c r="T14">
        <f t="shared" si="3"/>
        <v>0.12063593205613851</v>
      </c>
      <c r="U14">
        <v>5.24</v>
      </c>
      <c r="V14">
        <v>64530.710700000003</v>
      </c>
      <c r="X14">
        <f t="shared" si="4"/>
        <v>0.12023663845904954</v>
      </c>
      <c r="Y14">
        <v>13.78</v>
      </c>
      <c r="Z14">
        <v>359912.67050000001</v>
      </c>
      <c r="AB14">
        <f t="shared" si="5"/>
        <v>0.67060612180332801</v>
      </c>
      <c r="AC14">
        <f t="shared" si="6"/>
        <v>536697.56180000002</v>
      </c>
      <c r="AD14" s="13">
        <f t="shared" si="7"/>
        <v>12.453908996778303</v>
      </c>
    </row>
    <row r="15" spans="1:30">
      <c r="A15" s="13">
        <v>9</v>
      </c>
      <c r="B15" s="1">
        <v>35654</v>
      </c>
      <c r="C15" s="4">
        <v>2.3959999999999999</v>
      </c>
      <c r="D15">
        <v>4177.9242000000004</v>
      </c>
      <c r="F15">
        <f t="shared" si="0"/>
        <v>7.7349005466655907E-3</v>
      </c>
      <c r="G15">
        <v>10.425000000000001</v>
      </c>
      <c r="H15">
        <v>9574.8037999999997</v>
      </c>
      <c r="J15">
        <f t="shared" si="1"/>
        <v>1.7726543518150895E-2</v>
      </c>
      <c r="K15" s="10">
        <v>39622</v>
      </c>
      <c r="L15">
        <v>19.68</v>
      </c>
      <c r="M15">
        <v>32740.219300000001</v>
      </c>
      <c r="O15">
        <f t="shared" si="2"/>
        <v>6.061439318633912E-2</v>
      </c>
      <c r="P15" s="10">
        <v>44092</v>
      </c>
      <c r="Q15">
        <v>9.48</v>
      </c>
      <c r="R15">
        <v>66788.106700000004</v>
      </c>
      <c r="T15">
        <f t="shared" si="3"/>
        <v>0.12364976919030503</v>
      </c>
      <c r="U15">
        <v>5.35</v>
      </c>
      <c r="V15">
        <v>65885.363100000002</v>
      </c>
      <c r="X15">
        <f t="shared" si="4"/>
        <v>0.12197845309387158</v>
      </c>
      <c r="Y15">
        <v>13.66</v>
      </c>
      <c r="Z15">
        <v>360972.93890000001</v>
      </c>
      <c r="AB15">
        <f t="shared" si="5"/>
        <v>0.66829594046466778</v>
      </c>
      <c r="AC15">
        <f t="shared" si="6"/>
        <v>540139.35600000003</v>
      </c>
      <c r="AD15" s="13">
        <f t="shared" si="7"/>
        <v>12.349930378517353</v>
      </c>
    </row>
    <row r="16" spans="1:30">
      <c r="A16" s="13">
        <v>8</v>
      </c>
      <c r="B16" s="1">
        <v>35653</v>
      </c>
      <c r="C16" s="4">
        <v>2.4169999999999998</v>
      </c>
      <c r="D16">
        <v>4214.2539999999999</v>
      </c>
      <c r="F16">
        <f t="shared" si="0"/>
        <v>7.9396113550770867E-3</v>
      </c>
      <c r="G16">
        <v>10.25</v>
      </c>
      <c r="H16">
        <v>9414.0756999999994</v>
      </c>
      <c r="J16">
        <f t="shared" si="1"/>
        <v>1.773602215843546E-2</v>
      </c>
      <c r="K16" s="10">
        <v>39619</v>
      </c>
      <c r="L16">
        <v>20</v>
      </c>
      <c r="M16">
        <v>33272.580600000001</v>
      </c>
      <c r="O16">
        <f t="shared" si="2"/>
        <v>6.268520092630335E-2</v>
      </c>
      <c r="P16" s="10">
        <v>44091</v>
      </c>
      <c r="Q16">
        <v>9.5</v>
      </c>
      <c r="R16">
        <v>66929.009900000005</v>
      </c>
      <c r="T16">
        <f t="shared" si="3"/>
        <v>0.12609356887034023</v>
      </c>
      <c r="U16">
        <v>5.38</v>
      </c>
      <c r="V16">
        <v>66254.813699999999</v>
      </c>
      <c r="X16">
        <f t="shared" si="4"/>
        <v>0.12482339013762268</v>
      </c>
      <c r="Y16">
        <v>13.4</v>
      </c>
      <c r="Z16">
        <v>350703.71549999999</v>
      </c>
      <c r="AB16">
        <f t="shared" si="5"/>
        <v>0.66072220655222114</v>
      </c>
      <c r="AC16">
        <f t="shared" si="6"/>
        <v>530788.44940000004</v>
      </c>
      <c r="AD16" s="13">
        <f t="shared" si="7"/>
        <v>12.177804597303659</v>
      </c>
    </row>
    <row r="17" spans="1:30">
      <c r="A17" s="13">
        <v>7</v>
      </c>
      <c r="B17" s="1">
        <v>35650</v>
      </c>
      <c r="C17" s="4">
        <v>2.4380000000000002</v>
      </c>
      <c r="D17">
        <v>4250.5838000000003</v>
      </c>
      <c r="F17">
        <f t="shared" si="0"/>
        <v>7.9682617313011281E-3</v>
      </c>
      <c r="G17">
        <v>10.25</v>
      </c>
      <c r="H17">
        <v>9414.0756999999994</v>
      </c>
      <c r="J17">
        <f t="shared" si="1"/>
        <v>1.7647886188217689E-2</v>
      </c>
      <c r="K17" s="10">
        <v>39618</v>
      </c>
      <c r="L17">
        <v>20.7</v>
      </c>
      <c r="M17">
        <v>34437.120900000002</v>
      </c>
      <c r="O17">
        <f t="shared" si="2"/>
        <v>6.4556777495754877E-2</v>
      </c>
      <c r="P17" s="10">
        <v>44090</v>
      </c>
      <c r="Q17">
        <v>9.51</v>
      </c>
      <c r="R17">
        <v>66999.461500000005</v>
      </c>
      <c r="T17">
        <f t="shared" si="3"/>
        <v>0.12559904008673661</v>
      </c>
      <c r="U17">
        <v>5.33</v>
      </c>
      <c r="V17">
        <v>65803.525099999999</v>
      </c>
      <c r="X17">
        <f t="shared" si="4"/>
        <v>0.12335710469678145</v>
      </c>
      <c r="Y17">
        <v>13.26</v>
      </c>
      <c r="Z17">
        <v>352534.51289999997</v>
      </c>
      <c r="AB17">
        <f t="shared" si="5"/>
        <v>0.66087092980120832</v>
      </c>
      <c r="AC17">
        <f t="shared" si="6"/>
        <v>533439.27989999996</v>
      </c>
      <c r="AD17" s="13">
        <f t="shared" si="7"/>
        <v>12.151731518115001</v>
      </c>
    </row>
    <row r="18" spans="1:30">
      <c r="A18" s="13">
        <v>6</v>
      </c>
      <c r="B18" s="1">
        <v>35649</v>
      </c>
      <c r="C18" s="4">
        <v>2.4169999999999998</v>
      </c>
      <c r="D18">
        <v>4214.2539999999999</v>
      </c>
      <c r="F18">
        <f t="shared" si="0"/>
        <v>7.9127104729043683E-3</v>
      </c>
      <c r="G18">
        <v>10.25</v>
      </c>
      <c r="H18">
        <v>9414.0756999999994</v>
      </c>
      <c r="J18">
        <f t="shared" si="1"/>
        <v>1.7675929211695477E-2</v>
      </c>
      <c r="K18" s="10">
        <v>39617</v>
      </c>
      <c r="L18">
        <v>21.65</v>
      </c>
      <c r="M18">
        <v>36017.568500000001</v>
      </c>
      <c r="O18">
        <f t="shared" si="2"/>
        <v>6.7626818762822671E-2</v>
      </c>
      <c r="P18" s="10">
        <v>44089</v>
      </c>
      <c r="Q18">
        <v>9.61</v>
      </c>
      <c r="R18">
        <v>67703.977400000003</v>
      </c>
      <c r="T18">
        <f t="shared" si="3"/>
        <v>0.12712142434467896</v>
      </c>
      <c r="U18">
        <v>5.45</v>
      </c>
      <c r="V18">
        <v>67285.030400000003</v>
      </c>
      <c r="X18">
        <f t="shared" si="4"/>
        <v>0.12633480675720277</v>
      </c>
      <c r="Y18">
        <v>13.34</v>
      </c>
      <c r="Z18">
        <v>347958.06760000001</v>
      </c>
      <c r="AB18">
        <f t="shared" si="5"/>
        <v>0.65332831045069573</v>
      </c>
      <c r="AC18">
        <f t="shared" si="6"/>
        <v>532592.97360000003</v>
      </c>
      <c r="AD18" s="13">
        <f t="shared" si="7"/>
        <v>12.289985168039401</v>
      </c>
    </row>
    <row r="19" spans="1:30">
      <c r="A19" s="13">
        <v>5</v>
      </c>
      <c r="B19" s="1">
        <v>35648</v>
      </c>
      <c r="C19" s="4">
        <v>2.5209999999999999</v>
      </c>
      <c r="D19">
        <v>4395.9029</v>
      </c>
      <c r="F19">
        <f t="shared" si="0"/>
        <v>8.2716808893887866E-3</v>
      </c>
      <c r="G19">
        <v>10.4</v>
      </c>
      <c r="H19">
        <v>9551.8426999999992</v>
      </c>
      <c r="J19">
        <f t="shared" si="1"/>
        <v>1.7973507722392545E-2</v>
      </c>
      <c r="K19" s="10">
        <v>39616</v>
      </c>
      <c r="L19">
        <v>22</v>
      </c>
      <c r="M19">
        <v>36599.838600000003</v>
      </c>
      <c r="O19">
        <f t="shared" si="2"/>
        <v>6.8869170313642286E-2</v>
      </c>
      <c r="P19" s="10">
        <v>44088</v>
      </c>
      <c r="Q19">
        <v>9.6199999999999992</v>
      </c>
      <c r="R19">
        <v>67774.429000000004</v>
      </c>
      <c r="T19">
        <f t="shared" si="3"/>
        <v>0.12752976166705984</v>
      </c>
      <c r="U19">
        <v>5.4</v>
      </c>
      <c r="V19">
        <v>66667.736499999999</v>
      </c>
      <c r="X19">
        <f t="shared" si="4"/>
        <v>0.1254473209464789</v>
      </c>
      <c r="Y19">
        <v>13.26</v>
      </c>
      <c r="Z19">
        <v>346450.348</v>
      </c>
      <c r="AB19">
        <f t="shared" si="5"/>
        <v>0.65190855846103757</v>
      </c>
      <c r="AC19">
        <f t="shared" si="6"/>
        <v>531440.09770000004</v>
      </c>
      <c r="AD19" s="13">
        <f t="shared" si="7"/>
        <v>12.271458460276623</v>
      </c>
    </row>
    <row r="20" spans="1:30">
      <c r="A20" s="13">
        <v>4</v>
      </c>
      <c r="B20" s="1">
        <v>35647</v>
      </c>
      <c r="C20" s="4">
        <v>2.5830000000000002</v>
      </c>
      <c r="D20">
        <v>4504.8922000000002</v>
      </c>
      <c r="F20">
        <f t="shared" si="0"/>
        <v>8.5345007064724678E-3</v>
      </c>
      <c r="G20">
        <v>10.199999999999999</v>
      </c>
      <c r="H20">
        <v>9368.1533999999992</v>
      </c>
      <c r="J20">
        <f t="shared" si="1"/>
        <v>1.7747930086016807E-2</v>
      </c>
      <c r="K20" s="10">
        <v>39615</v>
      </c>
      <c r="L20">
        <v>21.55</v>
      </c>
      <c r="M20">
        <v>35851.205600000001</v>
      </c>
      <c r="O20">
        <f t="shared" si="2"/>
        <v>6.7919969210603906E-2</v>
      </c>
      <c r="P20" s="10">
        <v>44085</v>
      </c>
      <c r="Q20">
        <v>9.6</v>
      </c>
      <c r="R20">
        <v>67633.525800000003</v>
      </c>
      <c r="T20">
        <f t="shared" si="3"/>
        <v>0.12813145089716552</v>
      </c>
      <c r="U20">
        <v>5.4</v>
      </c>
      <c r="V20">
        <v>66667.736499999999</v>
      </c>
      <c r="X20">
        <f t="shared" si="4"/>
        <v>0.1263017668343252</v>
      </c>
      <c r="Y20">
        <v>13.18</v>
      </c>
      <c r="Z20">
        <v>343819.33120000002</v>
      </c>
      <c r="AB20">
        <f t="shared" si="5"/>
        <v>0.65136438226541615</v>
      </c>
      <c r="AC20">
        <f t="shared" si="6"/>
        <v>527844.84470000002</v>
      </c>
      <c r="AD20" s="13">
        <f t="shared" si="7"/>
        <v>12.163822866467033</v>
      </c>
    </row>
    <row r="21" spans="1:30">
      <c r="A21" s="13">
        <v>3</v>
      </c>
      <c r="B21" s="1">
        <v>35646</v>
      </c>
      <c r="C21" s="4">
        <v>2.5419999999999998</v>
      </c>
      <c r="D21">
        <v>4432.2326999999996</v>
      </c>
      <c r="F21">
        <f t="shared" si="0"/>
        <v>8.3211701888226582E-3</v>
      </c>
      <c r="G21">
        <v>10.074999999999999</v>
      </c>
      <c r="H21">
        <v>9253.3475999999991</v>
      </c>
      <c r="J21">
        <f t="shared" si="1"/>
        <v>1.7372436288359518E-2</v>
      </c>
      <c r="K21" s="10">
        <v>39612</v>
      </c>
      <c r="L21">
        <v>21.35</v>
      </c>
      <c r="M21">
        <v>35518.479800000001</v>
      </c>
      <c r="O21">
        <f t="shared" si="2"/>
        <v>6.6683167439304303E-2</v>
      </c>
      <c r="P21" s="10">
        <v>44084</v>
      </c>
      <c r="Q21">
        <v>9.58</v>
      </c>
      <c r="R21">
        <v>67492.622600000002</v>
      </c>
      <c r="T21">
        <f t="shared" si="3"/>
        <v>0.1267121194120919</v>
      </c>
      <c r="U21">
        <v>5.43</v>
      </c>
      <c r="V21">
        <v>67038.112800000003</v>
      </c>
      <c r="X21">
        <f t="shared" si="4"/>
        <v>0.12585881281600822</v>
      </c>
      <c r="Y21">
        <v>13.08</v>
      </c>
      <c r="Z21">
        <v>348910.56559999997</v>
      </c>
      <c r="AB21">
        <f t="shared" si="5"/>
        <v>0.65505229385541341</v>
      </c>
      <c r="AC21">
        <f t="shared" si="6"/>
        <v>532645.36109999998</v>
      </c>
      <c r="AD21" s="13">
        <f t="shared" si="7"/>
        <v>12.08526479624193</v>
      </c>
    </row>
    <row r="22" spans="1:30">
      <c r="A22" s="13">
        <v>2</v>
      </c>
      <c r="B22" s="1">
        <v>35643</v>
      </c>
      <c r="C22" s="4">
        <v>2.5630000000000002</v>
      </c>
      <c r="D22">
        <v>4468.5623999999998</v>
      </c>
      <c r="F22">
        <f t="shared" si="0"/>
        <v>8.3869355715310168E-3</v>
      </c>
      <c r="G22">
        <v>10</v>
      </c>
      <c r="H22">
        <v>9184.4640999999992</v>
      </c>
      <c r="J22">
        <f t="shared" si="1"/>
        <v>1.7238096231069661E-2</v>
      </c>
      <c r="K22" s="10">
        <v>39611</v>
      </c>
      <c r="L22">
        <v>21.25</v>
      </c>
      <c r="M22">
        <v>35352.116900000001</v>
      </c>
      <c r="O22">
        <f t="shared" si="2"/>
        <v>6.6351524319663263E-2</v>
      </c>
      <c r="P22" s="10">
        <v>44083</v>
      </c>
      <c r="Q22">
        <v>9.58</v>
      </c>
      <c r="R22">
        <v>67492.622600000002</v>
      </c>
      <c r="T22">
        <f t="shared" si="3"/>
        <v>0.12667525405930513</v>
      </c>
      <c r="U22">
        <v>5.44</v>
      </c>
      <c r="V22">
        <v>67161.571599999996</v>
      </c>
      <c r="X22">
        <f t="shared" si="4"/>
        <v>0.12605391252720724</v>
      </c>
      <c r="Y22">
        <v>13.24</v>
      </c>
      <c r="Z22">
        <v>349141.03529999999</v>
      </c>
      <c r="AB22">
        <f t="shared" si="5"/>
        <v>0.6552942772912238</v>
      </c>
      <c r="AC22">
        <f t="shared" si="6"/>
        <v>532800.37289999996</v>
      </c>
      <c r="AD22" s="13">
        <f t="shared" si="7"/>
        <v>12.179225019345328</v>
      </c>
    </row>
    <row r="23" spans="1:30">
      <c r="A23" s="13">
        <v>1</v>
      </c>
      <c r="B23" s="1">
        <v>35642</v>
      </c>
      <c r="C23" s="4">
        <v>2.5419999999999998</v>
      </c>
      <c r="D23">
        <v>4432.2326999999996</v>
      </c>
      <c r="F23">
        <f t="shared" si="0"/>
        <v>8.247216469006868E-3</v>
      </c>
      <c r="G23">
        <v>9.8539999999999992</v>
      </c>
      <c r="H23">
        <v>9050.5239999999994</v>
      </c>
      <c r="J23">
        <f t="shared" si="1"/>
        <v>1.6840638937107681E-2</v>
      </c>
      <c r="K23" s="10">
        <v>39610</v>
      </c>
      <c r="L23">
        <v>21.75</v>
      </c>
      <c r="M23">
        <v>36183.931400000001</v>
      </c>
      <c r="O23">
        <f t="shared" si="2"/>
        <v>6.7328756217040403E-2</v>
      </c>
      <c r="P23" s="10">
        <v>44082</v>
      </c>
      <c r="Q23">
        <v>9.3699999999999992</v>
      </c>
      <c r="R23">
        <v>66013.139200000005</v>
      </c>
      <c r="T23">
        <f t="shared" si="3"/>
        <v>0.12283304727684602</v>
      </c>
      <c r="U23">
        <v>5.51</v>
      </c>
      <c r="V23">
        <v>68329.979099999997</v>
      </c>
      <c r="X23">
        <f t="shared" si="4"/>
        <v>0.12714407548150961</v>
      </c>
      <c r="Y23">
        <v>13.4</v>
      </c>
      <c r="Z23">
        <v>353411.84570000001</v>
      </c>
      <c r="AB23">
        <f t="shared" si="5"/>
        <v>0.65760626561848934</v>
      </c>
      <c r="AC23">
        <f t="shared" si="6"/>
        <v>537421.65210000006</v>
      </c>
      <c r="AD23" s="13">
        <f t="shared" si="7"/>
        <v>12.314745996246025</v>
      </c>
    </row>
    <row r="24" spans="1:30">
      <c r="A24" s="13">
        <v>0</v>
      </c>
      <c r="B24" s="7">
        <v>35641</v>
      </c>
      <c r="C24" s="8">
        <v>2.5</v>
      </c>
      <c r="D24" s="9">
        <v>4359.5730999999996</v>
      </c>
      <c r="E24" s="9"/>
      <c r="F24">
        <f t="shared" si="0"/>
        <v>8.2621606387403828E-3</v>
      </c>
      <c r="G24" s="9">
        <v>9</v>
      </c>
      <c r="H24" s="9">
        <v>8266.0177000000003</v>
      </c>
      <c r="I24" t="s">
        <v>5</v>
      </c>
      <c r="J24">
        <f t="shared" si="1"/>
        <v>1.5665562777252506E-2</v>
      </c>
      <c r="K24" s="11">
        <v>39609</v>
      </c>
      <c r="L24" s="9">
        <v>21.55</v>
      </c>
      <c r="M24" s="9">
        <v>35851.205600000001</v>
      </c>
      <c r="N24" t="s">
        <v>5</v>
      </c>
      <c r="O24">
        <f t="shared" si="2"/>
        <v>6.7944363579936037E-2</v>
      </c>
      <c r="P24" s="11">
        <v>44081</v>
      </c>
      <c r="Q24" s="9">
        <v>9.2899999999999991</v>
      </c>
      <c r="R24" s="9">
        <v>65449.5265</v>
      </c>
      <c r="S24" s="9"/>
      <c r="T24">
        <f t="shared" si="3"/>
        <v>0.12403840680466986</v>
      </c>
      <c r="U24" s="9">
        <v>5.53</v>
      </c>
      <c r="V24" s="9">
        <v>68578.000799999994</v>
      </c>
      <c r="W24" s="9"/>
      <c r="X24">
        <f t="shared" si="4"/>
        <v>0.12996741788622984</v>
      </c>
      <c r="Y24" s="9">
        <v>13.08</v>
      </c>
      <c r="Z24" s="9">
        <v>345151.00650000002</v>
      </c>
      <c r="AA24" t="s">
        <v>5</v>
      </c>
      <c r="AB24">
        <f t="shared" si="5"/>
        <v>0.65412208831317142</v>
      </c>
      <c r="AC24">
        <f t="shared" si="6"/>
        <v>527655.33019999997</v>
      </c>
      <c r="AD24" s="13">
        <f t="shared" si="7"/>
        <v>12.052800037002262</v>
      </c>
    </row>
    <row r="25" spans="1:30">
      <c r="A25" s="13">
        <v>-1</v>
      </c>
      <c r="B25" s="1">
        <v>35640</v>
      </c>
      <c r="C25" s="4">
        <v>2.5419999999999998</v>
      </c>
      <c r="D25">
        <v>4432.2204000000002</v>
      </c>
      <c r="F25">
        <f t="shared" si="0"/>
        <v>8.3583395915253367E-3</v>
      </c>
      <c r="G25">
        <v>9.5419999999999998</v>
      </c>
      <c r="H25">
        <v>8763.5095000000001</v>
      </c>
      <c r="J25">
        <f t="shared" si="1"/>
        <v>1.6526341608499074E-2</v>
      </c>
      <c r="K25" s="10">
        <v>39605</v>
      </c>
      <c r="L25">
        <v>22.2</v>
      </c>
      <c r="M25">
        <v>36932.564400000003</v>
      </c>
      <c r="O25">
        <f t="shared" si="2"/>
        <v>6.9647916254588604E-2</v>
      </c>
      <c r="P25" s="10">
        <v>44078</v>
      </c>
      <c r="Q25">
        <v>9.0500000000000007</v>
      </c>
      <c r="R25">
        <v>63758.688399999999</v>
      </c>
      <c r="T25">
        <f t="shared" si="3"/>
        <v>0.12023697412643269</v>
      </c>
      <c r="U25">
        <v>5.56</v>
      </c>
      <c r="V25">
        <v>68950.0334</v>
      </c>
      <c r="X25">
        <f t="shared" si="4"/>
        <v>0.13002688088440148</v>
      </c>
      <c r="Y25">
        <v>13.36</v>
      </c>
      <c r="Z25">
        <v>347438.20799999998</v>
      </c>
      <c r="AB25">
        <f t="shared" si="5"/>
        <v>0.65520354753455279</v>
      </c>
      <c r="AC25">
        <f t="shared" si="6"/>
        <v>530275.22409999999</v>
      </c>
      <c r="AD25" s="13">
        <f t="shared" si="7"/>
        <v>12.289738460344935</v>
      </c>
    </row>
    <row r="26" spans="1:30">
      <c r="A26" s="13">
        <v>-2</v>
      </c>
      <c r="B26" s="1">
        <v>35639</v>
      </c>
      <c r="C26" s="4">
        <v>2.5419999999999998</v>
      </c>
      <c r="D26">
        <v>4432.2204000000002</v>
      </c>
      <c r="F26">
        <f t="shared" si="0"/>
        <v>8.3878597170768052E-3</v>
      </c>
      <c r="G26">
        <v>9.5419999999999998</v>
      </c>
      <c r="H26">
        <v>8763.5095000000001</v>
      </c>
      <c r="J26">
        <f t="shared" si="1"/>
        <v>1.6584709622127519E-2</v>
      </c>
      <c r="K26" s="10">
        <v>39604</v>
      </c>
      <c r="L26">
        <v>23.1</v>
      </c>
      <c r="M26">
        <v>38429.830600000001</v>
      </c>
      <c r="O26">
        <f t="shared" si="2"/>
        <v>7.2727436574188759E-2</v>
      </c>
      <c r="P26" s="10">
        <v>44077</v>
      </c>
      <c r="Q26">
        <v>9.1300000000000008</v>
      </c>
      <c r="R26">
        <v>64322.301099999997</v>
      </c>
      <c r="T26">
        <f t="shared" si="3"/>
        <v>0.12172825121836787</v>
      </c>
      <c r="U26">
        <v>5.42</v>
      </c>
      <c r="V26">
        <v>67213.881399999998</v>
      </c>
      <c r="X26">
        <f t="shared" si="4"/>
        <v>0.12720049035093964</v>
      </c>
      <c r="Y26">
        <v>13.18</v>
      </c>
      <c r="Z26">
        <v>345247.23729999998</v>
      </c>
      <c r="AB26">
        <f t="shared" si="5"/>
        <v>0.65337125251729944</v>
      </c>
      <c r="AC26">
        <f t="shared" si="6"/>
        <v>528408.98029999994</v>
      </c>
      <c r="AD26" s="13">
        <f t="shared" si="7"/>
        <v>12.271815722982709</v>
      </c>
    </row>
    <row r="27" spans="1:30">
      <c r="A27" s="13">
        <v>-3</v>
      </c>
      <c r="B27" s="1">
        <v>35636</v>
      </c>
      <c r="C27" s="4">
        <v>2.4380000000000002</v>
      </c>
      <c r="D27">
        <v>4250.5720000000001</v>
      </c>
      <c r="F27">
        <f t="shared" si="0"/>
        <v>8.1105947701085677E-3</v>
      </c>
      <c r="G27">
        <v>9.3960000000000008</v>
      </c>
      <c r="H27">
        <v>8629.5694000000003</v>
      </c>
      <c r="J27">
        <f t="shared" si="1"/>
        <v>1.6466240412803014E-2</v>
      </c>
      <c r="K27" s="10">
        <v>39603</v>
      </c>
      <c r="L27">
        <v>22.45</v>
      </c>
      <c r="M27">
        <v>37348.471700000002</v>
      </c>
      <c r="O27">
        <f t="shared" si="2"/>
        <v>7.1265307173144665E-2</v>
      </c>
      <c r="P27" s="10">
        <v>44076</v>
      </c>
      <c r="Q27">
        <v>9.08</v>
      </c>
      <c r="R27">
        <v>63970.0432</v>
      </c>
      <c r="T27">
        <f t="shared" si="3"/>
        <v>0.1220624183807589</v>
      </c>
      <c r="U27">
        <v>5.43</v>
      </c>
      <c r="V27">
        <v>67337.892300000007</v>
      </c>
      <c r="X27">
        <f t="shared" si="4"/>
        <v>0.12848867331702982</v>
      </c>
      <c r="Y27">
        <v>13.02</v>
      </c>
      <c r="Z27">
        <v>342539.93660000002</v>
      </c>
      <c r="AB27">
        <f t="shared" si="5"/>
        <v>0.65360676594615508</v>
      </c>
      <c r="AC27">
        <f t="shared" si="6"/>
        <v>524076.4852</v>
      </c>
      <c r="AD27" s="13">
        <f t="shared" si="7"/>
        <v>12.090376918633023</v>
      </c>
    </row>
    <row r="28" spans="1:30">
      <c r="A28" s="13">
        <v>-4</v>
      </c>
      <c r="B28" s="1">
        <v>35635</v>
      </c>
      <c r="C28" s="4">
        <v>2.4380000000000002</v>
      </c>
      <c r="D28">
        <v>4250.5720000000001</v>
      </c>
      <c r="F28">
        <f t="shared" si="0"/>
        <v>8.0762873074005682E-3</v>
      </c>
      <c r="G28">
        <v>9.75</v>
      </c>
      <c r="H28">
        <v>8954.8525000000009</v>
      </c>
      <c r="J28">
        <f t="shared" si="1"/>
        <v>1.7014642167076394E-2</v>
      </c>
      <c r="K28" s="10">
        <v>39602</v>
      </c>
      <c r="L28">
        <v>21.75</v>
      </c>
      <c r="M28">
        <v>36183.931400000001</v>
      </c>
      <c r="O28">
        <f t="shared" si="2"/>
        <v>6.8751176523459162E-2</v>
      </c>
      <c r="P28" s="10">
        <v>44075</v>
      </c>
      <c r="Q28">
        <v>8.98</v>
      </c>
      <c r="R28">
        <v>63265.527300000002</v>
      </c>
      <c r="T28">
        <f t="shared" si="3"/>
        <v>0.12020748622279404</v>
      </c>
      <c r="U28">
        <v>5.39</v>
      </c>
      <c r="V28">
        <v>66841.848899999997</v>
      </c>
      <c r="X28">
        <f t="shared" si="4"/>
        <v>0.12700266596454701</v>
      </c>
      <c r="Y28">
        <v>13.1</v>
      </c>
      <c r="Z28">
        <v>346805.99070000002</v>
      </c>
      <c r="AB28">
        <f t="shared" si="5"/>
        <v>0.65894774181472271</v>
      </c>
      <c r="AC28">
        <f t="shared" si="6"/>
        <v>526302.72280000011</v>
      </c>
      <c r="AD28" s="13">
        <f t="shared" si="7"/>
        <v>12.07714385257214</v>
      </c>
    </row>
    <row r="29" spans="1:30">
      <c r="A29" s="13">
        <v>-5</v>
      </c>
      <c r="B29" s="1">
        <v>35634</v>
      </c>
      <c r="C29" s="4">
        <v>2.4380000000000002</v>
      </c>
      <c r="D29">
        <v>4250.5720000000001</v>
      </c>
      <c r="F29">
        <f t="shared" si="0"/>
        <v>8.1009915002715135E-3</v>
      </c>
      <c r="G29">
        <v>9.5630000000000006</v>
      </c>
      <c r="H29">
        <v>8782.6437999999998</v>
      </c>
      <c r="J29">
        <f t="shared" si="1"/>
        <v>1.6738481967535732E-2</v>
      </c>
      <c r="K29" s="10">
        <v>39601</v>
      </c>
      <c r="L29">
        <v>21.9</v>
      </c>
      <c r="M29">
        <v>36433.475700000003</v>
      </c>
      <c r="O29">
        <f t="shared" si="2"/>
        <v>6.9437072697756605E-2</v>
      </c>
      <c r="P29" s="10">
        <v>44074</v>
      </c>
      <c r="Q29">
        <v>9.0299999999999994</v>
      </c>
      <c r="R29">
        <v>63617.785199999998</v>
      </c>
      <c r="T29">
        <f t="shared" si="3"/>
        <v>0.1212465374475009</v>
      </c>
      <c r="U29">
        <v>5.32</v>
      </c>
      <c r="V29">
        <v>66048.779599999994</v>
      </c>
      <c r="X29">
        <f t="shared" si="4"/>
        <v>0.12587967034622785</v>
      </c>
      <c r="Y29">
        <v>12.94</v>
      </c>
      <c r="Z29">
        <v>345564.49209999997</v>
      </c>
      <c r="AB29">
        <f t="shared" si="5"/>
        <v>0.65859724604070746</v>
      </c>
      <c r="AC29">
        <f t="shared" si="6"/>
        <v>524697.74839999992</v>
      </c>
      <c r="AD29" s="13">
        <f t="shared" si="7"/>
        <v>11.987276655573694</v>
      </c>
    </row>
    <row r="30" spans="1:30">
      <c r="A30" s="13">
        <v>-6</v>
      </c>
      <c r="B30" s="1">
        <v>35633</v>
      </c>
      <c r="C30" s="4">
        <v>2.4380000000000002</v>
      </c>
      <c r="D30">
        <v>4250.5720000000001</v>
      </c>
      <c r="F30">
        <f t="shared" si="0"/>
        <v>8.1793554066858978E-3</v>
      </c>
      <c r="G30">
        <v>9.4169999999999998</v>
      </c>
      <c r="H30">
        <v>8648.7037</v>
      </c>
      <c r="J30">
        <f t="shared" si="1"/>
        <v>1.6642659239608063E-2</v>
      </c>
      <c r="K30" s="10">
        <v>39598</v>
      </c>
      <c r="L30">
        <v>22.4</v>
      </c>
      <c r="M30">
        <v>37265.290200000003</v>
      </c>
      <c r="O30">
        <f t="shared" si="2"/>
        <v>7.1709420021373357E-2</v>
      </c>
      <c r="P30" s="10">
        <v>44071</v>
      </c>
      <c r="Q30">
        <v>9.14</v>
      </c>
      <c r="R30">
        <v>64392.752699999997</v>
      </c>
      <c r="T30">
        <f t="shared" si="3"/>
        <v>0.12391066659925604</v>
      </c>
      <c r="U30">
        <v>5.42</v>
      </c>
      <c r="V30">
        <v>67290.297999999995</v>
      </c>
      <c r="X30">
        <f t="shared" si="4"/>
        <v>0.12948639918669891</v>
      </c>
      <c r="Y30">
        <v>12.58</v>
      </c>
      <c r="Z30">
        <v>337823.1629</v>
      </c>
      <c r="AB30">
        <f t="shared" si="5"/>
        <v>0.65007149954637766</v>
      </c>
      <c r="AC30">
        <f t="shared" si="6"/>
        <v>519670.7795</v>
      </c>
      <c r="AD30" s="13">
        <f t="shared" si="7"/>
        <v>11.795215439622192</v>
      </c>
    </row>
    <row r="31" spans="1:30">
      <c r="A31" s="13">
        <v>-7</v>
      </c>
      <c r="B31" s="1">
        <v>35632</v>
      </c>
      <c r="C31" s="4">
        <v>2.4790000000000001</v>
      </c>
      <c r="D31">
        <v>4323.2313999999997</v>
      </c>
      <c r="F31">
        <f t="shared" si="0"/>
        <v>8.4574197327386032E-3</v>
      </c>
      <c r="G31">
        <v>9.3539999999999992</v>
      </c>
      <c r="H31">
        <v>8591.3008000000009</v>
      </c>
      <c r="J31">
        <f t="shared" si="1"/>
        <v>1.6806927548641732E-2</v>
      </c>
      <c r="K31" s="10">
        <v>39597</v>
      </c>
      <c r="L31">
        <v>22.25</v>
      </c>
      <c r="M31">
        <v>37015.745900000002</v>
      </c>
      <c r="O31">
        <f t="shared" si="2"/>
        <v>7.2412894622457188E-2</v>
      </c>
      <c r="P31" s="10">
        <v>44070</v>
      </c>
      <c r="Q31">
        <v>9.09</v>
      </c>
      <c r="R31">
        <v>64040.494700000003</v>
      </c>
      <c r="T31">
        <f t="shared" si="3"/>
        <v>0.12528067398153195</v>
      </c>
      <c r="U31">
        <v>5.34</v>
      </c>
      <c r="V31">
        <v>66297.083299999998</v>
      </c>
      <c r="X31">
        <f t="shared" si="4"/>
        <v>0.12969517674312667</v>
      </c>
      <c r="Y31">
        <v>12.6</v>
      </c>
      <c r="Z31">
        <v>330908.31069999997</v>
      </c>
      <c r="AB31">
        <f t="shared" si="5"/>
        <v>0.6473469073715038</v>
      </c>
      <c r="AC31">
        <f t="shared" si="6"/>
        <v>511176.16680000001</v>
      </c>
      <c r="AD31" s="13">
        <f t="shared" si="7"/>
        <v>11.777309452338496</v>
      </c>
    </row>
    <row r="32" spans="1:30">
      <c r="A32" s="13">
        <v>-8</v>
      </c>
      <c r="B32" s="1">
        <v>35629</v>
      </c>
      <c r="C32" s="4">
        <v>2.3959999999999999</v>
      </c>
      <c r="D32">
        <v>4177.9126999999999</v>
      </c>
      <c r="F32">
        <f t="shared" si="0"/>
        <v>8.1169514790767807E-3</v>
      </c>
      <c r="G32">
        <v>9.3330000000000002</v>
      </c>
      <c r="H32">
        <v>8572.1664999999994</v>
      </c>
      <c r="J32">
        <f t="shared" si="1"/>
        <v>1.6654215764505428E-2</v>
      </c>
      <c r="K32" s="10">
        <v>39596</v>
      </c>
      <c r="L32">
        <v>22.15</v>
      </c>
      <c r="M32">
        <v>36849.383000000002</v>
      </c>
      <c r="O32">
        <f t="shared" si="2"/>
        <v>7.1591886983401257E-2</v>
      </c>
      <c r="P32" s="10">
        <v>44069</v>
      </c>
      <c r="Q32">
        <v>9.36</v>
      </c>
      <c r="R32">
        <v>65942.687699999995</v>
      </c>
      <c r="T32">
        <f t="shared" si="3"/>
        <v>0.12811507441522491</v>
      </c>
      <c r="U32">
        <v>5.44</v>
      </c>
      <c r="V32">
        <v>67538.601699999999</v>
      </c>
      <c r="X32">
        <f t="shared" si="4"/>
        <v>0.13121565535909657</v>
      </c>
      <c r="Y32">
        <v>12.6</v>
      </c>
      <c r="Z32">
        <v>331633.75799999997</v>
      </c>
      <c r="AB32">
        <f t="shared" si="5"/>
        <v>0.64430621599869498</v>
      </c>
      <c r="AC32">
        <f t="shared" si="6"/>
        <v>514714.50959999999</v>
      </c>
      <c r="AD32" s="13">
        <f t="shared" si="7"/>
        <v>11.791870891419883</v>
      </c>
    </row>
    <row r="33" spans="1:30">
      <c r="A33" s="13">
        <v>-9</v>
      </c>
      <c r="B33" s="1">
        <v>35628</v>
      </c>
      <c r="C33" s="4">
        <v>2.3540000000000001</v>
      </c>
      <c r="D33">
        <v>4105.2533000000003</v>
      </c>
      <c r="F33">
        <f t="shared" si="0"/>
        <v>7.9222544160632083E-3</v>
      </c>
      <c r="G33">
        <v>9.3130000000000006</v>
      </c>
      <c r="H33">
        <v>8553.0321999999996</v>
      </c>
      <c r="J33">
        <f t="shared" si="1"/>
        <v>1.6505509444978902E-2</v>
      </c>
      <c r="K33" s="10">
        <v>39595</v>
      </c>
      <c r="L33">
        <v>22.05</v>
      </c>
      <c r="M33">
        <v>36683.020100000002</v>
      </c>
      <c r="O33">
        <f t="shared" si="2"/>
        <v>7.0790325649762079E-2</v>
      </c>
      <c r="P33" s="10">
        <v>44068</v>
      </c>
      <c r="Q33">
        <v>9.42</v>
      </c>
      <c r="R33">
        <v>66365.397200000007</v>
      </c>
      <c r="T33">
        <f t="shared" si="3"/>
        <v>0.1280709185573248</v>
      </c>
      <c r="U33">
        <v>5.44</v>
      </c>
      <c r="V33">
        <v>67538.601699999999</v>
      </c>
      <c r="X33">
        <f t="shared" si="4"/>
        <v>0.13033495048224164</v>
      </c>
      <c r="Y33">
        <v>12.6</v>
      </c>
      <c r="Z33">
        <v>334947.25589999999</v>
      </c>
      <c r="AB33">
        <f t="shared" si="5"/>
        <v>0.64637604144962946</v>
      </c>
      <c r="AC33">
        <f t="shared" si="6"/>
        <v>518192.56039999996</v>
      </c>
      <c r="AD33" s="13">
        <f t="shared" si="7"/>
        <v>11.793079782632482</v>
      </c>
    </row>
    <row r="34" spans="1:30">
      <c r="A34" s="13">
        <v>-10</v>
      </c>
      <c r="B34" s="1">
        <v>35627</v>
      </c>
      <c r="C34" s="4">
        <v>2.4580000000000002</v>
      </c>
      <c r="D34">
        <v>4286.9017000000003</v>
      </c>
      <c r="F34">
        <f t="shared" si="0"/>
        <v>8.2616783390708562E-3</v>
      </c>
      <c r="G34">
        <v>9.4789999999999992</v>
      </c>
      <c r="H34">
        <v>8706.1065999999992</v>
      </c>
      <c r="J34">
        <f t="shared" si="1"/>
        <v>1.6778330213371072E-2</v>
      </c>
      <c r="K34" s="10">
        <v>39594</v>
      </c>
      <c r="L34">
        <v>21.75</v>
      </c>
      <c r="M34">
        <v>36183.931400000001</v>
      </c>
      <c r="O34">
        <f t="shared" si="2"/>
        <v>6.9733346642822672E-2</v>
      </c>
      <c r="P34" s="10">
        <v>44067</v>
      </c>
      <c r="Q34">
        <v>9.3000000000000007</v>
      </c>
      <c r="R34">
        <v>65519.9781</v>
      </c>
      <c r="T34">
        <f t="shared" si="3"/>
        <v>0.12626951157876257</v>
      </c>
      <c r="U34">
        <v>5.43</v>
      </c>
      <c r="V34">
        <v>67414.449900000007</v>
      </c>
      <c r="X34">
        <f t="shared" si="4"/>
        <v>0.12992052056598533</v>
      </c>
      <c r="Y34">
        <v>12.52</v>
      </c>
      <c r="Z34">
        <v>336778.56290000002</v>
      </c>
      <c r="AB34">
        <f t="shared" si="5"/>
        <v>0.64903661265998747</v>
      </c>
      <c r="AC34">
        <f t="shared" si="6"/>
        <v>518889.93060000002</v>
      </c>
      <c r="AD34" s="13">
        <f t="shared" si="7"/>
        <v>11.701762561790208</v>
      </c>
    </row>
    <row r="35" spans="1:30">
      <c r="A35" s="13">
        <v>-11</v>
      </c>
      <c r="B35" s="1">
        <v>35626</v>
      </c>
      <c r="C35" s="4">
        <v>2.4790000000000001</v>
      </c>
      <c r="D35">
        <v>4323.2313999999997</v>
      </c>
      <c r="F35">
        <f t="shared" si="0"/>
        <v>8.3629046633995705E-3</v>
      </c>
      <c r="G35">
        <v>9.3539999999999992</v>
      </c>
      <c r="H35">
        <v>8591.3008000000009</v>
      </c>
      <c r="J35">
        <f t="shared" si="1"/>
        <v>1.6619103369065202E-2</v>
      </c>
      <c r="K35" s="10">
        <v>39591</v>
      </c>
      <c r="L35">
        <v>22.4</v>
      </c>
      <c r="M35">
        <v>37265.290200000003</v>
      </c>
      <c r="O35">
        <f t="shared" si="2"/>
        <v>7.2086372521377964E-2</v>
      </c>
      <c r="P35" s="10">
        <v>44064</v>
      </c>
      <c r="Q35">
        <v>9.14</v>
      </c>
      <c r="R35">
        <v>64392.752699999997</v>
      </c>
      <c r="T35">
        <f t="shared" si="3"/>
        <v>0.12456202363906899</v>
      </c>
      <c r="U35">
        <v>5.43</v>
      </c>
      <c r="V35">
        <v>67414.449900000007</v>
      </c>
      <c r="X35">
        <f t="shared" si="4"/>
        <v>0.13040722674461211</v>
      </c>
      <c r="Y35">
        <v>12.58</v>
      </c>
      <c r="Z35">
        <v>334966.30330000003</v>
      </c>
      <c r="AB35">
        <f t="shared" si="5"/>
        <v>0.64796236906247617</v>
      </c>
      <c r="AC35">
        <f t="shared" si="6"/>
        <v>516953.32830000005</v>
      </c>
      <c r="AD35" s="13">
        <f t="shared" si="7"/>
        <v>11.788896218143954</v>
      </c>
    </row>
    <row r="36" spans="1:30">
      <c r="A36" s="13">
        <v>-12</v>
      </c>
      <c r="B36" s="1">
        <v>35625</v>
      </c>
      <c r="C36" s="4">
        <v>2.4580000000000002</v>
      </c>
      <c r="D36">
        <v>4286.9017000000003</v>
      </c>
      <c r="F36">
        <f t="shared" si="0"/>
        <v>8.2931646601127462E-3</v>
      </c>
      <c r="G36">
        <v>9.25</v>
      </c>
      <c r="H36">
        <v>8495.6293000000005</v>
      </c>
      <c r="J36">
        <f t="shared" si="1"/>
        <v>1.6435098727871085E-2</v>
      </c>
      <c r="K36" s="10">
        <v>39590</v>
      </c>
      <c r="L36">
        <v>22.65</v>
      </c>
      <c r="M36">
        <v>37681.197500000002</v>
      </c>
      <c r="O36">
        <f t="shared" si="2"/>
        <v>7.2895624235500611E-2</v>
      </c>
      <c r="P36" s="10">
        <v>44063</v>
      </c>
      <c r="Q36">
        <v>9.0399999999999991</v>
      </c>
      <c r="R36">
        <v>63688.236799999999</v>
      </c>
      <c r="T36">
        <f t="shared" si="3"/>
        <v>0.12320717190568005</v>
      </c>
      <c r="U36">
        <v>5.39</v>
      </c>
      <c r="V36">
        <v>66917.842499999999</v>
      </c>
      <c r="X36">
        <f t="shared" si="4"/>
        <v>0.12945495963949691</v>
      </c>
      <c r="Y36">
        <v>12.58</v>
      </c>
      <c r="Z36">
        <v>335850.07449999999</v>
      </c>
      <c r="AB36">
        <f t="shared" si="5"/>
        <v>0.64971398083133858</v>
      </c>
      <c r="AC36">
        <f t="shared" si="6"/>
        <v>516919.8823</v>
      </c>
      <c r="AD36" s="13">
        <f t="shared" si="7"/>
        <v>11.808452096243929</v>
      </c>
    </row>
    <row r="37" spans="1:30">
      <c r="A37" s="13">
        <v>-13</v>
      </c>
      <c r="B37" s="1">
        <v>35622</v>
      </c>
      <c r="C37" s="4">
        <v>2.5</v>
      </c>
      <c r="D37">
        <v>4359.5609999999997</v>
      </c>
      <c r="F37">
        <f t="shared" si="0"/>
        <v>8.2993032568835969E-3</v>
      </c>
      <c r="G37">
        <v>8.8960000000000008</v>
      </c>
      <c r="H37">
        <v>8170.3462</v>
      </c>
      <c r="J37">
        <f t="shared" si="1"/>
        <v>1.5553901144524995E-2</v>
      </c>
      <c r="K37" s="10">
        <v>39589</v>
      </c>
      <c r="L37">
        <v>23.1</v>
      </c>
      <c r="M37">
        <v>38429.830600000001</v>
      </c>
      <c r="O37">
        <f t="shared" si="2"/>
        <v>7.3158930052834442E-2</v>
      </c>
      <c r="P37" s="10">
        <v>44062</v>
      </c>
      <c r="Q37">
        <v>9.1300000000000008</v>
      </c>
      <c r="R37">
        <v>64322.301099999997</v>
      </c>
      <c r="T37">
        <f t="shared" si="3"/>
        <v>0.12245046760659557</v>
      </c>
      <c r="U37">
        <v>5.71</v>
      </c>
      <c r="V37">
        <v>70890.701400000005</v>
      </c>
      <c r="X37">
        <f t="shared" si="4"/>
        <v>0.1349547417760143</v>
      </c>
      <c r="Y37">
        <v>12.84</v>
      </c>
      <c r="Z37">
        <v>339119.66859999998</v>
      </c>
      <c r="AB37">
        <f t="shared" si="5"/>
        <v>0.64558265616314725</v>
      </c>
      <c r="AC37">
        <f t="shared" si="6"/>
        <v>525292.40889999992</v>
      </c>
      <c r="AD37" s="13">
        <f t="shared" si="7"/>
        <v>12.02693269686845</v>
      </c>
    </row>
    <row r="38" spans="1:30">
      <c r="A38" s="13">
        <v>-14</v>
      </c>
      <c r="B38" s="1">
        <v>35621</v>
      </c>
      <c r="C38" s="4">
        <v>2.4580000000000002</v>
      </c>
      <c r="D38">
        <v>4286.9017000000003</v>
      </c>
      <c r="F38">
        <f t="shared" si="0"/>
        <v>8.1479615014949328E-3</v>
      </c>
      <c r="G38">
        <v>8.9380000000000006</v>
      </c>
      <c r="H38">
        <v>8208.6147999999994</v>
      </c>
      <c r="J38">
        <f t="shared" si="1"/>
        <v>1.5601822027083457E-2</v>
      </c>
      <c r="K38" s="10">
        <v>39588</v>
      </c>
      <c r="L38">
        <v>23.05</v>
      </c>
      <c r="M38">
        <v>38346.649100000002</v>
      </c>
      <c r="O38">
        <f t="shared" si="2"/>
        <v>7.2884111286744754E-2</v>
      </c>
      <c r="P38" s="10">
        <v>44061</v>
      </c>
      <c r="Q38">
        <v>9.08</v>
      </c>
      <c r="R38">
        <v>63970.0432</v>
      </c>
      <c r="T38">
        <f t="shared" si="3"/>
        <v>0.12158558458258271</v>
      </c>
      <c r="U38">
        <v>5.73</v>
      </c>
      <c r="V38">
        <v>71139.005099999995</v>
      </c>
      <c r="X38">
        <f t="shared" si="4"/>
        <v>0.13521137534118208</v>
      </c>
      <c r="Y38">
        <v>12.84</v>
      </c>
      <c r="Z38">
        <v>340180.59210000001</v>
      </c>
      <c r="AB38">
        <f t="shared" si="5"/>
        <v>0.64656914526091214</v>
      </c>
      <c r="AC38">
        <f t="shared" si="6"/>
        <v>526131.80599999998</v>
      </c>
      <c r="AD38" s="13">
        <f t="shared" si="7"/>
        <v>12.020161653673149</v>
      </c>
    </row>
    <row r="39" spans="1:30">
      <c r="A39" s="13">
        <v>-15</v>
      </c>
      <c r="B39" s="1">
        <v>35620</v>
      </c>
      <c r="C39" s="4">
        <v>2.4169999999999998</v>
      </c>
      <c r="D39">
        <v>4214.2422999999999</v>
      </c>
      <c r="F39">
        <f t="shared" si="0"/>
        <v>8.0002295125147123E-3</v>
      </c>
      <c r="G39">
        <v>9.1669999999999998</v>
      </c>
      <c r="H39">
        <v>8419.0920999999998</v>
      </c>
      <c r="J39">
        <f t="shared" si="1"/>
        <v>1.5982628499315157E-2</v>
      </c>
      <c r="K39" s="10">
        <v>39587</v>
      </c>
      <c r="L39">
        <v>23.65</v>
      </c>
      <c r="M39">
        <v>39344.826500000003</v>
      </c>
      <c r="O39">
        <f t="shared" si="2"/>
        <v>7.4691396394096984E-2</v>
      </c>
      <c r="P39" s="10">
        <v>44060</v>
      </c>
      <c r="Q39">
        <v>9.19</v>
      </c>
      <c r="R39">
        <v>64745.010600000001</v>
      </c>
      <c r="T39">
        <f t="shared" si="3"/>
        <v>0.12291057507305593</v>
      </c>
      <c r="U39">
        <v>5.69</v>
      </c>
      <c r="V39">
        <v>70642.397700000001</v>
      </c>
      <c r="X39">
        <f t="shared" si="4"/>
        <v>0.13410605149930308</v>
      </c>
      <c r="Y39">
        <v>13.02</v>
      </c>
      <c r="Z39">
        <v>339399.60590000002</v>
      </c>
      <c r="AB39">
        <f t="shared" si="5"/>
        <v>0.64430911902171417</v>
      </c>
      <c r="AC39">
        <f t="shared" si="6"/>
        <v>526765.17509999999</v>
      </c>
      <c r="AD39" s="13">
        <f t="shared" si="7"/>
        <v>12.213817182520501</v>
      </c>
    </row>
    <row r="40" spans="1:30">
      <c r="A40" s="13">
        <v>-16</v>
      </c>
      <c r="B40" s="1">
        <v>35619</v>
      </c>
      <c r="C40" s="4">
        <v>2.5</v>
      </c>
      <c r="D40">
        <v>4359.5609999999997</v>
      </c>
      <c r="F40">
        <f t="shared" si="0"/>
        <v>8.3375888085056634E-3</v>
      </c>
      <c r="G40">
        <v>9.1669999999999998</v>
      </c>
      <c r="H40">
        <v>8419.0920999999998</v>
      </c>
      <c r="J40">
        <f t="shared" si="1"/>
        <v>1.6101375361128895E-2</v>
      </c>
      <c r="K40" s="10">
        <v>39584</v>
      </c>
      <c r="L40">
        <v>23.25</v>
      </c>
      <c r="M40">
        <v>38679.374900000003</v>
      </c>
      <c r="O40">
        <f t="shared" si="2"/>
        <v>7.3973669203443851E-2</v>
      </c>
      <c r="P40" s="11">
        <v>44057</v>
      </c>
      <c r="Q40" s="9">
        <v>9.5500000000000007</v>
      </c>
      <c r="R40" s="9">
        <v>67281.267900000006</v>
      </c>
      <c r="S40" s="9"/>
      <c r="T40">
        <f t="shared" si="3"/>
        <v>0.12867431979162844</v>
      </c>
      <c r="U40" s="9">
        <v>5.88</v>
      </c>
      <c r="V40" s="9">
        <v>73001.282699999996</v>
      </c>
      <c r="W40" s="9"/>
      <c r="X40">
        <f t="shared" si="4"/>
        <v>0.13961375414774058</v>
      </c>
      <c r="Y40" s="9">
        <v>12.86</v>
      </c>
      <c r="Z40" s="9">
        <v>331139.72889999999</v>
      </c>
      <c r="AA40" t="s">
        <v>16</v>
      </c>
      <c r="AB40">
        <f t="shared" si="5"/>
        <v>0.63329929268755258</v>
      </c>
      <c r="AC40">
        <f t="shared" si="6"/>
        <v>522880.3075</v>
      </c>
      <c r="AD40" s="13">
        <f t="shared" si="7"/>
        <v>12.082330621297494</v>
      </c>
    </row>
    <row r="41" spans="1:30">
      <c r="A41" s="13">
        <v>-17</v>
      </c>
      <c r="B41" s="1">
        <v>35618</v>
      </c>
      <c r="C41" s="4">
        <v>2.5630000000000002</v>
      </c>
      <c r="D41">
        <v>4468.5501000000004</v>
      </c>
      <c r="F41">
        <f t="shared" si="0"/>
        <v>8.5665022367507702E-3</v>
      </c>
      <c r="G41">
        <v>9.1669999999999998</v>
      </c>
      <c r="H41">
        <v>8419.0920999999998</v>
      </c>
      <c r="J41">
        <f t="shared" si="1"/>
        <v>1.6139949131612225E-2</v>
      </c>
      <c r="K41" s="10">
        <v>39583</v>
      </c>
      <c r="L41">
        <v>23.15</v>
      </c>
      <c r="M41">
        <v>38513.012000000002</v>
      </c>
      <c r="O41">
        <f t="shared" si="2"/>
        <v>7.3831958030863121E-2</v>
      </c>
      <c r="P41" s="10">
        <v>44056</v>
      </c>
      <c r="Q41">
        <v>9.5</v>
      </c>
      <c r="R41">
        <v>66929.009900000005</v>
      </c>
      <c r="T41">
        <f t="shared" si="3"/>
        <v>0.12830728092583418</v>
      </c>
      <c r="U41">
        <v>5.9</v>
      </c>
      <c r="V41">
        <v>73249.5864</v>
      </c>
      <c r="X41">
        <f t="shared" si="4"/>
        <v>0.14042423866673637</v>
      </c>
      <c r="Y41">
        <v>13.02</v>
      </c>
      <c r="Z41">
        <v>330051.39600000001</v>
      </c>
      <c r="AB41">
        <f t="shared" si="5"/>
        <v>0.63273007100820333</v>
      </c>
      <c r="AC41">
        <f t="shared" si="6"/>
        <v>521630.64650000003</v>
      </c>
      <c r="AD41" s="13">
        <f t="shared" si="7"/>
        <v>12.16468838879274</v>
      </c>
    </row>
    <row r="42" spans="1:30">
      <c r="A42" s="13">
        <v>-18</v>
      </c>
      <c r="B42" s="1">
        <v>35615</v>
      </c>
      <c r="C42" s="4">
        <v>2.5830000000000002</v>
      </c>
      <c r="D42">
        <v>4504.8797000000004</v>
      </c>
      <c r="F42">
        <f t="shared" si="0"/>
        <v>8.6135182144506574E-3</v>
      </c>
      <c r="G42">
        <v>9.2080000000000002</v>
      </c>
      <c r="H42">
        <v>8457.3606999999993</v>
      </c>
      <c r="J42">
        <f t="shared" si="1"/>
        <v>1.6170827033545235E-2</v>
      </c>
      <c r="K42" s="10">
        <v>39582</v>
      </c>
      <c r="L42">
        <v>23.55</v>
      </c>
      <c r="M42">
        <v>39178.463600000003</v>
      </c>
      <c r="O42">
        <f t="shared" si="2"/>
        <v>7.491085940270327E-2</v>
      </c>
      <c r="P42" s="10">
        <v>44055</v>
      </c>
      <c r="Q42">
        <v>9.7100000000000009</v>
      </c>
      <c r="R42">
        <v>68408.493300000002</v>
      </c>
      <c r="T42">
        <f t="shared" si="3"/>
        <v>0.1307998975117306</v>
      </c>
      <c r="U42">
        <v>5.78</v>
      </c>
      <c r="V42">
        <v>71759.764299999995</v>
      </c>
      <c r="X42">
        <f t="shared" si="4"/>
        <v>0.13720766769037937</v>
      </c>
      <c r="Y42">
        <v>13</v>
      </c>
      <c r="Z42">
        <v>330692.16149999999</v>
      </c>
      <c r="AB42">
        <f t="shared" si="5"/>
        <v>0.63229723014719086</v>
      </c>
      <c r="AC42">
        <f t="shared" si="6"/>
        <v>523001.12309999997</v>
      </c>
      <c r="AD42" s="13">
        <f t="shared" si="7"/>
        <v>12.21829174780925</v>
      </c>
    </row>
    <row r="43" spans="1:30">
      <c r="A43" s="13">
        <v>-19</v>
      </c>
      <c r="B43" s="1">
        <v>35614</v>
      </c>
      <c r="C43" s="4">
        <v>2.6040000000000001</v>
      </c>
      <c r="D43">
        <v>4541.2093999999997</v>
      </c>
      <c r="F43">
        <f t="shared" si="0"/>
        <v>8.7825740002363539E-3</v>
      </c>
      <c r="G43">
        <v>8.9169999999999998</v>
      </c>
      <c r="H43">
        <v>8189.4804999999997</v>
      </c>
      <c r="J43">
        <f t="shared" si="1"/>
        <v>1.5838229902973122E-2</v>
      </c>
      <c r="K43" s="10">
        <v>39581</v>
      </c>
      <c r="L43">
        <v>23.9</v>
      </c>
      <c r="M43">
        <v>39760.733800000002</v>
      </c>
      <c r="O43">
        <f t="shared" si="2"/>
        <v>7.6896164907568204E-2</v>
      </c>
      <c r="P43" s="10">
        <v>44054</v>
      </c>
      <c r="Q43">
        <v>9.48</v>
      </c>
      <c r="R43">
        <v>66788.106700000004</v>
      </c>
      <c r="T43">
        <f t="shared" si="3"/>
        <v>0.12916636027143596</v>
      </c>
      <c r="U43">
        <v>5.78</v>
      </c>
      <c r="V43">
        <v>71759.764299999995</v>
      </c>
      <c r="X43">
        <f t="shared" si="4"/>
        <v>0.13878140924403728</v>
      </c>
      <c r="Y43">
        <v>12.72</v>
      </c>
      <c r="Z43">
        <v>326031.14500000002</v>
      </c>
      <c r="AB43">
        <f t="shared" si="5"/>
        <v>0.63053526167374918</v>
      </c>
      <c r="AC43">
        <f t="shared" si="6"/>
        <v>517070.43969999999</v>
      </c>
      <c r="AD43" s="13">
        <f t="shared" si="7"/>
        <v>12.048979829326147</v>
      </c>
    </row>
    <row r="44" spans="1:30">
      <c r="A44" s="13">
        <v>-20</v>
      </c>
      <c r="B44" s="1">
        <v>35608</v>
      </c>
      <c r="C44" s="4">
        <v>2.6459999999999999</v>
      </c>
      <c r="D44">
        <v>4613.8688000000002</v>
      </c>
      <c r="F44">
        <f t="shared" si="0"/>
        <v>8.9500952472108611E-3</v>
      </c>
      <c r="G44">
        <v>9.625</v>
      </c>
      <c r="H44">
        <v>8840.0467000000008</v>
      </c>
      <c r="J44">
        <f t="shared" si="1"/>
        <v>1.7148138229416507E-2</v>
      </c>
      <c r="K44" s="10">
        <v>39577</v>
      </c>
      <c r="L44">
        <v>23.6</v>
      </c>
      <c r="M44">
        <v>39261.645100000002</v>
      </c>
      <c r="O44">
        <f t="shared" si="2"/>
        <v>7.6160696898704527E-2</v>
      </c>
      <c r="P44" s="10">
        <v>44053</v>
      </c>
      <c r="Q44">
        <v>9.2100000000000009</v>
      </c>
      <c r="R44">
        <v>64885.913800000002</v>
      </c>
      <c r="T44">
        <f t="shared" si="3"/>
        <v>0.12586727839168588</v>
      </c>
      <c r="U44">
        <v>5.74</v>
      </c>
      <c r="V44">
        <v>71263.156900000002</v>
      </c>
      <c r="X44">
        <f t="shared" si="4"/>
        <v>0.13823801012112263</v>
      </c>
      <c r="Y44">
        <v>12.6</v>
      </c>
      <c r="Z44">
        <v>326645.94959999999</v>
      </c>
      <c r="AB44">
        <f t="shared" si="5"/>
        <v>0.63363578111185959</v>
      </c>
      <c r="AC44">
        <f t="shared" si="6"/>
        <v>515510.5809</v>
      </c>
      <c r="AD44" s="13">
        <f t="shared" si="7"/>
        <v>11.922659883383782</v>
      </c>
    </row>
    <row r="45" spans="1:30">
      <c r="A45" s="13">
        <v>-21</v>
      </c>
      <c r="B45" s="1">
        <v>35607</v>
      </c>
      <c r="C45" s="4">
        <v>2.6669999999999998</v>
      </c>
      <c r="D45">
        <v>4650.1984000000002</v>
      </c>
      <c r="F45">
        <f t="shared" si="0"/>
        <v>9.015827658497625E-3</v>
      </c>
      <c r="G45">
        <v>9.9169999999999998</v>
      </c>
      <c r="H45">
        <v>9107.9269000000004</v>
      </c>
      <c r="J45">
        <f t="shared" si="1"/>
        <v>1.7658493722890304E-2</v>
      </c>
      <c r="K45" s="11">
        <v>39576</v>
      </c>
      <c r="L45" s="9">
        <v>23.5</v>
      </c>
      <c r="M45" s="9">
        <v>39095.282200000001</v>
      </c>
      <c r="N45" t="s">
        <v>6</v>
      </c>
      <c r="O45">
        <f t="shared" si="2"/>
        <v>7.579812650048004E-2</v>
      </c>
      <c r="P45" s="10">
        <v>44050</v>
      </c>
      <c r="Q45">
        <v>9.34</v>
      </c>
      <c r="R45">
        <v>65801.784499999994</v>
      </c>
      <c r="T45">
        <f t="shared" si="3"/>
        <v>0.12757682525407954</v>
      </c>
      <c r="U45">
        <v>5.79</v>
      </c>
      <c r="V45">
        <v>71883.916100000002</v>
      </c>
      <c r="X45">
        <f t="shared" si="4"/>
        <v>0.1393688920832932</v>
      </c>
      <c r="Y45">
        <v>12.8</v>
      </c>
      <c r="Z45">
        <v>325242.53460000001</v>
      </c>
      <c r="AB45">
        <f t="shared" si="5"/>
        <v>0.63058183478075924</v>
      </c>
      <c r="AC45">
        <f t="shared" si="6"/>
        <v>515781.64270000003</v>
      </c>
      <c r="AD45" s="13">
        <f t="shared" si="7"/>
        <v>12.050381385605487</v>
      </c>
    </row>
    <row r="46" spans="1:30">
      <c r="A46" s="13">
        <v>-22</v>
      </c>
      <c r="B46" s="1">
        <v>35606</v>
      </c>
      <c r="C46" s="4">
        <v>2.7919999999999998</v>
      </c>
      <c r="D46">
        <v>4868.1764999999996</v>
      </c>
      <c r="F46">
        <f t="shared" si="0"/>
        <v>9.3657915463154773E-3</v>
      </c>
      <c r="G46">
        <v>10</v>
      </c>
      <c r="H46">
        <v>9184.4640999999992</v>
      </c>
      <c r="J46">
        <f t="shared" si="1"/>
        <v>1.7669814606191454E-2</v>
      </c>
      <c r="K46" s="10">
        <v>39575</v>
      </c>
      <c r="L46">
        <v>23.6</v>
      </c>
      <c r="M46">
        <v>39261.645100000002</v>
      </c>
      <c r="O46">
        <f t="shared" si="2"/>
        <v>7.5534727175980268E-2</v>
      </c>
      <c r="P46" s="10">
        <v>44049</v>
      </c>
      <c r="Q46">
        <v>9.3800000000000008</v>
      </c>
      <c r="R46">
        <v>66083.590800000005</v>
      </c>
      <c r="T46">
        <f t="shared" si="3"/>
        <v>0.12713695488748433</v>
      </c>
      <c r="U46">
        <v>5.83</v>
      </c>
      <c r="V46">
        <v>72380.523499999996</v>
      </c>
      <c r="X46">
        <f t="shared" si="4"/>
        <v>0.13925150312733911</v>
      </c>
      <c r="Y46">
        <v>12.9</v>
      </c>
      <c r="Z46">
        <v>328004.3088</v>
      </c>
      <c r="AB46">
        <f t="shared" si="5"/>
        <v>0.63104120865668933</v>
      </c>
      <c r="AC46">
        <f t="shared" si="6"/>
        <v>519782.70880000002</v>
      </c>
      <c r="AD46" s="13">
        <f t="shared" si="7"/>
        <v>12.130279489160644</v>
      </c>
    </row>
    <row r="47" spans="1:30">
      <c r="A47" s="13">
        <v>-23</v>
      </c>
      <c r="B47" s="1">
        <v>35605</v>
      </c>
      <c r="C47" s="4">
        <v>2.6040000000000001</v>
      </c>
      <c r="D47">
        <v>4541.2093999999997</v>
      </c>
      <c r="F47">
        <f t="shared" si="0"/>
        <v>8.6711512337721754E-3</v>
      </c>
      <c r="G47">
        <v>9.9580000000000002</v>
      </c>
      <c r="H47">
        <v>9146.1954999999998</v>
      </c>
      <c r="J47">
        <f t="shared" si="1"/>
        <v>1.7464080029902723E-2</v>
      </c>
      <c r="K47" s="10">
        <v>39574</v>
      </c>
      <c r="L47">
        <v>23.75</v>
      </c>
      <c r="M47">
        <v>39511.189400000003</v>
      </c>
      <c r="O47">
        <f t="shared" si="2"/>
        <v>7.5444109384961669E-2</v>
      </c>
      <c r="P47" s="10">
        <v>44048</v>
      </c>
      <c r="Q47">
        <v>9.5500000000000007</v>
      </c>
      <c r="R47">
        <v>67281.267900000006</v>
      </c>
      <c r="T47">
        <f t="shared" si="3"/>
        <v>0.12846931241726958</v>
      </c>
      <c r="U47">
        <v>5.86</v>
      </c>
      <c r="V47">
        <v>72752.979000000007</v>
      </c>
      <c r="X47">
        <f t="shared" si="4"/>
        <v>0.13891719761181928</v>
      </c>
      <c r="Y47">
        <v>13.1</v>
      </c>
      <c r="Z47">
        <v>330481.86259999999</v>
      </c>
      <c r="AB47">
        <f t="shared" si="5"/>
        <v>0.63103414932227453</v>
      </c>
      <c r="AC47">
        <f t="shared" si="6"/>
        <v>523714.70380000002</v>
      </c>
      <c r="AD47" s="13">
        <f t="shared" si="7"/>
        <v>12.295768652355335</v>
      </c>
    </row>
    <row r="48" spans="1:30">
      <c r="A48" s="13">
        <v>-24</v>
      </c>
      <c r="B48" s="1">
        <v>35604</v>
      </c>
      <c r="C48" s="4">
        <v>2.4790000000000001</v>
      </c>
      <c r="D48">
        <v>4323.2313999999997</v>
      </c>
      <c r="F48">
        <f t="shared" si="0"/>
        <v>8.2906186053300947E-3</v>
      </c>
      <c r="G48">
        <v>10</v>
      </c>
      <c r="H48">
        <v>9184.4640999999992</v>
      </c>
      <c r="J48">
        <f t="shared" si="1"/>
        <v>1.7612957045844535E-2</v>
      </c>
      <c r="K48" s="10">
        <v>39573</v>
      </c>
      <c r="L48">
        <v>23.6</v>
      </c>
      <c r="M48">
        <v>39261.645100000002</v>
      </c>
      <c r="O48">
        <f t="shared" si="2"/>
        <v>7.5291673108667564E-2</v>
      </c>
      <c r="P48" s="10">
        <v>44047</v>
      </c>
      <c r="Q48">
        <v>9.48</v>
      </c>
      <c r="R48">
        <v>66788.106700000004</v>
      </c>
      <c r="T48">
        <f t="shared" si="3"/>
        <v>0.12807889950600185</v>
      </c>
      <c r="U48">
        <v>5.72</v>
      </c>
      <c r="V48">
        <v>71014.853300000002</v>
      </c>
      <c r="X48">
        <f t="shared" si="4"/>
        <v>0.13618449015330694</v>
      </c>
      <c r="Y48">
        <v>13.02</v>
      </c>
      <c r="Z48">
        <v>330888.35340000002</v>
      </c>
      <c r="AB48">
        <f t="shared" si="5"/>
        <v>0.63454136158084906</v>
      </c>
      <c r="AC48">
        <f t="shared" si="6"/>
        <v>521460.65400000004</v>
      </c>
      <c r="AD48" s="13">
        <f t="shared" si="7"/>
        <v>12.228457278122081</v>
      </c>
    </row>
    <row r="49" spans="1:30">
      <c r="A49" s="13">
        <v>-25</v>
      </c>
      <c r="B49" s="1">
        <v>35601</v>
      </c>
      <c r="C49" s="4">
        <v>2.5</v>
      </c>
      <c r="D49">
        <v>4359.5609999999997</v>
      </c>
      <c r="F49">
        <f t="shared" si="0"/>
        <v>8.420378052749292E-3</v>
      </c>
      <c r="G49">
        <v>9.4169999999999998</v>
      </c>
      <c r="H49">
        <v>8615.1203000000005</v>
      </c>
      <c r="J49">
        <f t="shared" si="1"/>
        <v>1.6639879541980238E-2</v>
      </c>
      <c r="K49" s="10">
        <v>39570</v>
      </c>
      <c r="L49">
        <v>23.9</v>
      </c>
      <c r="M49">
        <v>39760.733800000002</v>
      </c>
      <c r="O49">
        <f t="shared" si="2"/>
        <v>7.6796817443482726E-2</v>
      </c>
      <c r="P49" s="10">
        <v>44046</v>
      </c>
      <c r="Q49">
        <v>9.26</v>
      </c>
      <c r="R49">
        <v>65238.171799999996</v>
      </c>
      <c r="T49">
        <f t="shared" si="3"/>
        <v>0.12600582261062701</v>
      </c>
      <c r="U49">
        <v>5.65</v>
      </c>
      <c r="V49">
        <v>70145.790399999998</v>
      </c>
      <c r="X49">
        <f t="shared" si="4"/>
        <v>0.13548475958402967</v>
      </c>
      <c r="Y49">
        <v>13</v>
      </c>
      <c r="Z49">
        <v>329619.9656</v>
      </c>
      <c r="AB49">
        <f t="shared" si="5"/>
        <v>0.63665234276713101</v>
      </c>
      <c r="AC49">
        <f t="shared" si="6"/>
        <v>517739.34289999999</v>
      </c>
      <c r="AD49" s="13">
        <f t="shared" si="7"/>
        <v>12.221975892674815</v>
      </c>
    </row>
    <row r="50" spans="1:30">
      <c r="A50" s="13">
        <v>-26</v>
      </c>
      <c r="B50" s="1">
        <v>35600</v>
      </c>
      <c r="C50" s="4">
        <v>2.375</v>
      </c>
      <c r="D50">
        <v>4141.5829999999996</v>
      </c>
      <c r="F50">
        <f t="shared" si="0"/>
        <v>8.0504768369136139E-3</v>
      </c>
      <c r="G50">
        <v>9.6039999999999992</v>
      </c>
      <c r="H50">
        <v>8786.6602999999996</v>
      </c>
      <c r="J50">
        <f t="shared" si="1"/>
        <v>1.7079654136830876E-2</v>
      </c>
      <c r="K50" s="10">
        <v>39568</v>
      </c>
      <c r="L50">
        <v>23.7</v>
      </c>
      <c r="M50">
        <v>39428.008000000002</v>
      </c>
      <c r="O50">
        <f t="shared" si="2"/>
        <v>7.6640807423066185E-2</v>
      </c>
      <c r="P50" s="10">
        <v>44043</v>
      </c>
      <c r="Q50">
        <v>9.39</v>
      </c>
      <c r="R50">
        <v>66154.042400000006</v>
      </c>
      <c r="T50">
        <f t="shared" si="3"/>
        <v>0.12859131061949047</v>
      </c>
      <c r="U50">
        <v>5.73</v>
      </c>
      <c r="V50">
        <v>71139.005099999995</v>
      </c>
      <c r="X50">
        <f t="shared" si="4"/>
        <v>0.13828116272416355</v>
      </c>
      <c r="Y50">
        <v>12.92</v>
      </c>
      <c r="Z50">
        <v>324802.5882</v>
      </c>
      <c r="AB50">
        <f t="shared" si="5"/>
        <v>0.63135658825953533</v>
      </c>
      <c r="AC50">
        <f t="shared" si="6"/>
        <v>514451.88699999999</v>
      </c>
      <c r="AD50" s="13">
        <f t="shared" si="7"/>
        <v>12.156490606184132</v>
      </c>
    </row>
    <row r="51" spans="1:30">
      <c r="A51" s="13">
        <v>-27</v>
      </c>
      <c r="B51" s="1">
        <v>35599</v>
      </c>
      <c r="C51" s="4">
        <v>2.5</v>
      </c>
      <c r="D51">
        <v>4359.5609999999997</v>
      </c>
      <c r="F51">
        <f t="shared" si="0"/>
        <v>8.4625090164447397E-3</v>
      </c>
      <c r="G51">
        <v>9.1460000000000008</v>
      </c>
      <c r="H51">
        <v>8367.3402999999998</v>
      </c>
      <c r="J51">
        <f t="shared" si="1"/>
        <v>1.6242161247981491E-2</v>
      </c>
      <c r="K51" s="10">
        <v>39567</v>
      </c>
      <c r="L51">
        <v>23.65</v>
      </c>
      <c r="M51">
        <v>39344.826500000003</v>
      </c>
      <c r="O51">
        <f t="shared" si="2"/>
        <v>7.6373733274222796E-2</v>
      </c>
      <c r="P51" s="10">
        <v>44042</v>
      </c>
      <c r="Q51">
        <v>9.2899999999999991</v>
      </c>
      <c r="R51">
        <v>65449.5265</v>
      </c>
      <c r="T51">
        <f t="shared" si="3"/>
        <v>0.12704655540507154</v>
      </c>
      <c r="U51">
        <v>5.81</v>
      </c>
      <c r="V51">
        <v>72132.219800000006</v>
      </c>
      <c r="X51">
        <f t="shared" si="4"/>
        <v>0.14001858453951532</v>
      </c>
      <c r="Y51">
        <v>12.88</v>
      </c>
      <c r="Z51">
        <v>325508.28129999997</v>
      </c>
      <c r="AB51">
        <f t="shared" si="5"/>
        <v>0.63185645651676414</v>
      </c>
      <c r="AC51">
        <f t="shared" si="6"/>
        <v>515161.75539999997</v>
      </c>
      <c r="AD51" s="13">
        <f t="shared" si="7"/>
        <v>12.108027507074141</v>
      </c>
    </row>
    <row r="52" spans="1:30">
      <c r="A52" s="13">
        <v>-28</v>
      </c>
      <c r="B52" s="1">
        <v>35598</v>
      </c>
      <c r="C52" s="4">
        <v>2.5830000000000002</v>
      </c>
      <c r="D52">
        <v>4504.8797000000004</v>
      </c>
      <c r="F52">
        <f t="shared" si="0"/>
        <v>8.617960368010746E-3</v>
      </c>
      <c r="G52">
        <v>8.8330000000000002</v>
      </c>
      <c r="H52">
        <v>8081.4403000000002</v>
      </c>
      <c r="J52">
        <f t="shared" si="1"/>
        <v>1.5460020435583413E-2</v>
      </c>
      <c r="K52" s="10">
        <v>39566</v>
      </c>
      <c r="L52">
        <v>24.25</v>
      </c>
      <c r="M52">
        <v>40343.003900000003</v>
      </c>
      <c r="O52">
        <f t="shared" si="2"/>
        <v>7.7177290380629468E-2</v>
      </c>
      <c r="P52" s="10">
        <v>44041</v>
      </c>
      <c r="Q52">
        <v>9.27</v>
      </c>
      <c r="R52">
        <v>65308.623399999997</v>
      </c>
      <c r="T52">
        <f t="shared" si="3"/>
        <v>0.12493721600391219</v>
      </c>
      <c r="U52">
        <v>5.97</v>
      </c>
      <c r="V52">
        <v>74118.649300000005</v>
      </c>
      <c r="X52">
        <f t="shared" si="4"/>
        <v>0.14179104099003742</v>
      </c>
      <c r="Y52">
        <v>13.1</v>
      </c>
      <c r="Z52">
        <v>330374.94400000002</v>
      </c>
      <c r="AB52">
        <f t="shared" si="5"/>
        <v>0.63201647182182685</v>
      </c>
      <c r="AC52">
        <f t="shared" si="6"/>
        <v>522731.54060000001</v>
      </c>
      <c r="AD52" s="13">
        <f t="shared" si="7"/>
        <v>12.314444131801066</v>
      </c>
    </row>
    <row r="53" spans="1:30">
      <c r="A53" s="13">
        <v>-29</v>
      </c>
      <c r="B53" s="7">
        <v>35597</v>
      </c>
      <c r="C53" s="8">
        <v>2.2080000000000002</v>
      </c>
      <c r="D53" s="9">
        <v>3850.9456</v>
      </c>
      <c r="E53" s="9"/>
      <c r="F53">
        <f t="shared" si="0"/>
        <v>7.4106700598431602E-3</v>
      </c>
      <c r="G53" s="9">
        <v>8.375</v>
      </c>
      <c r="H53" s="9">
        <v>7662.1202000000003</v>
      </c>
      <c r="I53" t="s">
        <v>6</v>
      </c>
      <c r="J53">
        <f t="shared" si="1"/>
        <v>1.4744805733183946E-2</v>
      </c>
      <c r="K53" s="10">
        <v>39563</v>
      </c>
      <c r="L53">
        <v>23.9</v>
      </c>
      <c r="M53">
        <v>39760.733800000002</v>
      </c>
      <c r="O53">
        <f t="shared" si="2"/>
        <v>7.6514630466100061E-2</v>
      </c>
      <c r="P53" s="10">
        <v>44040</v>
      </c>
      <c r="Q53">
        <v>9.25</v>
      </c>
      <c r="R53">
        <v>65167.720200000003</v>
      </c>
      <c r="T53">
        <f t="shared" si="3"/>
        <v>0.12540724360125377</v>
      </c>
      <c r="U53">
        <v>5.96</v>
      </c>
      <c r="V53">
        <v>73994.497399999993</v>
      </c>
      <c r="X53">
        <f t="shared" si="4"/>
        <v>0.14239328815118099</v>
      </c>
      <c r="Y53">
        <v>13.12</v>
      </c>
      <c r="Z53">
        <v>329212.75530000002</v>
      </c>
      <c r="AB53">
        <f t="shared" si="5"/>
        <v>0.63352936198843812</v>
      </c>
      <c r="AC53">
        <f t="shared" si="6"/>
        <v>519648.77250000002</v>
      </c>
      <c r="AD53" s="13">
        <f t="shared" si="7"/>
        <v>12.289136405628284</v>
      </c>
    </row>
    <row r="54" spans="1:30">
      <c r="A54" s="13">
        <v>-30</v>
      </c>
      <c r="B54" s="1">
        <v>35594</v>
      </c>
      <c r="C54" s="4">
        <v>2.2080000000000002</v>
      </c>
      <c r="D54">
        <v>3850.9456</v>
      </c>
      <c r="F54">
        <f t="shared" si="0"/>
        <v>7.4255078729004633E-3</v>
      </c>
      <c r="G54">
        <v>8.2080000000000002</v>
      </c>
      <c r="H54">
        <v>7509.6401999999998</v>
      </c>
      <c r="J54">
        <f t="shared" si="1"/>
        <v>1.4480311648066338E-2</v>
      </c>
      <c r="K54" s="10">
        <v>39562</v>
      </c>
      <c r="L54">
        <v>23.75</v>
      </c>
      <c r="M54">
        <v>39511.189400000003</v>
      </c>
      <c r="O54">
        <f t="shared" si="2"/>
        <v>7.6186650872804171E-2</v>
      </c>
      <c r="P54" s="10">
        <v>44039</v>
      </c>
      <c r="Q54">
        <v>9.26</v>
      </c>
      <c r="R54">
        <v>65238.171799999996</v>
      </c>
      <c r="T54">
        <f t="shared" si="3"/>
        <v>0.1257941837232219</v>
      </c>
      <c r="U54">
        <v>5.91</v>
      </c>
      <c r="V54">
        <v>73373.738200000007</v>
      </c>
      <c r="X54">
        <f t="shared" si="4"/>
        <v>0.14148142489165194</v>
      </c>
      <c r="Y54">
        <v>13.3</v>
      </c>
      <c r="Z54">
        <v>329126.71370000002</v>
      </c>
      <c r="AB54">
        <f t="shared" si="5"/>
        <v>0.63463192099135524</v>
      </c>
      <c r="AC54">
        <f t="shared" si="6"/>
        <v>518610.39890000003</v>
      </c>
      <c r="AD54" s="13">
        <f t="shared" si="7"/>
        <v>12.386296789191515</v>
      </c>
    </row>
    <row r="55" spans="1:30">
      <c r="A55" s="13">
        <v>-31</v>
      </c>
      <c r="B55" s="1">
        <v>35593</v>
      </c>
      <c r="C55" s="4">
        <v>2.2080000000000002</v>
      </c>
      <c r="D55">
        <v>3850.9456</v>
      </c>
      <c r="F55">
        <f t="shared" si="0"/>
        <v>7.4756214637913404E-3</v>
      </c>
      <c r="G55">
        <v>8.2080000000000002</v>
      </c>
      <c r="H55">
        <v>7509.6401999999998</v>
      </c>
      <c r="J55">
        <f t="shared" si="1"/>
        <v>1.4578037005890266E-2</v>
      </c>
      <c r="K55" s="10">
        <v>39561</v>
      </c>
      <c r="L55">
        <v>23.75</v>
      </c>
      <c r="M55">
        <v>39511.189400000003</v>
      </c>
      <c r="O55">
        <f t="shared" si="2"/>
        <v>7.6700822659911086E-2</v>
      </c>
      <c r="P55" s="10">
        <v>44036</v>
      </c>
      <c r="Q55">
        <v>9.34</v>
      </c>
      <c r="R55">
        <v>65801.784499999994</v>
      </c>
      <c r="T55">
        <f t="shared" si="3"/>
        <v>0.12773725823703463</v>
      </c>
      <c r="U55">
        <v>5.79</v>
      </c>
      <c r="V55">
        <v>71883.916100000002</v>
      </c>
      <c r="X55">
        <f t="shared" si="4"/>
        <v>0.13954415406401377</v>
      </c>
      <c r="Y55">
        <v>13.12</v>
      </c>
      <c r="Z55">
        <v>326576.36540000001</v>
      </c>
      <c r="AB55">
        <f t="shared" si="5"/>
        <v>0.63396410656935887</v>
      </c>
      <c r="AC55">
        <f t="shared" si="6"/>
        <v>515133.84120000002</v>
      </c>
      <c r="AD55" s="13">
        <f t="shared" si="7"/>
        <v>12.276442960263818</v>
      </c>
    </row>
    <row r="56" spans="1:30">
      <c r="A56" s="13">
        <v>-32</v>
      </c>
      <c r="B56" s="1">
        <v>35592</v>
      </c>
      <c r="C56" s="4">
        <v>2.25</v>
      </c>
      <c r="D56">
        <v>3923.6048999999998</v>
      </c>
      <c r="F56">
        <f t="shared" si="0"/>
        <v>7.4843806691839224E-3</v>
      </c>
      <c r="G56">
        <v>8.2289999999999992</v>
      </c>
      <c r="H56">
        <v>7528.7002000000002</v>
      </c>
      <c r="J56">
        <f t="shared" si="1"/>
        <v>1.4361195807702539E-2</v>
      </c>
      <c r="K56" s="10">
        <v>39560</v>
      </c>
      <c r="L56">
        <v>24</v>
      </c>
      <c r="M56">
        <v>39927.096700000002</v>
      </c>
      <c r="O56">
        <f t="shared" si="2"/>
        <v>7.6161998553452015E-2</v>
      </c>
      <c r="P56" s="10">
        <v>44035</v>
      </c>
      <c r="Q56">
        <v>9.3800000000000008</v>
      </c>
      <c r="R56">
        <v>66083.590800000005</v>
      </c>
      <c r="T56">
        <f t="shared" si="3"/>
        <v>0.12605620650891239</v>
      </c>
      <c r="U56">
        <v>5.94</v>
      </c>
      <c r="V56">
        <v>73746.193799999994</v>
      </c>
      <c r="X56">
        <f t="shared" si="4"/>
        <v>0.14067282546787807</v>
      </c>
      <c r="Y56">
        <v>13.36</v>
      </c>
      <c r="Z56">
        <v>333029.90210000001</v>
      </c>
      <c r="AB56">
        <f t="shared" si="5"/>
        <v>0.63526339299287105</v>
      </c>
      <c r="AC56">
        <f t="shared" si="6"/>
        <v>524239.08850000001</v>
      </c>
      <c r="AD56" s="13">
        <f t="shared" si="7"/>
        <v>12.468028832807647</v>
      </c>
    </row>
    <row r="57" spans="1:30">
      <c r="A57" s="13">
        <v>-33</v>
      </c>
      <c r="B57" s="1">
        <v>35591</v>
      </c>
      <c r="C57" s="4">
        <v>2.2080000000000002</v>
      </c>
      <c r="D57">
        <v>3850.9456</v>
      </c>
      <c r="F57">
        <f t="shared" si="0"/>
        <v>7.292208243704623E-3</v>
      </c>
      <c r="G57">
        <v>8.7919999999999998</v>
      </c>
      <c r="H57">
        <v>8043.3203000000003</v>
      </c>
      <c r="J57">
        <f t="shared" si="1"/>
        <v>1.5230951742973658E-2</v>
      </c>
      <c r="K57" s="10">
        <v>39559</v>
      </c>
      <c r="L57">
        <v>23.7</v>
      </c>
      <c r="M57">
        <v>39428.008000000002</v>
      </c>
      <c r="O57">
        <f t="shared" si="2"/>
        <v>7.4661466256612879E-2</v>
      </c>
      <c r="P57" s="10">
        <v>44034</v>
      </c>
      <c r="Q57">
        <v>9.27</v>
      </c>
      <c r="R57">
        <v>65308.623399999997</v>
      </c>
      <c r="T57">
        <f t="shared" si="3"/>
        <v>0.12366938705716346</v>
      </c>
      <c r="U57">
        <v>5.94</v>
      </c>
      <c r="V57">
        <v>73746.193799999994</v>
      </c>
      <c r="X57">
        <f t="shared" si="4"/>
        <v>0.1396468966921264</v>
      </c>
      <c r="Y57">
        <v>13.5</v>
      </c>
      <c r="Z57">
        <v>337713.36810000002</v>
      </c>
      <c r="AB57">
        <f t="shared" si="5"/>
        <v>0.63949909000741889</v>
      </c>
      <c r="AC57">
        <f t="shared" si="6"/>
        <v>528090.45920000004</v>
      </c>
      <c r="AD57" s="13">
        <f t="shared" si="7"/>
        <v>12.52864397327934</v>
      </c>
    </row>
    <row r="58" spans="1:30">
      <c r="A58" s="13">
        <v>-34</v>
      </c>
      <c r="B58" s="1">
        <v>35587</v>
      </c>
      <c r="C58" s="4">
        <v>2.2290000000000001</v>
      </c>
      <c r="D58">
        <v>3887.2752999999998</v>
      </c>
      <c r="F58">
        <f t="shared" si="0"/>
        <v>7.2598079545474715E-3</v>
      </c>
      <c r="G58">
        <v>9.1669999999999998</v>
      </c>
      <c r="H58">
        <v>8386.4002999999993</v>
      </c>
      <c r="J58">
        <f t="shared" si="1"/>
        <v>1.56622958008555E-2</v>
      </c>
      <c r="K58" s="10">
        <v>39556</v>
      </c>
      <c r="L58">
        <v>23.95</v>
      </c>
      <c r="M58">
        <v>39843.915200000003</v>
      </c>
      <c r="O58">
        <f t="shared" si="2"/>
        <v>7.4411805232645845E-2</v>
      </c>
      <c r="P58" s="10">
        <v>44033</v>
      </c>
      <c r="Q58">
        <v>9.5399999999999991</v>
      </c>
      <c r="R58">
        <v>67210.816300000006</v>
      </c>
      <c r="T58">
        <f t="shared" si="3"/>
        <v>0.12552175525267503</v>
      </c>
      <c r="U58">
        <v>5.9</v>
      </c>
      <c r="V58">
        <v>73249.5864</v>
      </c>
      <c r="X58">
        <f t="shared" si="4"/>
        <v>0.1367996575941077</v>
      </c>
      <c r="Y58">
        <v>13.72</v>
      </c>
      <c r="Z58">
        <v>342873.53970000002</v>
      </c>
      <c r="AB58">
        <f t="shared" si="5"/>
        <v>0.64034467816516838</v>
      </c>
      <c r="AC58">
        <f t="shared" si="6"/>
        <v>535451.53320000006</v>
      </c>
      <c r="AD58" s="13">
        <f t="shared" si="7"/>
        <v>12.732045622200861</v>
      </c>
    </row>
    <row r="59" spans="1:30">
      <c r="A59" s="13">
        <v>-35</v>
      </c>
      <c r="B59" s="1">
        <v>35586</v>
      </c>
      <c r="C59" s="4">
        <v>2.2709999999999999</v>
      </c>
      <c r="D59">
        <v>3959.9346</v>
      </c>
      <c r="F59">
        <f t="shared" si="0"/>
        <v>7.3590504575445029E-3</v>
      </c>
      <c r="G59">
        <v>9.4580000000000002</v>
      </c>
      <c r="H59">
        <v>8653.2402999999995</v>
      </c>
      <c r="J59">
        <f t="shared" si="1"/>
        <v>1.6080980728559895E-2</v>
      </c>
      <c r="K59" s="10">
        <v>39555</v>
      </c>
      <c r="L59">
        <v>23.95</v>
      </c>
      <c r="M59">
        <v>39843.915200000003</v>
      </c>
      <c r="O59">
        <f t="shared" si="2"/>
        <v>7.4045006294529314E-2</v>
      </c>
      <c r="P59" s="10">
        <v>44032</v>
      </c>
      <c r="Q59">
        <v>9.61</v>
      </c>
      <c r="R59">
        <v>67703.977400000003</v>
      </c>
      <c r="T59">
        <f t="shared" si="3"/>
        <v>0.12581949860057101</v>
      </c>
      <c r="U59">
        <v>5.95</v>
      </c>
      <c r="V59">
        <v>73870.345600000001</v>
      </c>
      <c r="X59">
        <f t="shared" si="4"/>
        <v>0.13727893399720556</v>
      </c>
      <c r="Y59">
        <v>13.66</v>
      </c>
      <c r="Z59">
        <v>344072.60220000002</v>
      </c>
      <c r="AB59">
        <f t="shared" si="5"/>
        <v>0.63941652992158959</v>
      </c>
      <c r="AC59">
        <f t="shared" si="6"/>
        <v>538104.01530000009</v>
      </c>
      <c r="AD59" s="13">
        <f t="shared" si="7"/>
        <v>12.702549057637555</v>
      </c>
    </row>
    <row r="60" spans="1:30">
      <c r="A60" s="13">
        <v>-36</v>
      </c>
      <c r="B60" s="1">
        <v>35585</v>
      </c>
      <c r="C60" s="4">
        <v>2.2709999999999999</v>
      </c>
      <c r="D60">
        <v>3959.9346</v>
      </c>
      <c r="F60">
        <f t="shared" si="0"/>
        <v>7.5437473189584074E-3</v>
      </c>
      <c r="G60">
        <v>9.4580000000000002</v>
      </c>
      <c r="H60">
        <v>8653.2402999999995</v>
      </c>
      <c r="J60">
        <f t="shared" si="1"/>
        <v>1.6484579900240735E-2</v>
      </c>
      <c r="K60" s="10">
        <v>39554</v>
      </c>
      <c r="L60">
        <v>24.05</v>
      </c>
      <c r="M60">
        <v>40010.278100000003</v>
      </c>
      <c r="O60">
        <f t="shared" si="2"/>
        <v>7.6220306301941279E-2</v>
      </c>
      <c r="P60" s="10">
        <v>44029</v>
      </c>
      <c r="Q60">
        <v>9.6999999999999993</v>
      </c>
      <c r="R60">
        <v>68338.041700000002</v>
      </c>
      <c r="T60">
        <f t="shared" si="3"/>
        <v>0.13018521034595948</v>
      </c>
      <c r="U60">
        <v>5.95</v>
      </c>
      <c r="V60">
        <v>73870.345600000001</v>
      </c>
      <c r="X60">
        <f t="shared" si="4"/>
        <v>0.14072434973308171</v>
      </c>
      <c r="Y60">
        <v>13.3</v>
      </c>
      <c r="Z60">
        <v>330097.5393</v>
      </c>
      <c r="AB60">
        <f t="shared" si="5"/>
        <v>0.62884180639981846</v>
      </c>
      <c r="AC60">
        <f t="shared" si="6"/>
        <v>524929.37959999999</v>
      </c>
      <c r="AD60" s="13">
        <f t="shared" si="7"/>
        <v>12.469843819804748</v>
      </c>
    </row>
    <row r="61" spans="1:30">
      <c r="A61" s="13">
        <v>-37</v>
      </c>
      <c r="B61" s="1">
        <v>35584</v>
      </c>
      <c r="C61" s="4">
        <v>2.25</v>
      </c>
      <c r="D61">
        <v>3923.6048999999998</v>
      </c>
      <c r="F61">
        <f t="shared" si="0"/>
        <v>7.4205444245301769E-3</v>
      </c>
      <c r="G61">
        <v>9.5419999999999998</v>
      </c>
      <c r="H61">
        <v>8729.4802999999993</v>
      </c>
      <c r="J61">
        <f t="shared" si="1"/>
        <v>1.6509688926428605E-2</v>
      </c>
      <c r="K61" s="10">
        <v>39553</v>
      </c>
      <c r="L61">
        <v>24.6</v>
      </c>
      <c r="M61">
        <v>40925.274100000002</v>
      </c>
      <c r="O61">
        <f t="shared" si="2"/>
        <v>7.7400202692458731E-2</v>
      </c>
      <c r="P61" s="10">
        <v>44028</v>
      </c>
      <c r="Q61">
        <v>9.82</v>
      </c>
      <c r="R61">
        <v>69183.460800000001</v>
      </c>
      <c r="T61">
        <f t="shared" si="3"/>
        <v>0.13084369027807619</v>
      </c>
      <c r="U61">
        <v>5.94</v>
      </c>
      <c r="V61">
        <v>73746.193799999994</v>
      </c>
      <c r="X61">
        <f t="shared" si="4"/>
        <v>0.13947299006403827</v>
      </c>
      <c r="Y61">
        <v>13.2</v>
      </c>
      <c r="Z61">
        <v>332240.91279999999</v>
      </c>
      <c r="AB61">
        <f t="shared" si="5"/>
        <v>0.62835288361446806</v>
      </c>
      <c r="AC61">
        <f t="shared" si="6"/>
        <v>528748.92669999995</v>
      </c>
      <c r="AD61" s="13">
        <f t="shared" si="7"/>
        <v>12.485889326147731</v>
      </c>
    </row>
    <row r="62" spans="1:30">
      <c r="A62" s="13">
        <v>-38</v>
      </c>
      <c r="B62" s="1">
        <v>35583</v>
      </c>
      <c r="C62" s="4">
        <v>2.2919999999999998</v>
      </c>
      <c r="D62">
        <v>3996.2642999999998</v>
      </c>
      <c r="F62">
        <f t="shared" si="0"/>
        <v>7.42955814929627E-3</v>
      </c>
      <c r="G62">
        <v>9.5210000000000008</v>
      </c>
      <c r="H62">
        <v>8710.4202999999998</v>
      </c>
      <c r="J62">
        <f t="shared" si="1"/>
        <v>1.6193767295036184E-2</v>
      </c>
      <c r="K62" s="10">
        <v>39552</v>
      </c>
      <c r="L62">
        <v>24.05</v>
      </c>
      <c r="M62">
        <v>40010.278100000003</v>
      </c>
      <c r="O62">
        <f t="shared" si="2"/>
        <v>7.4384141137378013E-2</v>
      </c>
      <c r="P62" s="10">
        <v>44027</v>
      </c>
      <c r="Q62">
        <v>9.8800000000000008</v>
      </c>
      <c r="R62">
        <v>69606.170299999998</v>
      </c>
      <c r="T62">
        <f t="shared" si="3"/>
        <v>0.12940662853397084</v>
      </c>
      <c r="U62">
        <v>6.01</v>
      </c>
      <c r="V62">
        <v>74615.256699999998</v>
      </c>
      <c r="X62">
        <f t="shared" si="4"/>
        <v>0.13871915040186861</v>
      </c>
      <c r="Y62">
        <v>13.34</v>
      </c>
      <c r="Z62">
        <v>340948.81969999999</v>
      </c>
      <c r="AB62">
        <f t="shared" si="5"/>
        <v>0.63386675448245</v>
      </c>
      <c r="AC62">
        <f t="shared" si="6"/>
        <v>537887.20940000005</v>
      </c>
      <c r="AD62" s="13">
        <f t="shared" si="7"/>
        <v>12.528170088674912</v>
      </c>
    </row>
    <row r="63" spans="1:30">
      <c r="A63" s="13">
        <v>-39</v>
      </c>
      <c r="B63" s="1">
        <v>35580</v>
      </c>
      <c r="C63" s="4">
        <v>2.2080000000000002</v>
      </c>
      <c r="D63">
        <v>3850.9456</v>
      </c>
      <c r="F63">
        <f t="shared" si="0"/>
        <v>7.0634742209751133E-3</v>
      </c>
      <c r="G63">
        <v>9.5210000000000008</v>
      </c>
      <c r="H63">
        <v>8710.4202999999998</v>
      </c>
      <c r="J63">
        <f t="shared" si="1"/>
        <v>1.5976810797563152E-2</v>
      </c>
      <c r="K63" s="10">
        <v>39549</v>
      </c>
      <c r="L63">
        <v>24.1</v>
      </c>
      <c r="M63">
        <v>40093.459600000002</v>
      </c>
      <c r="O63">
        <f t="shared" si="2"/>
        <v>7.354015032419757E-2</v>
      </c>
      <c r="P63" s="10">
        <v>44026</v>
      </c>
      <c r="Q63">
        <v>10.08</v>
      </c>
      <c r="R63">
        <v>71015.202099999995</v>
      </c>
      <c r="T63">
        <f t="shared" si="3"/>
        <v>0.13025737089890019</v>
      </c>
      <c r="U63">
        <v>6.07</v>
      </c>
      <c r="V63">
        <v>75360.167700000005</v>
      </c>
      <c r="X63">
        <f t="shared" si="4"/>
        <v>0.13822698555838114</v>
      </c>
      <c r="Y63">
        <v>13.38</v>
      </c>
      <c r="Z63">
        <v>346161.23310000001</v>
      </c>
      <c r="AB63">
        <f t="shared" si="5"/>
        <v>0.63493520819998273</v>
      </c>
      <c r="AC63">
        <f t="shared" si="6"/>
        <v>545191.42840000009</v>
      </c>
      <c r="AD63" s="13">
        <f t="shared" si="7"/>
        <v>12.587494176212729</v>
      </c>
    </row>
    <row r="64" spans="1:30">
      <c r="B64" s="1"/>
      <c r="K64" s="10"/>
    </row>
    <row r="65" spans="2:28">
      <c r="B65" s="1"/>
      <c r="K65" s="10"/>
    </row>
    <row r="66" spans="2:28">
      <c r="B66" s="1"/>
      <c r="K66" s="10"/>
    </row>
    <row r="67" spans="2:28">
      <c r="B67" s="1"/>
    </row>
    <row r="68" spans="2:28">
      <c r="B68" s="1"/>
      <c r="AB68">
        <f>AVERAGE(AB4:AB63)</f>
        <v>0.64806592285761833</v>
      </c>
    </row>
    <row r="69" spans="2:28">
      <c r="B69" s="1"/>
    </row>
    <row r="70" spans="2:28">
      <c r="B70" s="1"/>
    </row>
    <row r="71" spans="2:28">
      <c r="B71" s="1"/>
    </row>
    <row r="72" spans="2:28">
      <c r="B72" s="1"/>
    </row>
    <row r="73" spans="2:28">
      <c r="B73" s="1"/>
    </row>
  </sheetData>
  <phoneticPr fontId="2" type="noConversion"/>
  <pageMargins left="0.7" right="0.7" top="0.75" bottom="0.75" header="0.3" footer="0.3"/>
  <pageSetup paperSize="1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u3594798@connect.hku.hk</dc:creator>
  <cp:lastModifiedBy>u3594798@connect.hku.hk</cp:lastModifiedBy>
  <dcterms:created xsi:type="dcterms:W3CDTF">2015-06-05T18:17:20Z</dcterms:created>
  <dcterms:modified xsi:type="dcterms:W3CDTF">2024-11-28T02:21:15Z</dcterms:modified>
</cp:coreProperties>
</file>