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HardwareDesign\仓储管理\"/>
    </mc:Choice>
  </mc:AlternateContent>
  <xr:revisionPtr revIDLastSave="0" documentId="13_ncr:1_{5386AFDE-0E66-4501-A4EA-FB6970A43C9A}" xr6:coauthVersionLast="47" xr6:coauthVersionMax="47" xr10:uidLastSave="{00000000-0000-0000-0000-000000000000}"/>
  <bookViews>
    <workbookView xWindow="24500" yWindow="6650" windowWidth="28800" windowHeight="15560" activeTab="2" xr2:uid="{5FBB9FB7-96A6-43AC-A7FA-CFDEB4BE8CD2}"/>
  </bookViews>
  <sheets>
    <sheet name="库存查询表" sheetId="5" r:id="rId1"/>
    <sheet name="Sheet2" sheetId="7" r:id="rId2"/>
    <sheet name="Sheet3" sheetId="8" r:id="rId3"/>
    <sheet name="Sheet1" sheetId="6" r:id="rId4"/>
    <sheet name="现有库存表" sheetId="1" r:id="rId5"/>
    <sheet name="入库序列" sheetId="4" r:id="rId6"/>
    <sheet name="出库序列" sheetId="3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5" l="1" a="1"/>
  <c r="A10" i="5" s="1"/>
  <c r="A7" i="5" a="1"/>
  <c r="A7" i="5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 l="1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E11" i="4"/>
  <c r="G11" i="4" s="1"/>
  <c r="G10" i="4"/>
  <c r="G9" i="4"/>
  <c r="G8" i="4"/>
  <c r="G7" i="4"/>
  <c r="G6" i="4"/>
  <c r="G5" i="4"/>
  <c r="G4" i="4"/>
  <c r="G3" i="4"/>
  <c r="G2" i="4"/>
  <c r="G30" i="1" l="1"/>
  <c r="G29" i="1"/>
  <c r="G25" i="1"/>
  <c r="G24" i="1"/>
  <c r="G23" i="1"/>
  <c r="O11" i="1"/>
  <c r="E10" i="1" a="1"/>
  <c r="E10" i="1" s="1"/>
  <c r="E11" i="1" a="1"/>
  <c r="E11" i="1" s="1"/>
  <c r="E12" i="1" a="1"/>
  <c r="E12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20" i="1" a="1"/>
  <c r="E20" i="1" s="1"/>
  <c r="E24" i="1" a="1"/>
  <c r="E24" i="1" s="1"/>
  <c r="E25" i="1" a="1"/>
  <c r="E25" i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/>
  <c r="E37" i="1" a="1"/>
  <c r="E37" i="1"/>
  <c r="E38" i="1" a="1"/>
  <c r="E38" i="1"/>
  <c r="E8" i="1" a="1"/>
  <c r="E8" i="1" s="1"/>
  <c r="E2" i="1" a="1"/>
  <c r="E2" i="1"/>
  <c r="E3" i="1" a="1"/>
  <c r="E3" i="1" s="1"/>
  <c r="E4" i="1" a="1"/>
  <c r="E4" i="1" s="1"/>
  <c r="E5" i="1" a="1"/>
  <c r="E5" i="1" s="1"/>
  <c r="E6" i="1" a="1"/>
  <c r="E6" i="1" s="1"/>
  <c r="E7" i="1" a="1"/>
  <c r="E7" i="1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G3" i="1"/>
  <c r="G4" i="1"/>
  <c r="G5" i="1"/>
  <c r="G6" i="1"/>
  <c r="G7" i="1"/>
  <c r="G8" i="1"/>
  <c r="O3" i="1"/>
  <c r="O4" i="1"/>
  <c r="O5" i="1"/>
  <c r="O6" i="1"/>
  <c r="O7" i="1"/>
  <c r="O8" i="1"/>
  <c r="O9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<sst xmlns="http://schemas.openxmlformats.org/spreadsheetml/2006/main" count="688" uniqueCount="277">
  <si>
    <t>编号</t>
    <phoneticPr fontId="1" type="noConversion"/>
  </si>
  <si>
    <t>品名</t>
    <phoneticPr fontId="1" type="noConversion"/>
  </si>
  <si>
    <t>销售商</t>
    <phoneticPr fontId="1" type="noConversion"/>
  </si>
  <si>
    <t>制造商</t>
    <phoneticPr fontId="1" type="noConversion"/>
  </si>
  <si>
    <t>销售商编号</t>
    <phoneticPr fontId="1" type="noConversion"/>
  </si>
  <si>
    <t>制造商编号</t>
    <phoneticPr fontId="1" type="noConversion"/>
  </si>
  <si>
    <t>现存数量</t>
    <phoneticPr fontId="1" type="noConversion"/>
  </si>
  <si>
    <t>单价</t>
    <phoneticPr fontId="1" type="noConversion"/>
  </si>
  <si>
    <t>总价</t>
    <phoneticPr fontId="1" type="noConversion"/>
  </si>
  <si>
    <t>入库序列编号</t>
    <phoneticPr fontId="1" type="noConversion"/>
  </si>
  <si>
    <t>入库数量</t>
    <phoneticPr fontId="1" type="noConversion"/>
  </si>
  <si>
    <t>入库时间</t>
    <phoneticPr fontId="1" type="noConversion"/>
  </si>
  <si>
    <t>出库时间</t>
    <phoneticPr fontId="1" type="noConversion"/>
  </si>
  <si>
    <t>仓库代号</t>
    <phoneticPr fontId="1" type="noConversion"/>
  </si>
  <si>
    <t>M4*36接线柱(黑色)</t>
    <phoneticPr fontId="1" type="noConversion"/>
  </si>
  <si>
    <t>单位</t>
    <phoneticPr fontId="1" type="noConversion"/>
  </si>
  <si>
    <t>个</t>
    <phoneticPr fontId="1" type="noConversion"/>
  </si>
  <si>
    <t>Home3</t>
  </si>
  <si>
    <t>Home3</t>
    <phoneticPr fontId="1" type="noConversion"/>
  </si>
  <si>
    <t>M4*36接线柱(红色)</t>
    <phoneticPr fontId="1" type="noConversion"/>
  </si>
  <si>
    <t>DC-005插座/5.5-2.1</t>
    <phoneticPr fontId="1" type="noConversion"/>
  </si>
  <si>
    <t>EC11-梅花柄-20mm</t>
    <phoneticPr fontId="1" type="noConversion"/>
  </si>
  <si>
    <t>EC11-半月柄-20mm</t>
    <phoneticPr fontId="1" type="noConversion"/>
  </si>
  <si>
    <t>M3*8+4六角铜柱</t>
    <phoneticPr fontId="1" type="noConversion"/>
  </si>
  <si>
    <t>制造商简写</t>
    <phoneticPr fontId="1" type="noConversion"/>
  </si>
  <si>
    <t>销售商简写</t>
    <phoneticPr fontId="1" type="noConversion"/>
  </si>
  <si>
    <t>yx</t>
    <phoneticPr fontId="1" type="noConversion"/>
  </si>
  <si>
    <t>lc</t>
    <phoneticPr fontId="1" type="noConversion"/>
  </si>
  <si>
    <t>C551321</t>
    <phoneticPr fontId="1" type="noConversion"/>
  </si>
  <si>
    <t>Home1</t>
  </si>
  <si>
    <t>Home1</t>
    <phoneticPr fontId="1" type="noConversion"/>
  </si>
  <si>
    <t>DB107S</t>
    <phoneticPr fontId="1" type="noConversion"/>
  </si>
  <si>
    <t>品类</t>
    <phoneticPr fontId="1" type="noConversion"/>
  </si>
  <si>
    <t>品类简写</t>
    <phoneticPr fontId="1" type="noConversion"/>
  </si>
  <si>
    <t>ljq</t>
    <phoneticPr fontId="1" type="noConversion"/>
  </si>
  <si>
    <t>wj</t>
    <phoneticPr fontId="1" type="noConversion"/>
  </si>
  <si>
    <t>jd</t>
    <phoneticPr fontId="1" type="noConversion"/>
  </si>
  <si>
    <t>zlq</t>
    <phoneticPr fontId="1" type="noConversion"/>
  </si>
  <si>
    <t>C110218</t>
    <phoneticPr fontId="1" type="noConversion"/>
  </si>
  <si>
    <t>8MHz,10ppm</t>
    <phoneticPr fontId="1" type="noConversion"/>
  </si>
  <si>
    <t>封装</t>
    <phoneticPr fontId="1" type="noConversion"/>
  </si>
  <si>
    <t>M3</t>
    <phoneticPr fontId="1" type="noConversion"/>
  </si>
  <si>
    <t>DBS</t>
    <phoneticPr fontId="1" type="noConversion"/>
  </si>
  <si>
    <t>HC-49s</t>
    <phoneticPr fontId="1" type="noConversion"/>
  </si>
  <si>
    <t>晶振</t>
    <phoneticPr fontId="1" type="noConversion"/>
  </si>
  <si>
    <t>C280060</t>
    <phoneticPr fontId="1" type="noConversion"/>
  </si>
  <si>
    <t>miniPCI-E,插槽,5.2mm</t>
    <phoneticPr fontId="1" type="noConversion"/>
  </si>
  <si>
    <t>SMD</t>
    <phoneticPr fontId="1" type="noConversion"/>
  </si>
  <si>
    <t>C16250</t>
    <phoneticPr fontId="1" type="noConversion"/>
  </si>
  <si>
    <t>MX1.25*4</t>
    <phoneticPr fontId="1" type="noConversion"/>
  </si>
  <si>
    <t>插针</t>
    <phoneticPr fontId="1" type="noConversion"/>
  </si>
  <si>
    <t>C225092</t>
    <phoneticPr fontId="1" type="noConversion"/>
  </si>
  <si>
    <t>MX1.25*6</t>
    <phoneticPr fontId="1" type="noConversion"/>
  </si>
  <si>
    <t>C225094</t>
    <phoneticPr fontId="1" type="noConversion"/>
  </si>
  <si>
    <t>翠绿LED</t>
    <phoneticPr fontId="1" type="noConversion"/>
  </si>
  <si>
    <t>LED</t>
    <phoneticPr fontId="1" type="noConversion"/>
  </si>
  <si>
    <t>C205443</t>
    <phoneticPr fontId="1" type="noConversion"/>
  </si>
  <si>
    <t>M3*20+6六角铜柱</t>
    <phoneticPr fontId="1" type="noConversion"/>
  </si>
  <si>
    <t>C47309</t>
    <phoneticPr fontId="1" type="noConversion"/>
  </si>
  <si>
    <t>0603</t>
    <phoneticPr fontId="1" type="noConversion"/>
  </si>
  <si>
    <t>M3*10+6六角铜柱</t>
    <phoneticPr fontId="1" type="noConversion"/>
  </si>
  <si>
    <t>C551322</t>
    <phoneticPr fontId="1" type="noConversion"/>
  </si>
  <si>
    <t>M3*6+4六角铜柱</t>
    <phoneticPr fontId="1" type="noConversion"/>
  </si>
  <si>
    <t>C551320</t>
    <phoneticPr fontId="1" type="noConversion"/>
  </si>
  <si>
    <t>1p拨码开关</t>
    <phoneticPr fontId="1" type="noConversion"/>
  </si>
  <si>
    <t>DIP</t>
    <phoneticPr fontId="1" type="noConversion"/>
  </si>
  <si>
    <t>C47086</t>
    <phoneticPr fontId="1" type="noConversion"/>
  </si>
  <si>
    <t>Home2</t>
  </si>
  <si>
    <t>2.54mm IDC线 10P</t>
    <phoneticPr fontId="1" type="noConversion"/>
  </si>
  <si>
    <t>C220954</t>
    <phoneticPr fontId="1" type="noConversion"/>
  </si>
  <si>
    <t>根</t>
    <phoneticPr fontId="1" type="noConversion"/>
  </si>
  <si>
    <t>Home2</t>
    <phoneticPr fontId="1" type="noConversion"/>
  </si>
  <si>
    <t>CJ7805</t>
    <phoneticPr fontId="1" type="noConversion"/>
  </si>
  <si>
    <t>TO-220</t>
    <phoneticPr fontId="1" type="noConversion"/>
  </si>
  <si>
    <t>LDO</t>
    <phoneticPr fontId="1" type="noConversion"/>
  </si>
  <si>
    <t>C77895</t>
    <phoneticPr fontId="1" type="noConversion"/>
  </si>
  <si>
    <t>VH3.96*4P</t>
    <phoneticPr fontId="1" type="noConversion"/>
  </si>
  <si>
    <t>P=3.96</t>
    <phoneticPr fontId="1" type="noConversion"/>
  </si>
  <si>
    <t>C388789</t>
    <phoneticPr fontId="1" type="noConversion"/>
  </si>
  <si>
    <t>1N4148</t>
    <phoneticPr fontId="1" type="noConversion"/>
  </si>
  <si>
    <t>SOD-323</t>
    <phoneticPr fontId="1" type="noConversion"/>
  </si>
  <si>
    <t>C181133</t>
    <phoneticPr fontId="1" type="noConversion"/>
  </si>
  <si>
    <t>开关二极管</t>
    <phoneticPr fontId="1" type="noConversion"/>
  </si>
  <si>
    <t>100uF 25V</t>
    <phoneticPr fontId="1" type="noConversion"/>
  </si>
  <si>
    <t>SMD,6.3*5.9mm</t>
    <phoneticPr fontId="1" type="noConversion"/>
  </si>
  <si>
    <t>固态电解电容</t>
    <phoneticPr fontId="1" type="noConversion"/>
  </si>
  <si>
    <t>C164071</t>
    <phoneticPr fontId="1" type="noConversion"/>
  </si>
  <si>
    <t>AMS1117-2.5</t>
    <phoneticPr fontId="1" type="noConversion"/>
  </si>
  <si>
    <t>SOT-223</t>
    <phoneticPr fontId="1" type="noConversion"/>
  </si>
  <si>
    <t>C347221</t>
    <phoneticPr fontId="1" type="noConversion"/>
  </si>
  <si>
    <t>6*6*6微动开关</t>
    <phoneticPr fontId="1" type="noConversion"/>
  </si>
  <si>
    <t>C557621</t>
    <phoneticPr fontId="1" type="noConversion"/>
  </si>
  <si>
    <t>自锁8.5*8.5</t>
    <phoneticPr fontId="1" type="noConversion"/>
  </si>
  <si>
    <t>C194405</t>
    <phoneticPr fontId="1" type="noConversion"/>
  </si>
  <si>
    <t>2.54mm IDC座 10P</t>
    <phoneticPr fontId="1" type="noConversion"/>
  </si>
  <si>
    <t>深圳盛鑫荣电子</t>
    <phoneticPr fontId="1" type="noConversion"/>
  </si>
  <si>
    <t>MX1.25*4连接线</t>
    <phoneticPr fontId="1" type="noConversion"/>
  </si>
  <si>
    <t>MX1.25*6连接线</t>
    <phoneticPr fontId="1" type="noConversion"/>
  </si>
  <si>
    <t>3*6螺丝</t>
    <phoneticPr fontId="1" type="noConversion"/>
  </si>
  <si>
    <t>C50053</t>
    <phoneticPr fontId="1" type="noConversion"/>
  </si>
  <si>
    <t>Home5</t>
    <phoneticPr fontId="1" type="noConversion"/>
  </si>
  <si>
    <t>M3螺母</t>
    <phoneticPr fontId="1" type="noConversion"/>
  </si>
  <si>
    <t>C357432</t>
    <phoneticPr fontId="1" type="noConversion"/>
  </si>
  <si>
    <t>miniPCIe连接螺丝</t>
    <phoneticPr fontId="1" type="noConversion"/>
  </si>
  <si>
    <t>胜勋旗舰店</t>
    <phoneticPr fontId="1" type="noConversion"/>
  </si>
  <si>
    <t>套</t>
    <phoneticPr fontId="1" type="noConversion"/>
  </si>
  <si>
    <t>FPC 1.0 10P 线</t>
    <phoneticPr fontId="1" type="noConversion"/>
  </si>
  <si>
    <t>40cm</t>
    <phoneticPr fontId="1" type="noConversion"/>
  </si>
  <si>
    <t>迪文科技</t>
    <phoneticPr fontId="1" type="noConversion"/>
  </si>
  <si>
    <t>Home5</t>
  </si>
  <si>
    <t>Home5</t>
    <phoneticPr fontId="1" type="noConversion"/>
  </si>
  <si>
    <t>FPC 1.0 10P 座</t>
    <phoneticPr fontId="1" type="noConversion"/>
  </si>
  <si>
    <t>ljq</t>
    <phoneticPr fontId="1" type="noConversion"/>
  </si>
  <si>
    <t>Home6</t>
    <phoneticPr fontId="1" type="noConversion"/>
  </si>
  <si>
    <t>仓储编号</t>
    <phoneticPr fontId="1" type="noConversion"/>
  </si>
  <si>
    <t>出库序列编号</t>
  </si>
  <si>
    <t>出库数量</t>
  </si>
  <si>
    <t>出库理由</t>
    <phoneticPr fontId="1" type="noConversion"/>
  </si>
  <si>
    <t>1N4148WS T4</t>
    <phoneticPr fontId="1" type="noConversion"/>
  </si>
  <si>
    <t>控制面板项目V0.1测试出库</t>
  </si>
  <si>
    <t>控制面板项目V0.1测试出库</t>
    <phoneticPr fontId="1" type="noConversion"/>
  </si>
  <si>
    <t>查询品名</t>
    <phoneticPr fontId="1" type="noConversion"/>
  </si>
  <si>
    <t>查询仓储号</t>
    <phoneticPr fontId="1" type="noConversion"/>
  </si>
  <si>
    <t>仓储号查询结果</t>
    <phoneticPr fontId="1" type="noConversion"/>
  </si>
  <si>
    <t>品名查询结果</t>
    <phoneticPr fontId="1" type="noConversion"/>
  </si>
  <si>
    <t>Name</t>
    <phoneticPr fontId="1" type="noConversion"/>
  </si>
  <si>
    <t>Kind</t>
  </si>
  <si>
    <t>Kind</t>
    <phoneticPr fontId="1" type="noConversion"/>
  </si>
  <si>
    <t>600ohm 磁珠</t>
    <phoneticPr fontId="1" type="noConversion"/>
  </si>
  <si>
    <t>无源</t>
  </si>
  <si>
    <t>无源</t>
    <phoneticPr fontId="1" type="noConversion"/>
  </si>
  <si>
    <t>0.5A 13V保险丝</t>
    <phoneticPr fontId="1" type="noConversion"/>
  </si>
  <si>
    <t>3.3uH 532850</t>
    <phoneticPr fontId="1" type="noConversion"/>
  </si>
  <si>
    <t>2.2uH 13526</t>
    <phoneticPr fontId="1" type="noConversion"/>
  </si>
  <si>
    <t>4.7uH 436535</t>
    <phoneticPr fontId="1" type="noConversion"/>
  </si>
  <si>
    <t>TDK 1mH 蓝色电感</t>
    <phoneticPr fontId="1" type="noConversion"/>
  </si>
  <si>
    <t>CKSR2512</t>
    <phoneticPr fontId="1" type="noConversion"/>
  </si>
  <si>
    <t>Cat</t>
    <phoneticPr fontId="1" type="noConversion"/>
  </si>
  <si>
    <t>电感</t>
    <phoneticPr fontId="1" type="noConversion"/>
  </si>
  <si>
    <t>电阻</t>
    <phoneticPr fontId="1" type="noConversion"/>
  </si>
  <si>
    <t>1206 9k:1k</t>
    <phoneticPr fontId="1" type="noConversion"/>
  </si>
  <si>
    <t>ADuM1201</t>
    <phoneticPr fontId="1" type="noConversion"/>
  </si>
  <si>
    <t>隔离</t>
  </si>
  <si>
    <t>隔离</t>
    <phoneticPr fontId="1" type="noConversion"/>
  </si>
  <si>
    <t>TPS53353</t>
    <phoneticPr fontId="1" type="noConversion"/>
  </si>
  <si>
    <t>集成变换器</t>
  </si>
  <si>
    <t>集成变换器</t>
    <phoneticPr fontId="1" type="noConversion"/>
  </si>
  <si>
    <t>TPS7A4901</t>
    <phoneticPr fontId="1" type="noConversion"/>
  </si>
  <si>
    <t>LDO</t>
  </si>
  <si>
    <t>LT3080</t>
    <phoneticPr fontId="1" type="noConversion"/>
  </si>
  <si>
    <t>LM334</t>
    <phoneticPr fontId="1" type="noConversion"/>
  </si>
  <si>
    <t>电流源</t>
    <phoneticPr fontId="1" type="noConversion"/>
  </si>
  <si>
    <t>LT1996IMS</t>
    <phoneticPr fontId="1" type="noConversion"/>
  </si>
  <si>
    <t>模拟功能</t>
  </si>
  <si>
    <t>模拟功能</t>
    <phoneticPr fontId="1" type="noConversion"/>
  </si>
  <si>
    <t>RMS-DC</t>
    <phoneticPr fontId="1" type="noConversion"/>
  </si>
  <si>
    <t>EPC21601</t>
    <phoneticPr fontId="1" type="noConversion"/>
  </si>
  <si>
    <t>MOS</t>
  </si>
  <si>
    <t>MOS</t>
    <phoneticPr fontId="1" type="noConversion"/>
  </si>
  <si>
    <t>GaN</t>
    <phoneticPr fontId="1" type="noConversion"/>
  </si>
  <si>
    <t>DS18B20</t>
    <phoneticPr fontId="1" type="noConversion"/>
  </si>
  <si>
    <t>DC</t>
  </si>
  <si>
    <t>DC</t>
    <phoneticPr fontId="1" type="noConversion"/>
  </si>
  <si>
    <t>Temp-Data</t>
    <phoneticPr fontId="1" type="noConversion"/>
  </si>
  <si>
    <t>LTC6655</t>
    <phoneticPr fontId="1" type="noConversion"/>
  </si>
  <si>
    <t>基准</t>
  </si>
  <si>
    <t>基准</t>
    <phoneticPr fontId="1" type="noConversion"/>
  </si>
  <si>
    <t>LT5400</t>
    <phoneticPr fontId="1" type="noConversion"/>
  </si>
  <si>
    <t>MAX6350</t>
    <phoneticPr fontId="1" type="noConversion"/>
  </si>
  <si>
    <t>Zener</t>
    <phoneticPr fontId="1" type="noConversion"/>
  </si>
  <si>
    <t>FT232H</t>
    <phoneticPr fontId="1" type="noConversion"/>
  </si>
  <si>
    <t>数字</t>
  </si>
  <si>
    <t>数字</t>
    <phoneticPr fontId="1" type="noConversion"/>
  </si>
  <si>
    <t>USB-Digital</t>
    <phoneticPr fontId="1" type="noConversion"/>
  </si>
  <si>
    <t>94XXXXX</t>
    <phoneticPr fontId="1" type="noConversion"/>
  </si>
  <si>
    <t>EEPROM</t>
    <phoneticPr fontId="1" type="noConversion"/>
  </si>
  <si>
    <t>AMS1117</t>
    <phoneticPr fontId="1" type="noConversion"/>
  </si>
  <si>
    <t>G030F6P6</t>
    <phoneticPr fontId="1" type="noConversion"/>
  </si>
  <si>
    <t>MCU</t>
  </si>
  <si>
    <t>MCU</t>
    <phoneticPr fontId="1" type="noConversion"/>
  </si>
  <si>
    <t>F334R8T6</t>
    <phoneticPr fontId="1" type="noConversion"/>
  </si>
  <si>
    <t>G474RET6</t>
    <phoneticPr fontId="1" type="noConversion"/>
  </si>
  <si>
    <t>L476RGT6</t>
    <phoneticPr fontId="1" type="noConversion"/>
  </si>
  <si>
    <t>F334C8T6</t>
    <phoneticPr fontId="1" type="noConversion"/>
  </si>
  <si>
    <t>F103C8T6</t>
    <phoneticPr fontId="1" type="noConversion"/>
  </si>
  <si>
    <t>F103CBT6</t>
    <phoneticPr fontId="1" type="noConversion"/>
  </si>
  <si>
    <t>G474CET6</t>
    <phoneticPr fontId="1" type="noConversion"/>
  </si>
  <si>
    <t>F334C8T7</t>
    <phoneticPr fontId="1" type="noConversion"/>
  </si>
  <si>
    <t>AD5560</t>
    <phoneticPr fontId="1" type="noConversion"/>
  </si>
  <si>
    <t>ADS1256</t>
    <phoneticPr fontId="1" type="noConversion"/>
  </si>
  <si>
    <t>MAX4172</t>
    <phoneticPr fontId="1" type="noConversion"/>
  </si>
  <si>
    <t>电流采样</t>
    <phoneticPr fontId="1" type="noConversion"/>
  </si>
  <si>
    <t>SMU</t>
    <phoneticPr fontId="1" type="noConversion"/>
  </si>
  <si>
    <t>CH330N</t>
    <phoneticPr fontId="1" type="noConversion"/>
  </si>
  <si>
    <t>USB-TTL</t>
    <phoneticPr fontId="1" type="noConversion"/>
  </si>
  <si>
    <t>SX1308</t>
    <phoneticPr fontId="1" type="noConversion"/>
  </si>
  <si>
    <t>VBUS Boost</t>
    <phoneticPr fontId="1" type="noConversion"/>
  </si>
  <si>
    <t>CH442E</t>
    <phoneticPr fontId="1" type="noConversion"/>
  </si>
  <si>
    <t>USB Relay</t>
    <phoneticPr fontId="1" type="noConversion"/>
  </si>
  <si>
    <t>SY7200</t>
    <phoneticPr fontId="1" type="noConversion"/>
  </si>
  <si>
    <t>LED DRV</t>
    <phoneticPr fontId="1" type="noConversion"/>
  </si>
  <si>
    <t>TPS54360</t>
    <phoneticPr fontId="1" type="noConversion"/>
  </si>
  <si>
    <t>Buck</t>
    <phoneticPr fontId="1" type="noConversion"/>
  </si>
  <si>
    <t>REF5025</t>
    <phoneticPr fontId="1" type="noConversion"/>
  </si>
  <si>
    <t>AMC1311</t>
    <phoneticPr fontId="1" type="noConversion"/>
  </si>
  <si>
    <t>隔离运放</t>
    <phoneticPr fontId="1" type="noConversion"/>
  </si>
  <si>
    <t>ADuM1411</t>
    <phoneticPr fontId="1" type="noConversion"/>
  </si>
  <si>
    <t>数字隔离器</t>
    <phoneticPr fontId="1" type="noConversion"/>
  </si>
  <si>
    <t>ADS1118</t>
    <phoneticPr fontId="1" type="noConversion"/>
  </si>
  <si>
    <t>ADC</t>
    <phoneticPr fontId="1" type="noConversion"/>
  </si>
  <si>
    <t>DAC8562</t>
    <phoneticPr fontId="1" type="noConversion"/>
  </si>
  <si>
    <t>DAC</t>
    <phoneticPr fontId="1" type="noConversion"/>
  </si>
  <si>
    <t>LTC1966</t>
    <phoneticPr fontId="1" type="noConversion"/>
  </si>
  <si>
    <t>OPAMP</t>
  </si>
  <si>
    <t>OPAMP</t>
    <phoneticPr fontId="1" type="noConversion"/>
  </si>
  <si>
    <t>高压放大器</t>
    <phoneticPr fontId="1" type="noConversion"/>
  </si>
  <si>
    <t>AD7799</t>
    <phoneticPr fontId="1" type="noConversion"/>
  </si>
  <si>
    <t>LT7820</t>
    <phoneticPr fontId="1" type="noConversion"/>
  </si>
  <si>
    <t>功率控制器</t>
  </si>
  <si>
    <t>功率控制器</t>
    <phoneticPr fontId="1" type="noConversion"/>
  </si>
  <si>
    <t>电荷泵</t>
    <phoneticPr fontId="1" type="noConversion"/>
  </si>
  <si>
    <t>ADuM1400</t>
    <phoneticPr fontId="1" type="noConversion"/>
  </si>
  <si>
    <t>OP07C</t>
    <phoneticPr fontId="1" type="noConversion"/>
  </si>
  <si>
    <t>LM393</t>
    <phoneticPr fontId="1" type="noConversion"/>
  </si>
  <si>
    <t>比较器</t>
    <phoneticPr fontId="1" type="noConversion"/>
  </si>
  <si>
    <t>IRSM005-301</t>
    <phoneticPr fontId="1" type="noConversion"/>
  </si>
  <si>
    <t>IPM</t>
    <phoneticPr fontId="1" type="noConversion"/>
  </si>
  <si>
    <t>LMG5200</t>
    <phoneticPr fontId="1" type="noConversion"/>
  </si>
  <si>
    <t>SR9000</t>
    <phoneticPr fontId="1" type="noConversion"/>
  </si>
  <si>
    <t>USB-ETH</t>
    <phoneticPr fontId="1" type="noConversion"/>
  </si>
  <si>
    <t>EG4A20</t>
    <phoneticPr fontId="1" type="noConversion"/>
  </si>
  <si>
    <t>FBGA</t>
    <phoneticPr fontId="1" type="noConversion"/>
  </si>
  <si>
    <t>TLV3502</t>
    <phoneticPr fontId="1" type="noConversion"/>
  </si>
  <si>
    <t>LM5008</t>
    <phoneticPr fontId="1" type="noConversion"/>
  </si>
  <si>
    <t>XL7005</t>
    <phoneticPr fontId="1" type="noConversion"/>
  </si>
  <si>
    <t>LTC4359</t>
    <phoneticPr fontId="1" type="noConversion"/>
  </si>
  <si>
    <t>ACS712-5</t>
    <phoneticPr fontId="1" type="noConversion"/>
  </si>
  <si>
    <t>电流霍尔</t>
    <phoneticPr fontId="1" type="noConversion"/>
  </si>
  <si>
    <t>LT1999-50</t>
    <phoneticPr fontId="1" type="noConversion"/>
  </si>
  <si>
    <t>LT1999-20</t>
    <phoneticPr fontId="1" type="noConversion"/>
  </si>
  <si>
    <t>INA226</t>
    <phoneticPr fontId="1" type="noConversion"/>
  </si>
  <si>
    <t>LM5122</t>
    <phoneticPr fontId="1" type="noConversion"/>
  </si>
  <si>
    <t>BQ24640</t>
    <phoneticPr fontId="1" type="noConversion"/>
  </si>
  <si>
    <t>LM5117</t>
    <phoneticPr fontId="1" type="noConversion"/>
  </si>
  <si>
    <t>INA828</t>
    <phoneticPr fontId="1" type="noConversion"/>
  </si>
  <si>
    <t>AMC1301</t>
    <phoneticPr fontId="1" type="noConversion"/>
  </si>
  <si>
    <t>LM5176</t>
    <phoneticPr fontId="1" type="noConversion"/>
  </si>
  <si>
    <t>SPX3819-3.3</t>
    <phoneticPr fontId="1" type="noConversion"/>
  </si>
  <si>
    <t>INA128</t>
    <phoneticPr fontId="1" type="noConversion"/>
  </si>
  <si>
    <t>仪表放大器</t>
    <phoneticPr fontId="1" type="noConversion"/>
  </si>
  <si>
    <t>MP9486A</t>
    <phoneticPr fontId="1" type="noConversion"/>
  </si>
  <si>
    <t>UCC25800</t>
    <phoneticPr fontId="1" type="noConversion"/>
  </si>
  <si>
    <t>隔离电源</t>
    <phoneticPr fontId="1" type="noConversion"/>
  </si>
  <si>
    <t>2N7002</t>
    <phoneticPr fontId="1" type="noConversion"/>
  </si>
  <si>
    <t>LM399</t>
    <phoneticPr fontId="1" type="noConversion"/>
  </si>
  <si>
    <t>Bandgap</t>
    <phoneticPr fontId="1" type="noConversion"/>
  </si>
  <si>
    <t>LTC6232</t>
    <phoneticPr fontId="1" type="noConversion"/>
  </si>
  <si>
    <t>ADR45XX</t>
    <phoneticPr fontId="1" type="noConversion"/>
  </si>
  <si>
    <t>ADA4940-2</t>
    <phoneticPr fontId="1" type="noConversion"/>
  </si>
  <si>
    <t>RJ711</t>
    <phoneticPr fontId="1" type="noConversion"/>
  </si>
  <si>
    <t>LT3045</t>
    <phoneticPr fontId="1" type="noConversion"/>
  </si>
  <si>
    <t>1EDB7525</t>
    <phoneticPr fontId="1" type="noConversion"/>
  </si>
  <si>
    <t>LTC2440</t>
    <phoneticPr fontId="1" type="noConversion"/>
  </si>
  <si>
    <t>AD5781</t>
    <phoneticPr fontId="1" type="noConversion"/>
  </si>
  <si>
    <t>OPA189</t>
    <phoneticPr fontId="1" type="noConversion"/>
  </si>
  <si>
    <t>OPA140</t>
    <phoneticPr fontId="1" type="noConversion"/>
  </si>
  <si>
    <t>LT1028</t>
    <phoneticPr fontId="1" type="noConversion"/>
  </si>
  <si>
    <t>OPA2388</t>
    <phoneticPr fontId="1" type="noConversion"/>
  </si>
  <si>
    <t>OPA388</t>
    <phoneticPr fontId="1" type="noConversion"/>
  </si>
  <si>
    <t>OPA2333</t>
    <phoneticPr fontId="1" type="noConversion"/>
  </si>
  <si>
    <t>LTC6090</t>
    <phoneticPr fontId="1" type="noConversion"/>
  </si>
  <si>
    <t>ADA4522</t>
    <phoneticPr fontId="1" type="noConversion"/>
  </si>
  <si>
    <t>OPA188</t>
    <phoneticPr fontId="1" type="noConversion"/>
  </si>
  <si>
    <t>LTC2057</t>
    <phoneticPr fontId="1" type="noConversion"/>
  </si>
  <si>
    <t>LTC6268</t>
    <phoneticPr fontId="1" type="noConversion"/>
  </si>
  <si>
    <t>ADA4870</t>
    <phoneticPr fontId="1" type="noConversion"/>
  </si>
  <si>
    <t>计数项:Kind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</si>
</sst>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3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14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[TempStock.xlsx]Sheet3!数据透视表10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计数项</a:t>
            </a:r>
            <a:r>
              <a:rPr lang="en-US" altLang="zh-CN"/>
              <a:t>:Kind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Sheet3!$A$4:$A$15</c:f>
              <c:strCache>
                <c:ptCount val="12"/>
                <c:pt idx="0">
                  <c:v>DC</c:v>
                </c:pt>
                <c:pt idx="1">
                  <c:v>LDO</c:v>
                </c:pt>
                <c:pt idx="2">
                  <c:v>MCU</c:v>
                </c:pt>
                <c:pt idx="3">
                  <c:v>MOS</c:v>
                </c:pt>
                <c:pt idx="4">
                  <c:v>OPAMP</c:v>
                </c:pt>
                <c:pt idx="5">
                  <c:v>隔离</c:v>
                </c:pt>
                <c:pt idx="6">
                  <c:v>功率控制器</c:v>
                </c:pt>
                <c:pt idx="7">
                  <c:v>基准</c:v>
                </c:pt>
                <c:pt idx="8">
                  <c:v>集成变换器</c:v>
                </c:pt>
                <c:pt idx="9">
                  <c:v>模拟功能</c:v>
                </c:pt>
                <c:pt idx="10">
                  <c:v>数字</c:v>
                </c:pt>
                <c:pt idx="11">
                  <c:v>无源</c:v>
                </c:pt>
              </c:strCache>
            </c:strRef>
          </c:cat>
          <c:val>
            <c:numRef>
              <c:f>Sheet3!$B$4:$B$15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9</c:v>
                </c:pt>
                <c:pt idx="3">
                  <c:v>5</c:v>
                </c:pt>
                <c:pt idx="4">
                  <c:v>16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7</c:v>
                </c:pt>
                <c:pt idx="9">
                  <c:v>11</c:v>
                </c:pt>
                <c:pt idx="10">
                  <c:v>6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D-4223-900A-04D98A5F72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0048447"/>
        <c:axId val="690048863"/>
      </c:barChart>
      <c:catAx>
        <c:axId val="69004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0048863"/>
        <c:crosses val="autoZero"/>
        <c:auto val="1"/>
        <c:lblAlgn val="ctr"/>
        <c:lblOffset val="100"/>
        <c:noMultiLvlLbl val="0"/>
      </c:catAx>
      <c:valAx>
        <c:axId val="69004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004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4</xdr:row>
      <xdr:rowOff>98424</xdr:rowOff>
    </xdr:from>
    <xdr:to>
      <xdr:col>10</xdr:col>
      <xdr:colOff>501650</xdr:colOff>
      <xdr:row>22</xdr:row>
      <xdr:rowOff>146049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327334B-2F65-4EBA-927D-5E95574D3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Kung" refreshedDate="44783.981305555557" createdVersion="7" refreshedVersion="7" minRefreshableVersion="3" recordCount="94" xr:uid="{907EED44-BE57-4DE1-B9C5-3850CBF0BFEF}">
  <cacheSource type="worksheet">
    <worksheetSource ref="A1:C95" sheet="Sheet1"/>
  </cacheSource>
  <cacheFields count="3">
    <cacheField name="Name" numFmtId="0">
      <sharedItems/>
    </cacheField>
    <cacheField name="Kind" numFmtId="0">
      <sharedItems count="12">
        <s v="无源"/>
        <s v="隔离"/>
        <s v="集成变换器"/>
        <s v="LDO"/>
        <s v="模拟功能"/>
        <s v="MOS"/>
        <s v="DC"/>
        <s v="基准"/>
        <s v="数字"/>
        <s v="MCU"/>
        <s v="OPAMP"/>
        <s v="功率控制器"/>
      </sharedItems>
    </cacheField>
    <cacheField name="Ca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">
  <r>
    <s v="600ohm 磁珠"/>
    <x v="0"/>
    <s v="电感"/>
  </r>
  <r>
    <s v="0.5A 13V保险丝"/>
    <x v="0"/>
    <s v="电感"/>
  </r>
  <r>
    <s v="3.3uH 532850"/>
    <x v="0"/>
    <s v="电感"/>
  </r>
  <r>
    <s v="2.2uH 13526"/>
    <x v="0"/>
    <s v="电感"/>
  </r>
  <r>
    <s v="4.7uH 436535"/>
    <x v="0"/>
    <s v="电感"/>
  </r>
  <r>
    <s v="TDK 1mH 蓝色电感"/>
    <x v="0"/>
    <s v="电感"/>
  </r>
  <r>
    <s v="CKSR2512"/>
    <x v="0"/>
    <s v="电阻"/>
  </r>
  <r>
    <s v="1206 9k:1k"/>
    <x v="0"/>
    <s v="电阻"/>
  </r>
  <r>
    <s v="ADuM1201"/>
    <x v="1"/>
    <m/>
  </r>
  <r>
    <s v="TPS53353"/>
    <x v="2"/>
    <m/>
  </r>
  <r>
    <s v="TPS7A4901"/>
    <x v="3"/>
    <m/>
  </r>
  <r>
    <s v="LT3080"/>
    <x v="3"/>
    <m/>
  </r>
  <r>
    <s v="LM334"/>
    <x v="3"/>
    <s v="电流源"/>
  </r>
  <r>
    <s v="LT1996IMS"/>
    <x v="4"/>
    <s v="RMS-DC"/>
  </r>
  <r>
    <s v="EPC21601"/>
    <x v="5"/>
    <s v="GaN"/>
  </r>
  <r>
    <s v="DS18B20"/>
    <x v="6"/>
    <s v="Temp-Data"/>
  </r>
  <r>
    <s v="LTC6655"/>
    <x v="7"/>
    <s v="Bandgap"/>
  </r>
  <r>
    <s v="LT5400"/>
    <x v="0"/>
    <s v="电阻"/>
  </r>
  <r>
    <s v="MAX6350"/>
    <x v="7"/>
    <s v="Zener"/>
  </r>
  <r>
    <s v="FT232H"/>
    <x v="8"/>
    <s v="USB-Digital"/>
  </r>
  <r>
    <s v="94XXXXX"/>
    <x v="8"/>
    <s v="EEPROM"/>
  </r>
  <r>
    <s v="AMS1117"/>
    <x v="3"/>
    <m/>
  </r>
  <r>
    <s v="G030F6P6"/>
    <x v="9"/>
    <m/>
  </r>
  <r>
    <s v="F334R8T6"/>
    <x v="9"/>
    <m/>
  </r>
  <r>
    <s v="G474RET6"/>
    <x v="9"/>
    <m/>
  </r>
  <r>
    <s v="L476RGT6"/>
    <x v="9"/>
    <m/>
  </r>
  <r>
    <s v="F334C8T6"/>
    <x v="9"/>
    <m/>
  </r>
  <r>
    <s v="F103C8T6"/>
    <x v="9"/>
    <m/>
  </r>
  <r>
    <s v="F103CBT6"/>
    <x v="9"/>
    <m/>
  </r>
  <r>
    <s v="G474CET6"/>
    <x v="9"/>
    <m/>
  </r>
  <r>
    <s v="F334C8T7"/>
    <x v="9"/>
    <m/>
  </r>
  <r>
    <s v="AD5560"/>
    <x v="4"/>
    <s v="SMU"/>
  </r>
  <r>
    <s v="ADS1256"/>
    <x v="6"/>
    <m/>
  </r>
  <r>
    <s v="MAX4172"/>
    <x v="4"/>
    <s v="电流采样"/>
  </r>
  <r>
    <s v="CH330N"/>
    <x v="8"/>
    <s v="USB-TTL"/>
  </r>
  <r>
    <s v="SX1308"/>
    <x v="2"/>
    <s v="VBUS Boost"/>
  </r>
  <r>
    <s v="CH442E"/>
    <x v="8"/>
    <s v="USB Relay"/>
  </r>
  <r>
    <s v="SY7200"/>
    <x v="2"/>
    <s v="LED DRV"/>
  </r>
  <r>
    <s v="TPS54360"/>
    <x v="2"/>
    <s v="Buck"/>
  </r>
  <r>
    <s v="REF5025"/>
    <x v="7"/>
    <m/>
  </r>
  <r>
    <s v="AMC1311"/>
    <x v="1"/>
    <s v="隔离运放"/>
  </r>
  <r>
    <s v="ADuM1411"/>
    <x v="1"/>
    <s v="数字隔离器"/>
  </r>
  <r>
    <s v="ADS1118"/>
    <x v="6"/>
    <s v="ADC"/>
  </r>
  <r>
    <s v="DAC8562"/>
    <x v="6"/>
    <s v="DAC"/>
  </r>
  <r>
    <s v="LTC1966"/>
    <x v="10"/>
    <s v="高压放大器"/>
  </r>
  <r>
    <s v="AD7799"/>
    <x v="6"/>
    <s v="ADC"/>
  </r>
  <r>
    <s v="LT7820"/>
    <x v="11"/>
    <s v="电荷泵"/>
  </r>
  <r>
    <s v="ADuM1400"/>
    <x v="1"/>
    <s v="数字隔离器"/>
  </r>
  <r>
    <s v="OP07C"/>
    <x v="10"/>
    <m/>
  </r>
  <r>
    <s v="LM393"/>
    <x v="4"/>
    <s v="比较器"/>
  </r>
  <r>
    <s v="IRSM005-301"/>
    <x v="5"/>
    <s v="IPM"/>
  </r>
  <r>
    <s v="LMG5200"/>
    <x v="5"/>
    <s v="GaN"/>
  </r>
  <r>
    <s v="SR9000"/>
    <x v="8"/>
    <s v="USB-ETH"/>
  </r>
  <r>
    <s v="EG4A20"/>
    <x v="8"/>
    <s v="FBGA"/>
  </r>
  <r>
    <s v="TLV3502"/>
    <x v="4"/>
    <s v="比较器"/>
  </r>
  <r>
    <s v="LM5008"/>
    <x v="2"/>
    <m/>
  </r>
  <r>
    <s v="XL7005"/>
    <x v="2"/>
    <m/>
  </r>
  <r>
    <s v="LTC4359"/>
    <x v="11"/>
    <m/>
  </r>
  <r>
    <s v="ACS712-5"/>
    <x v="4"/>
    <s v="电流霍尔"/>
  </r>
  <r>
    <s v="LT1999-50"/>
    <x v="4"/>
    <m/>
  </r>
  <r>
    <s v="LT1999-20"/>
    <x v="4"/>
    <m/>
  </r>
  <r>
    <s v="INA226"/>
    <x v="4"/>
    <m/>
  </r>
  <r>
    <s v="LM5122"/>
    <x v="11"/>
    <m/>
  </r>
  <r>
    <s v="BQ24640"/>
    <x v="11"/>
    <m/>
  </r>
  <r>
    <s v="LM5117"/>
    <x v="11"/>
    <m/>
  </r>
  <r>
    <s v="INA828"/>
    <x v="4"/>
    <s v="仪表放大器"/>
  </r>
  <r>
    <s v="AMC1301"/>
    <x v="1"/>
    <s v="隔离运放"/>
  </r>
  <r>
    <s v="LM5176"/>
    <x v="11"/>
    <m/>
  </r>
  <r>
    <s v="SPX3819-3.3"/>
    <x v="3"/>
    <m/>
  </r>
  <r>
    <s v="INA128"/>
    <x v="4"/>
    <s v="仪表放大器"/>
  </r>
  <r>
    <s v="MP9486A"/>
    <x v="2"/>
    <m/>
  </r>
  <r>
    <s v="UCC25800"/>
    <x v="1"/>
    <s v="隔离电源"/>
  </r>
  <r>
    <s v="2N7002"/>
    <x v="5"/>
    <m/>
  </r>
  <r>
    <s v="LM399"/>
    <x v="7"/>
    <s v="Zener"/>
  </r>
  <r>
    <s v="LTC6232"/>
    <x v="10"/>
    <m/>
  </r>
  <r>
    <s v="ADR45XX"/>
    <x v="7"/>
    <m/>
  </r>
  <r>
    <s v="ADA4940-2"/>
    <x v="10"/>
    <m/>
  </r>
  <r>
    <s v="RJ711"/>
    <x v="0"/>
    <s v="电阻"/>
  </r>
  <r>
    <s v="LT3045"/>
    <x v="3"/>
    <m/>
  </r>
  <r>
    <s v="1EDB7525"/>
    <x v="5"/>
    <m/>
  </r>
  <r>
    <s v="LTC2440"/>
    <x v="6"/>
    <s v="ADC"/>
  </r>
  <r>
    <s v="AD5781"/>
    <x v="6"/>
    <s v="DAC"/>
  </r>
  <r>
    <s v="OPA189"/>
    <x v="10"/>
    <m/>
  </r>
  <r>
    <s v="OPA140"/>
    <x v="10"/>
    <m/>
  </r>
  <r>
    <s v="LT1028"/>
    <x v="10"/>
    <m/>
  </r>
  <r>
    <s v="OPA2388"/>
    <x v="10"/>
    <m/>
  </r>
  <r>
    <s v="OPA388"/>
    <x v="10"/>
    <m/>
  </r>
  <r>
    <s v="OPA2333"/>
    <x v="10"/>
    <m/>
  </r>
  <r>
    <s v="LTC6090"/>
    <x v="10"/>
    <m/>
  </r>
  <r>
    <s v="ADA4522"/>
    <x v="10"/>
    <m/>
  </r>
  <r>
    <s v="OPA188"/>
    <x v="10"/>
    <m/>
  </r>
  <r>
    <s v="LTC2057"/>
    <x v="10"/>
    <m/>
  </r>
  <r>
    <s v="LTC6268"/>
    <x v="10"/>
    <m/>
  </r>
  <r>
    <s v="ADA4870"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5D001-3658-4243-8CC4-E2C6C71F20C7}" name="数据透视表10" cacheId="0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compact="0" compactData="0" multipleFieldFilters="0" chartFormat="3">
  <location ref="A3:B15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2">
        <item x="6"/>
        <item x="3"/>
        <item x="9"/>
        <item x="5"/>
        <item x="10"/>
        <item x="1"/>
        <item x="11"/>
        <item x="7"/>
        <item x="2"/>
        <item x="4"/>
        <item x="8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计数项:Kind" fld="1" subtotal="count" baseField="0" baseItem="0"/>
  </dataFields>
  <formats count="12">
    <format dxfId="13">
      <pivotArea dataOnly="0" labelOnly="1" outline="0" fieldPosition="0">
        <references count="1">
          <reference field="1" count="1">
            <x v="9"/>
          </reference>
        </references>
      </pivotArea>
    </format>
    <format dxfId="12">
      <pivotArea dataOnly="0" labelOnly="1" outline="0" fieldPosition="0">
        <references count="1">
          <reference field="1" count="1">
            <x v="7"/>
          </reference>
        </references>
      </pivotArea>
    </format>
    <format dxfId="11">
      <pivotArea dataOnly="0" labelOnly="1" outline="0" fieldPosition="0">
        <references count="1">
          <reference field="1" count="1">
            <x v="0"/>
          </reference>
        </references>
      </pivotArea>
    </format>
    <format dxfId="10">
      <pivotArea dataOnly="0" labelOnly="1" outline="0" fieldPosition="0">
        <references count="1">
          <reference field="1" count="1">
            <x v="1"/>
          </reference>
        </references>
      </pivotArea>
    </format>
    <format dxfId="9">
      <pivotArea dataOnly="0" labelOnly="1" outline="0" fieldPosition="0">
        <references count="1">
          <reference field="1" count="1">
            <x v="2"/>
          </reference>
        </references>
      </pivotArea>
    </format>
    <format dxfId="8">
      <pivotArea dataOnly="0" labelOnly="1" outline="0" fieldPosition="0">
        <references count="1">
          <reference field="1" count="1">
            <x v="4"/>
          </reference>
        </references>
      </pivotArea>
    </format>
    <format dxfId="7">
      <pivotArea dataOnly="0" labelOnly="1" outline="0" fieldPosition="0">
        <references count="1">
          <reference field="1" count="1">
            <x v="5"/>
          </reference>
        </references>
      </pivotArea>
    </format>
    <format dxfId="6">
      <pivotArea dataOnly="0" labelOnly="1" outline="0" fieldPosition="0">
        <references count="1">
          <reference field="1" count="1">
            <x v="8"/>
          </reference>
        </references>
      </pivotArea>
    </format>
    <format dxfId="5">
      <pivotArea dataOnly="0" labelOnly="1" outline="0" fieldPosition="0">
        <references count="1">
          <reference field="1" count="1">
            <x v="3"/>
          </reference>
        </references>
      </pivotArea>
    </format>
    <format dxfId="4">
      <pivotArea dataOnly="0" labelOnly="1" outline="0" fieldPosition="0">
        <references count="1">
          <reference field="1" count="1">
            <x v="6"/>
          </reference>
        </references>
      </pivotArea>
    </format>
    <format dxfId="1">
      <pivotArea dataOnly="0" labelOnly="1" outline="0" fieldPosition="0">
        <references count="1">
          <reference field="1" count="1">
            <x v="7"/>
          </reference>
        </references>
      </pivotArea>
    </format>
    <format dxfId="0">
      <pivotArea dataOnly="0" labelOnly="1" outline="0" fieldPosition="0">
        <references count="1">
          <reference field="1" count="1">
            <x v="1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2C-FC24-4D8A-8FA7-227DB82966D8}">
  <sheetPr codeName="Sheet1"/>
  <dimension ref="A2:P10"/>
  <sheetViews>
    <sheetView zoomScale="130" zoomScaleNormal="130" workbookViewId="0">
      <selection activeCell="H25" sqref="H25"/>
    </sheetView>
  </sheetViews>
  <sheetFormatPr defaultRowHeight="14" x14ac:dyDescent="0.3"/>
  <cols>
    <col min="1" max="1" width="11.33203125" customWidth="1"/>
    <col min="2" max="2" width="16.08203125" customWidth="1"/>
    <col min="4" max="4" width="13.83203125" customWidth="1"/>
    <col min="6" max="6" width="11.58203125" customWidth="1"/>
    <col min="7" max="7" width="14.58203125" customWidth="1"/>
    <col min="8" max="8" width="15.75" customWidth="1"/>
    <col min="9" max="9" width="13.08203125" customWidth="1"/>
    <col min="10" max="10" width="11.25" customWidth="1"/>
    <col min="11" max="11" width="10.83203125" customWidth="1"/>
  </cols>
  <sheetData>
    <row r="2" spans="1:16" x14ac:dyDescent="0.3">
      <c r="A2" t="s">
        <v>122</v>
      </c>
      <c r="B2" t="s">
        <v>121</v>
      </c>
    </row>
    <row r="3" spans="1:16" x14ac:dyDescent="0.3">
      <c r="A3">
        <v>15</v>
      </c>
      <c r="B3">
        <v>7805</v>
      </c>
    </row>
    <row r="5" spans="1:16" x14ac:dyDescent="0.3">
      <c r="A5" t="s">
        <v>123</v>
      </c>
    </row>
    <row r="6" spans="1:16" x14ac:dyDescent="0.3">
      <c r="A6" t="s">
        <v>0</v>
      </c>
      <c r="B6" t="s">
        <v>1</v>
      </c>
      <c r="C6" s="3" t="s">
        <v>40</v>
      </c>
      <c r="D6" t="s">
        <v>33</v>
      </c>
      <c r="E6" t="s">
        <v>32</v>
      </c>
      <c r="F6" t="s">
        <v>25</v>
      </c>
      <c r="G6" t="s">
        <v>2</v>
      </c>
      <c r="H6" t="s">
        <v>24</v>
      </c>
      <c r="I6" t="s">
        <v>3</v>
      </c>
      <c r="J6" s="2" t="s">
        <v>4</v>
      </c>
      <c r="K6" t="s">
        <v>5</v>
      </c>
      <c r="L6" t="s">
        <v>6</v>
      </c>
      <c r="M6" t="s">
        <v>15</v>
      </c>
      <c r="N6" s="1" t="s">
        <v>7</v>
      </c>
      <c r="O6" t="s">
        <v>8</v>
      </c>
      <c r="P6" t="s">
        <v>13</v>
      </c>
    </row>
    <row r="7" spans="1:16" x14ac:dyDescent="0.3">
      <c r="A7" cm="1">
        <f t="array" ref="A7:P7">_xlfn.XLOOKUP(A3,现有库存表!A:A,现有库存表!A:P)</f>
        <v>15</v>
      </c>
      <c r="B7" t="str">
        <v>M3*6+4六角铜柱</v>
      </c>
      <c r="C7" t="str">
        <v>M3</v>
      </c>
      <c r="D7" t="str">
        <v>wj</v>
      </c>
      <c r="E7" t="str">
        <v>五金</v>
      </c>
      <c r="F7" t="str">
        <v>lc</v>
      </c>
      <c r="G7" t="str">
        <v>深圳立创商城</v>
      </c>
      <c r="H7">
        <v>0</v>
      </c>
      <c r="I7">
        <v>0</v>
      </c>
      <c r="J7" t="str">
        <v>C551320</v>
      </c>
      <c r="K7">
        <v>0</v>
      </c>
      <c r="L7">
        <v>10</v>
      </c>
      <c r="M7" t="str">
        <v>个</v>
      </c>
      <c r="N7">
        <v>0.20399999999999999</v>
      </c>
      <c r="O7">
        <v>2.04</v>
      </c>
      <c r="P7" t="str">
        <v>Home1</v>
      </c>
    </row>
    <row r="8" spans="1:16" x14ac:dyDescent="0.3">
      <c r="A8" t="s">
        <v>124</v>
      </c>
    </row>
    <row r="9" spans="1:16" x14ac:dyDescent="0.3">
      <c r="A9" t="s">
        <v>0</v>
      </c>
      <c r="B9" t="s">
        <v>1</v>
      </c>
      <c r="C9" s="3" t="s">
        <v>40</v>
      </c>
      <c r="D9" t="s">
        <v>33</v>
      </c>
      <c r="E9" t="s">
        <v>32</v>
      </c>
      <c r="F9" t="s">
        <v>25</v>
      </c>
      <c r="G9" t="s">
        <v>2</v>
      </c>
      <c r="H9" t="s">
        <v>24</v>
      </c>
      <c r="I9" t="s">
        <v>3</v>
      </c>
      <c r="J9" s="2" t="s">
        <v>4</v>
      </c>
      <c r="K9" t="s">
        <v>5</v>
      </c>
      <c r="L9" t="s">
        <v>6</v>
      </c>
      <c r="M9" t="s">
        <v>15</v>
      </c>
      <c r="N9" s="1" t="s">
        <v>7</v>
      </c>
      <c r="O9" t="s">
        <v>8</v>
      </c>
      <c r="P9" t="s">
        <v>13</v>
      </c>
    </row>
    <row r="10" spans="1:16" x14ac:dyDescent="0.3">
      <c r="A10" cm="1">
        <f t="array" ref="A10:P10">_xlfn.XLOOKUP("*"&amp;B3&amp;"*",现有库存表!B:B,现有库存表!A:P,,2)</f>
        <v>18</v>
      </c>
      <c r="B10" t="str">
        <v>CJ7805</v>
      </c>
      <c r="C10" t="str">
        <v>TO-220</v>
      </c>
      <c r="D10">
        <v>0</v>
      </c>
      <c r="E10" t="str">
        <v>LDO</v>
      </c>
      <c r="F10" t="str">
        <v>lc</v>
      </c>
      <c r="G10" t="str">
        <v>深圳立创商城</v>
      </c>
      <c r="H10">
        <v>0</v>
      </c>
      <c r="I10">
        <v>0</v>
      </c>
      <c r="J10" t="str">
        <v>C77895</v>
      </c>
      <c r="K10">
        <v>0</v>
      </c>
      <c r="L10">
        <v>9</v>
      </c>
      <c r="M10" t="str">
        <v>个</v>
      </c>
      <c r="N10">
        <v>0.96579999999999999</v>
      </c>
      <c r="O10">
        <v>8.6921999999999997</v>
      </c>
      <c r="P10" t="str">
        <v>Home2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F685-B381-433B-952C-313D1183076F}">
  <dimension ref="A1"/>
  <sheetViews>
    <sheetView workbookViewId="0">
      <selection activeCell="A3" sqref="A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B91E-A9EB-4C9C-AF7D-AAE8A75EDF6B}">
  <dimension ref="A3:B15"/>
  <sheetViews>
    <sheetView tabSelected="1" workbookViewId="0">
      <selection activeCell="B19" sqref="B19"/>
    </sheetView>
  </sheetViews>
  <sheetFormatPr defaultRowHeight="14" x14ac:dyDescent="0.3"/>
  <cols>
    <col min="1" max="1" width="10.4140625" bestFit="1" customWidth="1"/>
    <col min="2" max="2" width="10.9140625" bestFit="1" customWidth="1"/>
  </cols>
  <sheetData>
    <row r="3" spans="1:2" x14ac:dyDescent="0.3">
      <c r="A3" s="5" t="s">
        <v>126</v>
      </c>
      <c r="B3" t="s">
        <v>276</v>
      </c>
    </row>
    <row r="4" spans="1:2" x14ac:dyDescent="0.3">
      <c r="A4" s="7" t="s">
        <v>161</v>
      </c>
      <c r="B4" s="6">
        <v>7</v>
      </c>
    </row>
    <row r="5" spans="1:2" x14ac:dyDescent="0.3">
      <c r="A5" s="11" t="s">
        <v>148</v>
      </c>
      <c r="B5" s="6">
        <v>6</v>
      </c>
    </row>
    <row r="6" spans="1:2" x14ac:dyDescent="0.3">
      <c r="A6" s="8" t="s">
        <v>178</v>
      </c>
      <c r="B6" s="6">
        <v>9</v>
      </c>
    </row>
    <row r="7" spans="1:2" x14ac:dyDescent="0.3">
      <c r="A7" s="10" t="s">
        <v>157</v>
      </c>
      <c r="B7" s="6">
        <v>5</v>
      </c>
    </row>
    <row r="8" spans="1:2" x14ac:dyDescent="0.3">
      <c r="A8" s="9" t="s">
        <v>213</v>
      </c>
      <c r="B8" s="6">
        <v>16</v>
      </c>
    </row>
    <row r="9" spans="1:2" x14ac:dyDescent="0.3">
      <c r="A9" s="10" t="s">
        <v>142</v>
      </c>
      <c r="B9" s="6">
        <v>6</v>
      </c>
    </row>
    <row r="10" spans="1:2" x14ac:dyDescent="0.3">
      <c r="A10" s="10" t="s">
        <v>218</v>
      </c>
      <c r="B10" s="6">
        <v>6</v>
      </c>
    </row>
    <row r="11" spans="1:2" x14ac:dyDescent="0.3">
      <c r="A11" s="11" t="s">
        <v>165</v>
      </c>
      <c r="B11" s="6">
        <v>5</v>
      </c>
    </row>
    <row r="12" spans="1:2" x14ac:dyDescent="0.3">
      <c r="A12" s="10" t="s">
        <v>145</v>
      </c>
      <c r="B12" s="6">
        <v>7</v>
      </c>
    </row>
    <row r="13" spans="1:2" x14ac:dyDescent="0.3">
      <c r="A13" s="7" t="s">
        <v>153</v>
      </c>
      <c r="B13" s="6">
        <v>11</v>
      </c>
    </row>
    <row r="14" spans="1:2" x14ac:dyDescent="0.3">
      <c r="A14" t="s">
        <v>171</v>
      </c>
      <c r="B14" s="6">
        <v>6</v>
      </c>
    </row>
    <row r="15" spans="1:2" x14ac:dyDescent="0.3">
      <c r="A15" t="s">
        <v>129</v>
      </c>
      <c r="B15" s="6">
        <v>10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F997-92CA-4CEC-92B7-21EA04B6A663}">
  <dimension ref="A1:C95"/>
  <sheetViews>
    <sheetView workbookViewId="0">
      <selection activeCell="B1" sqref="B1:B1048576"/>
    </sheetView>
  </sheetViews>
  <sheetFormatPr defaultRowHeight="14" x14ac:dyDescent="0.3"/>
  <cols>
    <col min="1" max="1" width="17" bestFit="1" customWidth="1"/>
    <col min="2" max="3" width="10.4140625" bestFit="1" customWidth="1"/>
  </cols>
  <sheetData>
    <row r="1" spans="1:3" x14ac:dyDescent="0.3">
      <c r="A1" t="s">
        <v>125</v>
      </c>
      <c r="B1" t="s">
        <v>127</v>
      </c>
      <c r="C1" t="s">
        <v>137</v>
      </c>
    </row>
    <row r="2" spans="1:3" x14ac:dyDescent="0.3">
      <c r="A2" t="s">
        <v>128</v>
      </c>
      <c r="B2" t="s">
        <v>130</v>
      </c>
      <c r="C2" t="s">
        <v>138</v>
      </c>
    </row>
    <row r="3" spans="1:3" x14ac:dyDescent="0.3">
      <c r="A3" t="s">
        <v>131</v>
      </c>
      <c r="B3" t="s">
        <v>130</v>
      </c>
      <c r="C3" t="s">
        <v>138</v>
      </c>
    </row>
    <row r="4" spans="1:3" x14ac:dyDescent="0.3">
      <c r="A4" t="s">
        <v>132</v>
      </c>
      <c r="B4" t="s">
        <v>130</v>
      </c>
      <c r="C4" t="s">
        <v>138</v>
      </c>
    </row>
    <row r="5" spans="1:3" x14ac:dyDescent="0.3">
      <c r="A5" t="s">
        <v>133</v>
      </c>
      <c r="B5" t="s">
        <v>130</v>
      </c>
      <c r="C5" t="s">
        <v>138</v>
      </c>
    </row>
    <row r="6" spans="1:3" x14ac:dyDescent="0.3">
      <c r="A6" t="s">
        <v>134</v>
      </c>
      <c r="B6" t="s">
        <v>130</v>
      </c>
      <c r="C6" t="s">
        <v>138</v>
      </c>
    </row>
    <row r="7" spans="1:3" x14ac:dyDescent="0.3">
      <c r="A7" t="s">
        <v>135</v>
      </c>
      <c r="B7" t="s">
        <v>130</v>
      </c>
      <c r="C7" t="s">
        <v>138</v>
      </c>
    </row>
    <row r="8" spans="1:3" x14ac:dyDescent="0.3">
      <c r="A8" t="s">
        <v>136</v>
      </c>
      <c r="B8" t="s">
        <v>130</v>
      </c>
      <c r="C8" t="s">
        <v>139</v>
      </c>
    </row>
    <row r="9" spans="1:3" x14ac:dyDescent="0.3">
      <c r="A9" t="s">
        <v>140</v>
      </c>
      <c r="B9" t="s">
        <v>130</v>
      </c>
      <c r="C9" t="s">
        <v>139</v>
      </c>
    </row>
    <row r="10" spans="1:3" x14ac:dyDescent="0.3">
      <c r="A10" t="s">
        <v>141</v>
      </c>
      <c r="B10" t="s">
        <v>143</v>
      </c>
    </row>
    <row r="11" spans="1:3" x14ac:dyDescent="0.3">
      <c r="A11" t="s">
        <v>144</v>
      </c>
      <c r="B11" t="s">
        <v>146</v>
      </c>
    </row>
    <row r="12" spans="1:3" x14ac:dyDescent="0.3">
      <c r="A12" t="s">
        <v>147</v>
      </c>
      <c r="B12" t="s">
        <v>74</v>
      </c>
    </row>
    <row r="13" spans="1:3" x14ac:dyDescent="0.3">
      <c r="A13" t="s">
        <v>149</v>
      </c>
      <c r="B13" t="s">
        <v>74</v>
      </c>
    </row>
    <row r="14" spans="1:3" x14ac:dyDescent="0.3">
      <c r="A14" t="s">
        <v>150</v>
      </c>
      <c r="B14" t="s">
        <v>74</v>
      </c>
      <c r="C14" t="s">
        <v>151</v>
      </c>
    </row>
    <row r="15" spans="1:3" x14ac:dyDescent="0.3">
      <c r="A15" t="s">
        <v>152</v>
      </c>
      <c r="B15" t="s">
        <v>154</v>
      </c>
      <c r="C15" t="s">
        <v>155</v>
      </c>
    </row>
    <row r="16" spans="1:3" x14ac:dyDescent="0.3">
      <c r="A16" t="s">
        <v>156</v>
      </c>
      <c r="B16" t="s">
        <v>158</v>
      </c>
      <c r="C16" t="s">
        <v>159</v>
      </c>
    </row>
    <row r="17" spans="1:3" x14ac:dyDescent="0.3">
      <c r="A17" t="s">
        <v>160</v>
      </c>
      <c r="B17" t="s">
        <v>162</v>
      </c>
      <c r="C17" t="s">
        <v>163</v>
      </c>
    </row>
    <row r="18" spans="1:3" x14ac:dyDescent="0.3">
      <c r="A18" t="s">
        <v>164</v>
      </c>
      <c r="B18" t="s">
        <v>166</v>
      </c>
      <c r="C18" t="s">
        <v>255</v>
      </c>
    </row>
    <row r="19" spans="1:3" x14ac:dyDescent="0.3">
      <c r="A19" t="s">
        <v>167</v>
      </c>
      <c r="B19" t="s">
        <v>130</v>
      </c>
      <c r="C19" t="s">
        <v>139</v>
      </c>
    </row>
    <row r="20" spans="1:3" x14ac:dyDescent="0.3">
      <c r="A20" t="s">
        <v>168</v>
      </c>
      <c r="B20" t="s">
        <v>166</v>
      </c>
      <c r="C20" t="s">
        <v>169</v>
      </c>
    </row>
    <row r="21" spans="1:3" x14ac:dyDescent="0.3">
      <c r="A21" t="s">
        <v>170</v>
      </c>
      <c r="B21" t="s">
        <v>172</v>
      </c>
      <c r="C21" t="s">
        <v>173</v>
      </c>
    </row>
    <row r="22" spans="1:3" x14ac:dyDescent="0.3">
      <c r="A22" t="s">
        <v>174</v>
      </c>
      <c r="B22" t="s">
        <v>172</v>
      </c>
      <c r="C22" t="s">
        <v>175</v>
      </c>
    </row>
    <row r="23" spans="1:3" x14ac:dyDescent="0.3">
      <c r="A23" t="s">
        <v>176</v>
      </c>
      <c r="B23" t="s">
        <v>74</v>
      </c>
    </row>
    <row r="24" spans="1:3" x14ac:dyDescent="0.3">
      <c r="A24" t="s">
        <v>177</v>
      </c>
      <c r="B24" t="s">
        <v>179</v>
      </c>
    </row>
    <row r="25" spans="1:3" x14ac:dyDescent="0.3">
      <c r="A25" t="s">
        <v>180</v>
      </c>
      <c r="B25" t="s">
        <v>179</v>
      </c>
    </row>
    <row r="26" spans="1:3" x14ac:dyDescent="0.3">
      <c r="A26" t="s">
        <v>181</v>
      </c>
      <c r="B26" t="s">
        <v>179</v>
      </c>
    </row>
    <row r="27" spans="1:3" x14ac:dyDescent="0.3">
      <c r="A27" t="s">
        <v>182</v>
      </c>
      <c r="B27" t="s">
        <v>179</v>
      </c>
    </row>
    <row r="28" spans="1:3" x14ac:dyDescent="0.3">
      <c r="A28" t="s">
        <v>183</v>
      </c>
      <c r="B28" t="s">
        <v>179</v>
      </c>
    </row>
    <row r="29" spans="1:3" x14ac:dyDescent="0.3">
      <c r="A29" t="s">
        <v>184</v>
      </c>
      <c r="B29" t="s">
        <v>179</v>
      </c>
    </row>
    <row r="30" spans="1:3" x14ac:dyDescent="0.3">
      <c r="A30" t="s">
        <v>185</v>
      </c>
      <c r="B30" t="s">
        <v>179</v>
      </c>
    </row>
    <row r="31" spans="1:3" x14ac:dyDescent="0.3">
      <c r="A31" t="s">
        <v>186</v>
      </c>
      <c r="B31" t="s">
        <v>179</v>
      </c>
    </row>
    <row r="32" spans="1:3" x14ac:dyDescent="0.3">
      <c r="A32" t="s">
        <v>187</v>
      </c>
      <c r="B32" t="s">
        <v>179</v>
      </c>
    </row>
    <row r="33" spans="1:3" x14ac:dyDescent="0.3">
      <c r="A33" t="s">
        <v>188</v>
      </c>
      <c r="B33" t="s">
        <v>154</v>
      </c>
      <c r="C33" t="s">
        <v>192</v>
      </c>
    </row>
    <row r="34" spans="1:3" x14ac:dyDescent="0.3">
      <c r="A34" t="s">
        <v>189</v>
      </c>
      <c r="B34" t="s">
        <v>162</v>
      </c>
    </row>
    <row r="35" spans="1:3" x14ac:dyDescent="0.3">
      <c r="A35" t="s">
        <v>190</v>
      </c>
      <c r="B35" t="s">
        <v>154</v>
      </c>
      <c r="C35" t="s">
        <v>191</v>
      </c>
    </row>
    <row r="36" spans="1:3" x14ac:dyDescent="0.3">
      <c r="A36" t="s">
        <v>193</v>
      </c>
      <c r="B36" t="s">
        <v>172</v>
      </c>
      <c r="C36" t="s">
        <v>194</v>
      </c>
    </row>
    <row r="37" spans="1:3" x14ac:dyDescent="0.3">
      <c r="A37" t="s">
        <v>195</v>
      </c>
      <c r="B37" t="s">
        <v>146</v>
      </c>
      <c r="C37" t="s">
        <v>196</v>
      </c>
    </row>
    <row r="38" spans="1:3" x14ac:dyDescent="0.3">
      <c r="A38" t="s">
        <v>197</v>
      </c>
      <c r="B38" t="s">
        <v>172</v>
      </c>
      <c r="C38" t="s">
        <v>198</v>
      </c>
    </row>
    <row r="39" spans="1:3" x14ac:dyDescent="0.3">
      <c r="A39" t="s">
        <v>199</v>
      </c>
      <c r="B39" t="s">
        <v>146</v>
      </c>
      <c r="C39" t="s">
        <v>200</v>
      </c>
    </row>
    <row r="40" spans="1:3" x14ac:dyDescent="0.3">
      <c r="A40" t="s">
        <v>201</v>
      </c>
      <c r="B40" t="s">
        <v>146</v>
      </c>
      <c r="C40" t="s">
        <v>202</v>
      </c>
    </row>
    <row r="41" spans="1:3" x14ac:dyDescent="0.3">
      <c r="A41" t="s">
        <v>203</v>
      </c>
      <c r="B41" t="s">
        <v>166</v>
      </c>
    </row>
    <row r="42" spans="1:3" x14ac:dyDescent="0.3">
      <c r="A42" t="s">
        <v>204</v>
      </c>
      <c r="B42" t="s">
        <v>143</v>
      </c>
      <c r="C42" t="s">
        <v>205</v>
      </c>
    </row>
    <row r="43" spans="1:3" x14ac:dyDescent="0.3">
      <c r="A43" t="s">
        <v>206</v>
      </c>
      <c r="B43" t="s">
        <v>143</v>
      </c>
      <c r="C43" t="s">
        <v>207</v>
      </c>
    </row>
    <row r="44" spans="1:3" x14ac:dyDescent="0.3">
      <c r="A44" t="s">
        <v>208</v>
      </c>
      <c r="B44" t="s">
        <v>162</v>
      </c>
      <c r="C44" t="s">
        <v>209</v>
      </c>
    </row>
    <row r="45" spans="1:3" x14ac:dyDescent="0.3">
      <c r="A45" t="s">
        <v>210</v>
      </c>
      <c r="B45" t="s">
        <v>162</v>
      </c>
      <c r="C45" t="s">
        <v>211</v>
      </c>
    </row>
    <row r="46" spans="1:3" x14ac:dyDescent="0.3">
      <c r="A46" t="s">
        <v>212</v>
      </c>
      <c r="B46" t="s">
        <v>214</v>
      </c>
      <c r="C46" t="s">
        <v>215</v>
      </c>
    </row>
    <row r="47" spans="1:3" x14ac:dyDescent="0.3">
      <c r="A47" t="s">
        <v>216</v>
      </c>
      <c r="B47" t="s">
        <v>162</v>
      </c>
      <c r="C47" t="s">
        <v>209</v>
      </c>
    </row>
    <row r="48" spans="1:3" x14ac:dyDescent="0.3">
      <c r="A48" t="s">
        <v>217</v>
      </c>
      <c r="B48" t="s">
        <v>219</v>
      </c>
      <c r="C48" t="s">
        <v>220</v>
      </c>
    </row>
    <row r="49" spans="1:3" x14ac:dyDescent="0.3">
      <c r="A49" t="s">
        <v>221</v>
      </c>
      <c r="B49" t="s">
        <v>143</v>
      </c>
      <c r="C49" t="s">
        <v>207</v>
      </c>
    </row>
    <row r="50" spans="1:3" x14ac:dyDescent="0.3">
      <c r="A50" t="s">
        <v>222</v>
      </c>
      <c r="B50" t="s">
        <v>214</v>
      </c>
    </row>
    <row r="51" spans="1:3" x14ac:dyDescent="0.3">
      <c r="A51" t="s">
        <v>223</v>
      </c>
      <c r="B51" t="s">
        <v>154</v>
      </c>
      <c r="C51" t="s">
        <v>224</v>
      </c>
    </row>
    <row r="52" spans="1:3" x14ac:dyDescent="0.3">
      <c r="A52" t="s">
        <v>225</v>
      </c>
      <c r="B52" t="s">
        <v>158</v>
      </c>
      <c r="C52" t="s">
        <v>226</v>
      </c>
    </row>
    <row r="53" spans="1:3" x14ac:dyDescent="0.3">
      <c r="A53" t="s">
        <v>227</v>
      </c>
      <c r="B53" t="s">
        <v>158</v>
      </c>
      <c r="C53" t="s">
        <v>159</v>
      </c>
    </row>
    <row r="54" spans="1:3" x14ac:dyDescent="0.3">
      <c r="A54" t="s">
        <v>228</v>
      </c>
      <c r="B54" t="s">
        <v>172</v>
      </c>
      <c r="C54" t="s">
        <v>229</v>
      </c>
    </row>
    <row r="55" spans="1:3" x14ac:dyDescent="0.3">
      <c r="A55" t="s">
        <v>230</v>
      </c>
      <c r="B55" t="s">
        <v>172</v>
      </c>
      <c r="C55" t="s">
        <v>231</v>
      </c>
    </row>
    <row r="56" spans="1:3" x14ac:dyDescent="0.3">
      <c r="A56" t="s">
        <v>232</v>
      </c>
      <c r="B56" t="s">
        <v>154</v>
      </c>
      <c r="C56" t="s">
        <v>224</v>
      </c>
    </row>
    <row r="57" spans="1:3" x14ac:dyDescent="0.3">
      <c r="A57" t="s">
        <v>233</v>
      </c>
      <c r="B57" t="s">
        <v>146</v>
      </c>
    </row>
    <row r="58" spans="1:3" x14ac:dyDescent="0.3">
      <c r="A58" t="s">
        <v>234</v>
      </c>
      <c r="B58" t="s">
        <v>146</v>
      </c>
    </row>
    <row r="59" spans="1:3" x14ac:dyDescent="0.3">
      <c r="A59" t="s">
        <v>235</v>
      </c>
      <c r="B59" t="s">
        <v>219</v>
      </c>
    </row>
    <row r="60" spans="1:3" x14ac:dyDescent="0.3">
      <c r="A60" t="s">
        <v>236</v>
      </c>
      <c r="B60" t="s">
        <v>154</v>
      </c>
      <c r="C60" t="s">
        <v>237</v>
      </c>
    </row>
    <row r="61" spans="1:3" x14ac:dyDescent="0.3">
      <c r="A61" t="s">
        <v>238</v>
      </c>
      <c r="B61" t="s">
        <v>154</v>
      </c>
    </row>
    <row r="62" spans="1:3" x14ac:dyDescent="0.3">
      <c r="A62" t="s">
        <v>239</v>
      </c>
      <c r="B62" t="s">
        <v>154</v>
      </c>
    </row>
    <row r="63" spans="1:3" x14ac:dyDescent="0.3">
      <c r="A63" t="s">
        <v>240</v>
      </c>
      <c r="B63" t="s">
        <v>154</v>
      </c>
    </row>
    <row r="64" spans="1:3" x14ac:dyDescent="0.3">
      <c r="A64" t="s">
        <v>241</v>
      </c>
      <c r="B64" t="s">
        <v>219</v>
      </c>
    </row>
    <row r="65" spans="1:3" x14ac:dyDescent="0.3">
      <c r="A65" t="s">
        <v>242</v>
      </c>
      <c r="B65" t="s">
        <v>219</v>
      </c>
    </row>
    <row r="66" spans="1:3" x14ac:dyDescent="0.3">
      <c r="A66" t="s">
        <v>243</v>
      </c>
      <c r="B66" t="s">
        <v>219</v>
      </c>
    </row>
    <row r="67" spans="1:3" x14ac:dyDescent="0.3">
      <c r="A67" t="s">
        <v>244</v>
      </c>
      <c r="B67" t="s">
        <v>154</v>
      </c>
      <c r="C67" t="s">
        <v>249</v>
      </c>
    </row>
    <row r="68" spans="1:3" x14ac:dyDescent="0.3">
      <c r="A68" t="s">
        <v>245</v>
      </c>
      <c r="B68" t="s">
        <v>143</v>
      </c>
      <c r="C68" t="s">
        <v>205</v>
      </c>
    </row>
    <row r="69" spans="1:3" x14ac:dyDescent="0.3">
      <c r="A69" t="s">
        <v>246</v>
      </c>
      <c r="B69" t="s">
        <v>219</v>
      </c>
    </row>
    <row r="70" spans="1:3" x14ac:dyDescent="0.3">
      <c r="A70" t="s">
        <v>247</v>
      </c>
      <c r="B70" t="s">
        <v>74</v>
      </c>
    </row>
    <row r="71" spans="1:3" x14ac:dyDescent="0.3">
      <c r="A71" t="s">
        <v>248</v>
      </c>
      <c r="B71" t="s">
        <v>154</v>
      </c>
      <c r="C71" t="s">
        <v>249</v>
      </c>
    </row>
    <row r="72" spans="1:3" x14ac:dyDescent="0.3">
      <c r="A72" t="s">
        <v>250</v>
      </c>
      <c r="B72" t="s">
        <v>146</v>
      </c>
    </row>
    <row r="73" spans="1:3" x14ac:dyDescent="0.3">
      <c r="A73" t="s">
        <v>251</v>
      </c>
      <c r="B73" t="s">
        <v>143</v>
      </c>
      <c r="C73" t="s">
        <v>252</v>
      </c>
    </row>
    <row r="74" spans="1:3" x14ac:dyDescent="0.3">
      <c r="A74" t="s">
        <v>253</v>
      </c>
      <c r="B74" t="s">
        <v>158</v>
      </c>
    </row>
    <row r="75" spans="1:3" x14ac:dyDescent="0.3">
      <c r="A75" t="s">
        <v>254</v>
      </c>
      <c r="B75" t="s">
        <v>166</v>
      </c>
      <c r="C75" t="s">
        <v>169</v>
      </c>
    </row>
    <row r="76" spans="1:3" x14ac:dyDescent="0.3">
      <c r="A76" t="s">
        <v>256</v>
      </c>
      <c r="B76" t="s">
        <v>214</v>
      </c>
    </row>
    <row r="77" spans="1:3" x14ac:dyDescent="0.3">
      <c r="A77" t="s">
        <v>257</v>
      </c>
      <c r="B77" t="s">
        <v>166</v>
      </c>
    </row>
    <row r="78" spans="1:3" x14ac:dyDescent="0.3">
      <c r="A78" t="s">
        <v>258</v>
      </c>
      <c r="B78" t="s">
        <v>214</v>
      </c>
    </row>
    <row r="79" spans="1:3" x14ac:dyDescent="0.3">
      <c r="A79" t="s">
        <v>259</v>
      </c>
      <c r="B79" t="s">
        <v>130</v>
      </c>
      <c r="C79" t="s">
        <v>139</v>
      </c>
    </row>
    <row r="80" spans="1:3" x14ac:dyDescent="0.3">
      <c r="A80" t="s">
        <v>260</v>
      </c>
      <c r="B80" t="s">
        <v>74</v>
      </c>
    </row>
    <row r="81" spans="1:3" x14ac:dyDescent="0.3">
      <c r="A81" t="s">
        <v>261</v>
      </c>
      <c r="B81" t="s">
        <v>158</v>
      </c>
    </row>
    <row r="82" spans="1:3" x14ac:dyDescent="0.3">
      <c r="A82" t="s">
        <v>262</v>
      </c>
      <c r="B82" t="s">
        <v>162</v>
      </c>
      <c r="C82" t="s">
        <v>209</v>
      </c>
    </row>
    <row r="83" spans="1:3" x14ac:dyDescent="0.3">
      <c r="A83" t="s">
        <v>263</v>
      </c>
      <c r="B83" t="s">
        <v>162</v>
      </c>
      <c r="C83" t="s">
        <v>211</v>
      </c>
    </row>
    <row r="84" spans="1:3" x14ac:dyDescent="0.3">
      <c r="A84" t="s">
        <v>264</v>
      </c>
      <c r="B84" t="s">
        <v>214</v>
      </c>
    </row>
    <row r="85" spans="1:3" x14ac:dyDescent="0.3">
      <c r="A85" t="s">
        <v>265</v>
      </c>
      <c r="B85" t="s">
        <v>214</v>
      </c>
    </row>
    <row r="86" spans="1:3" x14ac:dyDescent="0.3">
      <c r="A86" t="s">
        <v>266</v>
      </c>
      <c r="B86" t="s">
        <v>214</v>
      </c>
    </row>
    <row r="87" spans="1:3" x14ac:dyDescent="0.3">
      <c r="A87" t="s">
        <v>267</v>
      </c>
      <c r="B87" t="s">
        <v>214</v>
      </c>
    </row>
    <row r="88" spans="1:3" x14ac:dyDescent="0.3">
      <c r="A88" t="s">
        <v>268</v>
      </c>
      <c r="B88" t="s">
        <v>214</v>
      </c>
    </row>
    <row r="89" spans="1:3" x14ac:dyDescent="0.3">
      <c r="A89" t="s">
        <v>269</v>
      </c>
      <c r="B89" t="s">
        <v>214</v>
      </c>
    </row>
    <row r="90" spans="1:3" x14ac:dyDescent="0.3">
      <c r="A90" t="s">
        <v>270</v>
      </c>
      <c r="B90" t="s">
        <v>214</v>
      </c>
    </row>
    <row r="91" spans="1:3" x14ac:dyDescent="0.3">
      <c r="A91" t="s">
        <v>271</v>
      </c>
      <c r="B91" t="s">
        <v>214</v>
      </c>
    </row>
    <row r="92" spans="1:3" x14ac:dyDescent="0.3">
      <c r="A92" t="s">
        <v>272</v>
      </c>
      <c r="B92" t="s">
        <v>214</v>
      </c>
    </row>
    <row r="93" spans="1:3" x14ac:dyDescent="0.3">
      <c r="A93" t="s">
        <v>273</v>
      </c>
      <c r="B93" t="s">
        <v>214</v>
      </c>
    </row>
    <row r="94" spans="1:3" x14ac:dyDescent="0.3">
      <c r="A94" t="s">
        <v>274</v>
      </c>
      <c r="B94" t="s">
        <v>214</v>
      </c>
    </row>
    <row r="95" spans="1:3" x14ac:dyDescent="0.3">
      <c r="A95" t="s">
        <v>275</v>
      </c>
      <c r="B95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95E5-85E4-449B-B2B9-BC49618FEB6C}">
  <sheetPr codeName="Sheet2"/>
  <dimension ref="A1:P117"/>
  <sheetViews>
    <sheetView topLeftCell="A7" zoomScale="115" zoomScaleNormal="115" workbookViewId="0">
      <selection activeCell="Q19" sqref="Q19"/>
    </sheetView>
  </sheetViews>
  <sheetFormatPr defaultRowHeight="14" x14ac:dyDescent="0.3"/>
  <cols>
    <col min="1" max="1" width="9.08203125" customWidth="1"/>
    <col min="2" max="2" width="20.58203125" customWidth="1"/>
    <col min="3" max="3" width="17.5" style="3" customWidth="1"/>
    <col min="4" max="5" width="20.58203125" customWidth="1"/>
    <col min="6" max="6" width="13" customWidth="1"/>
    <col min="7" max="7" width="14" customWidth="1"/>
    <col min="8" max="8" width="9.83203125" hidden="1" customWidth="1"/>
    <col min="9" max="9" width="0" hidden="1" customWidth="1"/>
    <col min="10" max="10" width="13" style="2" customWidth="1"/>
    <col min="11" max="11" width="13.5" hidden="1" customWidth="1"/>
    <col min="12" max="13" width="10.5" customWidth="1"/>
    <col min="14" max="14" width="9.5" style="1" customWidth="1"/>
  </cols>
  <sheetData>
    <row r="1" spans="1:16" x14ac:dyDescent="0.3">
      <c r="A1" t="s">
        <v>0</v>
      </c>
      <c r="B1" t="s">
        <v>1</v>
      </c>
      <c r="C1" s="3" t="s">
        <v>40</v>
      </c>
      <c r="D1" t="s">
        <v>33</v>
      </c>
      <c r="E1" t="s">
        <v>32</v>
      </c>
      <c r="F1" t="s">
        <v>25</v>
      </c>
      <c r="G1" t="s">
        <v>2</v>
      </c>
      <c r="H1" t="s">
        <v>24</v>
      </c>
      <c r="I1" t="s">
        <v>3</v>
      </c>
      <c r="J1" s="2" t="s">
        <v>4</v>
      </c>
      <c r="K1" t="s">
        <v>5</v>
      </c>
      <c r="L1" t="s">
        <v>6</v>
      </c>
      <c r="M1" t="s">
        <v>15</v>
      </c>
      <c r="N1" s="1" t="s">
        <v>7</v>
      </c>
      <c r="O1" t="s">
        <v>8</v>
      </c>
      <c r="P1" t="s">
        <v>13</v>
      </c>
    </row>
    <row r="2" spans="1:16" x14ac:dyDescent="0.3">
      <c r="A2">
        <v>1</v>
      </c>
      <c r="B2" t="s">
        <v>14</v>
      </c>
      <c r="D2" t="s">
        <v>34</v>
      </c>
      <c r="E2" t="str" cm="1">
        <f t="array" ref="E2">_xlfn.SWITCH(D2,"ljq","连接器","jd","机电器件","wj","五金","zlq","整流桥")</f>
        <v>连接器</v>
      </c>
      <c r="F2" t="s">
        <v>26</v>
      </c>
      <c r="G2" t="str">
        <f t="shared" ref="G2:G7" si="0">IF(F2="lc","深圳立创商城","深圳优信电子")</f>
        <v>深圳优信电子</v>
      </c>
      <c r="J2" s="2">
        <v>71329</v>
      </c>
      <c r="L2">
        <f>SUMIFS(入库序列!E:E,入库序列!B:B,A2)-SUMIFS(出库序列!E:E,出库序列!B:B,A2)</f>
        <v>5</v>
      </c>
      <c r="M2" t="s">
        <v>16</v>
      </c>
      <c r="N2" s="1">
        <v>1.9</v>
      </c>
      <c r="O2" s="1">
        <f>N2*L2</f>
        <v>9.5</v>
      </c>
      <c r="P2" t="s">
        <v>18</v>
      </c>
    </row>
    <row r="3" spans="1:16" x14ac:dyDescent="0.3">
      <c r="A3">
        <v>2</v>
      </c>
      <c r="B3" t="s">
        <v>19</v>
      </c>
      <c r="D3" t="s">
        <v>34</v>
      </c>
      <c r="E3" t="str" cm="1">
        <f t="array" ref="E3">_xlfn.SWITCH(D3,"ljq","连接器","jd","机电器件","wj","五金","zlq","整流桥")</f>
        <v>连接器</v>
      </c>
      <c r="F3" t="s">
        <v>26</v>
      </c>
      <c r="G3" t="str">
        <f t="shared" si="0"/>
        <v>深圳优信电子</v>
      </c>
      <c r="J3" s="2">
        <v>71330</v>
      </c>
      <c r="L3">
        <f>SUMIFS(入库序列!E:E,入库序列!B:B,A3)-SUMIFS(出库序列!E:E,出库序列!B:B,A3)</f>
        <v>5</v>
      </c>
      <c r="M3" t="s">
        <v>16</v>
      </c>
      <c r="N3" s="1">
        <v>1.9</v>
      </c>
      <c r="O3" s="1">
        <f t="shared" ref="O3:O66" si="1">N3*L3</f>
        <v>9.5</v>
      </c>
      <c r="P3" t="s">
        <v>18</v>
      </c>
    </row>
    <row r="4" spans="1:16" x14ac:dyDescent="0.3">
      <c r="A4">
        <v>3</v>
      </c>
      <c r="B4" t="s">
        <v>20</v>
      </c>
      <c r="D4" t="s">
        <v>34</v>
      </c>
      <c r="E4" t="str" cm="1">
        <f t="array" ref="E4">_xlfn.SWITCH(D4,"ljq","连接器","jd","机电器件","wj","五金","zlq","整流桥")</f>
        <v>连接器</v>
      </c>
      <c r="F4" t="s">
        <v>26</v>
      </c>
      <c r="G4" t="str">
        <f t="shared" si="0"/>
        <v>深圳优信电子</v>
      </c>
      <c r="J4" s="2">
        <v>52342</v>
      </c>
      <c r="L4">
        <f>SUMIFS(入库序列!E:E,入库序列!B:B,A4)-SUMIFS(出库序列!E:E,出库序列!B:B,A4)</f>
        <v>4</v>
      </c>
      <c r="M4" t="s">
        <v>16</v>
      </c>
      <c r="N4" s="1">
        <v>0.06</v>
      </c>
      <c r="O4" s="1">
        <f t="shared" si="1"/>
        <v>0.24</v>
      </c>
      <c r="P4" t="s">
        <v>18</v>
      </c>
    </row>
    <row r="5" spans="1:16" x14ac:dyDescent="0.3">
      <c r="A5">
        <v>4</v>
      </c>
      <c r="B5" t="s">
        <v>21</v>
      </c>
      <c r="D5" t="s">
        <v>36</v>
      </c>
      <c r="E5" t="str" cm="1">
        <f t="array" ref="E5">_xlfn.SWITCH(D5,"ljq","连接器","jd","机电器件","wj","五金","zlq","整流桥")</f>
        <v>机电器件</v>
      </c>
      <c r="F5" t="s">
        <v>26</v>
      </c>
      <c r="G5" t="str">
        <f t="shared" si="0"/>
        <v>深圳优信电子</v>
      </c>
      <c r="J5" s="2">
        <v>61061</v>
      </c>
      <c r="L5">
        <f>SUMIFS(入库序列!E:E,入库序列!B:B,A5)-SUMIFS(出库序列!E:E,出库序列!B:B,A5)</f>
        <v>1</v>
      </c>
      <c r="M5" t="s">
        <v>16</v>
      </c>
      <c r="N5" s="1">
        <v>1.7</v>
      </c>
      <c r="O5" s="1">
        <f t="shared" si="1"/>
        <v>1.7</v>
      </c>
      <c r="P5" t="s">
        <v>17</v>
      </c>
    </row>
    <row r="6" spans="1:16" x14ac:dyDescent="0.3">
      <c r="A6">
        <v>5</v>
      </c>
      <c r="B6" t="s">
        <v>22</v>
      </c>
      <c r="D6" t="s">
        <v>36</v>
      </c>
      <c r="E6" t="str" cm="1">
        <f t="array" ref="E6">_xlfn.SWITCH(D6,"ljq","连接器","jd","机电器件","wj","五金","zlq","整流桥")</f>
        <v>机电器件</v>
      </c>
      <c r="F6" t="s">
        <v>26</v>
      </c>
      <c r="G6" t="str">
        <f t="shared" si="0"/>
        <v>深圳优信电子</v>
      </c>
      <c r="J6" s="2">
        <v>51812</v>
      </c>
      <c r="L6">
        <f>SUMIFS(入库序列!E:E,入库序列!B:B,A6)-SUMIFS(出库序列!E:E,出库序列!B:B,A6)</f>
        <v>2</v>
      </c>
      <c r="M6" t="s">
        <v>16</v>
      </c>
      <c r="N6" s="1">
        <v>1.7</v>
      </c>
      <c r="O6" s="1">
        <f t="shared" si="1"/>
        <v>3.4</v>
      </c>
      <c r="P6" t="s">
        <v>17</v>
      </c>
    </row>
    <row r="7" spans="1:16" x14ac:dyDescent="0.3">
      <c r="A7">
        <v>6</v>
      </c>
      <c r="B7" t="s">
        <v>23</v>
      </c>
      <c r="C7" s="3" t="s">
        <v>41</v>
      </c>
      <c r="D7" t="s">
        <v>35</v>
      </c>
      <c r="E7" t="str" cm="1">
        <f t="array" ref="E7">_xlfn.SWITCH(D7,"ljq","连接器","jd","机电器件","wj","五金","zlq","整流桥")</f>
        <v>五金</v>
      </c>
      <c r="F7" t="s">
        <v>27</v>
      </c>
      <c r="G7" t="str">
        <f t="shared" si="0"/>
        <v>深圳立创商城</v>
      </c>
      <c r="J7" s="2" t="s">
        <v>28</v>
      </c>
      <c r="L7">
        <f>SUMIFS(入库序列!E:E,入库序列!B:B,A7)-SUMIFS(出库序列!E:E,出库序列!B:B,A7)</f>
        <v>10</v>
      </c>
      <c r="M7" t="s">
        <v>16</v>
      </c>
      <c r="N7" s="1">
        <v>0.24</v>
      </c>
      <c r="O7" s="1">
        <f t="shared" si="1"/>
        <v>2.4</v>
      </c>
      <c r="P7" t="s">
        <v>30</v>
      </c>
    </row>
    <row r="8" spans="1:16" x14ac:dyDescent="0.3">
      <c r="A8">
        <v>7</v>
      </c>
      <c r="B8" t="s">
        <v>31</v>
      </c>
      <c r="C8" s="3" t="s">
        <v>42</v>
      </c>
      <c r="D8" t="s">
        <v>37</v>
      </c>
      <c r="E8" t="str" cm="1">
        <f t="array" ref="E8">_xlfn.SWITCH(D8,"ljq","连接器","jd","机电器件","wj","五金","zlq","整流桥")</f>
        <v>整流桥</v>
      </c>
      <c r="F8" t="s">
        <v>27</v>
      </c>
      <c r="G8" t="str">
        <f>IF(F8="lc","深圳立创商城","深圳优信电子")</f>
        <v>深圳立创商城</v>
      </c>
      <c r="J8" s="2" t="s">
        <v>38</v>
      </c>
      <c r="L8">
        <f>SUMIFS(入库序列!E:E,入库序列!B:B,A8)-SUMIFS(出库序列!E:E,出库序列!B:B,A8)</f>
        <v>1</v>
      </c>
      <c r="M8" t="s">
        <v>16</v>
      </c>
      <c r="N8" s="1">
        <v>0.44</v>
      </c>
      <c r="O8" s="1">
        <f t="shared" si="1"/>
        <v>0.44</v>
      </c>
      <c r="P8" t="s">
        <v>30</v>
      </c>
    </row>
    <row r="9" spans="1:16" x14ac:dyDescent="0.3">
      <c r="A9">
        <v>8</v>
      </c>
      <c r="B9" t="s">
        <v>39</v>
      </c>
      <c r="C9" s="3" t="s">
        <v>43</v>
      </c>
      <c r="E9" t="s">
        <v>44</v>
      </c>
      <c r="F9" t="s">
        <v>27</v>
      </c>
      <c r="G9" t="str">
        <f t="shared" ref="G9:G25" si="2">IF(F9="lc","深圳立创商城","深圳优信电子")</f>
        <v>深圳立创商城</v>
      </c>
      <c r="J9" s="2" t="s">
        <v>45</v>
      </c>
      <c r="L9">
        <f>SUMIFS(入库序列!E:E,入库序列!B:B,A9)-SUMIFS(出库序列!E:E,出库序列!B:B,A9)</f>
        <v>2</v>
      </c>
      <c r="M9" t="s">
        <v>16</v>
      </c>
      <c r="N9" s="1">
        <v>0.47</v>
      </c>
      <c r="O9" s="1">
        <f t="shared" si="1"/>
        <v>0.94</v>
      </c>
      <c r="P9" t="s">
        <v>29</v>
      </c>
    </row>
    <row r="10" spans="1:16" x14ac:dyDescent="0.3">
      <c r="A10">
        <v>9</v>
      </c>
      <c r="B10" t="s">
        <v>46</v>
      </c>
      <c r="C10" s="3" t="s">
        <v>47</v>
      </c>
      <c r="D10" t="s">
        <v>34</v>
      </c>
      <c r="E10" t="str" cm="1">
        <f t="array" ref="E10">_xlfn.SWITCH(D10,"ljq","连接器","jd","机电器件","wj","五金","zlq","整流桥")</f>
        <v>连接器</v>
      </c>
      <c r="F10" t="s">
        <v>27</v>
      </c>
      <c r="G10" t="str">
        <f t="shared" si="2"/>
        <v>深圳立创商城</v>
      </c>
      <c r="J10" s="2" t="s">
        <v>48</v>
      </c>
      <c r="L10">
        <f>SUMIFS(入库序列!E:E,入库序列!B:B,A10)-SUMIFS(出库序列!E:E,出库序列!B:B,A10)</f>
        <v>4</v>
      </c>
      <c r="M10" t="s">
        <v>16</v>
      </c>
      <c r="N10" s="1">
        <v>3.05</v>
      </c>
      <c r="O10" s="1">
        <f t="shared" si="1"/>
        <v>12.2</v>
      </c>
      <c r="P10" t="s">
        <v>29</v>
      </c>
    </row>
    <row r="11" spans="1:16" x14ac:dyDescent="0.3">
      <c r="A11">
        <v>10</v>
      </c>
      <c r="B11" t="s">
        <v>49</v>
      </c>
      <c r="C11" s="3" t="s">
        <v>50</v>
      </c>
      <c r="D11" t="s">
        <v>34</v>
      </c>
      <c r="E11" t="str" cm="1">
        <f t="array" ref="E11">_xlfn.SWITCH(D11,"ljq","连接器","jd","机电器件","wj","五金","zlq","整流桥")</f>
        <v>连接器</v>
      </c>
      <c r="F11" t="s">
        <v>27</v>
      </c>
      <c r="G11" t="str">
        <f t="shared" si="2"/>
        <v>深圳立创商城</v>
      </c>
      <c r="J11" s="2" t="s">
        <v>51</v>
      </c>
      <c r="L11">
        <f>SUMIFS(入库序列!E:E,入库序列!B:B,A11)-SUMIFS(出库序列!E:E,出库序列!B:B,A11)</f>
        <v>26</v>
      </c>
      <c r="M11" t="s">
        <v>16</v>
      </c>
      <c r="N11" s="1">
        <v>0.44</v>
      </c>
      <c r="O11" s="1">
        <f t="shared" si="1"/>
        <v>11.44</v>
      </c>
      <c r="P11" t="s">
        <v>29</v>
      </c>
    </row>
    <row r="12" spans="1:16" x14ac:dyDescent="0.3">
      <c r="A12">
        <v>11</v>
      </c>
      <c r="B12" t="s">
        <v>52</v>
      </c>
      <c r="C12" s="3" t="s">
        <v>50</v>
      </c>
      <c r="D12" t="s">
        <v>34</v>
      </c>
      <c r="E12" t="str" cm="1">
        <f t="array" ref="E12">_xlfn.SWITCH(D12,"ljq","连接器","jd","机电器件","wj","五金","zlq","整流桥")</f>
        <v>连接器</v>
      </c>
      <c r="F12" t="s">
        <v>27</v>
      </c>
      <c r="G12" t="str">
        <f t="shared" si="2"/>
        <v>深圳立创商城</v>
      </c>
      <c r="J12" s="2" t="s">
        <v>53</v>
      </c>
      <c r="L12">
        <f>SUMIFS(入库序列!E:E,入库序列!B:B,A12)-SUMIFS(出库序列!E:E,出库序列!B:B,A12)</f>
        <v>15</v>
      </c>
      <c r="M12" t="s">
        <v>16</v>
      </c>
      <c r="N12" s="1">
        <v>0.62</v>
      </c>
      <c r="O12" s="1">
        <f t="shared" si="1"/>
        <v>9.3000000000000007</v>
      </c>
      <c r="P12" t="s">
        <v>29</v>
      </c>
    </row>
    <row r="13" spans="1:16" x14ac:dyDescent="0.3">
      <c r="A13">
        <v>12</v>
      </c>
      <c r="B13" t="s">
        <v>54</v>
      </c>
      <c r="C13" s="3" t="s">
        <v>59</v>
      </c>
      <c r="E13" t="s">
        <v>55</v>
      </c>
      <c r="F13" t="s">
        <v>27</v>
      </c>
      <c r="G13" t="str">
        <f t="shared" si="2"/>
        <v>深圳立创商城</v>
      </c>
      <c r="J13" s="2" t="s">
        <v>56</v>
      </c>
      <c r="L13">
        <f>SUMIFS(入库序列!E:E,入库序列!B:B,A13)-SUMIFS(出库序列!E:E,出库序列!B:B,A13)</f>
        <v>40</v>
      </c>
      <c r="M13" t="s">
        <v>16</v>
      </c>
      <c r="N13" s="1">
        <v>5.3999999999999999E-2</v>
      </c>
      <c r="O13" s="1">
        <f t="shared" si="1"/>
        <v>2.16</v>
      </c>
      <c r="P13" t="s">
        <v>29</v>
      </c>
    </row>
    <row r="14" spans="1:16" x14ac:dyDescent="0.3">
      <c r="A14">
        <v>13</v>
      </c>
      <c r="B14" t="s">
        <v>57</v>
      </c>
      <c r="C14" s="3" t="s">
        <v>41</v>
      </c>
      <c r="D14" t="s">
        <v>35</v>
      </c>
      <c r="E14" t="str" cm="1">
        <f t="array" ref="E14">_xlfn.SWITCH(D14,"ljq","连接器","jd","机电器件","wj","五金","zlq","整流桥")</f>
        <v>五金</v>
      </c>
      <c r="F14" t="s">
        <v>27</v>
      </c>
      <c r="G14" t="str">
        <f t="shared" si="2"/>
        <v>深圳立创商城</v>
      </c>
      <c r="J14" s="2" t="s">
        <v>58</v>
      </c>
      <c r="L14">
        <f>SUMIFS(入库序列!E:E,入库序列!B:B,A14)-SUMIFS(出库序列!E:E,出库序列!B:B,A14)</f>
        <v>10</v>
      </c>
      <c r="M14" t="s">
        <v>16</v>
      </c>
      <c r="N14" s="1">
        <v>0.40500000000000003</v>
      </c>
      <c r="O14" s="1">
        <f t="shared" si="1"/>
        <v>4.0500000000000007</v>
      </c>
      <c r="P14" t="s">
        <v>29</v>
      </c>
    </row>
    <row r="15" spans="1:16" x14ac:dyDescent="0.3">
      <c r="A15">
        <v>14</v>
      </c>
      <c r="B15" t="s">
        <v>60</v>
      </c>
      <c r="C15" s="3" t="s">
        <v>41</v>
      </c>
      <c r="D15" t="s">
        <v>35</v>
      </c>
      <c r="E15" t="str" cm="1">
        <f t="array" ref="E15">_xlfn.SWITCH(D15,"ljq","连接器","jd","机电器件","wj","五金","zlq","整流桥")</f>
        <v>五金</v>
      </c>
      <c r="F15" t="s">
        <v>27</v>
      </c>
      <c r="G15" t="str">
        <f t="shared" si="2"/>
        <v>深圳立创商城</v>
      </c>
      <c r="J15" s="2" t="s">
        <v>61</v>
      </c>
      <c r="L15">
        <f>SUMIFS(入库序列!E:E,入库序列!B:B,A15)-SUMIFS(出库序列!E:E,出库序列!B:B,A15)</f>
        <v>6</v>
      </c>
      <c r="M15" t="s">
        <v>16</v>
      </c>
      <c r="N15" s="1">
        <v>0.28000000000000003</v>
      </c>
      <c r="O15" s="1">
        <f t="shared" si="1"/>
        <v>1.6800000000000002</v>
      </c>
      <c r="P15" t="s">
        <v>29</v>
      </c>
    </row>
    <row r="16" spans="1:16" x14ac:dyDescent="0.3">
      <c r="A16">
        <v>15</v>
      </c>
      <c r="B16" t="s">
        <v>62</v>
      </c>
      <c r="C16" s="3" t="s">
        <v>41</v>
      </c>
      <c r="D16" t="s">
        <v>35</v>
      </c>
      <c r="E16" t="str" cm="1">
        <f t="array" ref="E16">_xlfn.SWITCH(D16,"ljq","连接器","jd","机电器件","wj","五金","zlq","整流桥")</f>
        <v>五金</v>
      </c>
      <c r="F16" t="s">
        <v>27</v>
      </c>
      <c r="G16" t="str">
        <f t="shared" si="2"/>
        <v>深圳立创商城</v>
      </c>
      <c r="J16" s="2" t="s">
        <v>63</v>
      </c>
      <c r="L16">
        <f>SUMIFS(入库序列!E:E,入库序列!B:B,A16)-SUMIFS(出库序列!E:E,出库序列!B:B,A16)</f>
        <v>10</v>
      </c>
      <c r="M16" t="s">
        <v>16</v>
      </c>
      <c r="N16" s="1">
        <v>0.20399999999999999</v>
      </c>
      <c r="O16" s="1">
        <f t="shared" si="1"/>
        <v>2.04</v>
      </c>
      <c r="P16" t="s">
        <v>29</v>
      </c>
    </row>
    <row r="17" spans="1:16" x14ac:dyDescent="0.3">
      <c r="A17">
        <v>16</v>
      </c>
      <c r="B17" t="s">
        <v>64</v>
      </c>
      <c r="C17" s="3" t="s">
        <v>65</v>
      </c>
      <c r="D17" t="s">
        <v>36</v>
      </c>
      <c r="E17" t="str" cm="1">
        <f t="array" ref="E17">_xlfn.SWITCH(D17,"ljq","连接器","jd","机电器件","wj","五金","zlq","整流桥")</f>
        <v>机电器件</v>
      </c>
      <c r="F17" t="s">
        <v>27</v>
      </c>
      <c r="G17" t="str">
        <f t="shared" si="2"/>
        <v>深圳立创商城</v>
      </c>
      <c r="J17" s="2" t="s">
        <v>66</v>
      </c>
      <c r="L17">
        <f>SUMIFS(入库序列!E:E,入库序列!B:B,A17)-SUMIFS(出库序列!E:E,出库序列!B:B,A17)</f>
        <v>7</v>
      </c>
      <c r="M17" t="s">
        <v>16</v>
      </c>
      <c r="N17" s="1">
        <v>1.157</v>
      </c>
      <c r="O17" s="1">
        <f t="shared" si="1"/>
        <v>8.0990000000000002</v>
      </c>
      <c r="P17" t="s">
        <v>29</v>
      </c>
    </row>
    <row r="18" spans="1:16" x14ac:dyDescent="0.3">
      <c r="A18">
        <v>17</v>
      </c>
      <c r="B18" t="s">
        <v>68</v>
      </c>
      <c r="D18" t="s">
        <v>34</v>
      </c>
      <c r="E18" t="str" cm="1">
        <f t="array" ref="E18">_xlfn.SWITCH(D18,"ljq","连接器","jd","机电器件","wj","五金","zlq","整流桥")</f>
        <v>连接器</v>
      </c>
      <c r="F18" t="s">
        <v>27</v>
      </c>
      <c r="G18" t="str">
        <f t="shared" si="2"/>
        <v>深圳立创商城</v>
      </c>
      <c r="J18" s="2" t="s">
        <v>69</v>
      </c>
      <c r="L18">
        <f>SUMIFS(入库序列!E:E,入库序列!B:B,A18)-SUMIFS(出库序列!E:E,出库序列!B:B,A18)</f>
        <v>1</v>
      </c>
      <c r="M18" t="s">
        <v>70</v>
      </c>
      <c r="N18" s="1">
        <v>4.53</v>
      </c>
      <c r="O18" s="1">
        <f t="shared" si="1"/>
        <v>4.53</v>
      </c>
      <c r="P18" t="s">
        <v>71</v>
      </c>
    </row>
    <row r="19" spans="1:16" x14ac:dyDescent="0.3">
      <c r="A19">
        <v>18</v>
      </c>
      <c r="B19" t="s">
        <v>72</v>
      </c>
      <c r="C19" s="3" t="s">
        <v>73</v>
      </c>
      <c r="E19" t="s">
        <v>74</v>
      </c>
      <c r="F19" t="s">
        <v>27</v>
      </c>
      <c r="G19" t="str">
        <f t="shared" si="2"/>
        <v>深圳立创商城</v>
      </c>
      <c r="J19" s="2" t="s">
        <v>75</v>
      </c>
      <c r="L19">
        <f>SUMIFS(入库序列!E:E,入库序列!B:B,A19)-SUMIFS(出库序列!E:E,出库序列!B:B,A19)</f>
        <v>9</v>
      </c>
      <c r="M19" t="s">
        <v>16</v>
      </c>
      <c r="N19" s="1">
        <v>0.96579999999999999</v>
      </c>
      <c r="O19" s="1">
        <f t="shared" si="1"/>
        <v>8.6921999999999997</v>
      </c>
      <c r="P19" t="s">
        <v>71</v>
      </c>
    </row>
    <row r="20" spans="1:16" x14ac:dyDescent="0.3">
      <c r="A20">
        <v>19</v>
      </c>
      <c r="B20" t="s">
        <v>76</v>
      </c>
      <c r="C20" s="3" t="s">
        <v>77</v>
      </c>
      <c r="D20" t="s">
        <v>34</v>
      </c>
      <c r="E20" t="str" cm="1">
        <f t="array" ref="E20">_xlfn.SWITCH(D20,"ljq","连接器","jd","机电器件","wj","五金","zlq","整流桥")</f>
        <v>连接器</v>
      </c>
      <c r="F20" t="s">
        <v>27</v>
      </c>
      <c r="G20" t="str">
        <f t="shared" si="2"/>
        <v>深圳立创商城</v>
      </c>
      <c r="J20" s="2" t="s">
        <v>78</v>
      </c>
      <c r="L20">
        <f>SUMIFS(入库序列!E:E,入库序列!B:B,A20)-SUMIFS(出库序列!E:E,出库序列!B:B,A20)</f>
        <v>4</v>
      </c>
      <c r="M20" t="s">
        <v>16</v>
      </c>
      <c r="N20" s="1">
        <v>0.31</v>
      </c>
      <c r="O20" s="1">
        <f t="shared" si="1"/>
        <v>1.24</v>
      </c>
      <c r="P20" t="s">
        <v>67</v>
      </c>
    </row>
    <row r="21" spans="1:16" x14ac:dyDescent="0.3">
      <c r="A21">
        <v>20</v>
      </c>
      <c r="B21" t="s">
        <v>79</v>
      </c>
      <c r="C21" s="3" t="s">
        <v>80</v>
      </c>
      <c r="E21" t="s">
        <v>82</v>
      </c>
      <c r="F21" t="s">
        <v>27</v>
      </c>
      <c r="G21" t="str">
        <f t="shared" si="2"/>
        <v>深圳立创商城</v>
      </c>
      <c r="J21" s="2" t="s">
        <v>81</v>
      </c>
      <c r="L21">
        <f>SUMIFS(入库序列!E:E,入库序列!B:B,A21)-SUMIFS(出库序列!E:E,出库序列!B:B,A21)</f>
        <v>47</v>
      </c>
      <c r="M21" t="s">
        <v>16</v>
      </c>
      <c r="N21" s="1">
        <v>4.4999999999999997E-3</v>
      </c>
      <c r="O21" s="1">
        <f t="shared" si="1"/>
        <v>0.21149999999999999</v>
      </c>
      <c r="P21" t="s">
        <v>67</v>
      </c>
    </row>
    <row r="22" spans="1:16" x14ac:dyDescent="0.3">
      <c r="A22">
        <v>21</v>
      </c>
      <c r="B22" t="s">
        <v>83</v>
      </c>
      <c r="C22" s="3" t="s">
        <v>84</v>
      </c>
      <c r="E22" t="s">
        <v>85</v>
      </c>
      <c r="F22" t="s">
        <v>27</v>
      </c>
      <c r="G22" t="str">
        <f t="shared" si="2"/>
        <v>深圳立创商城</v>
      </c>
      <c r="J22" s="2" t="s">
        <v>86</v>
      </c>
      <c r="L22">
        <f>SUMIFS(入库序列!E:E,入库序列!B:B,A22)-SUMIFS(出库序列!E:E,出库序列!B:B,A22)</f>
        <v>12</v>
      </c>
      <c r="M22" t="s">
        <v>16</v>
      </c>
      <c r="N22" s="1">
        <v>0.75029999999999997</v>
      </c>
      <c r="O22" s="1">
        <f t="shared" si="1"/>
        <v>9.0035999999999987</v>
      </c>
      <c r="P22" t="s">
        <v>67</v>
      </c>
    </row>
    <row r="23" spans="1:16" x14ac:dyDescent="0.3">
      <c r="A23">
        <v>22</v>
      </c>
      <c r="B23" t="s">
        <v>87</v>
      </c>
      <c r="C23" s="3" t="s">
        <v>88</v>
      </c>
      <c r="E23" t="s">
        <v>74</v>
      </c>
      <c r="F23" t="s">
        <v>27</v>
      </c>
      <c r="G23" t="str">
        <f t="shared" si="2"/>
        <v>深圳立创商城</v>
      </c>
      <c r="J23" s="2" t="s">
        <v>89</v>
      </c>
      <c r="L23">
        <f>SUMIFS(入库序列!E:E,入库序列!B:B,A23)-SUMIFS(出库序列!E:E,出库序列!B:B,A23)</f>
        <v>20</v>
      </c>
      <c r="M23" t="s">
        <v>16</v>
      </c>
      <c r="N23" s="1">
        <v>0.224</v>
      </c>
      <c r="O23" s="1">
        <f t="shared" si="1"/>
        <v>4.4800000000000004</v>
      </c>
      <c r="P23" t="s">
        <v>67</v>
      </c>
    </row>
    <row r="24" spans="1:16" x14ac:dyDescent="0.3">
      <c r="A24">
        <v>23</v>
      </c>
      <c r="B24" t="s">
        <v>90</v>
      </c>
      <c r="C24" s="3" t="s">
        <v>65</v>
      </c>
      <c r="D24" t="s">
        <v>36</v>
      </c>
      <c r="E24" t="str" cm="1">
        <f t="array" ref="E24">_xlfn.SWITCH(D24,"ljq","连接器","jd","机电器件","wj","五金","zlq","整流桥")</f>
        <v>机电器件</v>
      </c>
      <c r="F24" t="s">
        <v>27</v>
      </c>
      <c r="G24" t="str">
        <f t="shared" si="2"/>
        <v>深圳立创商城</v>
      </c>
      <c r="J24" s="2" t="s">
        <v>91</v>
      </c>
      <c r="L24">
        <f>SUMIFS(入库序列!E:E,入库序列!B:B,A24)-SUMIFS(出库序列!E:E,出库序列!B:B,A24)</f>
        <v>76</v>
      </c>
      <c r="M24" t="s">
        <v>16</v>
      </c>
      <c r="N24" s="1">
        <v>7.0000000000000007E-2</v>
      </c>
      <c r="O24" s="1">
        <f t="shared" si="1"/>
        <v>5.32</v>
      </c>
      <c r="P24" t="s">
        <v>67</v>
      </c>
    </row>
    <row r="25" spans="1:16" x14ac:dyDescent="0.3">
      <c r="A25">
        <v>24</v>
      </c>
      <c r="B25" t="s">
        <v>92</v>
      </c>
      <c r="C25" s="3" t="s">
        <v>65</v>
      </c>
      <c r="D25" t="s">
        <v>36</v>
      </c>
      <c r="E25" t="str" cm="1">
        <f t="array" ref="E25">_xlfn.SWITCH(D25,"ljq","连接器","jd","机电器件","wj","五金","zlq","整流桥")</f>
        <v>机电器件</v>
      </c>
      <c r="F25" t="s">
        <v>27</v>
      </c>
      <c r="G25" t="str">
        <f t="shared" si="2"/>
        <v>深圳立创商城</v>
      </c>
      <c r="J25" s="2" t="s">
        <v>93</v>
      </c>
      <c r="L25">
        <f>SUMIFS(入库序列!E:E,入库序列!B:B,A25)-SUMIFS(出库序列!E:E,出库序列!B:B,A25)</f>
        <v>9</v>
      </c>
      <c r="M25" t="s">
        <v>16</v>
      </c>
      <c r="N25" s="1">
        <v>0.504</v>
      </c>
      <c r="O25" s="1">
        <f t="shared" si="1"/>
        <v>4.5359999999999996</v>
      </c>
      <c r="P25" t="s">
        <v>67</v>
      </c>
    </row>
    <row r="26" spans="1:16" x14ac:dyDescent="0.3">
      <c r="A26">
        <v>25</v>
      </c>
      <c r="B26" t="s">
        <v>94</v>
      </c>
      <c r="D26" t="s">
        <v>34</v>
      </c>
      <c r="E26" t="str" cm="1">
        <f t="array" ref="E26">_xlfn.SWITCH(D26,"ljq","连接器","jd","机电器件","wj","五金","zlq","整流桥")</f>
        <v>连接器</v>
      </c>
      <c r="G26" t="s">
        <v>95</v>
      </c>
      <c r="L26">
        <f>SUMIFS(入库序列!E:E,入库序列!B:B,A26)-SUMIFS(出库序列!E:E,出库序列!B:B,A26)</f>
        <v>8</v>
      </c>
      <c r="M26" t="s">
        <v>16</v>
      </c>
      <c r="N26" s="1">
        <v>0.1</v>
      </c>
      <c r="O26" s="1">
        <f t="shared" si="1"/>
        <v>0.8</v>
      </c>
      <c r="P26" t="s">
        <v>67</v>
      </c>
    </row>
    <row r="27" spans="1:16" x14ac:dyDescent="0.3">
      <c r="A27">
        <v>26</v>
      </c>
      <c r="B27" t="s">
        <v>96</v>
      </c>
      <c r="D27" t="s">
        <v>34</v>
      </c>
      <c r="E27" t="str" cm="1">
        <f t="array" ref="E27">_xlfn.SWITCH(D27,"ljq","连接器","jd","机电器件","wj","五金","zlq","整流桥")</f>
        <v>连接器</v>
      </c>
      <c r="G27" t="s">
        <v>95</v>
      </c>
      <c r="L27">
        <f>SUMIFS(入库序列!E:E,入库序列!B:B,A27)-SUMIFS(出库序列!E:E,出库序列!B:B,A27)</f>
        <v>8</v>
      </c>
      <c r="M27" t="s">
        <v>70</v>
      </c>
      <c r="N27" s="1">
        <v>0.3</v>
      </c>
      <c r="O27" s="1">
        <f t="shared" si="1"/>
        <v>2.4</v>
      </c>
      <c r="P27" t="s">
        <v>67</v>
      </c>
    </row>
    <row r="28" spans="1:16" x14ac:dyDescent="0.3">
      <c r="A28">
        <v>27</v>
      </c>
      <c r="B28" t="s">
        <v>97</v>
      </c>
      <c r="D28" t="s">
        <v>34</v>
      </c>
      <c r="E28" t="str" cm="1">
        <f t="array" ref="E28">_xlfn.SWITCH(D28,"ljq","连接器","jd","机电器件","wj","五金","zlq","整流桥")</f>
        <v>连接器</v>
      </c>
      <c r="G28" t="s">
        <v>95</v>
      </c>
      <c r="L28">
        <f>SUMIFS(入库序列!E:E,入库序列!B:B,A28)-SUMIFS(出库序列!E:E,出库序列!B:B,A28)</f>
        <v>9</v>
      </c>
      <c r="M28" t="s">
        <v>16</v>
      </c>
      <c r="N28" s="1">
        <v>0.43</v>
      </c>
      <c r="O28" s="1">
        <f t="shared" si="1"/>
        <v>3.87</v>
      </c>
      <c r="P28" t="s">
        <v>67</v>
      </c>
    </row>
    <row r="29" spans="1:16" x14ac:dyDescent="0.3">
      <c r="A29">
        <v>28</v>
      </c>
      <c r="B29" t="s">
        <v>98</v>
      </c>
      <c r="D29" t="s">
        <v>35</v>
      </c>
      <c r="E29" t="str" cm="1">
        <f t="array" ref="E29">_xlfn.SWITCH(D29,"ljq","连接器","jd","机电器件","wj","五金","zlq","整流桥")</f>
        <v>五金</v>
      </c>
      <c r="F29" t="s">
        <v>27</v>
      </c>
      <c r="G29" t="str">
        <f t="shared" ref="G29:G30" si="3">IF(F29="lc","深圳立创商城","深圳优信电子")</f>
        <v>深圳立创商城</v>
      </c>
      <c r="J29" s="2" t="s">
        <v>99</v>
      </c>
      <c r="L29">
        <f>SUMIFS(入库序列!E:E,入库序列!B:B,A29)-SUMIFS(出库序列!E:E,出库序列!B:B,A29)</f>
        <v>100</v>
      </c>
      <c r="M29" t="s">
        <v>16</v>
      </c>
      <c r="N29" s="1">
        <v>0.05</v>
      </c>
      <c r="O29" s="1">
        <f t="shared" si="1"/>
        <v>5</v>
      </c>
      <c r="P29" t="s">
        <v>100</v>
      </c>
    </row>
    <row r="30" spans="1:16" x14ac:dyDescent="0.3">
      <c r="A30">
        <v>29</v>
      </c>
      <c r="B30" t="s">
        <v>101</v>
      </c>
      <c r="D30" t="s">
        <v>35</v>
      </c>
      <c r="E30" t="str" cm="1">
        <f t="array" ref="E30">_xlfn.SWITCH(D30,"ljq","连接器","jd","机电器件","wj","五金","zlq","整流桥")</f>
        <v>五金</v>
      </c>
      <c r="F30" t="s">
        <v>27</v>
      </c>
      <c r="G30" t="str">
        <f t="shared" si="3"/>
        <v>深圳立创商城</v>
      </c>
      <c r="J30" s="2" t="s">
        <v>102</v>
      </c>
      <c r="L30">
        <f>SUMIFS(入库序列!E:E,入库序列!B:B,A30)-SUMIFS(出库序列!E:E,出库序列!B:B,A30)</f>
        <v>100</v>
      </c>
      <c r="M30" t="s">
        <v>16</v>
      </c>
      <c r="N30" s="1">
        <v>0.04</v>
      </c>
      <c r="O30" s="1">
        <f t="shared" si="1"/>
        <v>4</v>
      </c>
      <c r="P30" t="s">
        <v>110</v>
      </c>
    </row>
    <row r="31" spans="1:16" x14ac:dyDescent="0.3">
      <c r="A31">
        <v>30</v>
      </c>
      <c r="B31" t="s">
        <v>103</v>
      </c>
      <c r="D31" t="s">
        <v>35</v>
      </c>
      <c r="E31" t="str" cm="1">
        <f t="array" ref="E31">_xlfn.SWITCH(D31,"ljq","连接器","jd","机电器件","wj","五金","zlq","整流桥")</f>
        <v>五金</v>
      </c>
      <c r="G31" t="s">
        <v>104</v>
      </c>
      <c r="L31">
        <f>SUMIFS(入库序列!E:E,入库序列!B:B,A31)-SUMIFS(出库序列!E:E,出库序列!B:B,A31)</f>
        <v>20</v>
      </c>
      <c r="M31" t="s">
        <v>105</v>
      </c>
      <c r="N31" s="1">
        <v>0.6</v>
      </c>
      <c r="O31" s="1">
        <f t="shared" si="1"/>
        <v>12</v>
      </c>
      <c r="P31" t="s">
        <v>109</v>
      </c>
    </row>
    <row r="32" spans="1:16" x14ac:dyDescent="0.3">
      <c r="A32">
        <v>31</v>
      </c>
      <c r="B32" t="s">
        <v>106</v>
      </c>
      <c r="C32" s="3" t="s">
        <v>107</v>
      </c>
      <c r="D32" t="s">
        <v>34</v>
      </c>
      <c r="E32" t="str" cm="1">
        <f t="array" ref="E32">_xlfn.SWITCH(D32,"ljq","连接器","jd","机电器件","wj","五金","zlq","整流桥")</f>
        <v>连接器</v>
      </c>
      <c r="G32" t="s">
        <v>108</v>
      </c>
      <c r="L32">
        <f>SUMIFS(入库序列!E:E,入库序列!B:B,A32)-SUMIFS(出库序列!E:E,出库序列!B:B,A32)</f>
        <v>4</v>
      </c>
      <c r="M32" t="s">
        <v>70</v>
      </c>
      <c r="N32" s="1">
        <v>1</v>
      </c>
      <c r="O32" s="1">
        <f t="shared" si="1"/>
        <v>4</v>
      </c>
      <c r="P32" t="s">
        <v>109</v>
      </c>
    </row>
    <row r="33" spans="1:16" x14ac:dyDescent="0.3">
      <c r="A33">
        <v>32</v>
      </c>
      <c r="B33" t="s">
        <v>111</v>
      </c>
      <c r="D33" t="s">
        <v>112</v>
      </c>
      <c r="E33" t="str" cm="1">
        <f t="array" ref="E33">_xlfn.SWITCH(D33,"ljq","连接器","jd","机电器件","wj","五金","zlq","整流桥")</f>
        <v>连接器</v>
      </c>
      <c r="G33" t="s">
        <v>108</v>
      </c>
      <c r="L33">
        <f>SUMIFS(入库序列!E:E,入库序列!B:B,A33)-SUMIFS(出库序列!E:E,出库序列!B:B,A33)</f>
        <v>4</v>
      </c>
      <c r="M33" t="s">
        <v>16</v>
      </c>
      <c r="N33" s="1">
        <v>1</v>
      </c>
      <c r="O33" s="1">
        <f t="shared" si="1"/>
        <v>4</v>
      </c>
      <c r="P33" t="s">
        <v>110</v>
      </c>
    </row>
    <row r="34" spans="1:16" x14ac:dyDescent="0.3">
      <c r="E34" t="e" cm="1">
        <f t="array" ref="E34">_xlfn.SWITCH(D34,"ljq","连接器","jd","机电器件","wj","五金","zlq","整流桥")</f>
        <v>#N/A</v>
      </c>
      <c r="L34">
        <v>50</v>
      </c>
      <c r="M34" t="s">
        <v>16</v>
      </c>
      <c r="O34" s="1">
        <f t="shared" si="1"/>
        <v>0</v>
      </c>
      <c r="P34" t="s">
        <v>113</v>
      </c>
    </row>
    <row r="35" spans="1:16" x14ac:dyDescent="0.3">
      <c r="E35" t="e" cm="1">
        <f t="array" ref="E35">_xlfn.SWITCH(D35,"ljq","连接器","jd","机电器件","wj","五金","zlq","整流桥")</f>
        <v>#N/A</v>
      </c>
      <c r="M35" t="s">
        <v>16</v>
      </c>
      <c r="O35" s="1">
        <f t="shared" si="1"/>
        <v>0</v>
      </c>
    </row>
    <row r="36" spans="1:16" x14ac:dyDescent="0.3">
      <c r="E36" t="e" cm="1">
        <f t="array" ref="E36">_xlfn.SWITCH(D36,"ljq","连接器","jd","机电器件","wj","五金","zlq","整流桥")</f>
        <v>#N/A</v>
      </c>
      <c r="M36" t="s">
        <v>16</v>
      </c>
      <c r="O36" s="1">
        <f t="shared" si="1"/>
        <v>0</v>
      </c>
    </row>
    <row r="37" spans="1:16" x14ac:dyDescent="0.3">
      <c r="E37" t="e" cm="1">
        <f t="array" ref="E37">_xlfn.SWITCH(D37,"ljq","连接器","jd","机电器件","wj","五金","zlq","整流桥")</f>
        <v>#N/A</v>
      </c>
      <c r="M37" t="s">
        <v>16</v>
      </c>
      <c r="O37" s="1">
        <f t="shared" si="1"/>
        <v>0</v>
      </c>
    </row>
    <row r="38" spans="1:16" x14ac:dyDescent="0.3">
      <c r="E38" t="e" cm="1">
        <f t="array" ref="E38">_xlfn.SWITCH(D38,"ljq","连接器","jd","机电器件","wj","五金","zlq","整流桥")</f>
        <v>#N/A</v>
      </c>
      <c r="M38" t="s">
        <v>16</v>
      </c>
      <c r="O38" s="1">
        <f t="shared" si="1"/>
        <v>0</v>
      </c>
    </row>
    <row r="39" spans="1:16" x14ac:dyDescent="0.3">
      <c r="M39" t="s">
        <v>16</v>
      </c>
      <c r="O39" s="1">
        <f t="shared" si="1"/>
        <v>0</v>
      </c>
    </row>
    <row r="40" spans="1:16" x14ac:dyDescent="0.3">
      <c r="M40" t="s">
        <v>16</v>
      </c>
      <c r="O40" s="1">
        <f t="shared" si="1"/>
        <v>0</v>
      </c>
    </row>
    <row r="41" spans="1:16" x14ac:dyDescent="0.3">
      <c r="M41" t="s">
        <v>16</v>
      </c>
      <c r="O41" s="1">
        <f t="shared" si="1"/>
        <v>0</v>
      </c>
    </row>
    <row r="42" spans="1:16" x14ac:dyDescent="0.3">
      <c r="M42" t="s">
        <v>16</v>
      </c>
      <c r="O42" s="1">
        <f t="shared" si="1"/>
        <v>0</v>
      </c>
    </row>
    <row r="43" spans="1:16" x14ac:dyDescent="0.3">
      <c r="M43" t="s">
        <v>16</v>
      </c>
      <c r="O43" s="1">
        <f t="shared" si="1"/>
        <v>0</v>
      </c>
    </row>
    <row r="44" spans="1:16" x14ac:dyDescent="0.3">
      <c r="M44" t="s">
        <v>16</v>
      </c>
      <c r="O44" s="1">
        <f t="shared" si="1"/>
        <v>0</v>
      </c>
    </row>
    <row r="45" spans="1:16" x14ac:dyDescent="0.3">
      <c r="M45" t="s">
        <v>16</v>
      </c>
      <c r="O45" s="1">
        <f t="shared" si="1"/>
        <v>0</v>
      </c>
    </row>
    <row r="46" spans="1:16" x14ac:dyDescent="0.3">
      <c r="M46" t="s">
        <v>16</v>
      </c>
      <c r="O46" s="1">
        <f t="shared" si="1"/>
        <v>0</v>
      </c>
    </row>
    <row r="47" spans="1:16" x14ac:dyDescent="0.3">
      <c r="M47" t="s">
        <v>16</v>
      </c>
      <c r="O47" s="1">
        <f t="shared" si="1"/>
        <v>0</v>
      </c>
    </row>
    <row r="48" spans="1:16" x14ac:dyDescent="0.3">
      <c r="M48" t="s">
        <v>16</v>
      </c>
      <c r="O48" s="1">
        <f t="shared" si="1"/>
        <v>0</v>
      </c>
    </row>
    <row r="49" spans="13:15" x14ac:dyDescent="0.3">
      <c r="M49" t="s">
        <v>16</v>
      </c>
      <c r="O49" s="1">
        <f t="shared" si="1"/>
        <v>0</v>
      </c>
    </row>
    <row r="50" spans="13:15" x14ac:dyDescent="0.3">
      <c r="M50" t="s">
        <v>16</v>
      </c>
      <c r="O50" s="1">
        <f t="shared" si="1"/>
        <v>0</v>
      </c>
    </row>
    <row r="51" spans="13:15" x14ac:dyDescent="0.3">
      <c r="M51" t="s">
        <v>16</v>
      </c>
      <c r="O51" s="1">
        <f t="shared" si="1"/>
        <v>0</v>
      </c>
    </row>
    <row r="52" spans="13:15" x14ac:dyDescent="0.3">
      <c r="M52" t="s">
        <v>16</v>
      </c>
      <c r="O52" s="1">
        <f t="shared" si="1"/>
        <v>0</v>
      </c>
    </row>
    <row r="53" spans="13:15" x14ac:dyDescent="0.3">
      <c r="M53" t="s">
        <v>16</v>
      </c>
      <c r="O53" s="1">
        <f t="shared" si="1"/>
        <v>0</v>
      </c>
    </row>
    <row r="54" spans="13:15" x14ac:dyDescent="0.3">
      <c r="M54" t="s">
        <v>16</v>
      </c>
      <c r="O54" s="1">
        <f t="shared" si="1"/>
        <v>0</v>
      </c>
    </row>
    <row r="55" spans="13:15" x14ac:dyDescent="0.3">
      <c r="M55" t="s">
        <v>16</v>
      </c>
      <c r="O55" s="1">
        <f t="shared" si="1"/>
        <v>0</v>
      </c>
    </row>
    <row r="56" spans="13:15" x14ac:dyDescent="0.3">
      <c r="M56" t="s">
        <v>16</v>
      </c>
      <c r="O56" s="1">
        <f t="shared" si="1"/>
        <v>0</v>
      </c>
    </row>
    <row r="57" spans="13:15" x14ac:dyDescent="0.3">
      <c r="M57" t="s">
        <v>16</v>
      </c>
      <c r="O57" s="1">
        <f t="shared" si="1"/>
        <v>0</v>
      </c>
    </row>
    <row r="58" spans="13:15" x14ac:dyDescent="0.3">
      <c r="M58" t="s">
        <v>16</v>
      </c>
      <c r="O58" s="1">
        <f t="shared" si="1"/>
        <v>0</v>
      </c>
    </row>
    <row r="59" spans="13:15" x14ac:dyDescent="0.3">
      <c r="M59" t="s">
        <v>16</v>
      </c>
      <c r="O59" s="1">
        <f t="shared" si="1"/>
        <v>0</v>
      </c>
    </row>
    <row r="60" spans="13:15" x14ac:dyDescent="0.3">
      <c r="M60" t="s">
        <v>16</v>
      </c>
      <c r="O60" s="1">
        <f t="shared" si="1"/>
        <v>0</v>
      </c>
    </row>
    <row r="61" spans="13:15" x14ac:dyDescent="0.3">
      <c r="M61" t="s">
        <v>16</v>
      </c>
      <c r="O61" s="1">
        <f t="shared" si="1"/>
        <v>0</v>
      </c>
    </row>
    <row r="62" spans="13:15" x14ac:dyDescent="0.3">
      <c r="M62" t="s">
        <v>16</v>
      </c>
      <c r="O62" s="1">
        <f t="shared" si="1"/>
        <v>0</v>
      </c>
    </row>
    <row r="63" spans="13:15" x14ac:dyDescent="0.3">
      <c r="M63" t="s">
        <v>16</v>
      </c>
      <c r="O63" s="1">
        <f t="shared" si="1"/>
        <v>0</v>
      </c>
    </row>
    <row r="64" spans="13:15" x14ac:dyDescent="0.3">
      <c r="M64" t="s">
        <v>16</v>
      </c>
      <c r="O64" s="1">
        <f t="shared" si="1"/>
        <v>0</v>
      </c>
    </row>
    <row r="65" spans="13:15" x14ac:dyDescent="0.3">
      <c r="M65" t="s">
        <v>16</v>
      </c>
      <c r="O65" s="1">
        <f t="shared" si="1"/>
        <v>0</v>
      </c>
    </row>
    <row r="66" spans="13:15" x14ac:dyDescent="0.3">
      <c r="M66" t="s">
        <v>16</v>
      </c>
      <c r="O66" s="1">
        <f t="shared" si="1"/>
        <v>0</v>
      </c>
    </row>
    <row r="67" spans="13:15" x14ac:dyDescent="0.3">
      <c r="M67" t="s">
        <v>16</v>
      </c>
      <c r="O67" s="1">
        <f t="shared" ref="O67:O117" si="4">N67*L67</f>
        <v>0</v>
      </c>
    </row>
    <row r="68" spans="13:15" x14ac:dyDescent="0.3">
      <c r="M68" t="s">
        <v>16</v>
      </c>
      <c r="O68" s="1">
        <f t="shared" si="4"/>
        <v>0</v>
      </c>
    </row>
    <row r="69" spans="13:15" x14ac:dyDescent="0.3">
      <c r="M69" t="s">
        <v>16</v>
      </c>
      <c r="O69" s="1">
        <f t="shared" si="4"/>
        <v>0</v>
      </c>
    </row>
    <row r="70" spans="13:15" x14ac:dyDescent="0.3">
      <c r="M70" t="s">
        <v>16</v>
      </c>
      <c r="O70" s="1">
        <f t="shared" si="4"/>
        <v>0</v>
      </c>
    </row>
    <row r="71" spans="13:15" x14ac:dyDescent="0.3">
      <c r="M71" t="s">
        <v>16</v>
      </c>
      <c r="O71" s="1">
        <f t="shared" si="4"/>
        <v>0</v>
      </c>
    </row>
    <row r="72" spans="13:15" x14ac:dyDescent="0.3">
      <c r="M72" t="s">
        <v>16</v>
      </c>
      <c r="O72" s="1">
        <f t="shared" si="4"/>
        <v>0</v>
      </c>
    </row>
    <row r="73" spans="13:15" x14ac:dyDescent="0.3">
      <c r="M73" t="s">
        <v>16</v>
      </c>
      <c r="O73" s="1">
        <f t="shared" si="4"/>
        <v>0</v>
      </c>
    </row>
    <row r="74" spans="13:15" x14ac:dyDescent="0.3">
      <c r="M74" t="s">
        <v>16</v>
      </c>
      <c r="O74" s="1">
        <f t="shared" si="4"/>
        <v>0</v>
      </c>
    </row>
    <row r="75" spans="13:15" x14ac:dyDescent="0.3">
      <c r="M75" t="s">
        <v>16</v>
      </c>
      <c r="O75" s="1">
        <f t="shared" si="4"/>
        <v>0</v>
      </c>
    </row>
    <row r="76" spans="13:15" x14ac:dyDescent="0.3">
      <c r="M76" t="s">
        <v>16</v>
      </c>
      <c r="O76" s="1">
        <f t="shared" si="4"/>
        <v>0</v>
      </c>
    </row>
    <row r="77" spans="13:15" x14ac:dyDescent="0.3">
      <c r="M77" t="s">
        <v>16</v>
      </c>
      <c r="O77" s="1">
        <f t="shared" si="4"/>
        <v>0</v>
      </c>
    </row>
    <row r="78" spans="13:15" x14ac:dyDescent="0.3">
      <c r="M78" t="s">
        <v>16</v>
      </c>
      <c r="O78" s="1">
        <f t="shared" si="4"/>
        <v>0</v>
      </c>
    </row>
    <row r="79" spans="13:15" x14ac:dyDescent="0.3">
      <c r="M79" t="s">
        <v>16</v>
      </c>
      <c r="O79" s="1">
        <f t="shared" si="4"/>
        <v>0</v>
      </c>
    </row>
    <row r="80" spans="13:15" x14ac:dyDescent="0.3">
      <c r="M80" t="s">
        <v>16</v>
      </c>
      <c r="O80" s="1">
        <f t="shared" si="4"/>
        <v>0</v>
      </c>
    </row>
    <row r="81" spans="13:15" x14ac:dyDescent="0.3">
      <c r="M81" t="s">
        <v>16</v>
      </c>
      <c r="O81" s="1">
        <f t="shared" si="4"/>
        <v>0</v>
      </c>
    </row>
    <row r="82" spans="13:15" x14ac:dyDescent="0.3">
      <c r="M82" t="s">
        <v>16</v>
      </c>
      <c r="O82" s="1">
        <f t="shared" si="4"/>
        <v>0</v>
      </c>
    </row>
    <row r="83" spans="13:15" x14ac:dyDescent="0.3">
      <c r="M83" t="s">
        <v>16</v>
      </c>
      <c r="O83" s="1">
        <f t="shared" si="4"/>
        <v>0</v>
      </c>
    </row>
    <row r="84" spans="13:15" x14ac:dyDescent="0.3">
      <c r="M84" t="s">
        <v>16</v>
      </c>
      <c r="O84" s="1">
        <f t="shared" si="4"/>
        <v>0</v>
      </c>
    </row>
    <row r="85" spans="13:15" x14ac:dyDescent="0.3">
      <c r="M85" t="s">
        <v>16</v>
      </c>
      <c r="O85" s="1">
        <f t="shared" si="4"/>
        <v>0</v>
      </c>
    </row>
    <row r="86" spans="13:15" x14ac:dyDescent="0.3">
      <c r="M86" t="s">
        <v>16</v>
      </c>
      <c r="O86" s="1">
        <f t="shared" si="4"/>
        <v>0</v>
      </c>
    </row>
    <row r="87" spans="13:15" x14ac:dyDescent="0.3">
      <c r="M87" t="s">
        <v>16</v>
      </c>
      <c r="O87" s="1">
        <f t="shared" si="4"/>
        <v>0</v>
      </c>
    </row>
    <row r="88" spans="13:15" x14ac:dyDescent="0.3">
      <c r="M88" t="s">
        <v>16</v>
      </c>
      <c r="O88" s="1">
        <f t="shared" si="4"/>
        <v>0</v>
      </c>
    </row>
    <row r="89" spans="13:15" x14ac:dyDescent="0.3">
      <c r="M89" t="s">
        <v>16</v>
      </c>
      <c r="O89" s="1">
        <f t="shared" si="4"/>
        <v>0</v>
      </c>
    </row>
    <row r="90" spans="13:15" x14ac:dyDescent="0.3">
      <c r="O90" s="1">
        <f t="shared" si="4"/>
        <v>0</v>
      </c>
    </row>
    <row r="91" spans="13:15" x14ac:dyDescent="0.3">
      <c r="O91" s="1">
        <f t="shared" si="4"/>
        <v>0</v>
      </c>
    </row>
    <row r="92" spans="13:15" x14ac:dyDescent="0.3">
      <c r="O92" s="1">
        <f t="shared" si="4"/>
        <v>0</v>
      </c>
    </row>
    <row r="93" spans="13:15" x14ac:dyDescent="0.3">
      <c r="O93" s="1">
        <f t="shared" si="4"/>
        <v>0</v>
      </c>
    </row>
    <row r="94" spans="13:15" x14ac:dyDescent="0.3">
      <c r="O94" s="1">
        <f t="shared" si="4"/>
        <v>0</v>
      </c>
    </row>
    <row r="95" spans="13:15" x14ac:dyDescent="0.3">
      <c r="O95" s="1">
        <f t="shared" si="4"/>
        <v>0</v>
      </c>
    </row>
    <row r="96" spans="13:15" x14ac:dyDescent="0.3">
      <c r="O96" s="1">
        <f t="shared" si="4"/>
        <v>0</v>
      </c>
    </row>
    <row r="97" spans="15:15" x14ac:dyDescent="0.3">
      <c r="O97" s="1">
        <f t="shared" si="4"/>
        <v>0</v>
      </c>
    </row>
    <row r="98" spans="15:15" x14ac:dyDescent="0.3">
      <c r="O98" s="1">
        <f t="shared" si="4"/>
        <v>0</v>
      </c>
    </row>
    <row r="99" spans="15:15" x14ac:dyDescent="0.3">
      <c r="O99" s="1">
        <f t="shared" si="4"/>
        <v>0</v>
      </c>
    </row>
    <row r="100" spans="15:15" x14ac:dyDescent="0.3">
      <c r="O100" s="1">
        <f t="shared" si="4"/>
        <v>0</v>
      </c>
    </row>
    <row r="101" spans="15:15" x14ac:dyDescent="0.3">
      <c r="O101" s="1">
        <f t="shared" si="4"/>
        <v>0</v>
      </c>
    </row>
    <row r="102" spans="15:15" x14ac:dyDescent="0.3">
      <c r="O102" s="1">
        <f t="shared" si="4"/>
        <v>0</v>
      </c>
    </row>
    <row r="103" spans="15:15" x14ac:dyDescent="0.3">
      <c r="O103" s="1">
        <f t="shared" si="4"/>
        <v>0</v>
      </c>
    </row>
    <row r="104" spans="15:15" x14ac:dyDescent="0.3">
      <c r="O104" s="1">
        <f t="shared" si="4"/>
        <v>0</v>
      </c>
    </row>
    <row r="105" spans="15:15" x14ac:dyDescent="0.3">
      <c r="O105" s="1">
        <f t="shared" si="4"/>
        <v>0</v>
      </c>
    </row>
    <row r="106" spans="15:15" x14ac:dyDescent="0.3">
      <c r="O106" s="1">
        <f t="shared" si="4"/>
        <v>0</v>
      </c>
    </row>
    <row r="107" spans="15:15" x14ac:dyDescent="0.3">
      <c r="O107" s="1">
        <f t="shared" si="4"/>
        <v>0</v>
      </c>
    </row>
    <row r="108" spans="15:15" x14ac:dyDescent="0.3">
      <c r="O108" s="1">
        <f t="shared" si="4"/>
        <v>0</v>
      </c>
    </row>
    <row r="109" spans="15:15" x14ac:dyDescent="0.3">
      <c r="O109" s="1">
        <f t="shared" si="4"/>
        <v>0</v>
      </c>
    </row>
    <row r="110" spans="15:15" x14ac:dyDescent="0.3">
      <c r="O110" s="1">
        <f t="shared" si="4"/>
        <v>0</v>
      </c>
    </row>
    <row r="111" spans="15:15" x14ac:dyDescent="0.3">
      <c r="O111" s="1">
        <f t="shared" si="4"/>
        <v>0</v>
      </c>
    </row>
    <row r="112" spans="15:15" x14ac:dyDescent="0.3">
      <c r="O112" s="1">
        <f t="shared" si="4"/>
        <v>0</v>
      </c>
    </row>
    <row r="113" spans="15:15" x14ac:dyDescent="0.3">
      <c r="O113" s="1">
        <f t="shared" si="4"/>
        <v>0</v>
      </c>
    </row>
    <row r="114" spans="15:15" x14ac:dyDescent="0.3">
      <c r="O114" s="1">
        <f t="shared" si="4"/>
        <v>0</v>
      </c>
    </row>
    <row r="115" spans="15:15" x14ac:dyDescent="0.3">
      <c r="O115" s="1">
        <f t="shared" si="4"/>
        <v>0</v>
      </c>
    </row>
    <row r="116" spans="15:15" x14ac:dyDescent="0.3">
      <c r="O116" s="1">
        <f t="shared" si="4"/>
        <v>0</v>
      </c>
    </row>
    <row r="117" spans="15:15" x14ac:dyDescent="0.3">
      <c r="O117" s="1">
        <f t="shared" si="4"/>
        <v>0</v>
      </c>
    </row>
  </sheetData>
  <phoneticPr fontId="1" type="noConversion"/>
  <conditionalFormatting sqref="L2:L34">
    <cfRule type="cellIs" dxfId="3" priority="1" operator="lessThan">
      <formula>2</formula>
    </cfRule>
    <cfRule type="cellIs" dxfId="2" priority="2" operator="greaterThan">
      <formula>50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2B47-BA1F-4A81-91E6-8601C844F213}">
  <sheetPr codeName="Sheet3"/>
  <dimension ref="A1:I117"/>
  <sheetViews>
    <sheetView topLeftCell="A4" zoomScale="160" zoomScaleNormal="160" workbookViewId="0">
      <selection activeCell="C29" sqref="C29"/>
    </sheetView>
  </sheetViews>
  <sheetFormatPr defaultRowHeight="14" x14ac:dyDescent="0.3"/>
  <cols>
    <col min="1" max="1" width="14.33203125" customWidth="1"/>
    <col min="2" max="2" width="9.08203125" customWidth="1"/>
    <col min="3" max="3" width="20.58203125" customWidth="1"/>
    <col min="4" max="4" width="16" style="3" customWidth="1"/>
    <col min="5" max="5" width="10.5" customWidth="1"/>
    <col min="6" max="6" width="9.5" style="1" customWidth="1"/>
    <col min="9" max="9" width="14.58203125" bestFit="1" customWidth="1"/>
  </cols>
  <sheetData>
    <row r="1" spans="1:9" x14ac:dyDescent="0.3">
      <c r="A1" t="s">
        <v>9</v>
      </c>
      <c r="B1" t="s">
        <v>114</v>
      </c>
      <c r="C1" t="s">
        <v>1</v>
      </c>
      <c r="D1" s="3" t="s">
        <v>40</v>
      </c>
      <c r="E1" t="s">
        <v>10</v>
      </c>
      <c r="F1" s="1" t="s">
        <v>7</v>
      </c>
      <c r="G1" t="s">
        <v>8</v>
      </c>
      <c r="H1" t="s">
        <v>13</v>
      </c>
      <c r="I1" t="s">
        <v>11</v>
      </c>
    </row>
    <row r="2" spans="1:9" x14ac:dyDescent="0.3">
      <c r="A2">
        <v>1</v>
      </c>
      <c r="B2">
        <v>1</v>
      </c>
      <c r="C2" t="s">
        <v>14</v>
      </c>
      <c r="E2">
        <v>5</v>
      </c>
      <c r="F2" s="1">
        <v>1.9</v>
      </c>
      <c r="G2" s="1">
        <f t="shared" ref="G2:G33" si="0">F2*E2</f>
        <v>9.5</v>
      </c>
      <c r="H2" t="s">
        <v>18</v>
      </c>
      <c r="I2" s="4">
        <v>44000</v>
      </c>
    </row>
    <row r="3" spans="1:9" x14ac:dyDescent="0.3">
      <c r="A3">
        <v>2</v>
      </c>
      <c r="B3">
        <v>2</v>
      </c>
      <c r="C3" t="s">
        <v>19</v>
      </c>
      <c r="E3">
        <v>5</v>
      </c>
      <c r="F3" s="1">
        <v>1.9</v>
      </c>
      <c r="G3" s="1">
        <f t="shared" si="0"/>
        <v>9.5</v>
      </c>
      <c r="H3" t="s">
        <v>18</v>
      </c>
      <c r="I3" s="4">
        <v>44000</v>
      </c>
    </row>
    <row r="4" spans="1:9" x14ac:dyDescent="0.3">
      <c r="A4">
        <v>3</v>
      </c>
      <c r="B4">
        <v>3</v>
      </c>
      <c r="C4" t="s">
        <v>20</v>
      </c>
      <c r="E4">
        <v>4</v>
      </c>
      <c r="F4" s="1">
        <v>0.06</v>
      </c>
      <c r="G4" s="1">
        <f t="shared" si="0"/>
        <v>0.24</v>
      </c>
      <c r="H4" t="s">
        <v>18</v>
      </c>
      <c r="I4" s="4">
        <v>44000</v>
      </c>
    </row>
    <row r="5" spans="1:9" x14ac:dyDescent="0.3">
      <c r="A5">
        <v>4</v>
      </c>
      <c r="B5">
        <v>4</v>
      </c>
      <c r="C5" t="s">
        <v>21</v>
      </c>
      <c r="E5">
        <v>2</v>
      </c>
      <c r="F5" s="1">
        <v>1.7</v>
      </c>
      <c r="G5" s="1">
        <f t="shared" si="0"/>
        <v>3.4</v>
      </c>
      <c r="H5" t="s">
        <v>17</v>
      </c>
      <c r="I5" s="4">
        <v>44000</v>
      </c>
    </row>
    <row r="6" spans="1:9" x14ac:dyDescent="0.3">
      <c r="A6">
        <v>5</v>
      </c>
      <c r="B6">
        <v>5</v>
      </c>
      <c r="C6" t="s">
        <v>22</v>
      </c>
      <c r="E6">
        <v>2</v>
      </c>
      <c r="F6" s="1">
        <v>1.7</v>
      </c>
      <c r="G6" s="1">
        <f t="shared" si="0"/>
        <v>3.4</v>
      </c>
      <c r="H6" t="s">
        <v>17</v>
      </c>
      <c r="I6" s="4">
        <v>44000</v>
      </c>
    </row>
    <row r="7" spans="1:9" x14ac:dyDescent="0.3">
      <c r="A7">
        <v>6</v>
      </c>
      <c r="B7">
        <v>6</v>
      </c>
      <c r="C7" t="s">
        <v>23</v>
      </c>
      <c r="D7" s="3" t="s">
        <v>41</v>
      </c>
      <c r="E7">
        <v>10</v>
      </c>
      <c r="F7" s="1">
        <v>0.24</v>
      </c>
      <c r="G7" s="1">
        <f t="shared" si="0"/>
        <v>2.4</v>
      </c>
      <c r="H7" t="s">
        <v>30</v>
      </c>
      <c r="I7" s="4">
        <v>44000</v>
      </c>
    </row>
    <row r="8" spans="1:9" x14ac:dyDescent="0.3">
      <c r="A8">
        <v>7</v>
      </c>
      <c r="B8">
        <v>7</v>
      </c>
      <c r="C8" t="s">
        <v>31</v>
      </c>
      <c r="D8" s="3" t="s">
        <v>42</v>
      </c>
      <c r="E8">
        <v>1</v>
      </c>
      <c r="F8" s="1">
        <v>0.44</v>
      </c>
      <c r="G8" s="1">
        <f t="shared" si="0"/>
        <v>0.44</v>
      </c>
      <c r="H8" t="s">
        <v>30</v>
      </c>
      <c r="I8" s="4">
        <v>44000</v>
      </c>
    </row>
    <row r="9" spans="1:9" x14ac:dyDescent="0.3">
      <c r="A9">
        <v>8</v>
      </c>
      <c r="B9">
        <v>8</v>
      </c>
      <c r="C9" t="s">
        <v>39</v>
      </c>
      <c r="D9" s="3" t="s">
        <v>43</v>
      </c>
      <c r="E9">
        <v>2</v>
      </c>
      <c r="F9" s="1">
        <v>0.47</v>
      </c>
      <c r="G9" s="1">
        <f t="shared" si="0"/>
        <v>0.94</v>
      </c>
      <c r="H9" t="s">
        <v>29</v>
      </c>
      <c r="I9" s="4">
        <v>44000</v>
      </c>
    </row>
    <row r="10" spans="1:9" x14ac:dyDescent="0.3">
      <c r="A10">
        <v>9</v>
      </c>
      <c r="B10">
        <v>9</v>
      </c>
      <c r="C10" t="s">
        <v>46</v>
      </c>
      <c r="D10" s="3" t="s">
        <v>47</v>
      </c>
      <c r="E10">
        <v>4</v>
      </c>
      <c r="F10" s="1">
        <v>3.05</v>
      </c>
      <c r="G10" s="1">
        <f t="shared" si="0"/>
        <v>12.2</v>
      </c>
      <c r="H10" t="s">
        <v>29</v>
      </c>
      <c r="I10" s="4">
        <v>44000</v>
      </c>
    </row>
    <row r="11" spans="1:9" x14ac:dyDescent="0.3">
      <c r="A11">
        <v>10</v>
      </c>
      <c r="B11">
        <v>10</v>
      </c>
      <c r="C11" t="s">
        <v>49</v>
      </c>
      <c r="D11" s="3" t="s">
        <v>50</v>
      </c>
      <c r="E11">
        <f>11+20</f>
        <v>31</v>
      </c>
      <c r="F11" s="1">
        <v>0.44</v>
      </c>
      <c r="G11" s="1">
        <f t="shared" si="0"/>
        <v>13.64</v>
      </c>
      <c r="H11" t="s">
        <v>29</v>
      </c>
      <c r="I11" s="4">
        <v>44000</v>
      </c>
    </row>
    <row r="12" spans="1:9" x14ac:dyDescent="0.3">
      <c r="A12">
        <v>11</v>
      </c>
      <c r="B12">
        <v>11</v>
      </c>
      <c r="C12" t="s">
        <v>52</v>
      </c>
      <c r="D12" s="3" t="s">
        <v>50</v>
      </c>
      <c r="E12">
        <v>15</v>
      </c>
      <c r="F12" s="1">
        <v>0.62</v>
      </c>
      <c r="G12" s="1">
        <f t="shared" si="0"/>
        <v>9.3000000000000007</v>
      </c>
      <c r="H12" t="s">
        <v>29</v>
      </c>
      <c r="I12" s="4">
        <v>44000</v>
      </c>
    </row>
    <row r="13" spans="1:9" x14ac:dyDescent="0.3">
      <c r="A13">
        <v>12</v>
      </c>
      <c r="B13">
        <v>12</v>
      </c>
      <c r="C13" t="s">
        <v>54</v>
      </c>
      <c r="D13" s="3" t="s">
        <v>59</v>
      </c>
      <c r="E13">
        <v>40</v>
      </c>
      <c r="F13" s="1">
        <v>5.3999999999999999E-2</v>
      </c>
      <c r="G13" s="1">
        <f t="shared" si="0"/>
        <v>2.16</v>
      </c>
      <c r="H13" t="s">
        <v>29</v>
      </c>
      <c r="I13" s="4">
        <v>44000</v>
      </c>
    </row>
    <row r="14" spans="1:9" x14ac:dyDescent="0.3">
      <c r="A14">
        <v>13</v>
      </c>
      <c r="B14">
        <v>13</v>
      </c>
      <c r="C14" t="s">
        <v>57</v>
      </c>
      <c r="D14" s="3" t="s">
        <v>41</v>
      </c>
      <c r="E14">
        <v>10</v>
      </c>
      <c r="F14" s="1">
        <v>0.40500000000000003</v>
      </c>
      <c r="G14" s="1">
        <f t="shared" si="0"/>
        <v>4.0500000000000007</v>
      </c>
      <c r="H14" t="s">
        <v>29</v>
      </c>
      <c r="I14" s="4">
        <v>44000</v>
      </c>
    </row>
    <row r="15" spans="1:9" x14ac:dyDescent="0.3">
      <c r="A15">
        <v>14</v>
      </c>
      <c r="B15">
        <v>14</v>
      </c>
      <c r="C15" t="s">
        <v>60</v>
      </c>
      <c r="D15" s="3" t="s">
        <v>41</v>
      </c>
      <c r="E15">
        <v>10</v>
      </c>
      <c r="F15" s="1">
        <v>0.28000000000000003</v>
      </c>
      <c r="G15" s="1">
        <f t="shared" si="0"/>
        <v>2.8000000000000003</v>
      </c>
      <c r="H15" t="s">
        <v>29</v>
      </c>
      <c r="I15" s="4">
        <v>44000</v>
      </c>
    </row>
    <row r="16" spans="1:9" x14ac:dyDescent="0.3">
      <c r="A16">
        <v>15</v>
      </c>
      <c r="B16">
        <v>15</v>
      </c>
      <c r="C16" t="s">
        <v>62</v>
      </c>
      <c r="D16" s="3" t="s">
        <v>41</v>
      </c>
      <c r="E16">
        <v>10</v>
      </c>
      <c r="F16" s="1">
        <v>0.20399999999999999</v>
      </c>
      <c r="G16" s="1">
        <f t="shared" si="0"/>
        <v>2.04</v>
      </c>
      <c r="H16" t="s">
        <v>29</v>
      </c>
      <c r="I16" s="4">
        <v>44000</v>
      </c>
    </row>
    <row r="17" spans="1:9" x14ac:dyDescent="0.3">
      <c r="A17">
        <v>16</v>
      </c>
      <c r="B17">
        <v>16</v>
      </c>
      <c r="C17" t="s">
        <v>64</v>
      </c>
      <c r="D17" s="3" t="s">
        <v>65</v>
      </c>
      <c r="E17">
        <v>7</v>
      </c>
      <c r="F17" s="1">
        <v>1.157</v>
      </c>
      <c r="G17" s="1">
        <f t="shared" si="0"/>
        <v>8.0990000000000002</v>
      </c>
      <c r="H17" t="s">
        <v>29</v>
      </c>
      <c r="I17" s="4">
        <v>44000</v>
      </c>
    </row>
    <row r="18" spans="1:9" x14ac:dyDescent="0.3">
      <c r="A18">
        <v>17</v>
      </c>
      <c r="B18">
        <v>17</v>
      </c>
      <c r="C18" t="s">
        <v>68</v>
      </c>
      <c r="E18">
        <v>1</v>
      </c>
      <c r="F18" s="1">
        <v>4.53</v>
      </c>
      <c r="G18" s="1">
        <f t="shared" si="0"/>
        <v>4.53</v>
      </c>
      <c r="H18" t="s">
        <v>71</v>
      </c>
      <c r="I18" s="4">
        <v>44000</v>
      </c>
    </row>
    <row r="19" spans="1:9" x14ac:dyDescent="0.3">
      <c r="A19">
        <v>18</v>
      </c>
      <c r="B19">
        <v>18</v>
      </c>
      <c r="C19" t="s">
        <v>72</v>
      </c>
      <c r="D19" s="3" t="s">
        <v>73</v>
      </c>
      <c r="E19">
        <v>10</v>
      </c>
      <c r="F19" s="1">
        <v>0.96579999999999999</v>
      </c>
      <c r="G19" s="1">
        <f t="shared" si="0"/>
        <v>9.6579999999999995</v>
      </c>
      <c r="H19" t="s">
        <v>71</v>
      </c>
      <c r="I19" s="4">
        <v>44000</v>
      </c>
    </row>
    <row r="20" spans="1:9" x14ac:dyDescent="0.3">
      <c r="A20">
        <v>19</v>
      </c>
      <c r="B20">
        <v>19</v>
      </c>
      <c r="C20" t="s">
        <v>76</v>
      </c>
      <c r="D20" s="3" t="s">
        <v>77</v>
      </c>
      <c r="E20">
        <v>5</v>
      </c>
      <c r="F20" s="1">
        <v>0.31</v>
      </c>
      <c r="G20" s="1">
        <f t="shared" si="0"/>
        <v>1.55</v>
      </c>
      <c r="H20" t="s">
        <v>67</v>
      </c>
      <c r="I20" s="4">
        <v>44000</v>
      </c>
    </row>
    <row r="21" spans="1:9" x14ac:dyDescent="0.3">
      <c r="A21">
        <v>20</v>
      </c>
      <c r="B21">
        <v>20</v>
      </c>
      <c r="C21" t="s">
        <v>79</v>
      </c>
      <c r="D21" s="3" t="s">
        <v>80</v>
      </c>
      <c r="E21">
        <v>50</v>
      </c>
      <c r="F21" s="1">
        <v>4.4999999999999997E-3</v>
      </c>
      <c r="G21" s="1">
        <f t="shared" si="0"/>
        <v>0.22499999999999998</v>
      </c>
      <c r="H21" t="s">
        <v>67</v>
      </c>
      <c r="I21" s="4">
        <v>44000</v>
      </c>
    </row>
    <row r="22" spans="1:9" x14ac:dyDescent="0.3">
      <c r="A22">
        <v>21</v>
      </c>
      <c r="B22">
        <v>21</v>
      </c>
      <c r="C22" t="s">
        <v>83</v>
      </c>
      <c r="D22" s="3" t="s">
        <v>84</v>
      </c>
      <c r="E22">
        <v>15</v>
      </c>
      <c r="F22" s="1">
        <v>0.75029999999999997</v>
      </c>
      <c r="G22" s="1">
        <f t="shared" si="0"/>
        <v>11.2545</v>
      </c>
      <c r="H22" t="s">
        <v>67</v>
      </c>
      <c r="I22" s="4">
        <v>44000</v>
      </c>
    </row>
    <row r="23" spans="1:9" x14ac:dyDescent="0.3">
      <c r="A23">
        <v>22</v>
      </c>
      <c r="B23">
        <v>22</v>
      </c>
      <c r="C23" t="s">
        <v>87</v>
      </c>
      <c r="D23" s="3" t="s">
        <v>88</v>
      </c>
      <c r="E23">
        <v>20</v>
      </c>
      <c r="F23" s="1">
        <v>0.224</v>
      </c>
      <c r="G23" s="1">
        <f t="shared" si="0"/>
        <v>4.4800000000000004</v>
      </c>
      <c r="H23" t="s">
        <v>67</v>
      </c>
      <c r="I23" s="4">
        <v>44000</v>
      </c>
    </row>
    <row r="24" spans="1:9" x14ac:dyDescent="0.3">
      <c r="A24">
        <v>23</v>
      </c>
      <c r="B24">
        <v>23</v>
      </c>
      <c r="C24" t="s">
        <v>90</v>
      </c>
      <c r="D24" s="3" t="s">
        <v>65</v>
      </c>
      <c r="E24">
        <v>100</v>
      </c>
      <c r="F24" s="1">
        <v>7.0000000000000007E-2</v>
      </c>
      <c r="G24" s="1">
        <f t="shared" si="0"/>
        <v>7.0000000000000009</v>
      </c>
      <c r="H24" t="s">
        <v>67</v>
      </c>
      <c r="I24" s="4">
        <v>44000</v>
      </c>
    </row>
    <row r="25" spans="1:9" x14ac:dyDescent="0.3">
      <c r="A25">
        <v>24</v>
      </c>
      <c r="B25">
        <v>24</v>
      </c>
      <c r="C25" t="s">
        <v>92</v>
      </c>
      <c r="D25" s="3" t="s">
        <v>65</v>
      </c>
      <c r="E25">
        <v>10</v>
      </c>
      <c r="F25" s="1">
        <v>0.504</v>
      </c>
      <c r="G25" s="1">
        <f t="shared" si="0"/>
        <v>5.04</v>
      </c>
      <c r="H25" t="s">
        <v>67</v>
      </c>
      <c r="I25" s="4">
        <v>44000</v>
      </c>
    </row>
    <row r="26" spans="1:9" x14ac:dyDescent="0.3">
      <c r="A26">
        <v>25</v>
      </c>
      <c r="B26">
        <v>25</v>
      </c>
      <c r="C26" t="s">
        <v>94</v>
      </c>
      <c r="E26">
        <v>9</v>
      </c>
      <c r="F26" s="1">
        <v>0.1</v>
      </c>
      <c r="G26" s="1">
        <f t="shared" si="0"/>
        <v>0.9</v>
      </c>
      <c r="H26" t="s">
        <v>67</v>
      </c>
      <c r="I26" s="4">
        <v>44000</v>
      </c>
    </row>
    <row r="27" spans="1:9" x14ac:dyDescent="0.3">
      <c r="A27">
        <v>26</v>
      </c>
      <c r="B27">
        <v>26</v>
      </c>
      <c r="C27" t="s">
        <v>96</v>
      </c>
      <c r="E27">
        <v>8</v>
      </c>
      <c r="F27" s="1">
        <v>0.3</v>
      </c>
      <c r="G27" s="1">
        <f t="shared" si="0"/>
        <v>2.4</v>
      </c>
      <c r="H27" t="s">
        <v>67</v>
      </c>
      <c r="I27" s="4">
        <v>44000</v>
      </c>
    </row>
    <row r="28" spans="1:9" x14ac:dyDescent="0.3">
      <c r="A28">
        <v>27</v>
      </c>
      <c r="B28">
        <v>27</v>
      </c>
      <c r="C28" t="s">
        <v>97</v>
      </c>
      <c r="E28">
        <v>9</v>
      </c>
      <c r="F28" s="1">
        <v>0.43</v>
      </c>
      <c r="G28" s="1">
        <f t="shared" si="0"/>
        <v>3.87</v>
      </c>
      <c r="H28" t="s">
        <v>67</v>
      </c>
      <c r="I28" s="4">
        <v>44000</v>
      </c>
    </row>
    <row r="29" spans="1:9" x14ac:dyDescent="0.3">
      <c r="A29">
        <v>28</v>
      </c>
      <c r="B29">
        <v>28</v>
      </c>
      <c r="C29" t="s">
        <v>98</v>
      </c>
      <c r="E29">
        <v>100</v>
      </c>
      <c r="F29" s="1">
        <v>0.05</v>
      </c>
      <c r="G29" s="1">
        <f t="shared" si="0"/>
        <v>5</v>
      </c>
      <c r="H29" t="s">
        <v>100</v>
      </c>
      <c r="I29" s="4">
        <v>44000</v>
      </c>
    </row>
    <row r="30" spans="1:9" x14ac:dyDescent="0.3">
      <c r="A30">
        <v>29</v>
      </c>
      <c r="B30">
        <v>29</v>
      </c>
      <c r="C30" t="s">
        <v>101</v>
      </c>
      <c r="E30">
        <v>100</v>
      </c>
      <c r="F30" s="1">
        <v>0.04</v>
      </c>
      <c r="G30" s="1">
        <f t="shared" si="0"/>
        <v>4</v>
      </c>
      <c r="H30" t="s">
        <v>110</v>
      </c>
      <c r="I30" s="4">
        <v>44000</v>
      </c>
    </row>
    <row r="31" spans="1:9" x14ac:dyDescent="0.3">
      <c r="A31">
        <v>30</v>
      </c>
      <c r="B31">
        <v>30</v>
      </c>
      <c r="C31" t="s">
        <v>103</v>
      </c>
      <c r="E31">
        <v>20</v>
      </c>
      <c r="F31" s="1">
        <v>0.6</v>
      </c>
      <c r="G31" s="1">
        <f t="shared" si="0"/>
        <v>12</v>
      </c>
      <c r="H31" t="s">
        <v>109</v>
      </c>
      <c r="I31" s="4">
        <v>44000</v>
      </c>
    </row>
    <row r="32" spans="1:9" x14ac:dyDescent="0.3">
      <c r="A32">
        <v>31</v>
      </c>
      <c r="B32">
        <v>31</v>
      </c>
      <c r="C32" t="s">
        <v>106</v>
      </c>
      <c r="D32" s="3" t="s">
        <v>107</v>
      </c>
      <c r="E32">
        <v>4</v>
      </c>
      <c r="F32" s="1">
        <v>1</v>
      </c>
      <c r="G32" s="1">
        <f t="shared" si="0"/>
        <v>4</v>
      </c>
      <c r="H32" t="s">
        <v>109</v>
      </c>
      <c r="I32" s="4">
        <v>44000</v>
      </c>
    </row>
    <row r="33" spans="1:9" x14ac:dyDescent="0.3">
      <c r="A33">
        <v>32</v>
      </c>
      <c r="B33">
        <v>32</v>
      </c>
      <c r="C33" t="s">
        <v>111</v>
      </c>
      <c r="E33">
        <v>4</v>
      </c>
      <c r="F33" s="1">
        <v>1</v>
      </c>
      <c r="G33" s="1">
        <f t="shared" si="0"/>
        <v>4</v>
      </c>
      <c r="H33" t="s">
        <v>110</v>
      </c>
      <c r="I33" s="4">
        <v>44000</v>
      </c>
    </row>
    <row r="34" spans="1:9" x14ac:dyDescent="0.3">
      <c r="A34">
        <v>33</v>
      </c>
      <c r="G34" s="1">
        <f t="shared" ref="G34:G65" si="1">F34*E34</f>
        <v>0</v>
      </c>
      <c r="I34" s="4"/>
    </row>
    <row r="35" spans="1:9" x14ac:dyDescent="0.3">
      <c r="A35">
        <v>34</v>
      </c>
      <c r="G35" s="1">
        <f t="shared" si="1"/>
        <v>0</v>
      </c>
    </row>
    <row r="36" spans="1:9" x14ac:dyDescent="0.3">
      <c r="A36">
        <v>35</v>
      </c>
      <c r="G36" s="1">
        <f t="shared" si="1"/>
        <v>0</v>
      </c>
    </row>
    <row r="37" spans="1:9" x14ac:dyDescent="0.3">
      <c r="A37">
        <v>36</v>
      </c>
      <c r="G37" s="1">
        <f t="shared" si="1"/>
        <v>0</v>
      </c>
    </row>
    <row r="38" spans="1:9" x14ac:dyDescent="0.3">
      <c r="A38">
        <v>37</v>
      </c>
      <c r="G38" s="1">
        <f t="shared" si="1"/>
        <v>0</v>
      </c>
    </row>
    <row r="39" spans="1:9" x14ac:dyDescent="0.3">
      <c r="A39">
        <v>38</v>
      </c>
      <c r="G39" s="1">
        <f t="shared" si="1"/>
        <v>0</v>
      </c>
    </row>
    <row r="40" spans="1:9" x14ac:dyDescent="0.3">
      <c r="A40">
        <v>39</v>
      </c>
      <c r="G40" s="1">
        <f t="shared" si="1"/>
        <v>0</v>
      </c>
    </row>
    <row r="41" spans="1:9" x14ac:dyDescent="0.3">
      <c r="A41">
        <v>40</v>
      </c>
      <c r="G41" s="1">
        <f t="shared" si="1"/>
        <v>0</v>
      </c>
    </row>
    <row r="42" spans="1:9" x14ac:dyDescent="0.3">
      <c r="A42">
        <v>41</v>
      </c>
      <c r="G42" s="1">
        <f t="shared" si="1"/>
        <v>0</v>
      </c>
    </row>
    <row r="43" spans="1:9" x14ac:dyDescent="0.3">
      <c r="A43">
        <v>42</v>
      </c>
      <c r="G43" s="1">
        <f t="shared" si="1"/>
        <v>0</v>
      </c>
    </row>
    <row r="44" spans="1:9" x14ac:dyDescent="0.3">
      <c r="A44">
        <v>43</v>
      </c>
      <c r="G44" s="1">
        <f t="shared" si="1"/>
        <v>0</v>
      </c>
    </row>
    <row r="45" spans="1:9" x14ac:dyDescent="0.3">
      <c r="A45">
        <v>44</v>
      </c>
      <c r="G45" s="1">
        <f t="shared" si="1"/>
        <v>0</v>
      </c>
    </row>
    <row r="46" spans="1:9" x14ac:dyDescent="0.3">
      <c r="A46">
        <v>45</v>
      </c>
      <c r="G46" s="1">
        <f t="shared" si="1"/>
        <v>0</v>
      </c>
    </row>
    <row r="47" spans="1:9" x14ac:dyDescent="0.3">
      <c r="A47">
        <v>46</v>
      </c>
      <c r="G47" s="1">
        <f t="shared" si="1"/>
        <v>0</v>
      </c>
    </row>
    <row r="48" spans="1:9" x14ac:dyDescent="0.3">
      <c r="A48">
        <v>47</v>
      </c>
      <c r="G48" s="1">
        <f t="shared" si="1"/>
        <v>0</v>
      </c>
    </row>
    <row r="49" spans="1:7" x14ac:dyDescent="0.3">
      <c r="A49">
        <v>48</v>
      </c>
      <c r="G49" s="1">
        <f t="shared" si="1"/>
        <v>0</v>
      </c>
    </row>
    <row r="50" spans="1:7" x14ac:dyDescent="0.3">
      <c r="A50">
        <v>49</v>
      </c>
      <c r="G50" s="1">
        <f t="shared" si="1"/>
        <v>0</v>
      </c>
    </row>
    <row r="51" spans="1:7" x14ac:dyDescent="0.3">
      <c r="A51">
        <v>50</v>
      </c>
      <c r="G51" s="1">
        <f t="shared" si="1"/>
        <v>0</v>
      </c>
    </row>
    <row r="52" spans="1:7" x14ac:dyDescent="0.3">
      <c r="A52">
        <v>51</v>
      </c>
      <c r="G52" s="1">
        <f t="shared" si="1"/>
        <v>0</v>
      </c>
    </row>
    <row r="53" spans="1:7" x14ac:dyDescent="0.3">
      <c r="A53">
        <v>52</v>
      </c>
      <c r="G53" s="1">
        <f t="shared" si="1"/>
        <v>0</v>
      </c>
    </row>
    <row r="54" spans="1:7" x14ac:dyDescent="0.3">
      <c r="A54">
        <v>53</v>
      </c>
      <c r="G54" s="1">
        <f t="shared" si="1"/>
        <v>0</v>
      </c>
    </row>
    <row r="55" spans="1:7" x14ac:dyDescent="0.3">
      <c r="A55">
        <v>54</v>
      </c>
      <c r="G55" s="1">
        <f t="shared" si="1"/>
        <v>0</v>
      </c>
    </row>
    <row r="56" spans="1:7" x14ac:dyDescent="0.3">
      <c r="A56">
        <v>55</v>
      </c>
      <c r="G56" s="1">
        <f t="shared" si="1"/>
        <v>0</v>
      </c>
    </row>
    <row r="57" spans="1:7" x14ac:dyDescent="0.3">
      <c r="A57">
        <v>56</v>
      </c>
      <c r="G57" s="1">
        <f t="shared" si="1"/>
        <v>0</v>
      </c>
    </row>
    <row r="58" spans="1:7" x14ac:dyDescent="0.3">
      <c r="A58">
        <v>57</v>
      </c>
      <c r="G58" s="1">
        <f t="shared" si="1"/>
        <v>0</v>
      </c>
    </row>
    <row r="59" spans="1:7" x14ac:dyDescent="0.3">
      <c r="A59">
        <v>58</v>
      </c>
      <c r="G59" s="1">
        <f t="shared" si="1"/>
        <v>0</v>
      </c>
    </row>
    <row r="60" spans="1:7" x14ac:dyDescent="0.3">
      <c r="A60">
        <v>59</v>
      </c>
      <c r="G60" s="1">
        <f t="shared" si="1"/>
        <v>0</v>
      </c>
    </row>
    <row r="61" spans="1:7" x14ac:dyDescent="0.3">
      <c r="A61">
        <v>60</v>
      </c>
      <c r="G61" s="1">
        <f t="shared" si="1"/>
        <v>0</v>
      </c>
    </row>
    <row r="62" spans="1:7" x14ac:dyDescent="0.3">
      <c r="A62">
        <v>61</v>
      </c>
      <c r="G62" s="1">
        <f t="shared" si="1"/>
        <v>0</v>
      </c>
    </row>
    <row r="63" spans="1:7" x14ac:dyDescent="0.3">
      <c r="A63">
        <v>62</v>
      </c>
      <c r="G63" s="1">
        <f t="shared" si="1"/>
        <v>0</v>
      </c>
    </row>
    <row r="64" spans="1:7" x14ac:dyDescent="0.3">
      <c r="A64">
        <v>63</v>
      </c>
      <c r="G64" s="1">
        <f t="shared" si="1"/>
        <v>0</v>
      </c>
    </row>
    <row r="65" spans="1:7" x14ac:dyDescent="0.3">
      <c r="A65">
        <v>64</v>
      </c>
      <c r="G65" s="1">
        <f t="shared" si="1"/>
        <v>0</v>
      </c>
    </row>
    <row r="66" spans="1:7" x14ac:dyDescent="0.3">
      <c r="A66">
        <v>65</v>
      </c>
      <c r="G66" s="1">
        <f t="shared" ref="G66:G97" si="2">F66*E66</f>
        <v>0</v>
      </c>
    </row>
    <row r="67" spans="1:7" x14ac:dyDescent="0.3">
      <c r="A67">
        <v>66</v>
      </c>
      <c r="G67" s="1">
        <f t="shared" si="2"/>
        <v>0</v>
      </c>
    </row>
    <row r="68" spans="1:7" x14ac:dyDescent="0.3">
      <c r="A68">
        <v>67</v>
      </c>
      <c r="G68" s="1">
        <f t="shared" si="2"/>
        <v>0</v>
      </c>
    </row>
    <row r="69" spans="1:7" x14ac:dyDescent="0.3">
      <c r="A69">
        <v>68</v>
      </c>
      <c r="G69" s="1">
        <f t="shared" si="2"/>
        <v>0</v>
      </c>
    </row>
    <row r="70" spans="1:7" x14ac:dyDescent="0.3">
      <c r="A70">
        <v>69</v>
      </c>
      <c r="G70" s="1">
        <f t="shared" si="2"/>
        <v>0</v>
      </c>
    </row>
    <row r="71" spans="1:7" x14ac:dyDescent="0.3">
      <c r="A71">
        <v>70</v>
      </c>
      <c r="G71" s="1">
        <f t="shared" si="2"/>
        <v>0</v>
      </c>
    </row>
    <row r="72" spans="1:7" x14ac:dyDescent="0.3">
      <c r="A72">
        <v>71</v>
      </c>
      <c r="G72" s="1">
        <f t="shared" si="2"/>
        <v>0</v>
      </c>
    </row>
    <row r="73" spans="1:7" x14ac:dyDescent="0.3">
      <c r="A73">
        <v>72</v>
      </c>
      <c r="G73" s="1">
        <f t="shared" si="2"/>
        <v>0</v>
      </c>
    </row>
    <row r="74" spans="1:7" x14ac:dyDescent="0.3">
      <c r="A74">
        <v>73</v>
      </c>
      <c r="G74" s="1">
        <f t="shared" si="2"/>
        <v>0</v>
      </c>
    </row>
    <row r="75" spans="1:7" x14ac:dyDescent="0.3">
      <c r="A75">
        <v>74</v>
      </c>
      <c r="G75" s="1">
        <f t="shared" si="2"/>
        <v>0</v>
      </c>
    </row>
    <row r="76" spans="1:7" x14ac:dyDescent="0.3">
      <c r="A76">
        <v>75</v>
      </c>
      <c r="G76" s="1">
        <f t="shared" si="2"/>
        <v>0</v>
      </c>
    </row>
    <row r="77" spans="1:7" x14ac:dyDescent="0.3">
      <c r="A77">
        <v>76</v>
      </c>
      <c r="G77" s="1">
        <f t="shared" si="2"/>
        <v>0</v>
      </c>
    </row>
    <row r="78" spans="1:7" x14ac:dyDescent="0.3">
      <c r="A78">
        <v>77</v>
      </c>
      <c r="G78" s="1">
        <f t="shared" si="2"/>
        <v>0</v>
      </c>
    </row>
    <row r="79" spans="1:7" x14ac:dyDescent="0.3">
      <c r="A79">
        <v>78</v>
      </c>
      <c r="G79" s="1">
        <f t="shared" si="2"/>
        <v>0</v>
      </c>
    </row>
    <row r="80" spans="1:7" x14ac:dyDescent="0.3">
      <c r="A80">
        <v>79</v>
      </c>
      <c r="G80" s="1">
        <f t="shared" si="2"/>
        <v>0</v>
      </c>
    </row>
    <row r="81" spans="1:7" x14ac:dyDescent="0.3">
      <c r="A81">
        <v>80</v>
      </c>
      <c r="G81" s="1">
        <f t="shared" si="2"/>
        <v>0</v>
      </c>
    </row>
    <row r="82" spans="1:7" x14ac:dyDescent="0.3">
      <c r="A82">
        <v>81</v>
      </c>
      <c r="G82" s="1">
        <f t="shared" si="2"/>
        <v>0</v>
      </c>
    </row>
    <row r="83" spans="1:7" x14ac:dyDescent="0.3">
      <c r="A83">
        <v>82</v>
      </c>
      <c r="G83" s="1">
        <f t="shared" si="2"/>
        <v>0</v>
      </c>
    </row>
    <row r="84" spans="1:7" x14ac:dyDescent="0.3">
      <c r="A84">
        <v>83</v>
      </c>
      <c r="G84" s="1">
        <f t="shared" si="2"/>
        <v>0</v>
      </c>
    </row>
    <row r="85" spans="1:7" x14ac:dyDescent="0.3">
      <c r="A85">
        <v>84</v>
      </c>
      <c r="G85" s="1">
        <f t="shared" si="2"/>
        <v>0</v>
      </c>
    </row>
    <row r="86" spans="1:7" x14ac:dyDescent="0.3">
      <c r="A86">
        <v>85</v>
      </c>
      <c r="G86" s="1">
        <f t="shared" si="2"/>
        <v>0</v>
      </c>
    </row>
    <row r="87" spans="1:7" x14ac:dyDescent="0.3">
      <c r="A87">
        <v>86</v>
      </c>
      <c r="G87" s="1">
        <f t="shared" si="2"/>
        <v>0</v>
      </c>
    </row>
    <row r="88" spans="1:7" x14ac:dyDescent="0.3">
      <c r="A88">
        <v>87</v>
      </c>
      <c r="G88" s="1">
        <f t="shared" si="2"/>
        <v>0</v>
      </c>
    </row>
    <row r="89" spans="1:7" x14ac:dyDescent="0.3">
      <c r="A89">
        <v>88</v>
      </c>
      <c r="G89" s="1">
        <f t="shared" si="2"/>
        <v>0</v>
      </c>
    </row>
    <row r="90" spans="1:7" x14ac:dyDescent="0.3">
      <c r="A90">
        <v>89</v>
      </c>
      <c r="G90" s="1">
        <f t="shared" si="2"/>
        <v>0</v>
      </c>
    </row>
    <row r="91" spans="1:7" x14ac:dyDescent="0.3">
      <c r="A91">
        <v>90</v>
      </c>
      <c r="G91" s="1">
        <f t="shared" si="2"/>
        <v>0</v>
      </c>
    </row>
    <row r="92" spans="1:7" x14ac:dyDescent="0.3">
      <c r="A92">
        <v>91</v>
      </c>
      <c r="G92" s="1">
        <f t="shared" si="2"/>
        <v>0</v>
      </c>
    </row>
    <row r="93" spans="1:7" x14ac:dyDescent="0.3">
      <c r="A93">
        <v>92</v>
      </c>
      <c r="G93" s="1">
        <f t="shared" si="2"/>
        <v>0</v>
      </c>
    </row>
    <row r="94" spans="1:7" x14ac:dyDescent="0.3">
      <c r="A94">
        <v>93</v>
      </c>
      <c r="G94" s="1">
        <f t="shared" si="2"/>
        <v>0</v>
      </c>
    </row>
    <row r="95" spans="1:7" x14ac:dyDescent="0.3">
      <c r="A95">
        <v>94</v>
      </c>
      <c r="G95" s="1">
        <f t="shared" si="2"/>
        <v>0</v>
      </c>
    </row>
    <row r="96" spans="1:7" x14ac:dyDescent="0.3">
      <c r="A96">
        <v>95</v>
      </c>
      <c r="G96" s="1">
        <f t="shared" si="2"/>
        <v>0</v>
      </c>
    </row>
    <row r="97" spans="1:7" x14ac:dyDescent="0.3">
      <c r="A97">
        <v>96</v>
      </c>
      <c r="G97" s="1">
        <f t="shared" si="2"/>
        <v>0</v>
      </c>
    </row>
    <row r="98" spans="1:7" x14ac:dyDescent="0.3">
      <c r="A98">
        <v>97</v>
      </c>
      <c r="G98" s="1">
        <f t="shared" ref="G98:G117" si="3">F98*E98</f>
        <v>0</v>
      </c>
    </row>
    <row r="99" spans="1:7" x14ac:dyDescent="0.3">
      <c r="A99">
        <v>98</v>
      </c>
      <c r="G99" s="1">
        <f t="shared" si="3"/>
        <v>0</v>
      </c>
    </row>
    <row r="100" spans="1:7" x14ac:dyDescent="0.3">
      <c r="A100">
        <v>99</v>
      </c>
      <c r="G100" s="1">
        <f t="shared" si="3"/>
        <v>0</v>
      </c>
    </row>
    <row r="101" spans="1:7" x14ac:dyDescent="0.3">
      <c r="A101">
        <v>100</v>
      </c>
      <c r="G101" s="1">
        <f t="shared" si="3"/>
        <v>0</v>
      </c>
    </row>
    <row r="102" spans="1:7" x14ac:dyDescent="0.3">
      <c r="A102">
        <v>101</v>
      </c>
      <c r="G102" s="1">
        <f t="shared" si="3"/>
        <v>0</v>
      </c>
    </row>
    <row r="103" spans="1:7" x14ac:dyDescent="0.3">
      <c r="A103">
        <v>102</v>
      </c>
      <c r="G103" s="1">
        <f t="shared" si="3"/>
        <v>0</v>
      </c>
    </row>
    <row r="104" spans="1:7" x14ac:dyDescent="0.3">
      <c r="A104">
        <v>103</v>
      </c>
      <c r="G104" s="1">
        <f t="shared" si="3"/>
        <v>0</v>
      </c>
    </row>
    <row r="105" spans="1:7" x14ac:dyDescent="0.3">
      <c r="A105">
        <v>104</v>
      </c>
      <c r="G105" s="1">
        <f t="shared" si="3"/>
        <v>0</v>
      </c>
    </row>
    <row r="106" spans="1:7" x14ac:dyDescent="0.3">
      <c r="A106">
        <v>105</v>
      </c>
      <c r="G106" s="1">
        <f t="shared" si="3"/>
        <v>0</v>
      </c>
    </row>
    <row r="107" spans="1:7" x14ac:dyDescent="0.3">
      <c r="A107">
        <v>106</v>
      </c>
      <c r="G107" s="1">
        <f t="shared" si="3"/>
        <v>0</v>
      </c>
    </row>
    <row r="108" spans="1:7" x14ac:dyDescent="0.3">
      <c r="A108">
        <v>107</v>
      </c>
      <c r="G108" s="1">
        <f t="shared" si="3"/>
        <v>0</v>
      </c>
    </row>
    <row r="109" spans="1:7" x14ac:dyDescent="0.3">
      <c r="A109">
        <v>108</v>
      </c>
      <c r="G109" s="1">
        <f t="shared" si="3"/>
        <v>0</v>
      </c>
    </row>
    <row r="110" spans="1:7" x14ac:dyDescent="0.3">
      <c r="A110">
        <v>109</v>
      </c>
      <c r="G110" s="1">
        <f t="shared" si="3"/>
        <v>0</v>
      </c>
    </row>
    <row r="111" spans="1:7" x14ac:dyDescent="0.3">
      <c r="A111">
        <v>110</v>
      </c>
      <c r="G111" s="1">
        <f t="shared" si="3"/>
        <v>0</v>
      </c>
    </row>
    <row r="112" spans="1:7" x14ac:dyDescent="0.3">
      <c r="A112">
        <v>111</v>
      </c>
      <c r="G112" s="1">
        <f t="shared" si="3"/>
        <v>0</v>
      </c>
    </row>
    <row r="113" spans="1:7" x14ac:dyDescent="0.3">
      <c r="A113">
        <v>112</v>
      </c>
      <c r="G113" s="1">
        <f t="shared" si="3"/>
        <v>0</v>
      </c>
    </row>
    <row r="114" spans="1:7" x14ac:dyDescent="0.3">
      <c r="A114">
        <v>113</v>
      </c>
      <c r="G114" s="1">
        <f t="shared" si="3"/>
        <v>0</v>
      </c>
    </row>
    <row r="115" spans="1:7" x14ac:dyDescent="0.3">
      <c r="A115">
        <v>114</v>
      </c>
      <c r="G115" s="1">
        <f t="shared" si="3"/>
        <v>0</v>
      </c>
    </row>
    <row r="116" spans="1:7" x14ac:dyDescent="0.3">
      <c r="A116">
        <v>115</v>
      </c>
      <c r="G116" s="1">
        <f t="shared" si="3"/>
        <v>0</v>
      </c>
    </row>
    <row r="117" spans="1:7" x14ac:dyDescent="0.3">
      <c r="A117">
        <v>116</v>
      </c>
      <c r="G117" s="1">
        <f t="shared" si="3"/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2099-B297-453A-8C84-46113E8D3C75}">
  <sheetPr codeName="Sheet4"/>
  <dimension ref="A1:G26"/>
  <sheetViews>
    <sheetView zoomScale="160" zoomScaleNormal="160" workbookViewId="0">
      <selection activeCell="H9" sqref="H9"/>
    </sheetView>
  </sheetViews>
  <sheetFormatPr defaultRowHeight="14" x14ac:dyDescent="0.3"/>
  <cols>
    <col min="1" max="1" width="14.33203125" customWidth="1"/>
    <col min="2" max="2" width="9.08203125" customWidth="1"/>
    <col min="3" max="3" width="20.58203125" customWidth="1"/>
    <col min="4" max="4" width="16" style="3" customWidth="1"/>
    <col min="5" max="5" width="10.5" customWidth="1"/>
    <col min="6" max="6" width="14.58203125" bestFit="1" customWidth="1"/>
    <col min="7" max="7" width="23.08203125" customWidth="1"/>
  </cols>
  <sheetData>
    <row r="1" spans="1:7" x14ac:dyDescent="0.3">
      <c r="A1" t="s">
        <v>115</v>
      </c>
      <c r="B1" t="s">
        <v>114</v>
      </c>
      <c r="C1" t="s">
        <v>1</v>
      </c>
      <c r="D1" s="3" t="s">
        <v>40</v>
      </c>
      <c r="E1" t="s">
        <v>116</v>
      </c>
      <c r="F1" t="s">
        <v>12</v>
      </c>
      <c r="G1" t="s">
        <v>117</v>
      </c>
    </row>
    <row r="2" spans="1:7" x14ac:dyDescent="0.3">
      <c r="A2">
        <v>1</v>
      </c>
      <c r="B2">
        <v>14</v>
      </c>
      <c r="C2" t="s">
        <v>60</v>
      </c>
      <c r="D2" s="3" t="s">
        <v>41</v>
      </c>
      <c r="E2">
        <v>4</v>
      </c>
      <c r="F2" s="4">
        <v>44000</v>
      </c>
      <c r="G2" t="s">
        <v>120</v>
      </c>
    </row>
    <row r="3" spans="1:7" x14ac:dyDescent="0.3">
      <c r="A3">
        <v>2</v>
      </c>
      <c r="B3">
        <v>23</v>
      </c>
      <c r="C3" t="s">
        <v>90</v>
      </c>
      <c r="D3" s="3" t="s">
        <v>65</v>
      </c>
      <c r="E3">
        <v>24</v>
      </c>
      <c r="F3" s="4">
        <v>44000</v>
      </c>
      <c r="G3" t="s">
        <v>120</v>
      </c>
    </row>
    <row r="4" spans="1:7" x14ac:dyDescent="0.3">
      <c r="A4">
        <v>3</v>
      </c>
      <c r="B4">
        <v>24</v>
      </c>
      <c r="C4" t="s">
        <v>92</v>
      </c>
      <c r="D4" s="3" t="s">
        <v>65</v>
      </c>
      <c r="E4">
        <v>1</v>
      </c>
      <c r="F4" s="4">
        <v>44000</v>
      </c>
      <c r="G4" t="s">
        <v>119</v>
      </c>
    </row>
    <row r="5" spans="1:7" x14ac:dyDescent="0.3">
      <c r="A5">
        <v>4</v>
      </c>
      <c r="B5">
        <v>20</v>
      </c>
      <c r="C5" t="s">
        <v>118</v>
      </c>
      <c r="D5" s="3" t="s">
        <v>80</v>
      </c>
      <c r="E5">
        <v>3</v>
      </c>
      <c r="F5" s="4">
        <v>44000</v>
      </c>
      <c r="G5" t="s">
        <v>119</v>
      </c>
    </row>
    <row r="6" spans="1:7" x14ac:dyDescent="0.3">
      <c r="A6">
        <v>5</v>
      </c>
      <c r="B6">
        <v>21</v>
      </c>
      <c r="C6" t="s">
        <v>83</v>
      </c>
      <c r="D6" s="3" t="s">
        <v>84</v>
      </c>
      <c r="E6">
        <v>3</v>
      </c>
      <c r="F6" s="4">
        <v>44000</v>
      </c>
      <c r="G6" t="s">
        <v>119</v>
      </c>
    </row>
    <row r="7" spans="1:7" x14ac:dyDescent="0.3">
      <c r="A7">
        <v>6</v>
      </c>
      <c r="B7">
        <v>25</v>
      </c>
      <c r="C7" t="s">
        <v>94</v>
      </c>
      <c r="E7">
        <v>1</v>
      </c>
      <c r="F7" s="4">
        <v>44000</v>
      </c>
      <c r="G7" t="s">
        <v>119</v>
      </c>
    </row>
    <row r="8" spans="1:7" x14ac:dyDescent="0.3">
      <c r="A8">
        <v>7</v>
      </c>
      <c r="B8">
        <v>4</v>
      </c>
      <c r="C8" t="s">
        <v>21</v>
      </c>
      <c r="E8">
        <v>1</v>
      </c>
      <c r="F8" s="4">
        <v>44000</v>
      </c>
      <c r="G8" t="s">
        <v>119</v>
      </c>
    </row>
    <row r="9" spans="1:7" x14ac:dyDescent="0.3">
      <c r="A9">
        <v>8</v>
      </c>
      <c r="B9">
        <v>18</v>
      </c>
      <c r="C9" t="s">
        <v>72</v>
      </c>
      <c r="D9" s="3" t="s">
        <v>73</v>
      </c>
      <c r="E9">
        <v>1</v>
      </c>
      <c r="F9" s="4">
        <v>44000</v>
      </c>
      <c r="G9" t="s">
        <v>119</v>
      </c>
    </row>
    <row r="10" spans="1:7" x14ac:dyDescent="0.3">
      <c r="A10">
        <v>9</v>
      </c>
      <c r="B10">
        <v>10</v>
      </c>
      <c r="C10" t="s">
        <v>49</v>
      </c>
      <c r="D10" s="3" t="s">
        <v>50</v>
      </c>
      <c r="E10">
        <v>5</v>
      </c>
      <c r="F10" s="4">
        <v>44000</v>
      </c>
      <c r="G10" t="s">
        <v>119</v>
      </c>
    </row>
    <row r="11" spans="1:7" x14ac:dyDescent="0.3">
      <c r="A11">
        <v>10</v>
      </c>
      <c r="B11">
        <v>19</v>
      </c>
      <c r="C11" t="s">
        <v>76</v>
      </c>
      <c r="D11" s="3" t="s">
        <v>77</v>
      </c>
      <c r="E11">
        <v>1</v>
      </c>
      <c r="F11" s="4">
        <v>44000</v>
      </c>
      <c r="G11" t="s">
        <v>119</v>
      </c>
    </row>
    <row r="12" spans="1:7" x14ac:dyDescent="0.3">
      <c r="F12" s="4"/>
    </row>
    <row r="13" spans="1:7" x14ac:dyDescent="0.3">
      <c r="F13" s="4"/>
    </row>
    <row r="14" spans="1:7" x14ac:dyDescent="0.3">
      <c r="F14" s="4"/>
    </row>
    <row r="15" spans="1:7" x14ac:dyDescent="0.3">
      <c r="F15" s="4"/>
    </row>
    <row r="16" spans="1:7" x14ac:dyDescent="0.3">
      <c r="F16" s="4"/>
    </row>
    <row r="17" spans="6:6" x14ac:dyDescent="0.3">
      <c r="F17" s="4"/>
    </row>
    <row r="18" spans="6:6" x14ac:dyDescent="0.3">
      <c r="F18" s="4"/>
    </row>
    <row r="19" spans="6:6" x14ac:dyDescent="0.3">
      <c r="F19" s="4"/>
    </row>
    <row r="20" spans="6:6" x14ac:dyDescent="0.3">
      <c r="F20" s="4"/>
    </row>
    <row r="21" spans="6:6" x14ac:dyDescent="0.3">
      <c r="F21" s="4"/>
    </row>
    <row r="22" spans="6:6" x14ac:dyDescent="0.3">
      <c r="F22" s="4"/>
    </row>
    <row r="23" spans="6:6" x14ac:dyDescent="0.3">
      <c r="F23" s="4"/>
    </row>
    <row r="24" spans="6:6" x14ac:dyDescent="0.3">
      <c r="F24" s="4"/>
    </row>
    <row r="25" spans="6:6" x14ac:dyDescent="0.3">
      <c r="F25" s="4"/>
    </row>
    <row r="26" spans="6:6" x14ac:dyDescent="0.3">
      <c r="F2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库存查询表</vt:lpstr>
      <vt:lpstr>Sheet2</vt:lpstr>
      <vt:lpstr>Sheet3</vt:lpstr>
      <vt:lpstr>Sheet1</vt:lpstr>
      <vt:lpstr>现有库存表</vt:lpstr>
      <vt:lpstr>入库序列</vt:lpstr>
      <vt:lpstr>出库序列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Kung</dc:creator>
  <cp:lastModifiedBy>Oliver Kung</cp:lastModifiedBy>
  <dcterms:created xsi:type="dcterms:W3CDTF">2020-06-17T14:57:44Z</dcterms:created>
  <dcterms:modified xsi:type="dcterms:W3CDTF">2022-08-12T14:07:01Z</dcterms:modified>
</cp:coreProperties>
</file>